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Lotto Plus (Sorted)" sheetId="2" r:id="rId2"/>
    <sheet name="Win For Life (Sorted)" sheetId="3" r:id="rId3"/>
    <sheet name="Cash Pot (Sorted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22.83203125" customWidth="1"/>
    <col min="5" max="5" width="22.83203125" customWidth="1"/>
    <col min="6" max="6" width="20.83203125" customWidth="1"/>
    <col min="7" max="7" width="20.83203125" customWidth="1"/>
    <col min="8" max="8" width="30.83203125" customWidth="1"/>
    <col min="9" max="9" width="35.83203125" customWidth="1"/>
  </cols>
  <sheetData>
    <row r="1">
      <c r="A1" t="str">
        <v>NLCB UNORDERED GAMES - QUANTITATIVE SUMMARY REPORT</v>
      </c>
    </row>
    <row r="2">
      <c r="A2" t="str">
        <v>Generated on:</v>
      </c>
      <c r="B2" t="str">
        <v>2026-10-22 15:49:34</v>
      </c>
    </row>
    <row r="3">
      <c r="A3" t="str">
        <v>Sorting Convention:</v>
      </c>
      <c r="B3" t="str">
        <v>Ascending Order (Smallest Ball First: Ball 1 &lt; Ball 2 &lt; ...)</v>
      </c>
    </row>
    <row r="4">
      <c r="A4" t="str">
        <v>Combinatorial Invariant:</v>
      </c>
      <c r="B4" t="str">
        <v>Unordered Combinations (Order Drawn Does Not Affect Winnings)</v>
      </c>
    </row>
    <row r="6">
      <c r="A6" t="str">
        <v>Game</v>
      </c>
      <c r="B6" t="str">
        <v>Ball Universe</v>
      </c>
      <c r="C6" t="str">
        <v>Drawn Balls</v>
      </c>
      <c r="D6" t="str">
        <v>Bonus / Special Ball</v>
      </c>
      <c r="E6" t="str">
        <v>Total Historical Draws</v>
      </c>
      <c r="F6" t="str">
        <v>Theoretical E[Sum]</v>
      </c>
      <c r="G6" t="str">
        <v>Empirical Mean Sum</v>
      </c>
      <c r="H6" t="str">
        <v>Dominant Parity Ratio</v>
      </c>
      <c r="I6" t="str">
        <v>Top Co-occurring Bond</v>
      </c>
    </row>
    <row r="7">
      <c r="A7" t="str">
        <v>Lotto Plus</v>
      </c>
      <c r="B7" t="str">
        <v>1 to 35</v>
      </c>
      <c r="C7" t="str">
        <v>5 balls</v>
      </c>
      <c r="D7" t="str">
        <v>Powerball (1-10)</v>
      </c>
      <c r="E7">
        <v>872</v>
      </c>
      <c r="F7">
        <v>90</v>
      </c>
      <c r="G7">
        <v>90.1</v>
      </c>
      <c r="H7" t="str">
        <v>3 Odd / 2 Even (33.2%)</v>
      </c>
      <c r="I7" t="str">
        <v>28 - 29 (33 historical draws)</v>
      </c>
    </row>
    <row r="8">
      <c r="A8" t="str">
        <v>Win For Life</v>
      </c>
      <c r="B8" t="str">
        <v>1 to 28</v>
      </c>
      <c r="C8" t="str">
        <v>6 balls</v>
      </c>
      <c r="D8" t="str">
        <v>Cash Ball (1-3)</v>
      </c>
      <c r="E8">
        <v>474</v>
      </c>
      <c r="F8">
        <v>87</v>
      </c>
      <c r="G8">
        <v>87.2</v>
      </c>
      <c r="H8" t="str">
        <v>3 Odd / 3 Even (34.5%)</v>
      </c>
      <c r="I8" t="str">
        <v>07 - 12 (33 historical draws)</v>
      </c>
    </row>
    <row r="9">
      <c r="A9" t="str">
        <v>Cash Pot</v>
      </c>
      <c r="B9" t="str">
        <v>1 to 20</v>
      </c>
      <c r="C9" t="str">
        <v>5 balls</v>
      </c>
      <c r="D9" t="str">
        <v>Multiplier (1x-5x)</v>
      </c>
      <c r="E9">
        <v>196</v>
      </c>
      <c r="F9">
        <v>52.5</v>
      </c>
      <c r="G9">
        <v>52</v>
      </c>
      <c r="H9" t="str">
        <v>3 Odd / 2 Even or 2 Odd / 3 Even</v>
      </c>
      <c r="I9" t="str">
        <v>10 - 12 (17 historical draws)</v>
      </c>
    </row>
    <row r="11">
      <c r="A11" t="str">
        <v>ANALYTICAL GUIDANCE &amp; COMBINATORIAL INVARIANTS:</v>
      </c>
    </row>
    <row r="12">
      <c r="A12" t="str">
        <v>1. Invariant Sorting</v>
      </c>
      <c r="B12" t="str">
        <v>Sorting winning lines from smallest to largest preserves 100% of statistical integrity because prizes in Lotto Plus, Win For Life, and Cash Pot are strictly set-based (combinations, not permutations).</v>
      </c>
    </row>
    <row r="13">
      <c r="A13" t="str">
        <v>2. Gaussian Centroids</v>
      </c>
      <c r="B13" t="str">
        <v>Notice that across all three games, the empirical average sum matches the theoretical expected value within +/-0.5 points. Draws naturally cluster around the centroid.</v>
      </c>
    </row>
    <row r="14">
      <c r="A14" t="str">
        <v>3. Dead Combination Elimination</v>
      </c>
      <c r="B14" t="str">
        <v>Lines with extreme sums (e.g. Win For Life sum &lt; 50 or &gt; 125) account for less than 1.5% of draws. Filter them out.</v>
      </c>
    </row>
    <row r="15">
      <c r="A15" t="str">
        <v>4. Live Formulas</v>
      </c>
      <c r="B15" t="str">
        <v>Columns J through R contain active dynamic Excel formulas (=SUM, =AVERAGE, =MAX-MIN, =COUNTIF, =SUMPRODUCT) for spreadsheet analysts.</v>
      </c>
    </row>
  </sheetData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873"/>
  <sheetViews>
    <sheetView workbookViewId="0"/>
  </sheetViews>
  <cols>
    <col min="1" max="1" width="10.83203125" customWidth="1"/>
    <col min="2" max="2" width="13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30.83203125" customWidth="1"/>
    <col min="10" max="10" width="10.83203125" customWidth="1"/>
    <col min="11" max="11" width="13.83203125" customWidth="1"/>
    <col min="12" max="12" width="14.83203125" customWidth="1"/>
    <col min="13" max="13" width="11.83203125" customWidth="1"/>
    <col min="14" max="14" width="11.83203125" customWidth="1"/>
    <col min="15" max="15" width="16.83203125" customWidth="1"/>
    <col min="16" max="16" width="16.83203125" customWidth="1"/>
    <col min="17" max="17" width="16.83203125" customWidth="1"/>
    <col min="18" max="18" width="18.83203125" customWidth="1"/>
  </cols>
  <sheetData>
    <row r="1">
      <c r="A1" t="str">
        <v>Draw #</v>
      </c>
      <c r="B1" t="str">
        <v>Draw Date</v>
      </c>
      <c r="C1" t="str">
        <v>Ball 1 (Min)</v>
      </c>
      <c r="D1" t="str">
        <v>Ball 2</v>
      </c>
      <c r="E1" t="str">
        <v>Ball 3</v>
      </c>
      <c r="F1" t="str">
        <v>Ball 4</v>
      </c>
      <c r="G1" t="str">
        <v>Ball 5 (Max)</v>
      </c>
      <c r="H1" t="str">
        <v>Powerball</v>
      </c>
      <c r="I1" t="str">
        <v>Sorted Combination (Smallest First)</v>
      </c>
      <c r="J1" t="str">
        <v>Sum</v>
      </c>
      <c r="K1" t="str">
        <v>Average Ball</v>
      </c>
      <c r="L1" t="str">
        <v>Spread (Range)</v>
      </c>
      <c r="M1" t="str">
        <v>Odd Count</v>
      </c>
      <c r="N1" t="str">
        <v>Even Count</v>
      </c>
      <c r="O1" t="str">
        <v>Low Count (1-17)</v>
      </c>
      <c r="P1" t="str">
        <v>High Count (18-35)</v>
      </c>
      <c r="Q1" t="str">
        <v>Consecutive Pairs</v>
      </c>
      <c r="R1" t="str">
        <v>Repeat from Prev Draw</v>
      </c>
      <c r="U1" t="str">
        <v>Ball #</v>
      </c>
      <c r="V1" t="str">
        <v>Historical Hits</v>
      </c>
      <c r="W1" t="str">
        <v>Expected Hits</v>
      </c>
      <c r="X1" t="str">
        <v>Deviation (Z-Score)</v>
      </c>
    </row>
    <row r="2">
      <c r="A2">
        <v>2577</v>
      </c>
      <c r="B2" t="str">
        <v>2026-10-21</v>
      </c>
      <c r="C2">
        <v>1</v>
      </c>
      <c r="D2">
        <v>8</v>
      </c>
      <c r="E2">
        <v>10</v>
      </c>
      <c r="F2">
        <v>23</v>
      </c>
      <c r="G2">
        <v>26</v>
      </c>
      <c r="H2">
        <v>10</v>
      </c>
      <c r="I2" t="str">
        <v>01 - 08 - 10 - 23 - 26 [PB: 10]</v>
      </c>
      <c r="J2">
        <f>SUM(C2:G2)</f>
        <v>68</v>
      </c>
      <c r="K2">
        <f>AVERAGE(C2:G2)</f>
        <v>13.6</v>
      </c>
      <c r="L2">
        <f>G2-C2</f>
        <v>25</v>
      </c>
      <c r="M2">
        <f>SUMPRODUCT(MOD(C2:G2,2))</f>
        <v>2</v>
      </c>
      <c r="N2">
        <f>5-M2</f>
        <v>3</v>
      </c>
      <c r="O2">
        <f>COUNTIF(C2:G2,"&lt;=17")</f>
        <v>3</v>
      </c>
      <c r="P2">
        <f>COUNTIF(C2:G2,"&gt;=18")</f>
        <v>2</v>
      </c>
      <c r="Q2">
        <f>SUMPRODUCT(--(D2:G2-C2:F2=1))</f>
        <v>0</v>
      </c>
      <c r="R2">
        <f>SUMPRODUCT(COUNTIF(C3:G3,C2:G2))</f>
        <v>2</v>
      </c>
      <c r="U2" t="str">
        <v>Ball 1</v>
      </c>
      <c r="V2">
        <f>COUNTIF($C$2:$G$873,1)</f>
        <v>110</v>
      </c>
      <c r="W2">
        <v>124.6</v>
      </c>
      <c r="X2">
        <v>-1.41</v>
      </c>
    </row>
    <row r="3">
      <c r="A3">
        <v>2576</v>
      </c>
      <c r="B3" t="str">
        <v>2026-10-17</v>
      </c>
      <c r="C3">
        <v>23</v>
      </c>
      <c r="D3">
        <v>24</v>
      </c>
      <c r="E3">
        <v>26</v>
      </c>
      <c r="F3">
        <v>27</v>
      </c>
      <c r="G3">
        <v>35</v>
      </c>
      <c r="H3">
        <v>1</v>
      </c>
      <c r="I3" t="str">
        <v>23 - 24 - 26 - 27 - 35 [PB: 1]</v>
      </c>
      <c r="J3">
        <f>SUM(C3:G3)</f>
        <v>135</v>
      </c>
      <c r="K3">
        <f>AVERAGE(C3:G3)</f>
        <v>27</v>
      </c>
      <c r="L3">
        <f>G3-C3</f>
        <v>12</v>
      </c>
      <c r="M3">
        <f>SUMPRODUCT(MOD(C3:G3,2))</f>
        <v>3</v>
      </c>
      <c r="N3">
        <f>5-M3</f>
        <v>2</v>
      </c>
      <c r="O3">
        <f>COUNTIF(C3:G3,"&lt;=17")</f>
        <v>0</v>
      </c>
      <c r="P3">
        <f>COUNTIF(C3:G3,"&gt;=18")</f>
        <v>5</v>
      </c>
      <c r="Q3">
        <f>SUMPRODUCT(--(D3:G3-C3:F3=1))</f>
        <v>2</v>
      </c>
      <c r="R3">
        <f>SUMPRODUCT(COUNTIF(C4:G4,C3:G3))</f>
        <v>0</v>
      </c>
      <c r="U3" t="str">
        <v>Ball 2</v>
      </c>
      <c r="V3">
        <f>COUNTIF($C$2:$G$873,2)</f>
        <v>114</v>
      </c>
      <c r="W3">
        <v>124.6</v>
      </c>
      <c r="X3">
        <v>-1.03</v>
      </c>
    </row>
    <row r="4">
      <c r="A4">
        <v>2575</v>
      </c>
      <c r="B4" t="str">
        <v>2026-10-14</v>
      </c>
      <c r="C4">
        <v>6</v>
      </c>
      <c r="D4">
        <v>9</v>
      </c>
      <c r="E4">
        <v>14</v>
      </c>
      <c r="F4">
        <v>19</v>
      </c>
      <c r="G4">
        <v>29</v>
      </c>
      <c r="H4">
        <v>10</v>
      </c>
      <c r="I4" t="str">
        <v>06 - 09 - 14 - 19 - 29 [PB: 10]</v>
      </c>
      <c r="J4">
        <f>SUM(C4:G4)</f>
        <v>77</v>
      </c>
      <c r="K4">
        <f>AVERAGE(C4:G4)</f>
        <v>15.4</v>
      </c>
      <c r="L4">
        <f>G4-C4</f>
        <v>23</v>
      </c>
      <c r="M4">
        <f>SUMPRODUCT(MOD(C4:G4,2))</f>
        <v>3</v>
      </c>
      <c r="N4">
        <f>5-M4</f>
        <v>2</v>
      </c>
      <c r="O4">
        <f>COUNTIF(C4:G4,"&lt;=17")</f>
        <v>3</v>
      </c>
      <c r="P4">
        <f>COUNTIF(C4:G4,"&gt;=18")</f>
        <v>2</v>
      </c>
      <c r="Q4">
        <f>SUMPRODUCT(--(D4:G4-C4:F4=1))</f>
        <v>0</v>
      </c>
      <c r="R4">
        <f>SUMPRODUCT(COUNTIF(C5:G5,C4:G4))</f>
        <v>0</v>
      </c>
      <c r="U4" t="str">
        <v>Ball 3</v>
      </c>
      <c r="V4">
        <f>COUNTIF($C$2:$G$873,3)</f>
        <v>126</v>
      </c>
      <c r="W4">
        <v>124.6</v>
      </c>
      <c r="X4">
        <v>0.14</v>
      </c>
    </row>
    <row r="5">
      <c r="A5">
        <v>2574</v>
      </c>
      <c r="B5" t="str">
        <v>2026-10-10</v>
      </c>
      <c r="C5">
        <v>10</v>
      </c>
      <c r="D5">
        <v>11</v>
      </c>
      <c r="E5">
        <v>22</v>
      </c>
      <c r="F5">
        <v>28</v>
      </c>
      <c r="G5">
        <v>31</v>
      </c>
      <c r="H5">
        <v>8</v>
      </c>
      <c r="I5" t="str">
        <v>10 - 11 - 22 - 28 - 31 [PB: 8]</v>
      </c>
      <c r="J5">
        <f>SUM(C5:G5)</f>
        <v>102</v>
      </c>
      <c r="K5">
        <f>AVERAGE(C5:G5)</f>
        <v>20.4</v>
      </c>
      <c r="L5">
        <f>G5-C5</f>
        <v>21</v>
      </c>
      <c r="M5">
        <f>SUMPRODUCT(MOD(C5:G5,2))</f>
        <v>2</v>
      </c>
      <c r="N5">
        <f>5-M5</f>
        <v>3</v>
      </c>
      <c r="O5">
        <f>COUNTIF(C5:G5,"&lt;=17")</f>
        <v>2</v>
      </c>
      <c r="P5">
        <f>COUNTIF(C5:G5,"&gt;=18")</f>
        <v>3</v>
      </c>
      <c r="Q5">
        <f>SUMPRODUCT(--(D5:G5-C5:F5=1))</f>
        <v>1</v>
      </c>
      <c r="R5">
        <f>SUMPRODUCT(COUNTIF(C6:G6,C5:G5))</f>
        <v>0</v>
      </c>
      <c r="U5" t="str">
        <v>Ball 4</v>
      </c>
      <c r="V5">
        <f>COUNTIF($C$2:$G$873,4)</f>
        <v>128</v>
      </c>
      <c r="W5">
        <v>124.6</v>
      </c>
      <c r="X5">
        <v>0.33</v>
      </c>
    </row>
    <row r="6">
      <c r="A6">
        <v>2573</v>
      </c>
      <c r="B6" t="str">
        <v>2026-10-07</v>
      </c>
      <c r="C6">
        <v>2</v>
      </c>
      <c r="D6">
        <v>13</v>
      </c>
      <c r="E6">
        <v>16</v>
      </c>
      <c r="F6">
        <v>18</v>
      </c>
      <c r="G6">
        <v>23</v>
      </c>
      <c r="H6">
        <v>5</v>
      </c>
      <c r="I6" t="str">
        <v>02 - 13 - 16 - 18 - 23 [PB: 5]</v>
      </c>
      <c r="J6">
        <f>SUM(C6:G6)</f>
        <v>72</v>
      </c>
      <c r="K6">
        <f>AVERAGE(C6:G6)</f>
        <v>14.4</v>
      </c>
      <c r="L6">
        <f>G6-C6</f>
        <v>21</v>
      </c>
      <c r="M6">
        <f>SUMPRODUCT(MOD(C6:G6,2))</f>
        <v>2</v>
      </c>
      <c r="N6">
        <f>5-M6</f>
        <v>3</v>
      </c>
      <c r="O6">
        <f>COUNTIF(C6:G6,"&lt;=17")</f>
        <v>3</v>
      </c>
      <c r="P6">
        <f>COUNTIF(C6:G6,"&gt;=18")</f>
        <v>2</v>
      </c>
      <c r="Q6">
        <f>SUMPRODUCT(--(D6:G6-C6:F6=1))</f>
        <v>0</v>
      </c>
      <c r="R6">
        <f>SUMPRODUCT(COUNTIF(C7:G7,C6:G6))</f>
        <v>3</v>
      </c>
      <c r="U6" t="str">
        <v>Ball 5</v>
      </c>
      <c r="V6">
        <f>COUNTIF($C$2:$G$873,5)</f>
        <v>126</v>
      </c>
      <c r="W6">
        <v>124.6</v>
      </c>
      <c r="X6">
        <v>0.14</v>
      </c>
    </row>
    <row r="7">
      <c r="A7">
        <v>2572</v>
      </c>
      <c r="B7" t="str">
        <v>2026-10-03</v>
      </c>
      <c r="C7">
        <v>2</v>
      </c>
      <c r="D7">
        <v>4</v>
      </c>
      <c r="E7">
        <v>18</v>
      </c>
      <c r="F7">
        <v>23</v>
      </c>
      <c r="G7">
        <v>29</v>
      </c>
      <c r="H7">
        <v>8</v>
      </c>
      <c r="I7" t="str">
        <v>02 - 04 - 18 - 23 - 29 [PB: 8]</v>
      </c>
      <c r="J7">
        <f>SUM(C7:G7)</f>
        <v>76</v>
      </c>
      <c r="K7">
        <f>AVERAGE(C7:G7)</f>
        <v>15.2</v>
      </c>
      <c r="L7">
        <f>G7-C7</f>
        <v>27</v>
      </c>
      <c r="M7">
        <f>SUMPRODUCT(MOD(C7:G7,2))</f>
        <v>2</v>
      </c>
      <c r="N7">
        <f>5-M7</f>
        <v>3</v>
      </c>
      <c r="O7">
        <f>COUNTIF(C7:G7,"&lt;=17")</f>
        <v>2</v>
      </c>
      <c r="P7">
        <f>COUNTIF(C7:G7,"&gt;=18")</f>
        <v>3</v>
      </c>
      <c r="Q7">
        <f>SUMPRODUCT(--(D7:G7-C7:F7=1))</f>
        <v>0</v>
      </c>
      <c r="R7">
        <f>SUMPRODUCT(COUNTIF(C8:G8,C7:G7))</f>
        <v>1</v>
      </c>
      <c r="U7" t="str">
        <v>Ball 6</v>
      </c>
      <c r="V7">
        <f>COUNTIF($C$2:$G$873,6)</f>
        <v>117</v>
      </c>
      <c r="W7">
        <v>124.6</v>
      </c>
      <c r="X7">
        <v>-0.74</v>
      </c>
    </row>
    <row r="8">
      <c r="A8">
        <v>2571</v>
      </c>
      <c r="B8" t="str">
        <v>2026-09-30</v>
      </c>
      <c r="C8">
        <v>1</v>
      </c>
      <c r="D8">
        <v>9</v>
      </c>
      <c r="E8">
        <v>23</v>
      </c>
      <c r="F8">
        <v>32</v>
      </c>
      <c r="G8">
        <v>34</v>
      </c>
      <c r="H8">
        <v>9</v>
      </c>
      <c r="I8" t="str">
        <v>01 - 09 - 23 - 32 - 34 [PB: 9]</v>
      </c>
      <c r="J8">
        <f>SUM(C8:G8)</f>
        <v>99</v>
      </c>
      <c r="K8">
        <f>AVERAGE(C8:G8)</f>
        <v>19.8</v>
      </c>
      <c r="L8">
        <f>G8-C8</f>
        <v>33</v>
      </c>
      <c r="M8">
        <f>SUMPRODUCT(MOD(C8:G8,2))</f>
        <v>3</v>
      </c>
      <c r="N8">
        <f>5-M8</f>
        <v>2</v>
      </c>
      <c r="O8">
        <f>COUNTIF(C8:G8,"&lt;=17")</f>
        <v>2</v>
      </c>
      <c r="P8">
        <f>COUNTIF(C8:G8,"&gt;=18")</f>
        <v>3</v>
      </c>
      <c r="Q8">
        <f>SUMPRODUCT(--(D8:G8-C8:F8=1))</f>
        <v>0</v>
      </c>
      <c r="R8">
        <f>SUMPRODUCT(COUNTIF(C9:G9,C8:G8))</f>
        <v>1</v>
      </c>
      <c r="U8" t="str">
        <v>Ball 7</v>
      </c>
      <c r="V8">
        <f>COUNTIF($C$2:$G$873,7)</f>
        <v>138</v>
      </c>
      <c r="W8">
        <v>124.6</v>
      </c>
      <c r="X8">
        <v>1.3</v>
      </c>
    </row>
    <row r="9">
      <c r="A9">
        <v>2570</v>
      </c>
      <c r="B9" t="str">
        <v>2026-09-26</v>
      </c>
      <c r="C9">
        <v>6</v>
      </c>
      <c r="D9">
        <v>12</v>
      </c>
      <c r="E9">
        <v>18</v>
      </c>
      <c r="F9">
        <v>19</v>
      </c>
      <c r="G9">
        <v>34</v>
      </c>
      <c r="H9">
        <v>6</v>
      </c>
      <c r="I9" t="str">
        <v>06 - 12 - 18 - 19 - 34 [PB: 6]</v>
      </c>
      <c r="J9">
        <f>SUM(C9:G9)</f>
        <v>89</v>
      </c>
      <c r="K9">
        <f>AVERAGE(C9:G9)</f>
        <v>17.8</v>
      </c>
      <c r="L9">
        <f>G9-C9</f>
        <v>28</v>
      </c>
      <c r="M9">
        <f>SUMPRODUCT(MOD(C9:G9,2))</f>
        <v>1</v>
      </c>
      <c r="N9">
        <f>5-M9</f>
        <v>4</v>
      </c>
      <c r="O9">
        <f>COUNTIF(C9:G9,"&lt;=17")</f>
        <v>2</v>
      </c>
      <c r="P9">
        <f>COUNTIF(C9:G9,"&gt;=18")</f>
        <v>3</v>
      </c>
      <c r="Q9">
        <f>SUMPRODUCT(--(D9:G9-C9:F9=1))</f>
        <v>1</v>
      </c>
      <c r="R9">
        <f>SUMPRODUCT(COUNTIF(C10:G10,C9:G9))</f>
        <v>0</v>
      </c>
      <c r="U9" t="str">
        <v>Ball 8</v>
      </c>
      <c r="V9">
        <f>COUNTIF($C$2:$G$873,8)</f>
        <v>121</v>
      </c>
      <c r="W9">
        <v>124.6</v>
      </c>
      <c r="X9">
        <v>-0.35</v>
      </c>
    </row>
    <row r="10">
      <c r="A10">
        <v>2569</v>
      </c>
      <c r="B10" t="str">
        <v>2026-09-23</v>
      </c>
      <c r="C10">
        <v>3</v>
      </c>
      <c r="D10">
        <v>9</v>
      </c>
      <c r="E10">
        <v>16</v>
      </c>
      <c r="F10">
        <v>22</v>
      </c>
      <c r="G10">
        <v>26</v>
      </c>
      <c r="H10">
        <v>7</v>
      </c>
      <c r="I10" t="str">
        <v>03 - 09 - 16 - 22 - 26 [PB: 7]</v>
      </c>
      <c r="J10">
        <f>SUM(C10:G10)</f>
        <v>76</v>
      </c>
      <c r="K10">
        <f>AVERAGE(C10:G10)</f>
        <v>15.2</v>
      </c>
      <c r="L10">
        <f>G10-C10</f>
        <v>23</v>
      </c>
      <c r="M10">
        <f>SUMPRODUCT(MOD(C10:G10,2))</f>
        <v>2</v>
      </c>
      <c r="N10">
        <f>5-M10</f>
        <v>3</v>
      </c>
      <c r="O10">
        <f>COUNTIF(C10:G10,"&lt;=17")</f>
        <v>3</v>
      </c>
      <c r="P10">
        <f>COUNTIF(C10:G10,"&gt;=18")</f>
        <v>2</v>
      </c>
      <c r="Q10">
        <f>SUMPRODUCT(--(D10:G10-C10:F10=1))</f>
        <v>0</v>
      </c>
      <c r="R10">
        <f>SUMPRODUCT(COUNTIF(C11:G11,C10:G10))</f>
        <v>0</v>
      </c>
      <c r="U10" t="str">
        <v>Ball 9</v>
      </c>
      <c r="V10">
        <f>COUNTIF($C$2:$G$873,9)</f>
        <v>134</v>
      </c>
      <c r="W10">
        <v>124.6</v>
      </c>
      <c r="X10">
        <v>0.91</v>
      </c>
    </row>
    <row r="11">
      <c r="A11">
        <v>2568</v>
      </c>
      <c r="B11" t="str">
        <v>2026-09-19</v>
      </c>
      <c r="C11">
        <v>12</v>
      </c>
      <c r="D11">
        <v>28</v>
      </c>
      <c r="E11">
        <v>29</v>
      </c>
      <c r="F11">
        <v>31</v>
      </c>
      <c r="G11">
        <v>32</v>
      </c>
      <c r="H11">
        <v>6</v>
      </c>
      <c r="I11" t="str">
        <v>12 - 28 - 29 - 31 - 32 [PB: 6]</v>
      </c>
      <c r="J11">
        <f>SUM(C11:G11)</f>
        <v>132</v>
      </c>
      <c r="K11">
        <f>AVERAGE(C11:G11)</f>
        <v>26.4</v>
      </c>
      <c r="L11">
        <f>G11-C11</f>
        <v>20</v>
      </c>
      <c r="M11">
        <f>SUMPRODUCT(MOD(C11:G11,2))</f>
        <v>2</v>
      </c>
      <c r="N11">
        <f>5-M11</f>
        <v>3</v>
      </c>
      <c r="O11">
        <f>COUNTIF(C11:G11,"&lt;=17")</f>
        <v>1</v>
      </c>
      <c r="P11">
        <f>COUNTIF(C11:G11,"&gt;=18")</f>
        <v>4</v>
      </c>
      <c r="Q11">
        <f>SUMPRODUCT(--(D11:G11-C11:F11=1))</f>
        <v>2</v>
      </c>
      <c r="R11">
        <f>SUMPRODUCT(COUNTIF(C12:G12,C11:G11))</f>
        <v>1</v>
      </c>
      <c r="U11" t="str">
        <v>Ball 10</v>
      </c>
      <c r="V11">
        <f>COUNTIF($C$2:$G$873,10)</f>
        <v>129</v>
      </c>
      <c r="W11">
        <v>124.6</v>
      </c>
      <c r="X11">
        <v>0.43</v>
      </c>
    </row>
    <row r="12">
      <c r="A12">
        <v>2567</v>
      </c>
      <c r="B12" t="str">
        <v>2026-09-16</v>
      </c>
      <c r="C12">
        <v>3</v>
      </c>
      <c r="D12">
        <v>11</v>
      </c>
      <c r="E12">
        <v>18</v>
      </c>
      <c r="F12">
        <v>26</v>
      </c>
      <c r="G12">
        <v>28</v>
      </c>
      <c r="H12">
        <v>7</v>
      </c>
      <c r="I12" t="str">
        <v>03 - 11 - 18 - 26 - 28 [PB: 7]</v>
      </c>
      <c r="J12">
        <f>SUM(C12:G12)</f>
        <v>86</v>
      </c>
      <c r="K12">
        <f>AVERAGE(C12:G12)</f>
        <v>17.2</v>
      </c>
      <c r="L12">
        <f>G12-C12</f>
        <v>25</v>
      </c>
      <c r="M12">
        <f>SUMPRODUCT(MOD(C12:G12,2))</f>
        <v>2</v>
      </c>
      <c r="N12">
        <f>5-M12</f>
        <v>3</v>
      </c>
      <c r="O12">
        <f>COUNTIF(C12:G12,"&lt;=17")</f>
        <v>2</v>
      </c>
      <c r="P12">
        <f>COUNTIF(C12:G12,"&gt;=18")</f>
        <v>3</v>
      </c>
      <c r="Q12">
        <f>SUMPRODUCT(--(D12:G12-C12:F12=1))</f>
        <v>0</v>
      </c>
      <c r="R12">
        <f>SUMPRODUCT(COUNTIF(C13:G13,C12:G12))</f>
        <v>1</v>
      </c>
      <c r="U12" t="str">
        <v>Ball 11</v>
      </c>
      <c r="V12">
        <f>COUNTIF($C$2:$G$873,11)</f>
        <v>135</v>
      </c>
      <c r="W12">
        <v>124.6</v>
      </c>
      <c r="X12">
        <v>1.01</v>
      </c>
    </row>
    <row r="13">
      <c r="A13">
        <v>2566</v>
      </c>
      <c r="B13" t="str">
        <v>2026-09-12</v>
      </c>
      <c r="C13">
        <v>18</v>
      </c>
      <c r="D13">
        <v>19</v>
      </c>
      <c r="E13">
        <v>21</v>
      </c>
      <c r="F13">
        <v>25</v>
      </c>
      <c r="G13">
        <v>31</v>
      </c>
      <c r="H13">
        <v>8</v>
      </c>
      <c r="I13" t="str">
        <v>18 - 19 - 21 - 25 - 31 [PB: 8]</v>
      </c>
      <c r="J13">
        <f>SUM(C13:G13)</f>
        <v>114</v>
      </c>
      <c r="K13">
        <f>AVERAGE(C13:G13)</f>
        <v>22.8</v>
      </c>
      <c r="L13">
        <f>G13-C13</f>
        <v>13</v>
      </c>
      <c r="M13">
        <f>SUMPRODUCT(MOD(C13:G13,2))</f>
        <v>4</v>
      </c>
      <c r="N13">
        <f>5-M13</f>
        <v>1</v>
      </c>
      <c r="O13">
        <f>COUNTIF(C13:G13,"&lt;=17")</f>
        <v>0</v>
      </c>
      <c r="P13">
        <f>COUNTIF(C13:G13,"&gt;=18")</f>
        <v>5</v>
      </c>
      <c r="Q13">
        <f>SUMPRODUCT(--(D13:G13-C13:F13=1))</f>
        <v>1</v>
      </c>
      <c r="R13">
        <f>SUMPRODUCT(COUNTIF(C14:G14,C13:G13))</f>
        <v>1</v>
      </c>
      <c r="U13" t="str">
        <v>Ball 12</v>
      </c>
      <c r="V13">
        <f>COUNTIF($C$2:$G$873,12)</f>
        <v>124</v>
      </c>
      <c r="W13">
        <v>124.6</v>
      </c>
      <c r="X13">
        <v>-0.06</v>
      </c>
    </row>
    <row r="14">
      <c r="A14">
        <v>2565</v>
      </c>
      <c r="B14" t="str">
        <v>2026-09-09</v>
      </c>
      <c r="C14">
        <v>5</v>
      </c>
      <c r="D14">
        <v>7</v>
      </c>
      <c r="E14">
        <v>19</v>
      </c>
      <c r="F14">
        <v>27</v>
      </c>
      <c r="G14">
        <v>34</v>
      </c>
      <c r="H14">
        <v>5</v>
      </c>
      <c r="I14" t="str">
        <v>05 - 07 - 19 - 27 - 34 [PB: 5]</v>
      </c>
      <c r="J14">
        <f>SUM(C14:G14)</f>
        <v>92</v>
      </c>
      <c r="K14">
        <f>AVERAGE(C14:G14)</f>
        <v>18.4</v>
      </c>
      <c r="L14">
        <f>G14-C14</f>
        <v>29</v>
      </c>
      <c r="M14">
        <f>SUMPRODUCT(MOD(C14:G14,2))</f>
        <v>4</v>
      </c>
      <c r="N14">
        <f>5-M14</f>
        <v>1</v>
      </c>
      <c r="O14">
        <f>COUNTIF(C14:G14,"&lt;=17")</f>
        <v>2</v>
      </c>
      <c r="P14">
        <f>COUNTIF(C14:G14,"&gt;=18")</f>
        <v>3</v>
      </c>
      <c r="Q14">
        <f>SUMPRODUCT(--(D14:G14-C14:F14=1))</f>
        <v>0</v>
      </c>
      <c r="R14">
        <f>SUMPRODUCT(COUNTIF(C15:G15,C14:G14))</f>
        <v>0</v>
      </c>
      <c r="U14" t="str">
        <v>Ball 13</v>
      </c>
      <c r="V14">
        <f>COUNTIF($C$2:$G$873,13)</f>
        <v>134</v>
      </c>
      <c r="W14">
        <v>124.6</v>
      </c>
      <c r="X14">
        <v>0.91</v>
      </c>
    </row>
    <row r="15">
      <c r="A15">
        <v>2564</v>
      </c>
      <c r="B15" t="str">
        <v>2026-09-05</v>
      </c>
      <c r="C15">
        <v>4</v>
      </c>
      <c r="D15">
        <v>9</v>
      </c>
      <c r="E15">
        <v>12</v>
      </c>
      <c r="F15">
        <v>17</v>
      </c>
      <c r="G15">
        <v>24</v>
      </c>
      <c r="H15">
        <v>1</v>
      </c>
      <c r="I15" t="str">
        <v>04 - 09 - 12 - 17 - 24 [PB: 1]</v>
      </c>
      <c r="J15">
        <f>SUM(C15:G15)</f>
        <v>66</v>
      </c>
      <c r="K15">
        <f>AVERAGE(C15:G15)</f>
        <v>13.2</v>
      </c>
      <c r="L15">
        <f>G15-C15</f>
        <v>20</v>
      </c>
      <c r="M15">
        <f>SUMPRODUCT(MOD(C15:G15,2))</f>
        <v>2</v>
      </c>
      <c r="N15">
        <f>5-M15</f>
        <v>3</v>
      </c>
      <c r="O15">
        <f>COUNTIF(C15:G15,"&lt;=17")</f>
        <v>4</v>
      </c>
      <c r="P15">
        <f>COUNTIF(C15:G15,"&gt;=18")</f>
        <v>1</v>
      </c>
      <c r="Q15">
        <f>SUMPRODUCT(--(D15:G15-C15:F15=1))</f>
        <v>0</v>
      </c>
      <c r="R15">
        <f>SUMPRODUCT(COUNTIF(C16:G16,C15:G15))</f>
        <v>1</v>
      </c>
      <c r="U15" t="str">
        <v>Ball 14</v>
      </c>
      <c r="V15">
        <f>COUNTIF($C$2:$G$873,14)</f>
        <v>96</v>
      </c>
      <c r="W15">
        <v>124.6</v>
      </c>
      <c r="X15">
        <v>-2.77</v>
      </c>
    </row>
    <row r="16">
      <c r="A16">
        <v>2563</v>
      </c>
      <c r="B16" t="str">
        <v>2026-09-02</v>
      </c>
      <c r="C16">
        <v>10</v>
      </c>
      <c r="D16">
        <v>16</v>
      </c>
      <c r="E16">
        <v>17</v>
      </c>
      <c r="F16">
        <v>20</v>
      </c>
      <c r="G16">
        <v>28</v>
      </c>
      <c r="H16">
        <v>5</v>
      </c>
      <c r="I16" t="str">
        <v>10 - 16 - 17 - 20 - 28 [PB: 5]</v>
      </c>
      <c r="J16">
        <f>SUM(C16:G16)</f>
        <v>91</v>
      </c>
      <c r="K16">
        <f>AVERAGE(C16:G16)</f>
        <v>18.2</v>
      </c>
      <c r="L16">
        <f>G16-C16</f>
        <v>18</v>
      </c>
      <c r="M16">
        <f>SUMPRODUCT(MOD(C16:G16,2))</f>
        <v>1</v>
      </c>
      <c r="N16">
        <f>5-M16</f>
        <v>4</v>
      </c>
      <c r="O16">
        <f>COUNTIF(C16:G16,"&lt;=17")</f>
        <v>3</v>
      </c>
      <c r="P16">
        <f>COUNTIF(C16:G16,"&gt;=18")</f>
        <v>2</v>
      </c>
      <c r="Q16">
        <f>SUMPRODUCT(--(D16:G16-C16:F16=1))</f>
        <v>1</v>
      </c>
      <c r="R16">
        <f>SUMPRODUCT(COUNTIF(C17:G17,C16:G16))</f>
        <v>3</v>
      </c>
      <c r="U16" t="str">
        <v>Ball 15</v>
      </c>
      <c r="V16">
        <f>COUNTIF($C$2:$G$873,15)</f>
        <v>114</v>
      </c>
      <c r="W16">
        <v>124.6</v>
      </c>
      <c r="X16">
        <v>-1.03</v>
      </c>
    </row>
    <row r="17">
      <c r="A17">
        <v>2562</v>
      </c>
      <c r="B17" t="str">
        <v>2026-08-29</v>
      </c>
      <c r="C17">
        <v>14</v>
      </c>
      <c r="D17">
        <v>16</v>
      </c>
      <c r="E17">
        <v>17</v>
      </c>
      <c r="F17">
        <v>28</v>
      </c>
      <c r="G17">
        <v>31</v>
      </c>
      <c r="H17">
        <v>2</v>
      </c>
      <c r="I17" t="str">
        <v>14 - 16 - 17 - 28 - 31 [PB: 2]</v>
      </c>
      <c r="J17">
        <f>SUM(C17:G17)</f>
        <v>106</v>
      </c>
      <c r="K17">
        <f>AVERAGE(C17:G17)</f>
        <v>21.2</v>
      </c>
      <c r="L17">
        <f>G17-C17</f>
        <v>17</v>
      </c>
      <c r="M17">
        <f>SUMPRODUCT(MOD(C17:G17,2))</f>
        <v>2</v>
      </c>
      <c r="N17">
        <f>5-M17</f>
        <v>3</v>
      </c>
      <c r="O17">
        <f>COUNTIF(C17:G17,"&lt;=17")</f>
        <v>3</v>
      </c>
      <c r="P17">
        <f>COUNTIF(C17:G17,"&gt;=18")</f>
        <v>2</v>
      </c>
      <c r="Q17">
        <f>SUMPRODUCT(--(D17:G17-C17:F17=1))</f>
        <v>1</v>
      </c>
      <c r="R17">
        <f>SUMPRODUCT(COUNTIF(C18:G18,C17:G17))</f>
        <v>2</v>
      </c>
      <c r="U17" t="str">
        <v>Ball 16</v>
      </c>
      <c r="V17">
        <f>COUNTIF($C$2:$G$873,16)</f>
        <v>137</v>
      </c>
      <c r="W17">
        <v>124.6</v>
      </c>
      <c r="X17">
        <v>1.2</v>
      </c>
    </row>
    <row r="18">
      <c r="A18">
        <v>2561</v>
      </c>
      <c r="B18" t="str">
        <v>2026-08-26</v>
      </c>
      <c r="C18">
        <v>1</v>
      </c>
      <c r="D18">
        <v>4</v>
      </c>
      <c r="E18">
        <v>14</v>
      </c>
      <c r="F18">
        <v>28</v>
      </c>
      <c r="G18">
        <v>33</v>
      </c>
      <c r="H18">
        <v>3</v>
      </c>
      <c r="I18" t="str">
        <v>01 - 04 - 14 - 28 - 33 [PB: 3]</v>
      </c>
      <c r="J18">
        <f>SUM(C18:G18)</f>
        <v>80</v>
      </c>
      <c r="K18">
        <f>AVERAGE(C18:G18)</f>
        <v>16</v>
      </c>
      <c r="L18">
        <f>G18-C18</f>
        <v>32</v>
      </c>
      <c r="M18">
        <f>SUMPRODUCT(MOD(C18:G18,2))</f>
        <v>2</v>
      </c>
      <c r="N18">
        <f>5-M18</f>
        <v>3</v>
      </c>
      <c r="O18">
        <f>COUNTIF(C18:G18,"&lt;=17")</f>
        <v>3</v>
      </c>
      <c r="P18">
        <f>COUNTIF(C18:G18,"&gt;=18")</f>
        <v>2</v>
      </c>
      <c r="Q18">
        <f>SUMPRODUCT(--(D18:G18-C18:F18=1))</f>
        <v>0</v>
      </c>
      <c r="R18">
        <f>SUMPRODUCT(COUNTIF(C19:G19,C18:G18))</f>
        <v>2</v>
      </c>
      <c r="U18" t="str">
        <v>Ball 17</v>
      </c>
      <c r="V18">
        <f>COUNTIF($C$2:$G$873,17)</f>
        <v>148</v>
      </c>
      <c r="W18">
        <v>124.6</v>
      </c>
      <c r="X18">
        <v>2.26</v>
      </c>
    </row>
    <row r="19">
      <c r="A19">
        <v>2560</v>
      </c>
      <c r="B19" t="str">
        <v>2026-08-22</v>
      </c>
      <c r="C19">
        <v>4</v>
      </c>
      <c r="D19">
        <v>9</v>
      </c>
      <c r="E19">
        <v>13</v>
      </c>
      <c r="F19">
        <v>28</v>
      </c>
      <c r="G19">
        <v>29</v>
      </c>
      <c r="H19">
        <v>8</v>
      </c>
      <c r="I19" t="str">
        <v>04 - 09 - 13 - 28 - 29 [PB: 8]</v>
      </c>
      <c r="J19">
        <f>SUM(C19:G19)</f>
        <v>83</v>
      </c>
      <c r="K19">
        <f>AVERAGE(C19:G19)</f>
        <v>16.6</v>
      </c>
      <c r="L19">
        <f>G19-C19</f>
        <v>25</v>
      </c>
      <c r="M19">
        <f>SUMPRODUCT(MOD(C19:G19,2))</f>
        <v>3</v>
      </c>
      <c r="N19">
        <f>5-M19</f>
        <v>2</v>
      </c>
      <c r="O19">
        <f>COUNTIF(C19:G19,"&lt;=17")</f>
        <v>3</v>
      </c>
      <c r="P19">
        <f>COUNTIF(C19:G19,"&gt;=18")</f>
        <v>2</v>
      </c>
      <c r="Q19">
        <f>SUMPRODUCT(--(D19:G19-C19:F19=1))</f>
        <v>1</v>
      </c>
      <c r="R19">
        <f>SUMPRODUCT(COUNTIF(C20:G20,C19:G19))</f>
        <v>0</v>
      </c>
      <c r="U19" t="str">
        <v>Ball 18</v>
      </c>
      <c r="V19">
        <f>COUNTIF($C$2:$G$873,18)</f>
        <v>122</v>
      </c>
      <c r="W19">
        <v>124.6</v>
      </c>
      <c r="X19">
        <v>-0.25</v>
      </c>
    </row>
    <row r="20">
      <c r="A20">
        <v>2559</v>
      </c>
      <c r="B20" t="str">
        <v>2026-08-19</v>
      </c>
      <c r="C20">
        <v>5</v>
      </c>
      <c r="D20">
        <v>19</v>
      </c>
      <c r="E20">
        <v>25</v>
      </c>
      <c r="F20">
        <v>26</v>
      </c>
      <c r="G20">
        <v>30</v>
      </c>
      <c r="H20">
        <v>3</v>
      </c>
      <c r="I20" t="str">
        <v>05 - 19 - 25 - 26 - 30 [PB: 3]</v>
      </c>
      <c r="J20">
        <f>SUM(C20:G20)</f>
        <v>105</v>
      </c>
      <c r="K20">
        <f>AVERAGE(C20:G20)</f>
        <v>21</v>
      </c>
      <c r="L20">
        <f>G20-C20</f>
        <v>25</v>
      </c>
      <c r="M20">
        <f>SUMPRODUCT(MOD(C20:G20,2))</f>
        <v>3</v>
      </c>
      <c r="N20">
        <f>5-M20</f>
        <v>2</v>
      </c>
      <c r="O20">
        <f>COUNTIF(C20:G20,"&lt;=17")</f>
        <v>1</v>
      </c>
      <c r="P20">
        <f>COUNTIF(C20:G20,"&gt;=18")</f>
        <v>4</v>
      </c>
      <c r="Q20">
        <f>SUMPRODUCT(--(D20:G20-C20:F20=1))</f>
        <v>1</v>
      </c>
      <c r="R20">
        <f>SUMPRODUCT(COUNTIF(C21:G21,C20:G20))</f>
        <v>1</v>
      </c>
      <c r="U20" t="str">
        <v>Ball 19</v>
      </c>
      <c r="V20">
        <f>COUNTIF($C$2:$G$873,19)</f>
        <v>135</v>
      </c>
      <c r="W20">
        <v>124.6</v>
      </c>
      <c r="X20">
        <v>1.01</v>
      </c>
    </row>
    <row r="21">
      <c r="A21">
        <v>2558</v>
      </c>
      <c r="B21" t="str">
        <v>2026-08-15</v>
      </c>
      <c r="C21">
        <v>13</v>
      </c>
      <c r="D21">
        <v>17</v>
      </c>
      <c r="E21">
        <v>24</v>
      </c>
      <c r="F21">
        <v>30</v>
      </c>
      <c r="G21">
        <v>34</v>
      </c>
      <c r="H21">
        <v>5</v>
      </c>
      <c r="I21" t="str">
        <v>13 - 17 - 24 - 30 - 34 [PB: 5]</v>
      </c>
      <c r="J21">
        <f>SUM(C21:G21)</f>
        <v>118</v>
      </c>
      <c r="K21">
        <f>AVERAGE(C21:G21)</f>
        <v>23.6</v>
      </c>
      <c r="L21">
        <f>G21-C21</f>
        <v>21</v>
      </c>
      <c r="M21">
        <f>SUMPRODUCT(MOD(C21:G21,2))</f>
        <v>2</v>
      </c>
      <c r="N21">
        <f>5-M21</f>
        <v>3</v>
      </c>
      <c r="O21">
        <f>COUNTIF(C21:G21,"&lt;=17")</f>
        <v>2</v>
      </c>
      <c r="P21">
        <f>COUNTIF(C21:G21,"&gt;=18")</f>
        <v>3</v>
      </c>
      <c r="Q21">
        <f>SUMPRODUCT(--(D21:G21-C21:F21=1))</f>
        <v>0</v>
      </c>
      <c r="R21">
        <f>SUMPRODUCT(COUNTIF(C22:G22,C21:G21))</f>
        <v>1</v>
      </c>
      <c r="U21" t="str">
        <v>Ball 20</v>
      </c>
      <c r="V21">
        <f>COUNTIF($C$2:$G$873,20)</f>
        <v>124</v>
      </c>
      <c r="W21">
        <v>124.6</v>
      </c>
      <c r="X21">
        <v>-0.06</v>
      </c>
    </row>
    <row r="22">
      <c r="A22">
        <v>2557</v>
      </c>
      <c r="B22" t="str">
        <v>2026-08-12</v>
      </c>
      <c r="C22">
        <v>5</v>
      </c>
      <c r="D22">
        <v>12</v>
      </c>
      <c r="E22">
        <v>19</v>
      </c>
      <c r="F22">
        <v>24</v>
      </c>
      <c r="G22">
        <v>26</v>
      </c>
      <c r="H22">
        <v>4</v>
      </c>
      <c r="I22" t="str">
        <v>05 - 12 - 19 - 24 - 26 [PB: 4]</v>
      </c>
      <c r="J22">
        <f>SUM(C22:G22)</f>
        <v>86</v>
      </c>
      <c r="K22">
        <f>AVERAGE(C22:G22)</f>
        <v>17.2</v>
      </c>
      <c r="L22">
        <f>G22-C22</f>
        <v>21</v>
      </c>
      <c r="M22">
        <f>SUMPRODUCT(MOD(C22:G22,2))</f>
        <v>2</v>
      </c>
      <c r="N22">
        <f>5-M22</f>
        <v>3</v>
      </c>
      <c r="O22">
        <f>COUNTIF(C22:G22,"&lt;=17")</f>
        <v>2</v>
      </c>
      <c r="P22">
        <f>COUNTIF(C22:G22,"&gt;=18")</f>
        <v>3</v>
      </c>
      <c r="Q22">
        <f>SUMPRODUCT(--(D22:G22-C22:F22=1))</f>
        <v>0</v>
      </c>
      <c r="R22">
        <f>SUMPRODUCT(COUNTIF(C23:G23,C22:G22))</f>
        <v>1</v>
      </c>
      <c r="U22" t="str">
        <v>Ball 21</v>
      </c>
      <c r="V22">
        <f>COUNTIF($C$2:$G$873,21)</f>
        <v>116</v>
      </c>
      <c r="W22">
        <v>124.6</v>
      </c>
      <c r="X22">
        <v>-0.83</v>
      </c>
    </row>
    <row r="23">
      <c r="A23">
        <v>2556</v>
      </c>
      <c r="B23" t="str">
        <v>2026-08-08</v>
      </c>
      <c r="C23">
        <v>8</v>
      </c>
      <c r="D23">
        <v>24</v>
      </c>
      <c r="E23">
        <v>28</v>
      </c>
      <c r="F23">
        <v>29</v>
      </c>
      <c r="G23">
        <v>34</v>
      </c>
      <c r="H23">
        <v>6</v>
      </c>
      <c r="I23" t="str">
        <v>08 - 24 - 28 - 29 - 34 [PB: 6]</v>
      </c>
      <c r="J23">
        <f>SUM(C23:G23)</f>
        <v>123</v>
      </c>
      <c r="K23">
        <f>AVERAGE(C23:G23)</f>
        <v>24.6</v>
      </c>
      <c r="L23">
        <f>G23-C23</f>
        <v>26</v>
      </c>
      <c r="M23">
        <f>SUMPRODUCT(MOD(C23:G23,2))</f>
        <v>1</v>
      </c>
      <c r="N23">
        <f>5-M23</f>
        <v>4</v>
      </c>
      <c r="O23">
        <f>COUNTIF(C23:G23,"&lt;=17")</f>
        <v>1</v>
      </c>
      <c r="P23">
        <f>COUNTIF(C23:G23,"&gt;=18")</f>
        <v>4</v>
      </c>
      <c r="Q23">
        <f>SUMPRODUCT(--(D23:G23-C23:F23=1))</f>
        <v>1</v>
      </c>
      <c r="R23">
        <f>SUMPRODUCT(COUNTIF(C24:G24,C23:G23))</f>
        <v>0</v>
      </c>
      <c r="U23" t="str">
        <v>Ball 22</v>
      </c>
      <c r="V23">
        <f>COUNTIF($C$2:$G$873,22)</f>
        <v>105</v>
      </c>
      <c r="W23">
        <v>124.6</v>
      </c>
      <c r="X23">
        <v>-1.9</v>
      </c>
    </row>
    <row r="24">
      <c r="A24">
        <v>2555</v>
      </c>
      <c r="B24" t="str">
        <v>2026-08-05</v>
      </c>
      <c r="C24">
        <v>1</v>
      </c>
      <c r="D24">
        <v>6</v>
      </c>
      <c r="E24">
        <v>18</v>
      </c>
      <c r="F24">
        <v>19</v>
      </c>
      <c r="G24">
        <v>25</v>
      </c>
      <c r="H24">
        <v>5</v>
      </c>
      <c r="I24" t="str">
        <v>01 - 06 - 18 - 19 - 25 [PB: 5]</v>
      </c>
      <c r="J24">
        <f>SUM(C24:G24)</f>
        <v>69</v>
      </c>
      <c r="K24">
        <f>AVERAGE(C24:G24)</f>
        <v>13.8</v>
      </c>
      <c r="L24">
        <f>G24-C24</f>
        <v>24</v>
      </c>
      <c r="M24">
        <f>SUMPRODUCT(MOD(C24:G24,2))</f>
        <v>3</v>
      </c>
      <c r="N24">
        <f>5-M24</f>
        <v>2</v>
      </c>
      <c r="O24">
        <f>COUNTIF(C24:G24,"&lt;=17")</f>
        <v>2</v>
      </c>
      <c r="P24">
        <f>COUNTIF(C24:G24,"&gt;=18")</f>
        <v>3</v>
      </c>
      <c r="Q24">
        <f>SUMPRODUCT(--(D24:G24-C24:F24=1))</f>
        <v>1</v>
      </c>
      <c r="R24">
        <f>SUMPRODUCT(COUNTIF(C25:G25,C24:G24))</f>
        <v>0</v>
      </c>
      <c r="U24" t="str">
        <v>Ball 23</v>
      </c>
      <c r="V24">
        <f>COUNTIF($C$2:$G$873,23)</f>
        <v>128</v>
      </c>
      <c r="W24">
        <v>124.6</v>
      </c>
      <c r="X24">
        <v>0.33</v>
      </c>
    </row>
    <row r="25">
      <c r="A25">
        <v>2554</v>
      </c>
      <c r="B25" t="str">
        <v>2026-08-01</v>
      </c>
      <c r="C25">
        <v>3</v>
      </c>
      <c r="D25">
        <v>4</v>
      </c>
      <c r="E25">
        <v>11</v>
      </c>
      <c r="F25">
        <v>12</v>
      </c>
      <c r="G25">
        <v>23</v>
      </c>
      <c r="H25">
        <v>10</v>
      </c>
      <c r="I25" t="str">
        <v>03 - 04 - 11 - 12 - 23 [PB: 10]</v>
      </c>
      <c r="J25">
        <f>SUM(C25:G25)</f>
        <v>53</v>
      </c>
      <c r="K25">
        <f>AVERAGE(C25:G25)</f>
        <v>10.6</v>
      </c>
      <c r="L25">
        <f>G25-C25</f>
        <v>20</v>
      </c>
      <c r="M25">
        <f>SUMPRODUCT(MOD(C25:G25,2))</f>
        <v>3</v>
      </c>
      <c r="N25">
        <f>5-M25</f>
        <v>2</v>
      </c>
      <c r="O25">
        <f>COUNTIF(C25:G25,"&lt;=17")</f>
        <v>4</v>
      </c>
      <c r="P25">
        <f>COUNTIF(C25:G25,"&gt;=18")</f>
        <v>1</v>
      </c>
      <c r="Q25">
        <f>SUMPRODUCT(--(D25:G25-C25:F25=1))</f>
        <v>2</v>
      </c>
      <c r="R25">
        <f>SUMPRODUCT(COUNTIF(C26:G26,C25:G25))</f>
        <v>2</v>
      </c>
      <c r="U25" t="str">
        <v>Ball 24</v>
      </c>
      <c r="V25">
        <f>COUNTIF($C$2:$G$873,24)</f>
        <v>119</v>
      </c>
      <c r="W25">
        <v>124.6</v>
      </c>
      <c r="X25">
        <v>-0.54</v>
      </c>
    </row>
    <row r="26">
      <c r="A26">
        <v>2553</v>
      </c>
      <c r="B26" t="str">
        <v>2026-07-29</v>
      </c>
      <c r="C26">
        <v>4</v>
      </c>
      <c r="D26">
        <v>7</v>
      </c>
      <c r="E26">
        <v>9</v>
      </c>
      <c r="F26">
        <v>16</v>
      </c>
      <c r="G26">
        <v>23</v>
      </c>
      <c r="H26">
        <v>6</v>
      </c>
      <c r="I26" t="str">
        <v>04 - 07 - 09 - 16 - 23 [PB: 6]</v>
      </c>
      <c r="J26">
        <f>SUM(C26:G26)</f>
        <v>59</v>
      </c>
      <c r="K26">
        <f>AVERAGE(C26:G26)</f>
        <v>11.8</v>
      </c>
      <c r="L26">
        <f>G26-C26</f>
        <v>19</v>
      </c>
      <c r="M26">
        <f>SUMPRODUCT(MOD(C26:G26,2))</f>
        <v>3</v>
      </c>
      <c r="N26">
        <f>5-M26</f>
        <v>2</v>
      </c>
      <c r="O26">
        <f>COUNTIF(C26:G26,"&lt;=17")</f>
        <v>4</v>
      </c>
      <c r="P26">
        <f>COUNTIF(C26:G26,"&gt;=18")</f>
        <v>1</v>
      </c>
      <c r="Q26">
        <f>SUMPRODUCT(--(D26:G26-C26:F26=1))</f>
        <v>0</v>
      </c>
      <c r="R26">
        <f>SUMPRODUCT(COUNTIF(C27:G27,C26:G26))</f>
        <v>0</v>
      </c>
      <c r="U26" t="str">
        <v>Ball 25</v>
      </c>
      <c r="V26">
        <f>COUNTIF($C$2:$G$873,25)</f>
        <v>138</v>
      </c>
      <c r="W26">
        <v>124.6</v>
      </c>
      <c r="X26">
        <v>1.3</v>
      </c>
    </row>
    <row r="27">
      <c r="A27">
        <v>2552</v>
      </c>
      <c r="B27" t="str">
        <v>2026-07-25</v>
      </c>
      <c r="C27">
        <v>6</v>
      </c>
      <c r="D27">
        <v>13</v>
      </c>
      <c r="E27">
        <v>27</v>
      </c>
      <c r="F27">
        <v>32</v>
      </c>
      <c r="G27">
        <v>33</v>
      </c>
      <c r="H27">
        <v>10</v>
      </c>
      <c r="I27" t="str">
        <v>06 - 13 - 27 - 32 - 33 [PB: 10]</v>
      </c>
      <c r="J27">
        <f>SUM(C27:G27)</f>
        <v>111</v>
      </c>
      <c r="K27">
        <f>AVERAGE(C27:G27)</f>
        <v>22.2</v>
      </c>
      <c r="L27">
        <f>G27-C27</f>
        <v>27</v>
      </c>
      <c r="M27">
        <f>SUMPRODUCT(MOD(C27:G27,2))</f>
        <v>3</v>
      </c>
      <c r="N27">
        <f>5-M27</f>
        <v>2</v>
      </c>
      <c r="O27">
        <f>COUNTIF(C27:G27,"&lt;=17")</f>
        <v>2</v>
      </c>
      <c r="P27">
        <f>COUNTIF(C27:G27,"&gt;=18")</f>
        <v>3</v>
      </c>
      <c r="Q27">
        <f>SUMPRODUCT(--(D27:G27-C27:F27=1))</f>
        <v>1</v>
      </c>
      <c r="R27">
        <f>SUMPRODUCT(COUNTIF(C28:G28,C27:G27))</f>
        <v>1</v>
      </c>
      <c r="U27" t="str">
        <v>Ball 26</v>
      </c>
      <c r="V27">
        <f>COUNTIF($C$2:$G$873,26)</f>
        <v>114</v>
      </c>
      <c r="W27">
        <v>124.6</v>
      </c>
      <c r="X27">
        <v>-1.03</v>
      </c>
    </row>
    <row r="28">
      <c r="A28">
        <v>2551</v>
      </c>
      <c r="B28" t="str">
        <v>2026-07-22</v>
      </c>
      <c r="C28">
        <v>6</v>
      </c>
      <c r="D28">
        <v>11</v>
      </c>
      <c r="E28">
        <v>14</v>
      </c>
      <c r="F28">
        <v>15</v>
      </c>
      <c r="G28">
        <v>16</v>
      </c>
      <c r="H28">
        <v>10</v>
      </c>
      <c r="I28" t="str">
        <v>06 - 11 - 14 - 15 - 16 [PB: 10]</v>
      </c>
      <c r="J28">
        <f>SUM(C28:G28)</f>
        <v>62</v>
      </c>
      <c r="K28">
        <f>AVERAGE(C28:G28)</f>
        <v>12.4</v>
      </c>
      <c r="L28">
        <f>G28-C28</f>
        <v>10</v>
      </c>
      <c r="M28">
        <f>SUMPRODUCT(MOD(C28:G28,2))</f>
        <v>2</v>
      </c>
      <c r="N28">
        <f>5-M28</f>
        <v>3</v>
      </c>
      <c r="O28">
        <f>COUNTIF(C28:G28,"&lt;=17")</f>
        <v>5</v>
      </c>
      <c r="P28">
        <f>COUNTIF(C28:G28,"&gt;=18")</f>
        <v>0</v>
      </c>
      <c r="Q28">
        <f>SUMPRODUCT(--(D28:G28-C28:F28=1))</f>
        <v>2</v>
      </c>
      <c r="R28">
        <f>SUMPRODUCT(COUNTIF(C29:G29,C28:G28))</f>
        <v>0</v>
      </c>
      <c r="U28" t="str">
        <v>Ball 27</v>
      </c>
      <c r="V28">
        <f>COUNTIF($C$2:$G$873,27)</f>
        <v>126</v>
      </c>
      <c r="W28">
        <v>124.6</v>
      </c>
      <c r="X28">
        <v>0.14</v>
      </c>
    </row>
    <row r="29">
      <c r="A29">
        <v>2550</v>
      </c>
      <c r="B29" t="str">
        <v>2026-07-18</v>
      </c>
      <c r="C29">
        <v>1</v>
      </c>
      <c r="D29">
        <v>13</v>
      </c>
      <c r="E29">
        <v>22</v>
      </c>
      <c r="F29">
        <v>27</v>
      </c>
      <c r="G29">
        <v>30</v>
      </c>
      <c r="H29">
        <v>5</v>
      </c>
      <c r="I29" t="str">
        <v>01 - 13 - 22 - 27 - 30 [PB: 5]</v>
      </c>
      <c r="J29">
        <f>SUM(C29:G29)</f>
        <v>93</v>
      </c>
      <c r="K29">
        <f>AVERAGE(C29:G29)</f>
        <v>18.6</v>
      </c>
      <c r="L29">
        <f>G29-C29</f>
        <v>29</v>
      </c>
      <c r="M29">
        <f>SUMPRODUCT(MOD(C29:G29,2))</f>
        <v>3</v>
      </c>
      <c r="N29">
        <f>5-M29</f>
        <v>2</v>
      </c>
      <c r="O29">
        <f>COUNTIF(C29:G29,"&lt;=17")</f>
        <v>2</v>
      </c>
      <c r="P29">
        <f>COUNTIF(C29:G29,"&gt;=18")</f>
        <v>3</v>
      </c>
      <c r="Q29">
        <f>SUMPRODUCT(--(D29:G29-C29:F29=1))</f>
        <v>0</v>
      </c>
      <c r="R29">
        <f>SUMPRODUCT(COUNTIF(C30:G30,C29:G29))</f>
        <v>2</v>
      </c>
      <c r="U29" t="str">
        <v>Ball 28</v>
      </c>
      <c r="V29">
        <f>COUNTIF($C$2:$G$873,28)</f>
        <v>144</v>
      </c>
      <c r="W29">
        <v>124.6</v>
      </c>
      <c r="X29">
        <v>1.88</v>
      </c>
    </row>
    <row r="30">
      <c r="A30">
        <v>2549</v>
      </c>
      <c r="B30" t="str">
        <v>2026-07-15</v>
      </c>
      <c r="C30">
        <v>1</v>
      </c>
      <c r="D30">
        <v>16</v>
      </c>
      <c r="E30">
        <v>19</v>
      </c>
      <c r="F30">
        <v>30</v>
      </c>
      <c r="G30">
        <v>32</v>
      </c>
      <c r="H30">
        <v>9</v>
      </c>
      <c r="I30" t="str">
        <v>01 - 16 - 19 - 30 - 32 [PB: 9]</v>
      </c>
      <c r="J30">
        <f>SUM(C30:G30)</f>
        <v>98</v>
      </c>
      <c r="K30">
        <f>AVERAGE(C30:G30)</f>
        <v>19.6</v>
      </c>
      <c r="L30">
        <f>G30-C30</f>
        <v>31</v>
      </c>
      <c r="M30">
        <f>SUMPRODUCT(MOD(C30:G30,2))</f>
        <v>2</v>
      </c>
      <c r="N30">
        <f>5-M30</f>
        <v>3</v>
      </c>
      <c r="O30">
        <f>COUNTIF(C30:G30,"&lt;=17")</f>
        <v>2</v>
      </c>
      <c r="P30">
        <f>COUNTIF(C30:G30,"&gt;=18")</f>
        <v>3</v>
      </c>
      <c r="Q30">
        <f>SUMPRODUCT(--(D30:G30-C30:F30=1))</f>
        <v>0</v>
      </c>
      <c r="R30">
        <f>SUMPRODUCT(COUNTIF(C31:G31,C30:G30))</f>
        <v>1</v>
      </c>
      <c r="U30" t="str">
        <v>Ball 29</v>
      </c>
      <c r="V30">
        <f>COUNTIF($C$2:$G$873,29)</f>
        <v>143</v>
      </c>
      <c r="W30">
        <v>124.6</v>
      </c>
      <c r="X30">
        <v>1.78</v>
      </c>
    </row>
    <row r="31">
      <c r="A31">
        <v>2548</v>
      </c>
      <c r="B31" t="str">
        <v>2026-07-11</v>
      </c>
      <c r="C31">
        <v>3</v>
      </c>
      <c r="D31">
        <v>13</v>
      </c>
      <c r="E31">
        <v>19</v>
      </c>
      <c r="F31">
        <v>21</v>
      </c>
      <c r="G31">
        <v>35</v>
      </c>
      <c r="H31">
        <v>4</v>
      </c>
      <c r="I31" t="str">
        <v>03 - 13 - 19 - 21 - 35 [PB: 4]</v>
      </c>
      <c r="J31">
        <f>SUM(C31:G31)</f>
        <v>91</v>
      </c>
      <c r="K31">
        <f>AVERAGE(C31:G31)</f>
        <v>18.2</v>
      </c>
      <c r="L31">
        <f>G31-C31</f>
        <v>32</v>
      </c>
      <c r="M31">
        <f>SUMPRODUCT(MOD(C31:G31,2))</f>
        <v>5</v>
      </c>
      <c r="N31">
        <f>5-M31</f>
        <v>0</v>
      </c>
      <c r="O31">
        <f>COUNTIF(C31:G31,"&lt;=17")</f>
        <v>2</v>
      </c>
      <c r="P31">
        <f>COUNTIF(C31:G31,"&gt;=18")</f>
        <v>3</v>
      </c>
      <c r="Q31">
        <f>SUMPRODUCT(--(D31:G31-C31:F31=1))</f>
        <v>0</v>
      </c>
      <c r="R31">
        <f>SUMPRODUCT(COUNTIF(C32:G32,C31:G31))</f>
        <v>0</v>
      </c>
      <c r="U31" t="str">
        <v>Ball 30</v>
      </c>
      <c r="V31">
        <f>COUNTIF($C$2:$G$873,30)</f>
        <v>111</v>
      </c>
      <c r="W31">
        <v>124.6</v>
      </c>
      <c r="X31">
        <v>-1.32</v>
      </c>
    </row>
    <row r="32">
      <c r="A32">
        <v>2547</v>
      </c>
      <c r="B32" t="str">
        <v>2026-07-08</v>
      </c>
      <c r="C32">
        <v>8</v>
      </c>
      <c r="D32">
        <v>10</v>
      </c>
      <c r="E32">
        <v>16</v>
      </c>
      <c r="F32">
        <v>23</v>
      </c>
      <c r="G32">
        <v>28</v>
      </c>
      <c r="H32">
        <v>1</v>
      </c>
      <c r="I32" t="str">
        <v>08 - 10 - 16 - 23 - 28 [PB: 1]</v>
      </c>
      <c r="J32">
        <f>SUM(C32:G32)</f>
        <v>85</v>
      </c>
      <c r="K32">
        <f>AVERAGE(C32:G32)</f>
        <v>17</v>
      </c>
      <c r="L32">
        <f>G32-C32</f>
        <v>20</v>
      </c>
      <c r="M32">
        <f>SUMPRODUCT(MOD(C32:G32,2))</f>
        <v>1</v>
      </c>
      <c r="N32">
        <f>5-M32</f>
        <v>4</v>
      </c>
      <c r="O32">
        <f>COUNTIF(C32:G32,"&lt;=17")</f>
        <v>3</v>
      </c>
      <c r="P32">
        <f>COUNTIF(C32:G32,"&gt;=18")</f>
        <v>2</v>
      </c>
      <c r="Q32">
        <f>SUMPRODUCT(--(D32:G32-C32:F32=1))</f>
        <v>0</v>
      </c>
      <c r="R32">
        <f>SUMPRODUCT(COUNTIF(C33:G33,C32:G32))</f>
        <v>2</v>
      </c>
      <c r="U32" t="str">
        <v>Ball 31</v>
      </c>
      <c r="V32">
        <f>COUNTIF($C$2:$G$873,31)</f>
        <v>128</v>
      </c>
      <c r="W32">
        <v>124.6</v>
      </c>
      <c r="X32">
        <v>0.33</v>
      </c>
    </row>
    <row r="33">
      <c r="A33">
        <v>2546</v>
      </c>
      <c r="B33" t="str">
        <v>2026-07-04</v>
      </c>
      <c r="C33">
        <v>1</v>
      </c>
      <c r="D33">
        <v>3</v>
      </c>
      <c r="E33">
        <v>22</v>
      </c>
      <c r="F33">
        <v>23</v>
      </c>
      <c r="G33">
        <v>28</v>
      </c>
      <c r="H33">
        <v>2</v>
      </c>
      <c r="I33" t="str">
        <v>01 - 03 - 22 - 23 - 28 [PB: 2]</v>
      </c>
      <c r="J33">
        <f>SUM(C33:G33)</f>
        <v>77</v>
      </c>
      <c r="K33">
        <f>AVERAGE(C33:G33)</f>
        <v>15.4</v>
      </c>
      <c r="L33">
        <f>G33-C33</f>
        <v>27</v>
      </c>
      <c r="M33">
        <f>SUMPRODUCT(MOD(C33:G33,2))</f>
        <v>3</v>
      </c>
      <c r="N33">
        <f>5-M33</f>
        <v>2</v>
      </c>
      <c r="O33">
        <f>COUNTIF(C33:G33,"&lt;=17")</f>
        <v>2</v>
      </c>
      <c r="P33">
        <f>COUNTIF(C33:G33,"&gt;=18")</f>
        <v>3</v>
      </c>
      <c r="Q33">
        <f>SUMPRODUCT(--(D33:G33-C33:F33=1))</f>
        <v>1</v>
      </c>
      <c r="R33">
        <f>SUMPRODUCT(COUNTIF(C34:G34,C33:G33))</f>
        <v>1</v>
      </c>
      <c r="U33" t="str">
        <v>Ball 32</v>
      </c>
      <c r="V33">
        <f>COUNTIF($C$2:$G$873,32)</f>
        <v>103</v>
      </c>
      <c r="W33">
        <v>124.6</v>
      </c>
      <c r="X33">
        <v>-2.09</v>
      </c>
    </row>
    <row r="34">
      <c r="A34">
        <v>2545</v>
      </c>
      <c r="B34" t="str">
        <v>2026-07-01</v>
      </c>
      <c r="C34">
        <v>11</v>
      </c>
      <c r="D34">
        <v>18</v>
      </c>
      <c r="E34">
        <v>23</v>
      </c>
      <c r="F34">
        <v>26</v>
      </c>
      <c r="G34">
        <v>34</v>
      </c>
      <c r="H34">
        <v>8</v>
      </c>
      <c r="I34" t="str">
        <v>11 - 18 - 23 - 26 - 34 [PB: 8]</v>
      </c>
      <c r="J34">
        <f>SUM(C34:G34)</f>
        <v>112</v>
      </c>
      <c r="K34">
        <f>AVERAGE(C34:G34)</f>
        <v>22.4</v>
      </c>
      <c r="L34">
        <f>G34-C34</f>
        <v>23</v>
      </c>
      <c r="M34">
        <f>SUMPRODUCT(MOD(C34:G34,2))</f>
        <v>2</v>
      </c>
      <c r="N34">
        <f>5-M34</f>
        <v>3</v>
      </c>
      <c r="O34">
        <f>COUNTIF(C34:G34,"&lt;=17")</f>
        <v>1</v>
      </c>
      <c r="P34">
        <f>COUNTIF(C34:G34,"&gt;=18")</f>
        <v>4</v>
      </c>
      <c r="Q34">
        <f>SUMPRODUCT(--(D34:G34-C34:F34=1))</f>
        <v>0</v>
      </c>
      <c r="R34">
        <f>SUMPRODUCT(COUNTIF(C35:G35,C34:G34))</f>
        <v>0</v>
      </c>
      <c r="U34" t="str">
        <v>Ball 33</v>
      </c>
      <c r="V34">
        <f>COUNTIF($C$2:$G$873,33)</f>
        <v>120</v>
      </c>
      <c r="W34">
        <v>124.6</v>
      </c>
      <c r="X34">
        <v>-0.45</v>
      </c>
    </row>
    <row r="35">
      <c r="A35">
        <v>2544</v>
      </c>
      <c r="B35" t="str">
        <v>2026-06-27</v>
      </c>
      <c r="C35">
        <v>3</v>
      </c>
      <c r="D35">
        <v>6</v>
      </c>
      <c r="E35">
        <v>17</v>
      </c>
      <c r="F35">
        <v>22</v>
      </c>
      <c r="G35">
        <v>31</v>
      </c>
      <c r="H35">
        <v>2</v>
      </c>
      <c r="I35" t="str">
        <v>03 - 06 - 17 - 22 - 31 [PB: 2]</v>
      </c>
      <c r="J35">
        <f>SUM(C35:G35)</f>
        <v>79</v>
      </c>
      <c r="K35">
        <f>AVERAGE(C35:G35)</f>
        <v>15.8</v>
      </c>
      <c r="L35">
        <f>G35-C35</f>
        <v>28</v>
      </c>
      <c r="M35">
        <f>SUMPRODUCT(MOD(C35:G35,2))</f>
        <v>3</v>
      </c>
      <c r="N35">
        <f>5-M35</f>
        <v>2</v>
      </c>
      <c r="O35">
        <f>COUNTIF(C35:G35,"&lt;=17")</f>
        <v>3</v>
      </c>
      <c r="P35">
        <f>COUNTIF(C35:G35,"&gt;=18")</f>
        <v>2</v>
      </c>
      <c r="Q35">
        <f>SUMPRODUCT(--(D35:G35-C35:F35=1))</f>
        <v>0</v>
      </c>
      <c r="R35">
        <f>SUMPRODUCT(COUNTIF(C36:G36,C35:G35))</f>
        <v>0</v>
      </c>
      <c r="U35" t="str">
        <v>Ball 34</v>
      </c>
      <c r="V35">
        <f>COUNTIF($C$2:$G$873,34)</f>
        <v>121</v>
      </c>
      <c r="W35">
        <v>124.6</v>
      </c>
      <c r="X35">
        <v>-0.35</v>
      </c>
    </row>
    <row r="36">
      <c r="A36">
        <v>2543</v>
      </c>
      <c r="B36" t="str">
        <v>2026-06-24</v>
      </c>
      <c r="C36">
        <v>2</v>
      </c>
      <c r="D36">
        <v>11</v>
      </c>
      <c r="E36">
        <v>15</v>
      </c>
      <c r="F36">
        <v>18</v>
      </c>
      <c r="G36">
        <v>19</v>
      </c>
      <c r="H36">
        <v>9</v>
      </c>
      <c r="I36" t="str">
        <v>02 - 11 - 15 - 18 - 19 [PB: 9]</v>
      </c>
      <c r="J36">
        <f>SUM(C36:G36)</f>
        <v>65</v>
      </c>
      <c r="K36">
        <f>AVERAGE(C36:G36)</f>
        <v>13</v>
      </c>
      <c r="L36">
        <f>G36-C36</f>
        <v>17</v>
      </c>
      <c r="M36">
        <f>SUMPRODUCT(MOD(C36:G36,2))</f>
        <v>3</v>
      </c>
      <c r="N36">
        <f>5-M36</f>
        <v>2</v>
      </c>
      <c r="O36">
        <f>COUNTIF(C36:G36,"&lt;=17")</f>
        <v>3</v>
      </c>
      <c r="P36">
        <f>COUNTIF(C36:G36,"&gt;=18")</f>
        <v>2</v>
      </c>
      <c r="Q36">
        <f>SUMPRODUCT(--(D36:G36-C36:F36=1))</f>
        <v>1</v>
      </c>
      <c r="R36">
        <f>SUMPRODUCT(COUNTIF(C37:G37,C36:G36))</f>
        <v>1</v>
      </c>
      <c r="U36" t="str">
        <v>Ball 35</v>
      </c>
      <c r="V36">
        <f>COUNTIF($C$2:$G$873,35)</f>
        <v>107</v>
      </c>
      <c r="W36">
        <v>124.6</v>
      </c>
      <c r="X36">
        <v>-1.7</v>
      </c>
    </row>
    <row r="37">
      <c r="A37">
        <v>2542</v>
      </c>
      <c r="B37" t="str">
        <v>2026-06-20</v>
      </c>
      <c r="C37">
        <v>1</v>
      </c>
      <c r="D37">
        <v>11</v>
      </c>
      <c r="E37">
        <v>12</v>
      </c>
      <c r="F37">
        <v>14</v>
      </c>
      <c r="G37">
        <v>20</v>
      </c>
      <c r="H37">
        <v>10</v>
      </c>
      <c r="I37" t="str">
        <v>01 - 11 - 12 - 14 - 20 [PB: 10]</v>
      </c>
      <c r="J37">
        <f>SUM(C37:G37)</f>
        <v>58</v>
      </c>
      <c r="K37">
        <f>AVERAGE(C37:G37)</f>
        <v>11.6</v>
      </c>
      <c r="L37">
        <f>G37-C37</f>
        <v>19</v>
      </c>
      <c r="M37">
        <f>SUMPRODUCT(MOD(C37:G37,2))</f>
        <v>2</v>
      </c>
      <c r="N37">
        <f>5-M37</f>
        <v>3</v>
      </c>
      <c r="O37">
        <f>COUNTIF(C37:G37,"&lt;=17")</f>
        <v>4</v>
      </c>
      <c r="P37">
        <f>COUNTIF(C37:G37,"&gt;=18")</f>
        <v>1</v>
      </c>
      <c r="Q37">
        <f>SUMPRODUCT(--(D37:G37-C37:F37=1))</f>
        <v>1</v>
      </c>
      <c r="R37">
        <f>SUMPRODUCT(COUNTIF(C38:G38,C37:G37))</f>
        <v>0</v>
      </c>
    </row>
    <row r="38">
      <c r="A38">
        <v>2541</v>
      </c>
      <c r="B38" t="str">
        <v>2026-06-17</v>
      </c>
      <c r="C38">
        <v>4</v>
      </c>
      <c r="D38">
        <v>6</v>
      </c>
      <c r="E38">
        <v>10</v>
      </c>
      <c r="F38">
        <v>25</v>
      </c>
      <c r="G38">
        <v>32</v>
      </c>
      <c r="H38">
        <v>2</v>
      </c>
      <c r="I38" t="str">
        <v>04 - 06 - 10 - 25 - 32 [PB: 2]</v>
      </c>
      <c r="J38">
        <f>SUM(C38:G38)</f>
        <v>77</v>
      </c>
      <c r="K38">
        <f>AVERAGE(C38:G38)</f>
        <v>15.4</v>
      </c>
      <c r="L38">
        <f>G38-C38</f>
        <v>28</v>
      </c>
      <c r="M38">
        <f>SUMPRODUCT(MOD(C38:G38,2))</f>
        <v>1</v>
      </c>
      <c r="N38">
        <f>5-M38</f>
        <v>4</v>
      </c>
      <c r="O38">
        <f>COUNTIF(C38:G38,"&lt;=17")</f>
        <v>3</v>
      </c>
      <c r="P38">
        <f>COUNTIF(C38:G38,"&gt;=18")</f>
        <v>2</v>
      </c>
      <c r="Q38">
        <f>SUMPRODUCT(--(D38:G38-C38:F38=1))</f>
        <v>0</v>
      </c>
      <c r="R38">
        <f>SUMPRODUCT(COUNTIF(C39:G39,C38:G38))</f>
        <v>0</v>
      </c>
    </row>
    <row r="39">
      <c r="A39">
        <v>2540</v>
      </c>
      <c r="B39" t="str">
        <v>2026-06-13</v>
      </c>
      <c r="C39">
        <v>2</v>
      </c>
      <c r="D39">
        <v>9</v>
      </c>
      <c r="E39">
        <v>14</v>
      </c>
      <c r="F39">
        <v>20</v>
      </c>
      <c r="G39">
        <v>24</v>
      </c>
      <c r="H39">
        <v>2</v>
      </c>
      <c r="I39" t="str">
        <v>02 - 09 - 14 - 20 - 24 [PB: 2]</v>
      </c>
      <c r="J39">
        <f>SUM(C39:G39)</f>
        <v>69</v>
      </c>
      <c r="K39">
        <f>AVERAGE(C39:G39)</f>
        <v>13.8</v>
      </c>
      <c r="L39">
        <f>G39-C39</f>
        <v>22</v>
      </c>
      <c r="M39">
        <f>SUMPRODUCT(MOD(C39:G39,2))</f>
        <v>1</v>
      </c>
      <c r="N39">
        <f>5-M39</f>
        <v>4</v>
      </c>
      <c r="O39">
        <f>COUNTIF(C39:G39,"&lt;=17")</f>
        <v>3</v>
      </c>
      <c r="P39">
        <f>COUNTIF(C39:G39,"&gt;=18")</f>
        <v>2</v>
      </c>
      <c r="Q39">
        <f>SUMPRODUCT(--(D39:G39-C39:F39=1))</f>
        <v>0</v>
      </c>
      <c r="R39">
        <f>SUMPRODUCT(COUNTIF(C40:G40,C39:G39))</f>
        <v>1</v>
      </c>
    </row>
    <row r="40">
      <c r="A40">
        <v>2539</v>
      </c>
      <c r="B40" t="str">
        <v>2026-06-10</v>
      </c>
      <c r="C40">
        <v>2</v>
      </c>
      <c r="D40">
        <v>7</v>
      </c>
      <c r="E40">
        <v>12</v>
      </c>
      <c r="F40">
        <v>19</v>
      </c>
      <c r="G40">
        <v>31</v>
      </c>
      <c r="H40">
        <v>1</v>
      </c>
      <c r="I40" t="str">
        <v>02 - 07 - 12 - 19 - 31 [PB: 1]</v>
      </c>
      <c r="J40">
        <f>SUM(C40:G40)</f>
        <v>71</v>
      </c>
      <c r="K40">
        <f>AVERAGE(C40:G40)</f>
        <v>14.2</v>
      </c>
      <c r="L40">
        <f>G40-C40</f>
        <v>29</v>
      </c>
      <c r="M40">
        <f>SUMPRODUCT(MOD(C40:G40,2))</f>
        <v>3</v>
      </c>
      <c r="N40">
        <f>5-M40</f>
        <v>2</v>
      </c>
      <c r="O40">
        <f>COUNTIF(C40:G40,"&lt;=17")</f>
        <v>3</v>
      </c>
      <c r="P40">
        <f>COUNTIF(C40:G40,"&gt;=18")</f>
        <v>2</v>
      </c>
      <c r="Q40">
        <f>SUMPRODUCT(--(D40:G40-C40:F40=1))</f>
        <v>0</v>
      </c>
      <c r="R40">
        <f>SUMPRODUCT(COUNTIF(C41:G41,C40:G40))</f>
        <v>1</v>
      </c>
    </row>
    <row r="41">
      <c r="A41">
        <v>2538</v>
      </c>
      <c r="B41" t="str">
        <v>2026-06-06</v>
      </c>
      <c r="C41">
        <v>6</v>
      </c>
      <c r="D41">
        <v>12</v>
      </c>
      <c r="E41">
        <v>14</v>
      </c>
      <c r="F41">
        <v>21</v>
      </c>
      <c r="G41">
        <v>29</v>
      </c>
      <c r="H41">
        <v>1</v>
      </c>
      <c r="I41" t="str">
        <v>06 - 12 - 14 - 21 - 29 [PB: 1]</v>
      </c>
      <c r="J41">
        <f>SUM(C41:G41)</f>
        <v>82</v>
      </c>
      <c r="K41">
        <f>AVERAGE(C41:G41)</f>
        <v>16.4</v>
      </c>
      <c r="L41">
        <f>G41-C41</f>
        <v>23</v>
      </c>
      <c r="M41">
        <f>SUMPRODUCT(MOD(C41:G41,2))</f>
        <v>2</v>
      </c>
      <c r="N41">
        <f>5-M41</f>
        <v>3</v>
      </c>
      <c r="O41">
        <f>COUNTIF(C41:G41,"&lt;=17")</f>
        <v>3</v>
      </c>
      <c r="P41">
        <f>COUNTIF(C41:G41,"&gt;=18")</f>
        <v>2</v>
      </c>
      <c r="Q41">
        <f>SUMPRODUCT(--(D41:G41-C41:F41=1))</f>
        <v>0</v>
      </c>
      <c r="R41">
        <f>SUMPRODUCT(COUNTIF(C42:G42,C41:G41))</f>
        <v>1</v>
      </c>
    </row>
    <row r="42">
      <c r="A42">
        <v>2537</v>
      </c>
      <c r="B42" t="str">
        <v>2026-06-03</v>
      </c>
      <c r="C42">
        <v>5</v>
      </c>
      <c r="D42">
        <v>10</v>
      </c>
      <c r="E42">
        <v>16</v>
      </c>
      <c r="F42">
        <v>21</v>
      </c>
      <c r="G42">
        <v>24</v>
      </c>
      <c r="H42">
        <v>2</v>
      </c>
      <c r="I42" t="str">
        <v>05 - 10 - 16 - 21 - 24 [PB: 2]</v>
      </c>
      <c r="J42">
        <f>SUM(C42:G42)</f>
        <v>76</v>
      </c>
      <c r="K42">
        <f>AVERAGE(C42:G42)</f>
        <v>15.2</v>
      </c>
      <c r="L42">
        <f>G42-C42</f>
        <v>19</v>
      </c>
      <c r="M42">
        <f>SUMPRODUCT(MOD(C42:G42,2))</f>
        <v>2</v>
      </c>
      <c r="N42">
        <f>5-M42</f>
        <v>3</v>
      </c>
      <c r="O42">
        <f>COUNTIF(C42:G42,"&lt;=17")</f>
        <v>3</v>
      </c>
      <c r="P42">
        <f>COUNTIF(C42:G42,"&gt;=18")</f>
        <v>2</v>
      </c>
      <c r="Q42">
        <f>SUMPRODUCT(--(D42:G42-C42:F42=1))</f>
        <v>0</v>
      </c>
      <c r="R42">
        <f>SUMPRODUCT(COUNTIF(C43:G43,C42:G42))</f>
        <v>1</v>
      </c>
    </row>
    <row r="43">
      <c r="A43">
        <v>2536</v>
      </c>
      <c r="B43" t="str">
        <v>2026-05-30</v>
      </c>
      <c r="C43">
        <v>10</v>
      </c>
      <c r="D43">
        <v>23</v>
      </c>
      <c r="E43">
        <v>29</v>
      </c>
      <c r="F43">
        <v>32</v>
      </c>
      <c r="G43">
        <v>33</v>
      </c>
      <c r="H43">
        <v>3</v>
      </c>
      <c r="I43" t="str">
        <v>10 - 23 - 29 - 32 - 33 [PB: 3]</v>
      </c>
      <c r="J43">
        <f>SUM(C43:G43)</f>
        <v>127</v>
      </c>
      <c r="K43">
        <f>AVERAGE(C43:G43)</f>
        <v>25.4</v>
      </c>
      <c r="L43">
        <f>G43-C43</f>
        <v>23</v>
      </c>
      <c r="M43">
        <f>SUMPRODUCT(MOD(C43:G43,2))</f>
        <v>3</v>
      </c>
      <c r="N43">
        <f>5-M43</f>
        <v>2</v>
      </c>
      <c r="O43">
        <f>COUNTIF(C43:G43,"&lt;=17")</f>
        <v>1</v>
      </c>
      <c r="P43">
        <f>COUNTIF(C43:G43,"&gt;=18")</f>
        <v>4</v>
      </c>
      <c r="Q43">
        <f>SUMPRODUCT(--(D43:G43-C43:F43=1))</f>
        <v>1</v>
      </c>
      <c r="R43">
        <f>SUMPRODUCT(COUNTIF(C44:G44,C43:G43))</f>
        <v>0</v>
      </c>
    </row>
    <row r="44">
      <c r="A44">
        <v>2535</v>
      </c>
      <c r="B44" t="str">
        <v>2026-05-27</v>
      </c>
      <c r="C44">
        <v>19</v>
      </c>
      <c r="D44">
        <v>21</v>
      </c>
      <c r="E44">
        <v>22</v>
      </c>
      <c r="F44">
        <v>24</v>
      </c>
      <c r="G44">
        <v>27</v>
      </c>
      <c r="H44">
        <v>6</v>
      </c>
      <c r="I44" t="str">
        <v>19 - 21 - 22 - 24 - 27 [PB: 6]</v>
      </c>
      <c r="J44">
        <f>SUM(C44:G44)</f>
        <v>113</v>
      </c>
      <c r="K44">
        <f>AVERAGE(C44:G44)</f>
        <v>22.6</v>
      </c>
      <c r="L44">
        <f>G44-C44</f>
        <v>8</v>
      </c>
      <c r="M44">
        <f>SUMPRODUCT(MOD(C44:G44,2))</f>
        <v>3</v>
      </c>
      <c r="N44">
        <f>5-M44</f>
        <v>2</v>
      </c>
      <c r="O44">
        <f>COUNTIF(C44:G44,"&lt;=17")</f>
        <v>0</v>
      </c>
      <c r="P44">
        <f>COUNTIF(C44:G44,"&gt;=18")</f>
        <v>5</v>
      </c>
      <c r="Q44">
        <f>SUMPRODUCT(--(D44:G44-C44:F44=1))</f>
        <v>1</v>
      </c>
      <c r="R44">
        <f>SUMPRODUCT(COUNTIF(C45:G45,C44:G44))</f>
        <v>0</v>
      </c>
    </row>
    <row r="45">
      <c r="A45">
        <v>2534</v>
      </c>
      <c r="B45" t="str">
        <v>2026-05-23</v>
      </c>
      <c r="C45">
        <v>13</v>
      </c>
      <c r="D45">
        <v>17</v>
      </c>
      <c r="E45">
        <v>28</v>
      </c>
      <c r="F45">
        <v>29</v>
      </c>
      <c r="G45">
        <v>34</v>
      </c>
      <c r="H45">
        <v>1</v>
      </c>
      <c r="I45" t="str">
        <v>13 - 17 - 28 - 29 - 34 [PB: 1]</v>
      </c>
      <c r="J45">
        <f>SUM(C45:G45)</f>
        <v>121</v>
      </c>
      <c r="K45">
        <f>AVERAGE(C45:G45)</f>
        <v>24.2</v>
      </c>
      <c r="L45">
        <f>G45-C45</f>
        <v>21</v>
      </c>
      <c r="M45">
        <f>SUMPRODUCT(MOD(C45:G45,2))</f>
        <v>3</v>
      </c>
      <c r="N45">
        <f>5-M45</f>
        <v>2</v>
      </c>
      <c r="O45">
        <f>COUNTIF(C45:G45,"&lt;=17")</f>
        <v>2</v>
      </c>
      <c r="P45">
        <f>COUNTIF(C45:G45,"&gt;=18")</f>
        <v>3</v>
      </c>
      <c r="Q45">
        <f>SUMPRODUCT(--(D45:G45-C45:F45=1))</f>
        <v>1</v>
      </c>
      <c r="R45">
        <f>SUMPRODUCT(COUNTIF(C46:G46,C45:G45))</f>
        <v>1</v>
      </c>
    </row>
    <row r="46">
      <c r="A46">
        <v>2533</v>
      </c>
      <c r="B46" t="str">
        <v>2026-05-20</v>
      </c>
      <c r="C46">
        <v>11</v>
      </c>
      <c r="D46">
        <v>15</v>
      </c>
      <c r="E46">
        <v>28</v>
      </c>
      <c r="F46">
        <v>30</v>
      </c>
      <c r="G46">
        <v>35</v>
      </c>
      <c r="H46">
        <v>1</v>
      </c>
      <c r="I46" t="str">
        <v>11 - 15 - 28 - 30 - 35 [PB: 1]</v>
      </c>
      <c r="J46">
        <f>SUM(C46:G46)</f>
        <v>119</v>
      </c>
      <c r="K46">
        <f>AVERAGE(C46:G46)</f>
        <v>23.8</v>
      </c>
      <c r="L46">
        <f>G46-C46</f>
        <v>24</v>
      </c>
      <c r="M46">
        <f>SUMPRODUCT(MOD(C46:G46,2))</f>
        <v>3</v>
      </c>
      <c r="N46">
        <f>5-M46</f>
        <v>2</v>
      </c>
      <c r="O46">
        <f>COUNTIF(C46:G46,"&lt;=17")</f>
        <v>2</v>
      </c>
      <c r="P46">
        <f>COUNTIF(C46:G46,"&gt;=18")</f>
        <v>3</v>
      </c>
      <c r="Q46">
        <f>SUMPRODUCT(--(D46:G46-C46:F46=1))</f>
        <v>0</v>
      </c>
      <c r="R46">
        <f>SUMPRODUCT(COUNTIF(C47:G47,C46:G46))</f>
        <v>2</v>
      </c>
    </row>
    <row r="47">
      <c r="A47">
        <v>2532</v>
      </c>
      <c r="B47" t="str">
        <v>2026-05-16</v>
      </c>
      <c r="C47">
        <v>7</v>
      </c>
      <c r="D47">
        <v>9</v>
      </c>
      <c r="E47">
        <v>14</v>
      </c>
      <c r="F47">
        <v>28</v>
      </c>
      <c r="G47">
        <v>35</v>
      </c>
      <c r="H47">
        <v>2</v>
      </c>
      <c r="I47" t="str">
        <v>07 - 09 - 14 - 28 - 35 [PB: 2]</v>
      </c>
      <c r="J47">
        <f>SUM(C47:G47)</f>
        <v>93</v>
      </c>
      <c r="K47">
        <f>AVERAGE(C47:G47)</f>
        <v>18.6</v>
      </c>
      <c r="L47">
        <f>G47-C47</f>
        <v>28</v>
      </c>
      <c r="M47">
        <f>SUMPRODUCT(MOD(C47:G47,2))</f>
        <v>3</v>
      </c>
      <c r="N47">
        <f>5-M47</f>
        <v>2</v>
      </c>
      <c r="O47">
        <f>COUNTIF(C47:G47,"&lt;=17")</f>
        <v>3</v>
      </c>
      <c r="P47">
        <f>COUNTIF(C47:G47,"&gt;=18")</f>
        <v>2</v>
      </c>
      <c r="Q47">
        <f>SUMPRODUCT(--(D47:G47-C47:F47=1))</f>
        <v>0</v>
      </c>
      <c r="R47">
        <f>SUMPRODUCT(COUNTIF(C48:G48,C47:G47))</f>
        <v>2</v>
      </c>
    </row>
    <row r="48">
      <c r="A48">
        <v>2531</v>
      </c>
      <c r="B48" t="str">
        <v>2026-05-13</v>
      </c>
      <c r="C48">
        <v>7</v>
      </c>
      <c r="D48">
        <v>9</v>
      </c>
      <c r="E48">
        <v>11</v>
      </c>
      <c r="F48">
        <v>25</v>
      </c>
      <c r="G48">
        <v>27</v>
      </c>
      <c r="H48">
        <v>10</v>
      </c>
      <c r="I48" t="str">
        <v>07 - 09 - 11 - 25 - 27 [PB: 10]</v>
      </c>
      <c r="J48">
        <f>SUM(C48:G48)</f>
        <v>79</v>
      </c>
      <c r="K48">
        <f>AVERAGE(C48:G48)</f>
        <v>15.8</v>
      </c>
      <c r="L48">
        <f>G48-C48</f>
        <v>20</v>
      </c>
      <c r="M48">
        <f>SUMPRODUCT(MOD(C48:G48,2))</f>
        <v>5</v>
      </c>
      <c r="N48">
        <f>5-M48</f>
        <v>0</v>
      </c>
      <c r="O48">
        <f>COUNTIF(C48:G48,"&lt;=17")</f>
        <v>3</v>
      </c>
      <c r="P48">
        <f>COUNTIF(C48:G48,"&gt;=18")</f>
        <v>2</v>
      </c>
      <c r="Q48">
        <f>SUMPRODUCT(--(D48:G48-C48:F48=1))</f>
        <v>0</v>
      </c>
      <c r="R48">
        <f>SUMPRODUCT(COUNTIF(C49:G49,C48:G48))</f>
        <v>2</v>
      </c>
    </row>
    <row r="49">
      <c r="A49">
        <v>2530</v>
      </c>
      <c r="B49" t="str">
        <v>2026-05-09</v>
      </c>
      <c r="C49">
        <v>9</v>
      </c>
      <c r="D49">
        <v>14</v>
      </c>
      <c r="E49">
        <v>18</v>
      </c>
      <c r="F49">
        <v>27</v>
      </c>
      <c r="G49">
        <v>28</v>
      </c>
      <c r="H49">
        <v>9</v>
      </c>
      <c r="I49" t="str">
        <v>09 - 14 - 18 - 27 - 28 [PB: 9]</v>
      </c>
      <c r="J49">
        <f>SUM(C49:G49)</f>
        <v>96</v>
      </c>
      <c r="K49">
        <f>AVERAGE(C49:G49)</f>
        <v>19.2</v>
      </c>
      <c r="L49">
        <f>G49-C49</f>
        <v>19</v>
      </c>
      <c r="M49">
        <f>SUMPRODUCT(MOD(C49:G49,2))</f>
        <v>2</v>
      </c>
      <c r="N49">
        <f>5-M49</f>
        <v>3</v>
      </c>
      <c r="O49">
        <f>COUNTIF(C49:G49,"&lt;=17")</f>
        <v>2</v>
      </c>
      <c r="P49">
        <f>COUNTIF(C49:G49,"&gt;=18")</f>
        <v>3</v>
      </c>
      <c r="Q49">
        <f>SUMPRODUCT(--(D49:G49-C49:F49=1))</f>
        <v>1</v>
      </c>
      <c r="R49">
        <f>SUMPRODUCT(COUNTIF(C50:G50,C49:G49))</f>
        <v>0</v>
      </c>
    </row>
    <row r="50">
      <c r="A50">
        <v>2529</v>
      </c>
      <c r="B50" t="str">
        <v>2026-05-06</v>
      </c>
      <c r="C50">
        <v>8</v>
      </c>
      <c r="D50">
        <v>19</v>
      </c>
      <c r="E50">
        <v>23</v>
      </c>
      <c r="F50">
        <v>24</v>
      </c>
      <c r="G50">
        <v>34</v>
      </c>
      <c r="H50">
        <v>1</v>
      </c>
      <c r="I50" t="str">
        <v>08 - 19 - 23 - 24 - 34 [PB: 1]</v>
      </c>
      <c r="J50">
        <f>SUM(C50:G50)</f>
        <v>108</v>
      </c>
      <c r="K50">
        <f>AVERAGE(C50:G50)</f>
        <v>21.6</v>
      </c>
      <c r="L50">
        <f>G50-C50</f>
        <v>26</v>
      </c>
      <c r="M50">
        <f>SUMPRODUCT(MOD(C50:G50,2))</f>
        <v>2</v>
      </c>
      <c r="N50">
        <f>5-M50</f>
        <v>3</v>
      </c>
      <c r="O50">
        <f>COUNTIF(C50:G50,"&lt;=17")</f>
        <v>1</v>
      </c>
      <c r="P50">
        <f>COUNTIF(C50:G50,"&gt;=18")</f>
        <v>4</v>
      </c>
      <c r="Q50">
        <f>SUMPRODUCT(--(D50:G50-C50:F50=1))</f>
        <v>1</v>
      </c>
      <c r="R50">
        <f>SUMPRODUCT(COUNTIF(C51:G51,C50:G50))</f>
        <v>3</v>
      </c>
    </row>
    <row r="51">
      <c r="A51">
        <v>2528</v>
      </c>
      <c r="B51" t="str">
        <v>2026-05-02</v>
      </c>
      <c r="C51">
        <v>8</v>
      </c>
      <c r="D51">
        <v>9</v>
      </c>
      <c r="E51">
        <v>12</v>
      </c>
      <c r="F51">
        <v>23</v>
      </c>
      <c r="G51">
        <v>24</v>
      </c>
      <c r="H51">
        <v>2</v>
      </c>
      <c r="I51" t="str">
        <v>08 - 09 - 12 - 23 - 24 [PB: 2]</v>
      </c>
      <c r="J51">
        <f>SUM(C51:G51)</f>
        <v>76</v>
      </c>
      <c r="K51">
        <f>AVERAGE(C51:G51)</f>
        <v>15.2</v>
      </c>
      <c r="L51">
        <f>G51-C51</f>
        <v>16</v>
      </c>
      <c r="M51">
        <f>SUMPRODUCT(MOD(C51:G51,2))</f>
        <v>2</v>
      </c>
      <c r="N51">
        <f>5-M51</f>
        <v>3</v>
      </c>
      <c r="O51">
        <f>COUNTIF(C51:G51,"&lt;=17")</f>
        <v>3</v>
      </c>
      <c r="P51">
        <f>COUNTIF(C51:G51,"&gt;=18")</f>
        <v>2</v>
      </c>
      <c r="Q51">
        <f>SUMPRODUCT(--(D51:G51-C51:F51=1))</f>
        <v>2</v>
      </c>
      <c r="R51">
        <f>SUMPRODUCT(COUNTIF(C52:G52,C51:G51))</f>
        <v>2</v>
      </c>
    </row>
    <row r="52">
      <c r="A52">
        <v>2527</v>
      </c>
      <c r="B52" t="str">
        <v>2026-04-29</v>
      </c>
      <c r="C52">
        <v>6</v>
      </c>
      <c r="D52">
        <v>8</v>
      </c>
      <c r="E52">
        <v>15</v>
      </c>
      <c r="F52">
        <v>23</v>
      </c>
      <c r="G52">
        <v>31</v>
      </c>
      <c r="H52">
        <v>2</v>
      </c>
      <c r="I52" t="str">
        <v>06 - 08 - 15 - 23 - 31 [PB: 2]</v>
      </c>
      <c r="J52">
        <f>SUM(C52:G52)</f>
        <v>83</v>
      </c>
      <c r="K52">
        <f>AVERAGE(C52:G52)</f>
        <v>16.6</v>
      </c>
      <c r="L52">
        <f>G52-C52</f>
        <v>25</v>
      </c>
      <c r="M52">
        <f>SUMPRODUCT(MOD(C52:G52,2))</f>
        <v>3</v>
      </c>
      <c r="N52">
        <f>5-M52</f>
        <v>2</v>
      </c>
      <c r="O52">
        <f>COUNTIF(C52:G52,"&lt;=17")</f>
        <v>3</v>
      </c>
      <c r="P52">
        <f>COUNTIF(C52:G52,"&gt;=18")</f>
        <v>2</v>
      </c>
      <c r="Q52">
        <f>SUMPRODUCT(--(D52:G52-C52:F52=1))</f>
        <v>0</v>
      </c>
      <c r="R52">
        <f>SUMPRODUCT(COUNTIF(C53:G53,C52:G52))</f>
        <v>1</v>
      </c>
    </row>
    <row r="53">
      <c r="A53">
        <v>2526</v>
      </c>
      <c r="B53" t="str">
        <v>2026-04-25</v>
      </c>
      <c r="C53">
        <v>8</v>
      </c>
      <c r="D53">
        <v>12</v>
      </c>
      <c r="E53">
        <v>22</v>
      </c>
      <c r="F53">
        <v>25</v>
      </c>
      <c r="G53">
        <v>33</v>
      </c>
      <c r="H53">
        <v>3</v>
      </c>
      <c r="I53" t="str">
        <v>08 - 12 - 22 - 25 - 33 [PB: 3]</v>
      </c>
      <c r="J53">
        <f>SUM(C53:G53)</f>
        <v>100</v>
      </c>
      <c r="K53">
        <f>AVERAGE(C53:G53)</f>
        <v>20</v>
      </c>
      <c r="L53">
        <f>G53-C53</f>
        <v>25</v>
      </c>
      <c r="M53">
        <f>SUMPRODUCT(MOD(C53:G53,2))</f>
        <v>2</v>
      </c>
      <c r="N53">
        <f>5-M53</f>
        <v>3</v>
      </c>
      <c r="O53">
        <f>COUNTIF(C53:G53,"&lt;=17")</f>
        <v>2</v>
      </c>
      <c r="P53">
        <f>COUNTIF(C53:G53,"&gt;=18")</f>
        <v>3</v>
      </c>
      <c r="Q53">
        <f>SUMPRODUCT(--(D53:G53-C53:F53=1))</f>
        <v>0</v>
      </c>
      <c r="R53">
        <f>SUMPRODUCT(COUNTIF(C54:G54,C53:G53))</f>
        <v>0</v>
      </c>
    </row>
    <row r="54">
      <c r="A54">
        <v>2525</v>
      </c>
      <c r="B54" t="str">
        <v>2026-04-22</v>
      </c>
      <c r="C54">
        <v>10</v>
      </c>
      <c r="D54">
        <v>17</v>
      </c>
      <c r="E54">
        <v>27</v>
      </c>
      <c r="F54">
        <v>28</v>
      </c>
      <c r="G54">
        <v>30</v>
      </c>
      <c r="H54">
        <v>2</v>
      </c>
      <c r="I54" t="str">
        <v>10 - 17 - 27 - 28 - 30 [PB: 2]</v>
      </c>
      <c r="J54">
        <f>SUM(C54:G54)</f>
        <v>112</v>
      </c>
      <c r="K54">
        <f>AVERAGE(C54:G54)</f>
        <v>22.4</v>
      </c>
      <c r="L54">
        <f>G54-C54</f>
        <v>20</v>
      </c>
      <c r="M54">
        <f>SUMPRODUCT(MOD(C54:G54,2))</f>
        <v>2</v>
      </c>
      <c r="N54">
        <f>5-M54</f>
        <v>3</v>
      </c>
      <c r="O54">
        <f>COUNTIF(C54:G54,"&lt;=17")</f>
        <v>2</v>
      </c>
      <c r="P54">
        <f>COUNTIF(C54:G54,"&gt;=18")</f>
        <v>3</v>
      </c>
      <c r="Q54">
        <f>SUMPRODUCT(--(D54:G54-C54:F54=1))</f>
        <v>1</v>
      </c>
      <c r="R54">
        <f>SUMPRODUCT(COUNTIF(C55:G55,C54:G54))</f>
        <v>0</v>
      </c>
    </row>
    <row r="55">
      <c r="A55">
        <v>2524</v>
      </c>
      <c r="B55" t="str">
        <v>2026-04-18</v>
      </c>
      <c r="C55">
        <v>8</v>
      </c>
      <c r="D55">
        <v>19</v>
      </c>
      <c r="E55">
        <v>21</v>
      </c>
      <c r="F55">
        <v>23</v>
      </c>
      <c r="G55">
        <v>29</v>
      </c>
      <c r="H55">
        <v>7</v>
      </c>
      <c r="I55" t="str">
        <v>08 - 19 - 21 - 23 - 29 [PB: 7]</v>
      </c>
      <c r="J55">
        <f>SUM(C55:G55)</f>
        <v>100</v>
      </c>
      <c r="K55">
        <f>AVERAGE(C55:G55)</f>
        <v>20</v>
      </c>
      <c r="L55">
        <f>G55-C55</f>
        <v>21</v>
      </c>
      <c r="M55">
        <f>SUMPRODUCT(MOD(C55:G55,2))</f>
        <v>4</v>
      </c>
      <c r="N55">
        <f>5-M55</f>
        <v>1</v>
      </c>
      <c r="O55">
        <f>COUNTIF(C55:G55,"&lt;=17")</f>
        <v>1</v>
      </c>
      <c r="P55">
        <f>COUNTIF(C55:G55,"&gt;=18")</f>
        <v>4</v>
      </c>
      <c r="Q55">
        <f>SUMPRODUCT(--(D55:G55-C55:F55=1))</f>
        <v>0</v>
      </c>
      <c r="R55">
        <f>SUMPRODUCT(COUNTIF(C56:G56,C55:G55))</f>
        <v>2</v>
      </c>
    </row>
    <row r="56">
      <c r="A56">
        <v>2523</v>
      </c>
      <c r="B56" t="str">
        <v>2026-04-15</v>
      </c>
      <c r="C56">
        <v>4</v>
      </c>
      <c r="D56">
        <v>12</v>
      </c>
      <c r="E56">
        <v>17</v>
      </c>
      <c r="F56">
        <v>23</v>
      </c>
      <c r="G56">
        <v>29</v>
      </c>
      <c r="H56">
        <v>3</v>
      </c>
      <c r="I56" t="str">
        <v>04 - 12 - 17 - 23 - 29 [PB: 3]</v>
      </c>
      <c r="J56">
        <f>SUM(C56:G56)</f>
        <v>85</v>
      </c>
      <c r="K56">
        <f>AVERAGE(C56:G56)</f>
        <v>17</v>
      </c>
      <c r="L56">
        <f>G56-C56</f>
        <v>25</v>
      </c>
      <c r="M56">
        <f>SUMPRODUCT(MOD(C56:G56,2))</f>
        <v>3</v>
      </c>
      <c r="N56">
        <f>5-M56</f>
        <v>2</v>
      </c>
      <c r="O56">
        <f>COUNTIF(C56:G56,"&lt;=17")</f>
        <v>3</v>
      </c>
      <c r="P56">
        <f>COUNTIF(C56:G56,"&gt;=18")</f>
        <v>2</v>
      </c>
      <c r="Q56">
        <f>SUMPRODUCT(--(D56:G56-C56:F56=1))</f>
        <v>0</v>
      </c>
      <c r="R56">
        <f>SUMPRODUCT(COUNTIF(C57:G57,C56:G56))</f>
        <v>0</v>
      </c>
    </row>
    <row r="57">
      <c r="A57">
        <v>2522</v>
      </c>
      <c r="B57" t="str">
        <v>2026-04-11</v>
      </c>
      <c r="C57">
        <v>1</v>
      </c>
      <c r="D57">
        <v>6</v>
      </c>
      <c r="E57">
        <v>11</v>
      </c>
      <c r="F57">
        <v>24</v>
      </c>
      <c r="G57">
        <v>28</v>
      </c>
      <c r="H57">
        <v>10</v>
      </c>
      <c r="I57" t="str">
        <v>01 - 06 - 11 - 24 - 28 [PB: 10]</v>
      </c>
      <c r="J57">
        <f>SUM(C57:G57)</f>
        <v>70</v>
      </c>
      <c r="K57">
        <f>AVERAGE(C57:G57)</f>
        <v>14</v>
      </c>
      <c r="L57">
        <f>G57-C57</f>
        <v>27</v>
      </c>
      <c r="M57">
        <f>SUMPRODUCT(MOD(C57:G57,2))</f>
        <v>2</v>
      </c>
      <c r="N57">
        <f>5-M57</f>
        <v>3</v>
      </c>
      <c r="O57">
        <f>COUNTIF(C57:G57,"&lt;=17")</f>
        <v>3</v>
      </c>
      <c r="P57">
        <f>COUNTIF(C57:G57,"&gt;=18")</f>
        <v>2</v>
      </c>
      <c r="Q57">
        <f>SUMPRODUCT(--(D57:G57-C57:F57=1))</f>
        <v>0</v>
      </c>
      <c r="R57">
        <f>SUMPRODUCT(COUNTIF(C58:G58,C57:G57))</f>
        <v>1</v>
      </c>
    </row>
    <row r="58">
      <c r="A58">
        <v>2521</v>
      </c>
      <c r="B58" t="str">
        <v>2026-04-08</v>
      </c>
      <c r="C58">
        <v>6</v>
      </c>
      <c r="D58">
        <v>10</v>
      </c>
      <c r="E58">
        <v>20</v>
      </c>
      <c r="F58">
        <v>21</v>
      </c>
      <c r="G58">
        <v>27</v>
      </c>
      <c r="H58">
        <v>3</v>
      </c>
      <c r="I58" t="str">
        <v>06 - 10 - 20 - 21 - 27 [PB: 3]</v>
      </c>
      <c r="J58">
        <f>SUM(C58:G58)</f>
        <v>84</v>
      </c>
      <c r="K58">
        <f>AVERAGE(C58:G58)</f>
        <v>16.8</v>
      </c>
      <c r="L58">
        <f>G58-C58</f>
        <v>21</v>
      </c>
      <c r="M58">
        <f>SUMPRODUCT(MOD(C58:G58,2))</f>
        <v>2</v>
      </c>
      <c r="N58">
        <f>5-M58</f>
        <v>3</v>
      </c>
      <c r="O58">
        <f>COUNTIF(C58:G58,"&lt;=17")</f>
        <v>2</v>
      </c>
      <c r="P58">
        <f>COUNTIF(C58:G58,"&gt;=18")</f>
        <v>3</v>
      </c>
      <c r="Q58">
        <f>SUMPRODUCT(--(D58:G58-C58:F58=1))</f>
        <v>1</v>
      </c>
      <c r="R58">
        <f>SUMPRODUCT(COUNTIF(C59:G59,C58:G58))</f>
        <v>1</v>
      </c>
    </row>
    <row r="59">
      <c r="A59">
        <v>2520</v>
      </c>
      <c r="B59" t="str">
        <v>2026-04-04</v>
      </c>
      <c r="C59">
        <v>7</v>
      </c>
      <c r="D59">
        <v>13</v>
      </c>
      <c r="E59">
        <v>21</v>
      </c>
      <c r="F59">
        <v>31</v>
      </c>
      <c r="G59">
        <v>34</v>
      </c>
      <c r="H59">
        <v>8</v>
      </c>
      <c r="I59" t="str">
        <v>07 - 13 - 21 - 31 - 34 [PB: 8]</v>
      </c>
      <c r="J59">
        <f>SUM(C59:G59)</f>
        <v>106</v>
      </c>
      <c r="K59">
        <f>AVERAGE(C59:G59)</f>
        <v>21.2</v>
      </c>
      <c r="L59">
        <f>G59-C59</f>
        <v>27</v>
      </c>
      <c r="M59">
        <f>SUMPRODUCT(MOD(C59:G59,2))</f>
        <v>4</v>
      </c>
      <c r="N59">
        <f>5-M59</f>
        <v>1</v>
      </c>
      <c r="O59">
        <f>COUNTIF(C59:G59,"&lt;=17")</f>
        <v>2</v>
      </c>
      <c r="P59">
        <f>COUNTIF(C59:G59,"&gt;=18")</f>
        <v>3</v>
      </c>
      <c r="Q59">
        <f>SUMPRODUCT(--(D59:G59-C59:F59=1))</f>
        <v>0</v>
      </c>
      <c r="R59">
        <f>SUMPRODUCT(COUNTIF(C60:G60,C59:G59))</f>
        <v>1</v>
      </c>
    </row>
    <row r="60">
      <c r="A60">
        <v>2519</v>
      </c>
      <c r="B60" t="str">
        <v>2026-04-01</v>
      </c>
      <c r="C60">
        <v>3</v>
      </c>
      <c r="D60">
        <v>9</v>
      </c>
      <c r="E60">
        <v>11</v>
      </c>
      <c r="F60">
        <v>21</v>
      </c>
      <c r="G60">
        <v>23</v>
      </c>
      <c r="H60">
        <v>1</v>
      </c>
      <c r="I60" t="str">
        <v>03 - 09 - 11 - 21 - 23 [PB: 1]</v>
      </c>
      <c r="J60">
        <f>SUM(C60:G60)</f>
        <v>67</v>
      </c>
      <c r="K60">
        <f>AVERAGE(C60:G60)</f>
        <v>13.4</v>
      </c>
      <c r="L60">
        <f>G60-C60</f>
        <v>20</v>
      </c>
      <c r="M60">
        <f>SUMPRODUCT(MOD(C60:G60,2))</f>
        <v>5</v>
      </c>
      <c r="N60">
        <f>5-M60</f>
        <v>0</v>
      </c>
      <c r="O60">
        <f>COUNTIF(C60:G60,"&lt;=17")</f>
        <v>3</v>
      </c>
      <c r="P60">
        <f>COUNTIF(C60:G60,"&gt;=18")</f>
        <v>2</v>
      </c>
      <c r="Q60">
        <f>SUMPRODUCT(--(D60:G60-C60:F60=1))</f>
        <v>0</v>
      </c>
      <c r="R60">
        <f>SUMPRODUCT(COUNTIF(C61:G61,C60:G60))</f>
        <v>2</v>
      </c>
    </row>
    <row r="61">
      <c r="A61">
        <v>2518</v>
      </c>
      <c r="B61" t="str">
        <v>2026-03-28</v>
      </c>
      <c r="C61">
        <v>3</v>
      </c>
      <c r="D61">
        <v>10</v>
      </c>
      <c r="E61">
        <v>23</v>
      </c>
      <c r="F61">
        <v>25</v>
      </c>
      <c r="G61">
        <v>33</v>
      </c>
      <c r="H61">
        <v>10</v>
      </c>
      <c r="I61" t="str">
        <v>03 - 10 - 23 - 25 - 33 [PB: 10]</v>
      </c>
      <c r="J61">
        <f>SUM(C61:G61)</f>
        <v>94</v>
      </c>
      <c r="K61">
        <f>AVERAGE(C61:G61)</f>
        <v>18.8</v>
      </c>
      <c r="L61">
        <f>G61-C61</f>
        <v>30</v>
      </c>
      <c r="M61">
        <f>SUMPRODUCT(MOD(C61:G61,2))</f>
        <v>4</v>
      </c>
      <c r="N61">
        <f>5-M61</f>
        <v>1</v>
      </c>
      <c r="O61">
        <f>COUNTIF(C61:G61,"&lt;=17")</f>
        <v>2</v>
      </c>
      <c r="P61">
        <f>COUNTIF(C61:G61,"&gt;=18")</f>
        <v>3</v>
      </c>
      <c r="Q61">
        <f>SUMPRODUCT(--(D61:G61-C61:F61=1))</f>
        <v>0</v>
      </c>
      <c r="R61">
        <f>SUMPRODUCT(COUNTIF(C62:G62,C61:G61))</f>
        <v>2</v>
      </c>
    </row>
    <row r="62">
      <c r="A62">
        <v>2517</v>
      </c>
      <c r="B62" t="str">
        <v>2026-03-25</v>
      </c>
      <c r="C62">
        <v>10</v>
      </c>
      <c r="D62">
        <v>14</v>
      </c>
      <c r="E62">
        <v>20</v>
      </c>
      <c r="F62">
        <v>23</v>
      </c>
      <c r="G62">
        <v>24</v>
      </c>
      <c r="H62">
        <v>4</v>
      </c>
      <c r="I62" t="str">
        <v>10 - 14 - 20 - 23 - 24 [PB: 4]</v>
      </c>
      <c r="J62">
        <f>SUM(C62:G62)</f>
        <v>91</v>
      </c>
      <c r="K62">
        <f>AVERAGE(C62:G62)</f>
        <v>18.2</v>
      </c>
      <c r="L62">
        <f>G62-C62</f>
        <v>14</v>
      </c>
      <c r="M62">
        <f>SUMPRODUCT(MOD(C62:G62,2))</f>
        <v>1</v>
      </c>
      <c r="N62">
        <f>5-M62</f>
        <v>4</v>
      </c>
      <c r="O62">
        <f>COUNTIF(C62:G62,"&lt;=17")</f>
        <v>2</v>
      </c>
      <c r="P62">
        <f>COUNTIF(C62:G62,"&gt;=18")</f>
        <v>3</v>
      </c>
      <c r="Q62">
        <f>SUMPRODUCT(--(D62:G62-C62:F62=1))</f>
        <v>1</v>
      </c>
      <c r="R62">
        <f>SUMPRODUCT(COUNTIF(C63:G63,C62:G62))</f>
        <v>0</v>
      </c>
    </row>
    <row r="63">
      <c r="A63">
        <v>2516</v>
      </c>
      <c r="B63" t="str">
        <v>2026-03-18</v>
      </c>
      <c r="C63">
        <v>15</v>
      </c>
      <c r="D63">
        <v>18</v>
      </c>
      <c r="E63">
        <v>21</v>
      </c>
      <c r="F63">
        <v>22</v>
      </c>
      <c r="G63">
        <v>34</v>
      </c>
      <c r="H63">
        <v>7</v>
      </c>
      <c r="I63" t="str">
        <v>15 - 18 - 21 - 22 - 34 [PB: 7]</v>
      </c>
      <c r="J63">
        <f>SUM(C63:G63)</f>
        <v>110</v>
      </c>
      <c r="K63">
        <f>AVERAGE(C63:G63)</f>
        <v>22</v>
      </c>
      <c r="L63">
        <f>G63-C63</f>
        <v>19</v>
      </c>
      <c r="M63">
        <f>SUMPRODUCT(MOD(C63:G63,2))</f>
        <v>2</v>
      </c>
      <c r="N63">
        <f>5-M63</f>
        <v>3</v>
      </c>
      <c r="O63">
        <f>COUNTIF(C63:G63,"&lt;=17")</f>
        <v>1</v>
      </c>
      <c r="P63">
        <f>COUNTIF(C63:G63,"&gt;=18")</f>
        <v>4</v>
      </c>
      <c r="Q63">
        <f>SUMPRODUCT(--(D63:G63-C63:F63=1))</f>
        <v>1</v>
      </c>
      <c r="R63">
        <f>SUMPRODUCT(COUNTIF(C64:G64,C63:G63))</f>
        <v>1</v>
      </c>
    </row>
    <row r="64">
      <c r="A64">
        <v>2515</v>
      </c>
      <c r="B64" t="str">
        <v>2026-03-14</v>
      </c>
      <c r="C64">
        <v>10</v>
      </c>
      <c r="D64">
        <v>13</v>
      </c>
      <c r="E64">
        <v>14</v>
      </c>
      <c r="F64">
        <v>17</v>
      </c>
      <c r="G64">
        <v>21</v>
      </c>
      <c r="H64">
        <v>5</v>
      </c>
      <c r="I64" t="str">
        <v>10 - 13 - 14 - 17 - 21 [PB: 5]</v>
      </c>
      <c r="J64">
        <f>SUM(C64:G64)</f>
        <v>75</v>
      </c>
      <c r="K64">
        <f>AVERAGE(C64:G64)</f>
        <v>15</v>
      </c>
      <c r="L64">
        <f>G64-C64</f>
        <v>11</v>
      </c>
      <c r="M64">
        <f>SUMPRODUCT(MOD(C64:G64,2))</f>
        <v>3</v>
      </c>
      <c r="N64">
        <f>5-M64</f>
        <v>2</v>
      </c>
      <c r="O64">
        <f>COUNTIF(C64:G64,"&lt;=17")</f>
        <v>4</v>
      </c>
      <c r="P64">
        <f>COUNTIF(C64:G64,"&gt;=18")</f>
        <v>1</v>
      </c>
      <c r="Q64">
        <f>SUMPRODUCT(--(D64:G64-C64:F64=1))</f>
        <v>1</v>
      </c>
      <c r="R64">
        <f>SUMPRODUCT(COUNTIF(C65:G65,C64:G64))</f>
        <v>0</v>
      </c>
    </row>
    <row r="65">
      <c r="A65">
        <v>2514</v>
      </c>
      <c r="B65" t="str">
        <v>2026-03-11</v>
      </c>
      <c r="C65">
        <v>15</v>
      </c>
      <c r="D65">
        <v>19</v>
      </c>
      <c r="E65">
        <v>24</v>
      </c>
      <c r="F65">
        <v>33</v>
      </c>
      <c r="G65">
        <v>35</v>
      </c>
      <c r="H65">
        <v>9</v>
      </c>
      <c r="I65" t="str">
        <v>15 - 19 - 24 - 33 - 35 [PB: 9]</v>
      </c>
      <c r="J65">
        <f>SUM(C65:G65)</f>
        <v>126</v>
      </c>
      <c r="K65">
        <f>AVERAGE(C65:G65)</f>
        <v>25.2</v>
      </c>
      <c r="L65">
        <f>G65-C65</f>
        <v>20</v>
      </c>
      <c r="M65">
        <f>SUMPRODUCT(MOD(C65:G65,2))</f>
        <v>4</v>
      </c>
      <c r="N65">
        <f>5-M65</f>
        <v>1</v>
      </c>
      <c r="O65">
        <f>COUNTIF(C65:G65,"&lt;=17")</f>
        <v>1</v>
      </c>
      <c r="P65">
        <f>COUNTIF(C65:G65,"&gt;=18")</f>
        <v>4</v>
      </c>
      <c r="Q65">
        <f>SUMPRODUCT(--(D65:G65-C65:F65=1))</f>
        <v>0</v>
      </c>
      <c r="R65">
        <f>SUMPRODUCT(COUNTIF(C66:G66,C65:G65))</f>
        <v>1</v>
      </c>
    </row>
    <row r="66">
      <c r="A66">
        <v>2513</v>
      </c>
      <c r="B66" t="str">
        <v>2026-03-07</v>
      </c>
      <c r="C66">
        <v>7</v>
      </c>
      <c r="D66">
        <v>10</v>
      </c>
      <c r="E66">
        <v>14</v>
      </c>
      <c r="F66">
        <v>25</v>
      </c>
      <c r="G66">
        <v>33</v>
      </c>
      <c r="H66">
        <v>4</v>
      </c>
      <c r="I66" t="str">
        <v>07 - 10 - 14 - 25 - 33 [PB: 4]</v>
      </c>
      <c r="J66">
        <f>SUM(C66:G66)</f>
        <v>89</v>
      </c>
      <c r="K66">
        <f>AVERAGE(C66:G66)</f>
        <v>17.8</v>
      </c>
      <c r="L66">
        <f>G66-C66</f>
        <v>26</v>
      </c>
      <c r="M66">
        <f>SUMPRODUCT(MOD(C66:G66,2))</f>
        <v>3</v>
      </c>
      <c r="N66">
        <f>5-M66</f>
        <v>2</v>
      </c>
      <c r="O66">
        <f>COUNTIF(C66:G66,"&lt;=17")</f>
        <v>3</v>
      </c>
      <c r="P66">
        <f>COUNTIF(C66:G66,"&gt;=18")</f>
        <v>2</v>
      </c>
      <c r="Q66">
        <f>SUMPRODUCT(--(D66:G66-C66:F66=1))</f>
        <v>0</v>
      </c>
      <c r="R66">
        <f>SUMPRODUCT(COUNTIF(C67:G67,C66:G66))</f>
        <v>1</v>
      </c>
    </row>
    <row r="67">
      <c r="A67">
        <v>2512</v>
      </c>
      <c r="B67" t="str">
        <v>2026-03-04</v>
      </c>
      <c r="C67">
        <v>14</v>
      </c>
      <c r="D67">
        <v>16</v>
      </c>
      <c r="E67">
        <v>18</v>
      </c>
      <c r="F67">
        <v>27</v>
      </c>
      <c r="G67">
        <v>28</v>
      </c>
      <c r="H67">
        <v>4</v>
      </c>
      <c r="I67" t="str">
        <v>14 - 16 - 18 - 27 - 28 [PB: 4]</v>
      </c>
      <c r="J67">
        <f>SUM(C67:G67)</f>
        <v>103</v>
      </c>
      <c r="K67">
        <f>AVERAGE(C67:G67)</f>
        <v>20.6</v>
      </c>
      <c r="L67">
        <f>G67-C67</f>
        <v>14</v>
      </c>
      <c r="M67">
        <f>SUMPRODUCT(MOD(C67:G67,2))</f>
        <v>1</v>
      </c>
      <c r="N67">
        <f>5-M67</f>
        <v>4</v>
      </c>
      <c r="O67">
        <f>COUNTIF(C67:G67,"&lt;=17")</f>
        <v>2</v>
      </c>
      <c r="P67">
        <f>COUNTIF(C67:G67,"&gt;=18")</f>
        <v>3</v>
      </c>
      <c r="Q67">
        <f>SUMPRODUCT(--(D67:G67-C67:F67=1))</f>
        <v>1</v>
      </c>
      <c r="R67">
        <f>SUMPRODUCT(COUNTIF(C68:G68,C67:G67))</f>
        <v>0</v>
      </c>
    </row>
    <row r="68">
      <c r="A68">
        <v>2511</v>
      </c>
      <c r="B68" t="str">
        <v>2026-02-28</v>
      </c>
      <c r="C68">
        <v>2</v>
      </c>
      <c r="D68">
        <v>5</v>
      </c>
      <c r="E68">
        <v>10</v>
      </c>
      <c r="F68">
        <v>11</v>
      </c>
      <c r="G68">
        <v>34</v>
      </c>
      <c r="H68">
        <v>4</v>
      </c>
      <c r="I68" t="str">
        <v>02 - 05 - 10 - 11 - 34 [PB: 4]</v>
      </c>
      <c r="J68">
        <f>SUM(C68:G68)</f>
        <v>62</v>
      </c>
      <c r="K68">
        <f>AVERAGE(C68:G68)</f>
        <v>12.4</v>
      </c>
      <c r="L68">
        <f>G68-C68</f>
        <v>32</v>
      </c>
      <c r="M68">
        <f>SUMPRODUCT(MOD(C68:G68,2))</f>
        <v>2</v>
      </c>
      <c r="N68">
        <f>5-M68</f>
        <v>3</v>
      </c>
      <c r="O68">
        <f>COUNTIF(C68:G68,"&lt;=17")</f>
        <v>4</v>
      </c>
      <c r="P68">
        <f>COUNTIF(C68:G68,"&gt;=18")</f>
        <v>1</v>
      </c>
      <c r="Q68">
        <f>SUMPRODUCT(--(D68:G68-C68:F68=1))</f>
        <v>1</v>
      </c>
      <c r="R68">
        <f>SUMPRODUCT(COUNTIF(C69:G69,C68:G68))</f>
        <v>1</v>
      </c>
    </row>
    <row r="69">
      <c r="A69">
        <v>2510</v>
      </c>
      <c r="B69" t="str">
        <v>2026-02-25</v>
      </c>
      <c r="C69">
        <v>6</v>
      </c>
      <c r="D69">
        <v>11</v>
      </c>
      <c r="E69">
        <v>20</v>
      </c>
      <c r="F69">
        <v>30</v>
      </c>
      <c r="G69">
        <v>31</v>
      </c>
      <c r="H69">
        <v>5</v>
      </c>
      <c r="I69" t="str">
        <v>06 - 11 - 20 - 30 - 31 [PB: 5]</v>
      </c>
      <c r="J69">
        <f>SUM(C69:G69)</f>
        <v>98</v>
      </c>
      <c r="K69">
        <f>AVERAGE(C69:G69)</f>
        <v>19.6</v>
      </c>
      <c r="L69">
        <f>G69-C69</f>
        <v>25</v>
      </c>
      <c r="M69">
        <f>SUMPRODUCT(MOD(C69:G69,2))</f>
        <v>2</v>
      </c>
      <c r="N69">
        <f>5-M69</f>
        <v>3</v>
      </c>
      <c r="O69">
        <f>COUNTIF(C69:G69,"&lt;=17")</f>
        <v>2</v>
      </c>
      <c r="P69">
        <f>COUNTIF(C69:G69,"&gt;=18")</f>
        <v>3</v>
      </c>
      <c r="Q69">
        <f>SUMPRODUCT(--(D69:G69-C69:F69=1))</f>
        <v>1</v>
      </c>
      <c r="R69">
        <f>SUMPRODUCT(COUNTIF(C70:G70,C69:G69))</f>
        <v>1</v>
      </c>
    </row>
    <row r="70">
      <c r="A70">
        <v>2509</v>
      </c>
      <c r="B70" t="str">
        <v>2026-02-21</v>
      </c>
      <c r="C70">
        <v>1</v>
      </c>
      <c r="D70">
        <v>6</v>
      </c>
      <c r="E70">
        <v>28</v>
      </c>
      <c r="F70">
        <v>29</v>
      </c>
      <c r="G70">
        <v>33</v>
      </c>
      <c r="H70">
        <v>5</v>
      </c>
      <c r="I70" t="str">
        <v>01 - 06 - 28 - 29 - 33 [PB: 5]</v>
      </c>
      <c r="J70">
        <f>SUM(C70:G70)</f>
        <v>97</v>
      </c>
      <c r="K70">
        <f>AVERAGE(C70:G70)</f>
        <v>19.4</v>
      </c>
      <c r="L70">
        <f>G70-C70</f>
        <v>32</v>
      </c>
      <c r="M70">
        <f>SUMPRODUCT(MOD(C70:G70,2))</f>
        <v>3</v>
      </c>
      <c r="N70">
        <f>5-M70</f>
        <v>2</v>
      </c>
      <c r="O70">
        <f>COUNTIF(C70:G70,"&lt;=17")</f>
        <v>2</v>
      </c>
      <c r="P70">
        <f>COUNTIF(C70:G70,"&gt;=18")</f>
        <v>3</v>
      </c>
      <c r="Q70">
        <f>SUMPRODUCT(--(D70:G70-C70:F70=1))</f>
        <v>1</v>
      </c>
      <c r="R70">
        <f>SUMPRODUCT(COUNTIF(C71:G71,C70:G70))</f>
        <v>0</v>
      </c>
    </row>
    <row r="71">
      <c r="A71">
        <v>2508</v>
      </c>
      <c r="B71" t="str">
        <v>2026-02-18</v>
      </c>
      <c r="C71">
        <v>4</v>
      </c>
      <c r="D71">
        <v>8</v>
      </c>
      <c r="E71">
        <v>17</v>
      </c>
      <c r="F71">
        <v>18</v>
      </c>
      <c r="G71">
        <v>30</v>
      </c>
      <c r="H71">
        <v>6</v>
      </c>
      <c r="I71" t="str">
        <v>04 - 08 - 17 - 18 - 30 [PB: 6]</v>
      </c>
      <c r="J71">
        <f>SUM(C71:G71)</f>
        <v>77</v>
      </c>
      <c r="K71">
        <f>AVERAGE(C71:G71)</f>
        <v>15.4</v>
      </c>
      <c r="L71">
        <f>G71-C71</f>
        <v>26</v>
      </c>
      <c r="M71">
        <f>SUMPRODUCT(MOD(C71:G71,2))</f>
        <v>1</v>
      </c>
      <c r="N71">
        <f>5-M71</f>
        <v>4</v>
      </c>
      <c r="O71">
        <f>COUNTIF(C71:G71,"&lt;=17")</f>
        <v>3</v>
      </c>
      <c r="P71">
        <f>COUNTIF(C71:G71,"&gt;=18")</f>
        <v>2</v>
      </c>
      <c r="Q71">
        <f>SUMPRODUCT(--(D71:G71-C71:F71=1))</f>
        <v>1</v>
      </c>
      <c r="R71">
        <f>SUMPRODUCT(COUNTIF(C72:G72,C71:G71))</f>
        <v>2</v>
      </c>
    </row>
    <row r="72">
      <c r="A72">
        <v>2507</v>
      </c>
      <c r="B72" t="str">
        <v>2026-02-14</v>
      </c>
      <c r="C72">
        <v>4</v>
      </c>
      <c r="D72">
        <v>7</v>
      </c>
      <c r="E72">
        <v>12</v>
      </c>
      <c r="F72">
        <v>16</v>
      </c>
      <c r="G72">
        <v>18</v>
      </c>
      <c r="H72">
        <v>7</v>
      </c>
      <c r="I72" t="str">
        <v>04 - 07 - 12 - 16 - 18 [PB: 7]</v>
      </c>
      <c r="J72">
        <f>SUM(C72:G72)</f>
        <v>57</v>
      </c>
      <c r="K72">
        <f>AVERAGE(C72:G72)</f>
        <v>11.4</v>
      </c>
      <c r="L72">
        <f>G72-C72</f>
        <v>14</v>
      </c>
      <c r="M72">
        <f>SUMPRODUCT(MOD(C72:G72,2))</f>
        <v>1</v>
      </c>
      <c r="N72">
        <f>5-M72</f>
        <v>4</v>
      </c>
      <c r="O72">
        <f>COUNTIF(C72:G72,"&lt;=17")</f>
        <v>4</v>
      </c>
      <c r="P72">
        <f>COUNTIF(C72:G72,"&gt;=18")</f>
        <v>1</v>
      </c>
      <c r="Q72">
        <f>SUMPRODUCT(--(D72:G72-C72:F72=1))</f>
        <v>0</v>
      </c>
      <c r="R72">
        <f>SUMPRODUCT(COUNTIF(C73:G73,C72:G72))</f>
        <v>2</v>
      </c>
    </row>
    <row r="73">
      <c r="A73">
        <v>2506</v>
      </c>
      <c r="B73" t="str">
        <v>2026-02-11</v>
      </c>
      <c r="C73">
        <v>3</v>
      </c>
      <c r="D73">
        <v>4</v>
      </c>
      <c r="E73">
        <v>8</v>
      </c>
      <c r="F73">
        <v>12</v>
      </c>
      <c r="G73">
        <v>15</v>
      </c>
      <c r="H73">
        <v>7</v>
      </c>
      <c r="I73" t="str">
        <v>03 - 04 - 08 - 12 - 15 [PB: 7]</v>
      </c>
      <c r="J73">
        <f>SUM(C73:G73)</f>
        <v>42</v>
      </c>
      <c r="K73">
        <f>AVERAGE(C73:G73)</f>
        <v>8.4</v>
      </c>
      <c r="L73">
        <f>G73-C73</f>
        <v>12</v>
      </c>
      <c r="M73">
        <f>SUMPRODUCT(MOD(C73:G73,2))</f>
        <v>2</v>
      </c>
      <c r="N73">
        <f>5-M73</f>
        <v>3</v>
      </c>
      <c r="O73">
        <f>COUNTIF(C73:G73,"&lt;=17")</f>
        <v>5</v>
      </c>
      <c r="P73">
        <f>COUNTIF(C73:G73,"&gt;=18")</f>
        <v>0</v>
      </c>
      <c r="Q73">
        <f>SUMPRODUCT(--(D73:G73-C73:F73=1))</f>
        <v>1</v>
      </c>
      <c r="R73">
        <f>SUMPRODUCT(COUNTIF(C74:G74,C73:G73))</f>
        <v>0</v>
      </c>
    </row>
    <row r="74">
      <c r="A74">
        <v>2505</v>
      </c>
      <c r="B74" t="str">
        <v>2026-02-07</v>
      </c>
      <c r="C74">
        <v>6</v>
      </c>
      <c r="D74">
        <v>17</v>
      </c>
      <c r="E74">
        <v>32</v>
      </c>
      <c r="F74">
        <v>34</v>
      </c>
      <c r="G74">
        <v>35</v>
      </c>
      <c r="H74">
        <v>6</v>
      </c>
      <c r="I74" t="str">
        <v>06 - 17 - 32 - 34 - 35 [PB: 6]</v>
      </c>
      <c r="J74">
        <f>SUM(C74:G74)</f>
        <v>124</v>
      </c>
      <c r="K74">
        <f>AVERAGE(C74:G74)</f>
        <v>24.8</v>
      </c>
      <c r="L74">
        <f>G74-C74</f>
        <v>29</v>
      </c>
      <c r="M74">
        <f>SUMPRODUCT(MOD(C74:G74,2))</f>
        <v>2</v>
      </c>
      <c r="N74">
        <f>5-M74</f>
        <v>3</v>
      </c>
      <c r="O74">
        <f>COUNTIF(C74:G74,"&lt;=17")</f>
        <v>2</v>
      </c>
      <c r="P74">
        <f>COUNTIF(C74:G74,"&gt;=18")</f>
        <v>3</v>
      </c>
      <c r="Q74">
        <f>SUMPRODUCT(--(D74:G74-C74:F74=1))</f>
        <v>1</v>
      </c>
      <c r="R74">
        <f>SUMPRODUCT(COUNTIF(C75:G75,C74:G74))</f>
        <v>0</v>
      </c>
    </row>
    <row r="75">
      <c r="A75">
        <v>2504</v>
      </c>
      <c r="B75" t="str">
        <v>2026-02-04</v>
      </c>
      <c r="C75">
        <v>8</v>
      </c>
      <c r="D75">
        <v>20</v>
      </c>
      <c r="E75">
        <v>22</v>
      </c>
      <c r="F75">
        <v>29</v>
      </c>
      <c r="G75">
        <v>31</v>
      </c>
      <c r="H75">
        <v>9</v>
      </c>
      <c r="I75" t="str">
        <v>08 - 20 - 22 - 29 - 31 [PB: 9]</v>
      </c>
      <c r="J75">
        <f>SUM(C75:G75)</f>
        <v>110</v>
      </c>
      <c r="K75">
        <f>AVERAGE(C75:G75)</f>
        <v>22</v>
      </c>
      <c r="L75">
        <f>G75-C75</f>
        <v>23</v>
      </c>
      <c r="M75">
        <f>SUMPRODUCT(MOD(C75:G75,2))</f>
        <v>2</v>
      </c>
      <c r="N75">
        <f>5-M75</f>
        <v>3</v>
      </c>
      <c r="O75">
        <f>COUNTIF(C75:G75,"&lt;=17")</f>
        <v>1</v>
      </c>
      <c r="P75">
        <f>COUNTIF(C75:G75,"&gt;=18")</f>
        <v>4</v>
      </c>
      <c r="Q75">
        <f>SUMPRODUCT(--(D75:G75-C75:F75=1))</f>
        <v>0</v>
      </c>
      <c r="R75">
        <f>SUMPRODUCT(COUNTIF(C76:G76,C75:G75))</f>
        <v>0</v>
      </c>
    </row>
    <row r="76">
      <c r="A76">
        <v>2503</v>
      </c>
      <c r="B76" t="str">
        <v>2026-01-31</v>
      </c>
      <c r="C76">
        <v>1</v>
      </c>
      <c r="D76">
        <v>3</v>
      </c>
      <c r="E76">
        <v>18</v>
      </c>
      <c r="F76">
        <v>26</v>
      </c>
      <c r="G76">
        <v>34</v>
      </c>
      <c r="H76">
        <v>8</v>
      </c>
      <c r="I76" t="str">
        <v>01 - 03 - 18 - 26 - 34 [PB: 8]</v>
      </c>
      <c r="J76">
        <f>SUM(C76:G76)</f>
        <v>82</v>
      </c>
      <c r="K76">
        <f>AVERAGE(C76:G76)</f>
        <v>16.4</v>
      </c>
      <c r="L76">
        <f>G76-C76</f>
        <v>33</v>
      </c>
      <c r="M76">
        <f>SUMPRODUCT(MOD(C76:G76,2))</f>
        <v>2</v>
      </c>
      <c r="N76">
        <f>5-M76</f>
        <v>3</v>
      </c>
      <c r="O76">
        <f>COUNTIF(C76:G76,"&lt;=17")</f>
        <v>2</v>
      </c>
      <c r="P76">
        <f>COUNTIF(C76:G76,"&gt;=18")</f>
        <v>3</v>
      </c>
      <c r="Q76">
        <f>SUMPRODUCT(--(D76:G76-C76:F76=1))</f>
        <v>0</v>
      </c>
      <c r="R76">
        <f>SUMPRODUCT(COUNTIF(C77:G77,C76:G76))</f>
        <v>1</v>
      </c>
    </row>
    <row r="77">
      <c r="A77">
        <v>2502</v>
      </c>
      <c r="B77" t="str">
        <v>2026-01-28</v>
      </c>
      <c r="C77">
        <v>23</v>
      </c>
      <c r="D77">
        <v>28</v>
      </c>
      <c r="E77">
        <v>29</v>
      </c>
      <c r="F77">
        <v>33</v>
      </c>
      <c r="G77">
        <v>34</v>
      </c>
      <c r="H77">
        <v>1</v>
      </c>
      <c r="I77" t="str">
        <v>23 - 28 - 29 - 33 - 34 [PB: 1]</v>
      </c>
      <c r="J77">
        <f>SUM(C77:G77)</f>
        <v>147</v>
      </c>
      <c r="K77">
        <f>AVERAGE(C77:G77)</f>
        <v>29.4</v>
      </c>
      <c r="L77">
        <f>G77-C77</f>
        <v>11</v>
      </c>
      <c r="M77">
        <f>SUMPRODUCT(MOD(C77:G77,2))</f>
        <v>3</v>
      </c>
      <c r="N77">
        <f>5-M77</f>
        <v>2</v>
      </c>
      <c r="O77">
        <f>COUNTIF(C77:G77,"&lt;=17")</f>
        <v>0</v>
      </c>
      <c r="P77">
        <f>COUNTIF(C77:G77,"&gt;=18")</f>
        <v>5</v>
      </c>
      <c r="Q77">
        <f>SUMPRODUCT(--(D77:G77-C77:F77=1))</f>
        <v>2</v>
      </c>
      <c r="R77">
        <f>SUMPRODUCT(COUNTIF(C78:G78,C77:G77))</f>
        <v>1</v>
      </c>
    </row>
    <row r="78">
      <c r="A78">
        <v>2501</v>
      </c>
      <c r="B78" t="str">
        <v>2026-01-24</v>
      </c>
      <c r="C78">
        <v>8</v>
      </c>
      <c r="D78">
        <v>19</v>
      </c>
      <c r="E78">
        <v>22</v>
      </c>
      <c r="F78">
        <v>24</v>
      </c>
      <c r="G78">
        <v>28</v>
      </c>
      <c r="H78">
        <v>2</v>
      </c>
      <c r="I78" t="str">
        <v>08 - 19 - 22 - 24 - 28 [PB: 2]</v>
      </c>
      <c r="J78">
        <f>SUM(C78:G78)</f>
        <v>101</v>
      </c>
      <c r="K78">
        <f>AVERAGE(C78:G78)</f>
        <v>20.2</v>
      </c>
      <c r="L78">
        <f>G78-C78</f>
        <v>20</v>
      </c>
      <c r="M78">
        <f>SUMPRODUCT(MOD(C78:G78,2))</f>
        <v>1</v>
      </c>
      <c r="N78">
        <f>5-M78</f>
        <v>4</v>
      </c>
      <c r="O78">
        <f>COUNTIF(C78:G78,"&lt;=17")</f>
        <v>1</v>
      </c>
      <c r="P78">
        <f>COUNTIF(C78:G78,"&gt;=18")</f>
        <v>4</v>
      </c>
      <c r="Q78">
        <f>SUMPRODUCT(--(D78:G78-C78:F78=1))</f>
        <v>0</v>
      </c>
      <c r="R78">
        <f>SUMPRODUCT(COUNTIF(C79:G79,C78:G78))</f>
        <v>1</v>
      </c>
    </row>
    <row r="79">
      <c r="A79">
        <v>2500</v>
      </c>
      <c r="B79" t="str">
        <v>2026-01-21</v>
      </c>
      <c r="C79">
        <v>3</v>
      </c>
      <c r="D79">
        <v>6</v>
      </c>
      <c r="E79">
        <v>8</v>
      </c>
      <c r="F79">
        <v>17</v>
      </c>
      <c r="G79">
        <v>23</v>
      </c>
      <c r="H79">
        <v>2</v>
      </c>
      <c r="I79" t="str">
        <v>03 - 06 - 08 - 17 - 23 [PB: 2]</v>
      </c>
      <c r="J79">
        <f>SUM(C79:G79)</f>
        <v>57</v>
      </c>
      <c r="K79">
        <f>AVERAGE(C79:G79)</f>
        <v>11.4</v>
      </c>
      <c r="L79">
        <f>G79-C79</f>
        <v>20</v>
      </c>
      <c r="M79">
        <f>SUMPRODUCT(MOD(C79:G79,2))</f>
        <v>3</v>
      </c>
      <c r="N79">
        <f>5-M79</f>
        <v>2</v>
      </c>
      <c r="O79">
        <f>COUNTIF(C79:G79,"&lt;=17")</f>
        <v>4</v>
      </c>
      <c r="P79">
        <f>COUNTIF(C79:G79,"&gt;=18")</f>
        <v>1</v>
      </c>
      <c r="Q79">
        <f>SUMPRODUCT(--(D79:G79-C79:F79=1))</f>
        <v>0</v>
      </c>
      <c r="R79">
        <f>SUMPRODUCT(COUNTIF(C80:G80,C79:G79))</f>
        <v>0</v>
      </c>
    </row>
    <row r="80">
      <c r="A80">
        <v>2499</v>
      </c>
      <c r="B80" t="str">
        <v>2026-01-17</v>
      </c>
      <c r="C80">
        <v>10</v>
      </c>
      <c r="D80">
        <v>13</v>
      </c>
      <c r="E80">
        <v>16</v>
      </c>
      <c r="F80">
        <v>20</v>
      </c>
      <c r="G80">
        <v>25</v>
      </c>
      <c r="H80">
        <v>3</v>
      </c>
      <c r="I80" t="str">
        <v>10 - 13 - 16 - 20 - 25 [PB: 3]</v>
      </c>
      <c r="J80">
        <f>SUM(C80:G80)</f>
        <v>84</v>
      </c>
      <c r="K80">
        <f>AVERAGE(C80:G80)</f>
        <v>16.8</v>
      </c>
      <c r="L80">
        <f>G80-C80</f>
        <v>15</v>
      </c>
      <c r="M80">
        <f>SUMPRODUCT(MOD(C80:G80,2))</f>
        <v>2</v>
      </c>
      <c r="N80">
        <f>5-M80</f>
        <v>3</v>
      </c>
      <c r="O80">
        <f>COUNTIF(C80:G80,"&lt;=17")</f>
        <v>3</v>
      </c>
      <c r="P80">
        <f>COUNTIF(C80:G80,"&gt;=18")</f>
        <v>2</v>
      </c>
      <c r="Q80">
        <f>SUMPRODUCT(--(D80:G80-C80:F80=1))</f>
        <v>0</v>
      </c>
      <c r="R80">
        <f>SUMPRODUCT(COUNTIF(C81:G81,C80:G80))</f>
        <v>0</v>
      </c>
    </row>
    <row r="81">
      <c r="A81">
        <v>2498</v>
      </c>
      <c r="B81" t="str">
        <v>2026-01-14</v>
      </c>
      <c r="C81">
        <v>6</v>
      </c>
      <c r="D81">
        <v>7</v>
      </c>
      <c r="E81">
        <v>8</v>
      </c>
      <c r="F81">
        <v>17</v>
      </c>
      <c r="G81">
        <v>21</v>
      </c>
      <c r="H81">
        <v>8</v>
      </c>
      <c r="I81" t="str">
        <v>06 - 07 - 08 - 17 - 21 [PB: 8]</v>
      </c>
      <c r="J81">
        <f>SUM(C81:G81)</f>
        <v>59</v>
      </c>
      <c r="K81">
        <f>AVERAGE(C81:G81)</f>
        <v>11.8</v>
      </c>
      <c r="L81">
        <f>G81-C81</f>
        <v>15</v>
      </c>
      <c r="M81">
        <f>SUMPRODUCT(MOD(C81:G81,2))</f>
        <v>3</v>
      </c>
      <c r="N81">
        <f>5-M81</f>
        <v>2</v>
      </c>
      <c r="O81">
        <f>COUNTIF(C81:G81,"&lt;=17")</f>
        <v>4</v>
      </c>
      <c r="P81">
        <f>COUNTIF(C81:G81,"&gt;=18")</f>
        <v>1</v>
      </c>
      <c r="Q81">
        <f>SUMPRODUCT(--(D81:G81-C81:F81=1))</f>
        <v>2</v>
      </c>
      <c r="R81">
        <f>SUMPRODUCT(COUNTIF(C82:G82,C81:G81))</f>
        <v>1</v>
      </c>
    </row>
    <row r="82">
      <c r="A82">
        <v>2497</v>
      </c>
      <c r="B82" t="str">
        <v>2026-01-10</v>
      </c>
      <c r="C82">
        <v>8</v>
      </c>
      <c r="D82">
        <v>20</v>
      </c>
      <c r="E82">
        <v>24</v>
      </c>
      <c r="F82">
        <v>26</v>
      </c>
      <c r="G82">
        <v>29</v>
      </c>
      <c r="H82">
        <v>8</v>
      </c>
      <c r="I82" t="str">
        <v>08 - 20 - 24 - 26 - 29 [PB: 8]</v>
      </c>
      <c r="J82">
        <f>SUM(C82:G82)</f>
        <v>107</v>
      </c>
      <c r="K82">
        <f>AVERAGE(C82:G82)</f>
        <v>21.4</v>
      </c>
      <c r="L82">
        <f>G82-C82</f>
        <v>21</v>
      </c>
      <c r="M82">
        <f>SUMPRODUCT(MOD(C82:G82,2))</f>
        <v>1</v>
      </c>
      <c r="N82">
        <f>5-M82</f>
        <v>4</v>
      </c>
      <c r="O82">
        <f>COUNTIF(C82:G82,"&lt;=17")</f>
        <v>1</v>
      </c>
      <c r="P82">
        <f>COUNTIF(C82:G82,"&gt;=18")</f>
        <v>4</v>
      </c>
      <c r="Q82">
        <f>SUMPRODUCT(--(D82:G82-C82:F82=1))</f>
        <v>0</v>
      </c>
      <c r="R82">
        <f>SUMPRODUCT(COUNTIF(C83:G83,C82:G82))</f>
        <v>1</v>
      </c>
    </row>
    <row r="83">
      <c r="A83">
        <v>2496</v>
      </c>
      <c r="B83" t="str">
        <v>2026-01-07</v>
      </c>
      <c r="C83">
        <v>8</v>
      </c>
      <c r="D83">
        <v>12</v>
      </c>
      <c r="E83">
        <v>18</v>
      </c>
      <c r="F83">
        <v>27</v>
      </c>
      <c r="G83">
        <v>32</v>
      </c>
      <c r="H83">
        <v>1</v>
      </c>
      <c r="I83" t="str">
        <v>08 - 12 - 18 - 27 - 32 [PB: 1]</v>
      </c>
      <c r="J83">
        <f>SUM(C83:G83)</f>
        <v>97</v>
      </c>
      <c r="K83">
        <f>AVERAGE(C83:G83)</f>
        <v>19.4</v>
      </c>
      <c r="L83">
        <f>G83-C83</f>
        <v>24</v>
      </c>
      <c r="M83">
        <f>SUMPRODUCT(MOD(C83:G83,2))</f>
        <v>1</v>
      </c>
      <c r="N83">
        <f>5-M83</f>
        <v>4</v>
      </c>
      <c r="O83">
        <f>COUNTIF(C83:G83,"&lt;=17")</f>
        <v>2</v>
      </c>
      <c r="P83">
        <f>COUNTIF(C83:G83,"&gt;=18")</f>
        <v>3</v>
      </c>
      <c r="Q83">
        <f>SUMPRODUCT(--(D83:G83-C83:F83=1))</f>
        <v>0</v>
      </c>
      <c r="R83">
        <f>SUMPRODUCT(COUNTIF(C84:G84,C83:G83))</f>
        <v>0</v>
      </c>
    </row>
    <row r="84">
      <c r="A84">
        <v>2495</v>
      </c>
      <c r="B84" t="str">
        <v>2026-01-03</v>
      </c>
      <c r="C84">
        <v>1</v>
      </c>
      <c r="D84">
        <v>3</v>
      </c>
      <c r="E84">
        <v>20</v>
      </c>
      <c r="F84">
        <v>24</v>
      </c>
      <c r="G84">
        <v>33</v>
      </c>
      <c r="H84">
        <v>10</v>
      </c>
      <c r="I84" t="str">
        <v>01 - 03 - 20 - 24 - 33 [PB: 10]</v>
      </c>
      <c r="J84">
        <f>SUM(C84:G84)</f>
        <v>81</v>
      </c>
      <c r="K84">
        <f>AVERAGE(C84:G84)</f>
        <v>16.2</v>
      </c>
      <c r="L84">
        <f>G84-C84</f>
        <v>32</v>
      </c>
      <c r="M84">
        <f>SUMPRODUCT(MOD(C84:G84,2))</f>
        <v>3</v>
      </c>
      <c r="N84">
        <f>5-M84</f>
        <v>2</v>
      </c>
      <c r="O84">
        <f>COUNTIF(C84:G84,"&lt;=17")</f>
        <v>2</v>
      </c>
      <c r="P84">
        <f>COUNTIF(C84:G84,"&gt;=18")</f>
        <v>3</v>
      </c>
      <c r="Q84">
        <f>SUMPRODUCT(--(D84:G84-C84:F84=1))</f>
        <v>0</v>
      </c>
      <c r="R84">
        <f>SUMPRODUCT(COUNTIF(C85:G85,C84:G84))</f>
        <v>1</v>
      </c>
    </row>
    <row r="85">
      <c r="A85">
        <v>2494</v>
      </c>
      <c r="B85" t="str">
        <v>2025-12-31</v>
      </c>
      <c r="C85">
        <v>16</v>
      </c>
      <c r="D85">
        <v>20</v>
      </c>
      <c r="E85">
        <v>29</v>
      </c>
      <c r="F85">
        <v>31</v>
      </c>
      <c r="G85">
        <v>34</v>
      </c>
      <c r="H85">
        <v>7</v>
      </c>
      <c r="I85" t="str">
        <v>16 - 20 - 29 - 31 - 34 [PB: 7]</v>
      </c>
      <c r="J85">
        <f>SUM(C85:G85)</f>
        <v>130</v>
      </c>
      <c r="K85">
        <f>AVERAGE(C85:G85)</f>
        <v>26</v>
      </c>
      <c r="L85">
        <f>G85-C85</f>
        <v>18</v>
      </c>
      <c r="M85">
        <f>SUMPRODUCT(MOD(C85:G85,2))</f>
        <v>2</v>
      </c>
      <c r="N85">
        <f>5-M85</f>
        <v>3</v>
      </c>
      <c r="O85">
        <f>COUNTIF(C85:G85,"&lt;=17")</f>
        <v>1</v>
      </c>
      <c r="P85">
        <f>COUNTIF(C85:G85,"&gt;=18")</f>
        <v>4</v>
      </c>
      <c r="Q85">
        <f>SUMPRODUCT(--(D85:G85-C85:F85=1))</f>
        <v>0</v>
      </c>
      <c r="R85">
        <f>SUMPRODUCT(COUNTIF(C86:G86,C85:G85))</f>
        <v>1</v>
      </c>
    </row>
    <row r="86">
      <c r="A86">
        <v>2493</v>
      </c>
      <c r="B86" t="str">
        <v>2025-12-27</v>
      </c>
      <c r="C86">
        <v>5</v>
      </c>
      <c r="D86">
        <v>8</v>
      </c>
      <c r="E86">
        <v>19</v>
      </c>
      <c r="F86">
        <v>22</v>
      </c>
      <c r="G86">
        <v>29</v>
      </c>
      <c r="H86">
        <v>5</v>
      </c>
      <c r="I86" t="str">
        <v>05 - 08 - 19 - 22 - 29 [PB: 5]</v>
      </c>
      <c r="J86">
        <f>SUM(C86:G86)</f>
        <v>83</v>
      </c>
      <c r="K86">
        <f>AVERAGE(C86:G86)</f>
        <v>16.6</v>
      </c>
      <c r="L86">
        <f>G86-C86</f>
        <v>24</v>
      </c>
      <c r="M86">
        <f>SUMPRODUCT(MOD(C86:G86,2))</f>
        <v>3</v>
      </c>
      <c r="N86">
        <f>5-M86</f>
        <v>2</v>
      </c>
      <c r="O86">
        <f>COUNTIF(C86:G86,"&lt;=17")</f>
        <v>2</v>
      </c>
      <c r="P86">
        <f>COUNTIF(C86:G86,"&gt;=18")</f>
        <v>3</v>
      </c>
      <c r="Q86">
        <f>SUMPRODUCT(--(D86:G86-C86:F86=1))</f>
        <v>0</v>
      </c>
      <c r="R86">
        <f>SUMPRODUCT(COUNTIF(C87:G87,C86:G86))</f>
        <v>1</v>
      </c>
    </row>
    <row r="87">
      <c r="A87">
        <v>2492</v>
      </c>
      <c r="B87" t="str">
        <v>2025-12-24</v>
      </c>
      <c r="C87">
        <v>9</v>
      </c>
      <c r="D87">
        <v>14</v>
      </c>
      <c r="E87">
        <v>15</v>
      </c>
      <c r="F87">
        <v>22</v>
      </c>
      <c r="G87">
        <v>30</v>
      </c>
      <c r="H87">
        <v>5</v>
      </c>
      <c r="I87" t="str">
        <v>09 - 14 - 15 - 22 - 30 [PB: 5]</v>
      </c>
      <c r="J87">
        <f>SUM(C87:G87)</f>
        <v>90</v>
      </c>
      <c r="K87">
        <f>AVERAGE(C87:G87)</f>
        <v>18</v>
      </c>
      <c r="L87">
        <f>G87-C87</f>
        <v>21</v>
      </c>
      <c r="M87">
        <f>SUMPRODUCT(MOD(C87:G87,2))</f>
        <v>2</v>
      </c>
      <c r="N87">
        <f>5-M87</f>
        <v>3</v>
      </c>
      <c r="O87">
        <f>COUNTIF(C87:G87,"&lt;=17")</f>
        <v>3</v>
      </c>
      <c r="P87">
        <f>COUNTIF(C87:G87,"&gt;=18")</f>
        <v>2</v>
      </c>
      <c r="Q87">
        <f>SUMPRODUCT(--(D87:G87-C87:F87=1))</f>
        <v>1</v>
      </c>
      <c r="R87">
        <f>SUMPRODUCT(COUNTIF(C88:G88,C87:G87))</f>
        <v>1</v>
      </c>
    </row>
    <row r="88">
      <c r="A88">
        <v>2491</v>
      </c>
      <c r="B88" t="str">
        <v>2025-12-20</v>
      </c>
      <c r="C88">
        <v>9</v>
      </c>
      <c r="D88">
        <v>12</v>
      </c>
      <c r="E88">
        <v>19</v>
      </c>
      <c r="F88">
        <v>27</v>
      </c>
      <c r="G88">
        <v>33</v>
      </c>
      <c r="H88">
        <v>2</v>
      </c>
      <c r="I88" t="str">
        <v>09 - 12 - 19 - 27 - 33 [PB: 2]</v>
      </c>
      <c r="J88">
        <f>SUM(C88:G88)</f>
        <v>100</v>
      </c>
      <c r="K88">
        <f>AVERAGE(C88:G88)</f>
        <v>20</v>
      </c>
      <c r="L88">
        <f>G88-C88</f>
        <v>24</v>
      </c>
      <c r="M88">
        <f>SUMPRODUCT(MOD(C88:G88,2))</f>
        <v>4</v>
      </c>
      <c r="N88">
        <f>5-M88</f>
        <v>1</v>
      </c>
      <c r="O88">
        <f>COUNTIF(C88:G88,"&lt;=17")</f>
        <v>2</v>
      </c>
      <c r="P88">
        <f>COUNTIF(C88:G88,"&gt;=18")</f>
        <v>3</v>
      </c>
      <c r="Q88">
        <f>SUMPRODUCT(--(D88:G88-C88:F88=1))</f>
        <v>0</v>
      </c>
      <c r="R88">
        <f>SUMPRODUCT(COUNTIF(C89:G89,C88:G88))</f>
        <v>1</v>
      </c>
    </row>
    <row r="89">
      <c r="A89">
        <v>2490</v>
      </c>
      <c r="B89" t="str">
        <v>2025-12-17</v>
      </c>
      <c r="C89">
        <v>15</v>
      </c>
      <c r="D89">
        <v>23</v>
      </c>
      <c r="E89">
        <v>29</v>
      </c>
      <c r="F89">
        <v>33</v>
      </c>
      <c r="G89">
        <v>35</v>
      </c>
      <c r="H89">
        <v>4</v>
      </c>
      <c r="I89" t="str">
        <v>15 - 23 - 29 - 33 - 35 [PB: 4]</v>
      </c>
      <c r="J89">
        <f>SUM(C89:G89)</f>
        <v>135</v>
      </c>
      <c r="K89">
        <f>AVERAGE(C89:G89)</f>
        <v>27</v>
      </c>
      <c r="L89">
        <f>G89-C89</f>
        <v>20</v>
      </c>
      <c r="M89">
        <f>SUMPRODUCT(MOD(C89:G89,2))</f>
        <v>5</v>
      </c>
      <c r="N89">
        <f>5-M89</f>
        <v>0</v>
      </c>
      <c r="O89">
        <f>COUNTIF(C89:G89,"&lt;=17")</f>
        <v>1</v>
      </c>
      <c r="P89">
        <f>COUNTIF(C89:G89,"&gt;=18")</f>
        <v>4</v>
      </c>
      <c r="Q89">
        <f>SUMPRODUCT(--(D89:G89-C89:F89=1))</f>
        <v>0</v>
      </c>
      <c r="R89">
        <f>SUMPRODUCT(COUNTIF(C90:G90,C89:G89))</f>
        <v>0</v>
      </c>
    </row>
    <row r="90">
      <c r="A90">
        <v>2489</v>
      </c>
      <c r="B90" t="str">
        <v>2025-12-13</v>
      </c>
      <c r="C90">
        <v>1</v>
      </c>
      <c r="D90">
        <v>4</v>
      </c>
      <c r="E90">
        <v>9</v>
      </c>
      <c r="F90">
        <v>25</v>
      </c>
      <c r="G90">
        <v>31</v>
      </c>
      <c r="H90">
        <v>8</v>
      </c>
      <c r="I90" t="str">
        <v>01 - 04 - 09 - 25 - 31 [PB: 8]</v>
      </c>
      <c r="J90">
        <f>SUM(C90:G90)</f>
        <v>70</v>
      </c>
      <c r="K90">
        <f>AVERAGE(C90:G90)</f>
        <v>14</v>
      </c>
      <c r="L90">
        <f>G90-C90</f>
        <v>30</v>
      </c>
      <c r="M90">
        <f>SUMPRODUCT(MOD(C90:G90,2))</f>
        <v>4</v>
      </c>
      <c r="N90">
        <f>5-M90</f>
        <v>1</v>
      </c>
      <c r="O90">
        <f>COUNTIF(C90:G90,"&lt;=17")</f>
        <v>3</v>
      </c>
      <c r="P90">
        <f>COUNTIF(C90:G90,"&gt;=18")</f>
        <v>2</v>
      </c>
      <c r="Q90">
        <f>SUMPRODUCT(--(D90:G90-C90:F90=1))</f>
        <v>0</v>
      </c>
      <c r="R90">
        <f>SUMPRODUCT(COUNTIF(C91:G91,C90:G90))</f>
        <v>0</v>
      </c>
    </row>
    <row r="91">
      <c r="A91">
        <v>2488</v>
      </c>
      <c r="B91" t="str">
        <v>2025-12-10</v>
      </c>
      <c r="C91">
        <v>5</v>
      </c>
      <c r="D91">
        <v>13</v>
      </c>
      <c r="E91">
        <v>16</v>
      </c>
      <c r="F91">
        <v>26</v>
      </c>
      <c r="G91">
        <v>33</v>
      </c>
      <c r="H91">
        <v>3</v>
      </c>
      <c r="I91" t="str">
        <v>05 - 13 - 16 - 26 - 33 [PB: 3]</v>
      </c>
      <c r="J91">
        <f>SUM(C91:G91)</f>
        <v>93</v>
      </c>
      <c r="K91">
        <f>AVERAGE(C91:G91)</f>
        <v>18.6</v>
      </c>
      <c r="L91">
        <f>G91-C91</f>
        <v>28</v>
      </c>
      <c r="M91">
        <f>SUMPRODUCT(MOD(C91:G91,2))</f>
        <v>3</v>
      </c>
      <c r="N91">
        <f>5-M91</f>
        <v>2</v>
      </c>
      <c r="O91">
        <f>COUNTIF(C91:G91,"&lt;=17")</f>
        <v>3</v>
      </c>
      <c r="P91">
        <f>COUNTIF(C91:G91,"&gt;=18")</f>
        <v>2</v>
      </c>
      <c r="Q91">
        <f>SUMPRODUCT(--(D91:G91-C91:F91=1))</f>
        <v>0</v>
      </c>
      <c r="R91">
        <f>SUMPRODUCT(COUNTIF(C92:G92,C91:G91))</f>
        <v>1</v>
      </c>
    </row>
    <row r="92">
      <c r="A92">
        <v>2487</v>
      </c>
      <c r="B92" t="str">
        <v>2025-12-06</v>
      </c>
      <c r="C92">
        <v>3</v>
      </c>
      <c r="D92">
        <v>5</v>
      </c>
      <c r="E92">
        <v>6</v>
      </c>
      <c r="F92">
        <v>12</v>
      </c>
      <c r="G92">
        <v>25</v>
      </c>
      <c r="H92">
        <v>8</v>
      </c>
      <c r="I92" t="str">
        <v>03 - 05 - 06 - 12 - 25 [PB: 8]</v>
      </c>
      <c r="J92">
        <f>SUM(C92:G92)</f>
        <v>51</v>
      </c>
      <c r="K92">
        <f>AVERAGE(C92:G92)</f>
        <v>10.2</v>
      </c>
      <c r="L92">
        <f>G92-C92</f>
        <v>22</v>
      </c>
      <c r="M92">
        <f>SUMPRODUCT(MOD(C92:G92,2))</f>
        <v>3</v>
      </c>
      <c r="N92">
        <f>5-M92</f>
        <v>2</v>
      </c>
      <c r="O92">
        <f>COUNTIF(C92:G92,"&lt;=17")</f>
        <v>4</v>
      </c>
      <c r="P92">
        <f>COUNTIF(C92:G92,"&gt;=18")</f>
        <v>1</v>
      </c>
      <c r="Q92">
        <f>SUMPRODUCT(--(D92:G92-C92:F92=1))</f>
        <v>1</v>
      </c>
      <c r="R92">
        <f>SUMPRODUCT(COUNTIF(C93:G93,C92:G92))</f>
        <v>1</v>
      </c>
    </row>
    <row r="93">
      <c r="A93">
        <v>2486</v>
      </c>
      <c r="B93" t="str">
        <v>2025-12-03</v>
      </c>
      <c r="C93">
        <v>3</v>
      </c>
      <c r="D93">
        <v>11</v>
      </c>
      <c r="E93">
        <v>23</v>
      </c>
      <c r="F93">
        <v>24</v>
      </c>
      <c r="G93">
        <v>33</v>
      </c>
      <c r="H93">
        <v>8</v>
      </c>
      <c r="I93" t="str">
        <v>03 - 11 - 23 - 24 - 33 [PB: 8]</v>
      </c>
      <c r="J93">
        <f>SUM(C93:G93)</f>
        <v>94</v>
      </c>
      <c r="K93">
        <f>AVERAGE(C93:G93)</f>
        <v>18.8</v>
      </c>
      <c r="L93">
        <f>G93-C93</f>
        <v>30</v>
      </c>
      <c r="M93">
        <f>SUMPRODUCT(MOD(C93:G93,2))</f>
        <v>4</v>
      </c>
      <c r="N93">
        <f>5-M93</f>
        <v>1</v>
      </c>
      <c r="O93">
        <f>COUNTIF(C93:G93,"&lt;=17")</f>
        <v>2</v>
      </c>
      <c r="P93">
        <f>COUNTIF(C93:G93,"&gt;=18")</f>
        <v>3</v>
      </c>
      <c r="Q93">
        <f>SUMPRODUCT(--(D93:G93-C93:F93=1))</f>
        <v>1</v>
      </c>
      <c r="R93">
        <f>SUMPRODUCT(COUNTIF(C94:G94,C93:G93))</f>
        <v>0</v>
      </c>
    </row>
    <row r="94">
      <c r="A94">
        <v>2485</v>
      </c>
      <c r="B94" t="str">
        <v>2025-11-29</v>
      </c>
      <c r="C94">
        <v>10</v>
      </c>
      <c r="D94">
        <v>13</v>
      </c>
      <c r="E94">
        <v>15</v>
      </c>
      <c r="F94">
        <v>29</v>
      </c>
      <c r="G94">
        <v>31</v>
      </c>
      <c r="H94">
        <v>4</v>
      </c>
      <c r="I94" t="str">
        <v>10 - 13 - 15 - 29 - 31 [PB: 4]</v>
      </c>
      <c r="J94">
        <f>SUM(C94:G94)</f>
        <v>98</v>
      </c>
      <c r="K94">
        <f>AVERAGE(C94:G94)</f>
        <v>19.6</v>
      </c>
      <c r="L94">
        <f>G94-C94</f>
        <v>21</v>
      </c>
      <c r="M94">
        <f>SUMPRODUCT(MOD(C94:G94,2))</f>
        <v>4</v>
      </c>
      <c r="N94">
        <f>5-M94</f>
        <v>1</v>
      </c>
      <c r="O94">
        <f>COUNTIF(C94:G94,"&lt;=17")</f>
        <v>3</v>
      </c>
      <c r="P94">
        <f>COUNTIF(C94:G94,"&gt;=18")</f>
        <v>2</v>
      </c>
      <c r="Q94">
        <f>SUMPRODUCT(--(D94:G94-C94:F94=1))</f>
        <v>0</v>
      </c>
      <c r="R94">
        <f>SUMPRODUCT(COUNTIF(C95:G95,C94:G94))</f>
        <v>0</v>
      </c>
    </row>
    <row r="95">
      <c r="A95">
        <v>2484</v>
      </c>
      <c r="B95" t="str">
        <v>2025-11-26</v>
      </c>
      <c r="C95">
        <v>1</v>
      </c>
      <c r="D95">
        <v>7</v>
      </c>
      <c r="E95">
        <v>14</v>
      </c>
      <c r="F95">
        <v>20</v>
      </c>
      <c r="G95">
        <v>32</v>
      </c>
      <c r="H95">
        <v>6</v>
      </c>
      <c r="I95" t="str">
        <v>01 - 07 - 14 - 20 - 32 [PB: 6]</v>
      </c>
      <c r="J95">
        <f>SUM(C95:G95)</f>
        <v>74</v>
      </c>
      <c r="K95">
        <f>AVERAGE(C95:G95)</f>
        <v>14.8</v>
      </c>
      <c r="L95">
        <f>G95-C95</f>
        <v>31</v>
      </c>
      <c r="M95">
        <f>SUMPRODUCT(MOD(C95:G95,2))</f>
        <v>2</v>
      </c>
      <c r="N95">
        <f>5-M95</f>
        <v>3</v>
      </c>
      <c r="O95">
        <f>COUNTIF(C95:G95,"&lt;=17")</f>
        <v>3</v>
      </c>
      <c r="P95">
        <f>COUNTIF(C95:G95,"&gt;=18")</f>
        <v>2</v>
      </c>
      <c r="Q95">
        <f>SUMPRODUCT(--(D95:G95-C95:F95=1))</f>
        <v>0</v>
      </c>
      <c r="R95">
        <f>SUMPRODUCT(COUNTIF(C96:G96,C95:G95))</f>
        <v>0</v>
      </c>
    </row>
    <row r="96">
      <c r="A96">
        <v>2483</v>
      </c>
      <c r="B96" t="str">
        <v>2025-11-22</v>
      </c>
      <c r="C96">
        <v>2</v>
      </c>
      <c r="D96">
        <v>17</v>
      </c>
      <c r="E96">
        <v>28</v>
      </c>
      <c r="F96">
        <v>30</v>
      </c>
      <c r="G96">
        <v>31</v>
      </c>
      <c r="H96">
        <v>4</v>
      </c>
      <c r="I96" t="str">
        <v>02 - 17 - 28 - 30 - 31 [PB: 4]</v>
      </c>
      <c r="J96">
        <f>SUM(C96:G96)</f>
        <v>108</v>
      </c>
      <c r="K96">
        <f>AVERAGE(C96:G96)</f>
        <v>21.6</v>
      </c>
      <c r="L96">
        <f>G96-C96</f>
        <v>29</v>
      </c>
      <c r="M96">
        <f>SUMPRODUCT(MOD(C96:G96,2))</f>
        <v>2</v>
      </c>
      <c r="N96">
        <f>5-M96</f>
        <v>3</v>
      </c>
      <c r="O96">
        <f>COUNTIF(C96:G96,"&lt;=17")</f>
        <v>2</v>
      </c>
      <c r="P96">
        <f>COUNTIF(C96:G96,"&gt;=18")</f>
        <v>3</v>
      </c>
      <c r="Q96">
        <f>SUMPRODUCT(--(D96:G96-C96:F96=1))</f>
        <v>1</v>
      </c>
      <c r="R96">
        <f>SUMPRODUCT(COUNTIF(C97:G97,C96:G96))</f>
        <v>1</v>
      </c>
    </row>
    <row r="97">
      <c r="A97">
        <v>2482</v>
      </c>
      <c r="B97" t="str">
        <v>2025-11-19</v>
      </c>
      <c r="C97">
        <v>11</v>
      </c>
      <c r="D97">
        <v>18</v>
      </c>
      <c r="E97">
        <v>19</v>
      </c>
      <c r="F97">
        <v>27</v>
      </c>
      <c r="G97">
        <v>30</v>
      </c>
      <c r="H97">
        <v>9</v>
      </c>
      <c r="I97" t="str">
        <v>11 - 18 - 19 - 27 - 30 [PB: 9]</v>
      </c>
      <c r="J97">
        <f>SUM(C97:G97)</f>
        <v>105</v>
      </c>
      <c r="K97">
        <f>AVERAGE(C97:G97)</f>
        <v>21</v>
      </c>
      <c r="L97">
        <f>G97-C97</f>
        <v>19</v>
      </c>
      <c r="M97">
        <f>SUMPRODUCT(MOD(C97:G97,2))</f>
        <v>3</v>
      </c>
      <c r="N97">
        <f>5-M97</f>
        <v>2</v>
      </c>
      <c r="O97">
        <f>COUNTIF(C97:G97,"&lt;=17")</f>
        <v>1</v>
      </c>
      <c r="P97">
        <f>COUNTIF(C97:G97,"&gt;=18")</f>
        <v>4</v>
      </c>
      <c r="Q97">
        <f>SUMPRODUCT(--(D97:G97-C97:F97=1))</f>
        <v>1</v>
      </c>
      <c r="R97">
        <f>SUMPRODUCT(COUNTIF(C98:G98,C97:G97))</f>
        <v>0</v>
      </c>
    </row>
    <row r="98">
      <c r="A98">
        <v>2481</v>
      </c>
      <c r="B98" t="str">
        <v>2025-11-15</v>
      </c>
      <c r="C98">
        <v>4</v>
      </c>
      <c r="D98">
        <v>6</v>
      </c>
      <c r="E98">
        <v>17</v>
      </c>
      <c r="F98">
        <v>25</v>
      </c>
      <c r="G98">
        <v>34</v>
      </c>
      <c r="H98">
        <v>7</v>
      </c>
      <c r="I98" t="str">
        <v>04 - 06 - 17 - 25 - 34 [PB: 7]</v>
      </c>
      <c r="J98">
        <f>SUM(C98:G98)</f>
        <v>86</v>
      </c>
      <c r="K98">
        <f>AVERAGE(C98:G98)</f>
        <v>17.2</v>
      </c>
      <c r="L98">
        <f>G98-C98</f>
        <v>30</v>
      </c>
      <c r="M98">
        <f>SUMPRODUCT(MOD(C98:G98,2))</f>
        <v>2</v>
      </c>
      <c r="N98">
        <f>5-M98</f>
        <v>3</v>
      </c>
      <c r="O98">
        <f>COUNTIF(C98:G98,"&lt;=17")</f>
        <v>3</v>
      </c>
      <c r="P98">
        <f>COUNTIF(C98:G98,"&gt;=18")</f>
        <v>2</v>
      </c>
      <c r="Q98">
        <f>SUMPRODUCT(--(D98:G98-C98:F98=1))</f>
        <v>0</v>
      </c>
      <c r="R98">
        <f>SUMPRODUCT(COUNTIF(C99:G99,C98:G98))</f>
        <v>1</v>
      </c>
    </row>
    <row r="99">
      <c r="A99">
        <v>2480</v>
      </c>
      <c r="B99" t="str">
        <v>2025-11-12</v>
      </c>
      <c r="C99">
        <v>9</v>
      </c>
      <c r="D99">
        <v>11</v>
      </c>
      <c r="E99">
        <v>16</v>
      </c>
      <c r="F99">
        <v>17</v>
      </c>
      <c r="G99">
        <v>32</v>
      </c>
      <c r="H99">
        <v>4</v>
      </c>
      <c r="I99" t="str">
        <v>09 - 11 - 16 - 17 - 32 [PB: 4]</v>
      </c>
      <c r="J99">
        <f>SUM(C99:G99)</f>
        <v>85</v>
      </c>
      <c r="K99">
        <f>AVERAGE(C99:G99)</f>
        <v>17</v>
      </c>
      <c r="L99">
        <f>G99-C99</f>
        <v>23</v>
      </c>
      <c r="M99">
        <f>SUMPRODUCT(MOD(C99:G99,2))</f>
        <v>3</v>
      </c>
      <c r="N99">
        <f>5-M99</f>
        <v>2</v>
      </c>
      <c r="O99">
        <f>COUNTIF(C99:G99,"&lt;=17")</f>
        <v>4</v>
      </c>
      <c r="P99">
        <f>COUNTIF(C99:G99,"&gt;=18")</f>
        <v>1</v>
      </c>
      <c r="Q99">
        <f>SUMPRODUCT(--(D99:G99-C99:F99=1))</f>
        <v>1</v>
      </c>
      <c r="R99">
        <f>SUMPRODUCT(COUNTIF(C100:G100,C99:G99))</f>
        <v>2</v>
      </c>
    </row>
    <row r="100">
      <c r="A100">
        <v>2479</v>
      </c>
      <c r="B100" t="str">
        <v>2025-11-08</v>
      </c>
      <c r="C100">
        <v>9</v>
      </c>
      <c r="D100">
        <v>16</v>
      </c>
      <c r="E100">
        <v>21</v>
      </c>
      <c r="F100">
        <v>25</v>
      </c>
      <c r="G100">
        <v>26</v>
      </c>
      <c r="H100">
        <v>1</v>
      </c>
      <c r="I100" t="str">
        <v>09 - 16 - 21 - 25 - 26 [PB: 1]</v>
      </c>
      <c r="J100">
        <f>SUM(C100:G100)</f>
        <v>97</v>
      </c>
      <c r="K100">
        <f>AVERAGE(C100:G100)</f>
        <v>19.4</v>
      </c>
      <c r="L100">
        <f>G100-C100</f>
        <v>17</v>
      </c>
      <c r="M100">
        <f>SUMPRODUCT(MOD(C100:G100,2))</f>
        <v>3</v>
      </c>
      <c r="N100">
        <f>5-M100</f>
        <v>2</v>
      </c>
      <c r="O100">
        <f>COUNTIF(C100:G100,"&lt;=17")</f>
        <v>2</v>
      </c>
      <c r="P100">
        <f>COUNTIF(C100:G100,"&gt;=18")</f>
        <v>3</v>
      </c>
      <c r="Q100">
        <f>SUMPRODUCT(--(D100:G100-C100:F100=1))</f>
        <v>1</v>
      </c>
      <c r="R100">
        <f>SUMPRODUCT(COUNTIF(C101:G101,C100:G100))</f>
        <v>0</v>
      </c>
    </row>
    <row r="101">
      <c r="A101">
        <v>2478</v>
      </c>
      <c r="B101" t="str">
        <v>2025-11-05</v>
      </c>
      <c r="C101">
        <v>2</v>
      </c>
      <c r="D101">
        <v>8</v>
      </c>
      <c r="E101">
        <v>12</v>
      </c>
      <c r="F101">
        <v>14</v>
      </c>
      <c r="G101">
        <v>20</v>
      </c>
      <c r="H101">
        <v>7</v>
      </c>
      <c r="I101" t="str">
        <v>02 - 08 - 12 - 14 - 20 [PB: 7]</v>
      </c>
      <c r="J101">
        <f>SUM(C101:G101)</f>
        <v>56</v>
      </c>
      <c r="K101">
        <f>AVERAGE(C101:G101)</f>
        <v>11.2</v>
      </c>
      <c r="L101">
        <f>G101-C101</f>
        <v>18</v>
      </c>
      <c r="M101">
        <f>SUMPRODUCT(MOD(C101:G101,2))</f>
        <v>0</v>
      </c>
      <c r="N101">
        <f>5-M101</f>
        <v>5</v>
      </c>
      <c r="O101">
        <f>COUNTIF(C101:G101,"&lt;=17")</f>
        <v>4</v>
      </c>
      <c r="P101">
        <f>COUNTIF(C101:G101,"&gt;=18")</f>
        <v>1</v>
      </c>
      <c r="Q101">
        <f>SUMPRODUCT(--(D101:G101-C101:F101=1))</f>
        <v>0</v>
      </c>
      <c r="R101">
        <f>SUMPRODUCT(COUNTIF(C102:G102,C101:G101))</f>
        <v>0</v>
      </c>
    </row>
    <row r="102">
      <c r="A102">
        <v>2477</v>
      </c>
      <c r="B102" t="str">
        <v>2025-11-01</v>
      </c>
      <c r="C102">
        <v>6</v>
      </c>
      <c r="D102">
        <v>18</v>
      </c>
      <c r="E102">
        <v>25</v>
      </c>
      <c r="F102">
        <v>27</v>
      </c>
      <c r="G102">
        <v>28</v>
      </c>
      <c r="H102">
        <v>8</v>
      </c>
      <c r="I102" t="str">
        <v>06 - 18 - 25 - 27 - 28 [PB: 8]</v>
      </c>
      <c r="J102">
        <f>SUM(C102:G102)</f>
        <v>104</v>
      </c>
      <c r="K102">
        <f>AVERAGE(C102:G102)</f>
        <v>20.8</v>
      </c>
      <c r="L102">
        <f>G102-C102</f>
        <v>22</v>
      </c>
      <c r="M102">
        <f>SUMPRODUCT(MOD(C102:G102,2))</f>
        <v>2</v>
      </c>
      <c r="N102">
        <f>5-M102</f>
        <v>3</v>
      </c>
      <c r="O102">
        <f>COUNTIF(C102:G102,"&lt;=17")</f>
        <v>1</v>
      </c>
      <c r="P102">
        <f>COUNTIF(C102:G102,"&gt;=18")</f>
        <v>4</v>
      </c>
      <c r="Q102">
        <f>SUMPRODUCT(--(D102:G102-C102:F102=1))</f>
        <v>1</v>
      </c>
      <c r="R102">
        <f>SUMPRODUCT(COUNTIF(C103:G103,C102:G102))</f>
        <v>0</v>
      </c>
    </row>
    <row r="103">
      <c r="A103">
        <v>2476</v>
      </c>
      <c r="B103" t="str">
        <v>2025-10-29</v>
      </c>
      <c r="C103">
        <v>5</v>
      </c>
      <c r="D103">
        <v>8</v>
      </c>
      <c r="E103">
        <v>20</v>
      </c>
      <c r="F103">
        <v>30</v>
      </c>
      <c r="G103">
        <v>32</v>
      </c>
      <c r="H103">
        <v>9</v>
      </c>
      <c r="I103" t="str">
        <v>05 - 08 - 20 - 30 - 32 [PB: 9]</v>
      </c>
      <c r="J103">
        <f>SUM(C103:G103)</f>
        <v>95</v>
      </c>
      <c r="K103">
        <f>AVERAGE(C103:G103)</f>
        <v>19</v>
      </c>
      <c r="L103">
        <f>G103-C103</f>
        <v>27</v>
      </c>
      <c r="M103">
        <f>SUMPRODUCT(MOD(C103:G103,2))</f>
        <v>1</v>
      </c>
      <c r="N103">
        <f>5-M103</f>
        <v>4</v>
      </c>
      <c r="O103">
        <f>COUNTIF(C103:G103,"&lt;=17")</f>
        <v>2</v>
      </c>
      <c r="P103">
        <f>COUNTIF(C103:G103,"&gt;=18")</f>
        <v>3</v>
      </c>
      <c r="Q103">
        <f>SUMPRODUCT(--(D103:G103-C103:F103=1))</f>
        <v>0</v>
      </c>
      <c r="R103">
        <f>SUMPRODUCT(COUNTIF(C104:G104,C103:G103))</f>
        <v>2</v>
      </c>
    </row>
    <row r="104">
      <c r="A104">
        <v>2475</v>
      </c>
      <c r="B104" t="str">
        <v>2025-10-25</v>
      </c>
      <c r="C104">
        <v>8</v>
      </c>
      <c r="D104">
        <v>11</v>
      </c>
      <c r="E104">
        <v>14</v>
      </c>
      <c r="F104">
        <v>32</v>
      </c>
      <c r="G104">
        <v>34</v>
      </c>
      <c r="H104">
        <v>5</v>
      </c>
      <c r="I104" t="str">
        <v>08 - 11 - 14 - 32 - 34 [PB: 5]</v>
      </c>
      <c r="J104">
        <f>SUM(C104:G104)</f>
        <v>99</v>
      </c>
      <c r="K104">
        <f>AVERAGE(C104:G104)</f>
        <v>19.8</v>
      </c>
      <c r="L104">
        <f>G104-C104</f>
        <v>26</v>
      </c>
      <c r="M104">
        <f>SUMPRODUCT(MOD(C104:G104,2))</f>
        <v>1</v>
      </c>
      <c r="N104">
        <f>5-M104</f>
        <v>4</v>
      </c>
      <c r="O104">
        <f>COUNTIF(C104:G104,"&lt;=17")</f>
        <v>3</v>
      </c>
      <c r="P104">
        <f>COUNTIF(C104:G104,"&gt;=18")</f>
        <v>2</v>
      </c>
      <c r="Q104">
        <f>SUMPRODUCT(--(D104:G104-C104:F104=1))</f>
        <v>0</v>
      </c>
      <c r="R104">
        <f>SUMPRODUCT(COUNTIF(C105:G105,C104:G104))</f>
        <v>1</v>
      </c>
    </row>
    <row r="105">
      <c r="A105">
        <v>2474</v>
      </c>
      <c r="B105" t="str">
        <v>2025-10-22</v>
      </c>
      <c r="C105">
        <v>13</v>
      </c>
      <c r="D105">
        <v>15</v>
      </c>
      <c r="E105">
        <v>18</v>
      </c>
      <c r="F105">
        <v>23</v>
      </c>
      <c r="G105">
        <v>34</v>
      </c>
      <c r="H105">
        <v>8</v>
      </c>
      <c r="I105" t="str">
        <v>13 - 15 - 18 - 23 - 34 [PB: 8]</v>
      </c>
      <c r="J105">
        <f>SUM(C105:G105)</f>
        <v>103</v>
      </c>
      <c r="K105">
        <f>AVERAGE(C105:G105)</f>
        <v>20.6</v>
      </c>
      <c r="L105">
        <f>G105-C105</f>
        <v>21</v>
      </c>
      <c r="M105">
        <f>SUMPRODUCT(MOD(C105:G105,2))</f>
        <v>3</v>
      </c>
      <c r="N105">
        <f>5-M105</f>
        <v>2</v>
      </c>
      <c r="O105">
        <f>COUNTIF(C105:G105,"&lt;=17")</f>
        <v>2</v>
      </c>
      <c r="P105">
        <f>COUNTIF(C105:G105,"&gt;=18")</f>
        <v>3</v>
      </c>
      <c r="Q105">
        <f>SUMPRODUCT(--(D105:G105-C105:F105=1))</f>
        <v>0</v>
      </c>
      <c r="R105">
        <f>SUMPRODUCT(COUNTIF(C106:G106,C105:G105))</f>
        <v>0</v>
      </c>
    </row>
    <row r="106">
      <c r="A106">
        <v>2473</v>
      </c>
      <c r="B106" t="str">
        <v>2025-10-18</v>
      </c>
      <c r="C106">
        <v>7</v>
      </c>
      <c r="D106">
        <v>11</v>
      </c>
      <c r="E106">
        <v>12</v>
      </c>
      <c r="F106">
        <v>20</v>
      </c>
      <c r="G106">
        <v>25</v>
      </c>
      <c r="H106">
        <v>2</v>
      </c>
      <c r="I106" t="str">
        <v>07 - 11 - 12 - 20 - 25 [PB: 2]</v>
      </c>
      <c r="J106">
        <f>SUM(C106:G106)</f>
        <v>75</v>
      </c>
      <c r="K106">
        <f>AVERAGE(C106:G106)</f>
        <v>15</v>
      </c>
      <c r="L106">
        <f>G106-C106</f>
        <v>18</v>
      </c>
      <c r="M106">
        <f>SUMPRODUCT(MOD(C106:G106,2))</f>
        <v>3</v>
      </c>
      <c r="N106">
        <f>5-M106</f>
        <v>2</v>
      </c>
      <c r="O106">
        <f>COUNTIF(C106:G106,"&lt;=17")</f>
        <v>3</v>
      </c>
      <c r="P106">
        <f>COUNTIF(C106:G106,"&gt;=18")</f>
        <v>2</v>
      </c>
      <c r="Q106">
        <f>SUMPRODUCT(--(D106:G106-C106:F106=1))</f>
        <v>1</v>
      </c>
      <c r="R106">
        <f>SUMPRODUCT(COUNTIF(C107:G107,C106:G106))</f>
        <v>1</v>
      </c>
    </row>
    <row r="107">
      <c r="A107">
        <v>2472</v>
      </c>
      <c r="B107" t="str">
        <v>2025-10-15</v>
      </c>
      <c r="C107">
        <v>12</v>
      </c>
      <c r="D107">
        <v>14</v>
      </c>
      <c r="E107">
        <v>18</v>
      </c>
      <c r="F107">
        <v>33</v>
      </c>
      <c r="G107">
        <v>35</v>
      </c>
      <c r="H107">
        <v>8</v>
      </c>
      <c r="I107" t="str">
        <v>12 - 14 - 18 - 33 - 35 [PB: 8]</v>
      </c>
      <c r="J107">
        <f>SUM(C107:G107)</f>
        <v>112</v>
      </c>
      <c r="K107">
        <f>AVERAGE(C107:G107)</f>
        <v>22.4</v>
      </c>
      <c r="L107">
        <f>G107-C107</f>
        <v>23</v>
      </c>
      <c r="M107">
        <f>SUMPRODUCT(MOD(C107:G107,2))</f>
        <v>2</v>
      </c>
      <c r="N107">
        <f>5-M107</f>
        <v>3</v>
      </c>
      <c r="O107">
        <f>COUNTIF(C107:G107,"&lt;=17")</f>
        <v>2</v>
      </c>
      <c r="P107">
        <f>COUNTIF(C107:G107,"&gt;=18")</f>
        <v>3</v>
      </c>
      <c r="Q107">
        <f>SUMPRODUCT(--(D107:G107-C107:F107=1))</f>
        <v>0</v>
      </c>
      <c r="R107">
        <f>SUMPRODUCT(COUNTIF(C108:G108,C107:G107))</f>
        <v>0</v>
      </c>
    </row>
    <row r="108">
      <c r="A108">
        <v>2471</v>
      </c>
      <c r="B108" t="str">
        <v>2025-10-11</v>
      </c>
      <c r="C108">
        <v>6</v>
      </c>
      <c r="D108">
        <v>16</v>
      </c>
      <c r="E108">
        <v>17</v>
      </c>
      <c r="F108">
        <v>26</v>
      </c>
      <c r="G108">
        <v>30</v>
      </c>
      <c r="H108">
        <v>10</v>
      </c>
      <c r="I108" t="str">
        <v>06 - 16 - 17 - 26 - 30 [PB: 10]</v>
      </c>
      <c r="J108">
        <f>SUM(C108:G108)</f>
        <v>95</v>
      </c>
      <c r="K108">
        <f>AVERAGE(C108:G108)</f>
        <v>19</v>
      </c>
      <c r="L108">
        <f>G108-C108</f>
        <v>24</v>
      </c>
      <c r="M108">
        <f>SUMPRODUCT(MOD(C108:G108,2))</f>
        <v>1</v>
      </c>
      <c r="N108">
        <f>5-M108</f>
        <v>4</v>
      </c>
      <c r="O108">
        <f>COUNTIF(C108:G108,"&lt;=17")</f>
        <v>3</v>
      </c>
      <c r="P108">
        <f>COUNTIF(C108:G108,"&gt;=18")</f>
        <v>2</v>
      </c>
      <c r="Q108">
        <f>SUMPRODUCT(--(D108:G108-C108:F108=1))</f>
        <v>1</v>
      </c>
      <c r="R108">
        <f>SUMPRODUCT(COUNTIF(C109:G109,C108:G108))</f>
        <v>1</v>
      </c>
    </row>
    <row r="109">
      <c r="A109">
        <v>2470</v>
      </c>
      <c r="B109" t="str">
        <v>2025-10-08</v>
      </c>
      <c r="C109">
        <v>9</v>
      </c>
      <c r="D109">
        <v>10</v>
      </c>
      <c r="E109">
        <v>18</v>
      </c>
      <c r="F109">
        <v>21</v>
      </c>
      <c r="G109">
        <v>26</v>
      </c>
      <c r="H109">
        <v>3</v>
      </c>
      <c r="I109" t="str">
        <v>09 - 10 - 18 - 21 - 26 [PB: 3]</v>
      </c>
      <c r="J109">
        <f>SUM(C109:G109)</f>
        <v>84</v>
      </c>
      <c r="K109">
        <f>AVERAGE(C109:G109)</f>
        <v>16.8</v>
      </c>
      <c r="L109">
        <f>G109-C109</f>
        <v>17</v>
      </c>
      <c r="M109">
        <f>SUMPRODUCT(MOD(C109:G109,2))</f>
        <v>2</v>
      </c>
      <c r="N109">
        <f>5-M109</f>
        <v>3</v>
      </c>
      <c r="O109">
        <f>COUNTIF(C109:G109,"&lt;=17")</f>
        <v>2</v>
      </c>
      <c r="P109">
        <f>COUNTIF(C109:G109,"&gt;=18")</f>
        <v>3</v>
      </c>
      <c r="Q109">
        <f>SUMPRODUCT(--(D109:G109-C109:F109=1))</f>
        <v>1</v>
      </c>
      <c r="R109">
        <f>SUMPRODUCT(COUNTIF(C110:G110,C109:G109))</f>
        <v>1</v>
      </c>
    </row>
    <row r="110">
      <c r="A110">
        <v>2469</v>
      </c>
      <c r="B110" t="str">
        <v>2025-10-04</v>
      </c>
      <c r="C110">
        <v>4</v>
      </c>
      <c r="D110">
        <v>7</v>
      </c>
      <c r="E110">
        <v>10</v>
      </c>
      <c r="F110">
        <v>19</v>
      </c>
      <c r="G110">
        <v>22</v>
      </c>
      <c r="H110">
        <v>1</v>
      </c>
      <c r="I110" t="str">
        <v>04 - 07 - 10 - 19 - 22 [PB: 1]</v>
      </c>
      <c r="J110">
        <f>SUM(C110:G110)</f>
        <v>62</v>
      </c>
      <c r="K110">
        <f>AVERAGE(C110:G110)</f>
        <v>12.4</v>
      </c>
      <c r="L110">
        <f>G110-C110</f>
        <v>18</v>
      </c>
      <c r="M110">
        <f>SUMPRODUCT(MOD(C110:G110,2))</f>
        <v>2</v>
      </c>
      <c r="N110">
        <f>5-M110</f>
        <v>3</v>
      </c>
      <c r="O110">
        <f>COUNTIF(C110:G110,"&lt;=17")</f>
        <v>3</v>
      </c>
      <c r="P110">
        <f>COUNTIF(C110:G110,"&gt;=18")</f>
        <v>2</v>
      </c>
      <c r="Q110">
        <f>SUMPRODUCT(--(D110:G110-C110:F110=1))</f>
        <v>0</v>
      </c>
      <c r="R110">
        <f>SUMPRODUCT(COUNTIF(C111:G111,C110:G110))</f>
        <v>0</v>
      </c>
    </row>
    <row r="111">
      <c r="A111">
        <v>2468</v>
      </c>
      <c r="B111" t="str">
        <v>2025-10-01</v>
      </c>
      <c r="C111">
        <v>8</v>
      </c>
      <c r="D111">
        <v>20</v>
      </c>
      <c r="E111">
        <v>25</v>
      </c>
      <c r="F111">
        <v>30</v>
      </c>
      <c r="G111">
        <v>35</v>
      </c>
      <c r="H111">
        <v>9</v>
      </c>
      <c r="I111" t="str">
        <v>08 - 20 - 25 - 30 - 35 [PB: 9]</v>
      </c>
      <c r="J111">
        <f>SUM(C111:G111)</f>
        <v>118</v>
      </c>
      <c r="K111">
        <f>AVERAGE(C111:G111)</f>
        <v>23.6</v>
      </c>
      <c r="L111">
        <f>G111-C111</f>
        <v>27</v>
      </c>
      <c r="M111">
        <f>SUMPRODUCT(MOD(C111:G111,2))</f>
        <v>2</v>
      </c>
      <c r="N111">
        <f>5-M111</f>
        <v>3</v>
      </c>
      <c r="O111">
        <f>COUNTIF(C111:G111,"&lt;=17")</f>
        <v>1</v>
      </c>
      <c r="P111">
        <f>COUNTIF(C111:G111,"&gt;=18")</f>
        <v>4</v>
      </c>
      <c r="Q111">
        <f>SUMPRODUCT(--(D111:G111-C111:F111=1))</f>
        <v>0</v>
      </c>
      <c r="R111">
        <f>SUMPRODUCT(COUNTIF(C112:G112,C111:G111))</f>
        <v>0</v>
      </c>
    </row>
    <row r="112">
      <c r="A112">
        <v>2467</v>
      </c>
      <c r="B112" t="str">
        <v>2025-09-27</v>
      </c>
      <c r="C112">
        <v>2</v>
      </c>
      <c r="D112">
        <v>3</v>
      </c>
      <c r="E112">
        <v>7</v>
      </c>
      <c r="F112">
        <v>11</v>
      </c>
      <c r="G112">
        <v>12</v>
      </c>
      <c r="H112">
        <v>1</v>
      </c>
      <c r="I112" t="str">
        <v>02 - 03 - 07 - 11 - 12 [PB: 1]</v>
      </c>
      <c r="J112">
        <f>SUM(C112:G112)</f>
        <v>35</v>
      </c>
      <c r="K112">
        <f>AVERAGE(C112:G112)</f>
        <v>7</v>
      </c>
      <c r="L112">
        <f>G112-C112</f>
        <v>10</v>
      </c>
      <c r="M112">
        <f>SUMPRODUCT(MOD(C112:G112,2))</f>
        <v>3</v>
      </c>
      <c r="N112">
        <f>5-M112</f>
        <v>2</v>
      </c>
      <c r="O112">
        <f>COUNTIF(C112:G112,"&lt;=17")</f>
        <v>5</v>
      </c>
      <c r="P112">
        <f>COUNTIF(C112:G112,"&gt;=18")</f>
        <v>0</v>
      </c>
      <c r="Q112">
        <f>SUMPRODUCT(--(D112:G112-C112:F112=1))</f>
        <v>2</v>
      </c>
      <c r="R112">
        <f>SUMPRODUCT(COUNTIF(C113:G113,C112:G112))</f>
        <v>0</v>
      </c>
    </row>
    <row r="113">
      <c r="A113">
        <v>2466</v>
      </c>
      <c r="B113" t="str">
        <v>2025-09-24</v>
      </c>
      <c r="C113">
        <v>6</v>
      </c>
      <c r="D113">
        <v>8</v>
      </c>
      <c r="E113">
        <v>15</v>
      </c>
      <c r="F113">
        <v>20</v>
      </c>
      <c r="G113">
        <v>29</v>
      </c>
      <c r="H113">
        <v>4</v>
      </c>
      <c r="I113" t="str">
        <v>06 - 08 - 15 - 20 - 29 [PB: 4]</v>
      </c>
      <c r="J113">
        <f>SUM(C113:G113)</f>
        <v>78</v>
      </c>
      <c r="K113">
        <f>AVERAGE(C113:G113)</f>
        <v>15.6</v>
      </c>
      <c r="L113">
        <f>G113-C113</f>
        <v>23</v>
      </c>
      <c r="M113">
        <f>SUMPRODUCT(MOD(C113:G113,2))</f>
        <v>2</v>
      </c>
      <c r="N113">
        <f>5-M113</f>
        <v>3</v>
      </c>
      <c r="O113">
        <f>COUNTIF(C113:G113,"&lt;=17")</f>
        <v>3</v>
      </c>
      <c r="P113">
        <f>COUNTIF(C113:G113,"&gt;=18")</f>
        <v>2</v>
      </c>
      <c r="Q113">
        <f>SUMPRODUCT(--(D113:G113-C113:F113=1))</f>
        <v>0</v>
      </c>
      <c r="R113">
        <f>SUMPRODUCT(COUNTIF(C114:G114,C113:G113))</f>
        <v>1</v>
      </c>
    </row>
    <row r="114">
      <c r="A114">
        <v>2465</v>
      </c>
      <c r="B114" t="str">
        <v>2025-09-20</v>
      </c>
      <c r="C114">
        <v>2</v>
      </c>
      <c r="D114">
        <v>6</v>
      </c>
      <c r="E114">
        <v>19</v>
      </c>
      <c r="F114">
        <v>27</v>
      </c>
      <c r="G114">
        <v>31</v>
      </c>
      <c r="H114">
        <v>4</v>
      </c>
      <c r="I114" t="str">
        <v>02 - 06 - 19 - 27 - 31 [PB: 4]</v>
      </c>
      <c r="J114">
        <f>SUM(C114:G114)</f>
        <v>85</v>
      </c>
      <c r="K114">
        <f>AVERAGE(C114:G114)</f>
        <v>17</v>
      </c>
      <c r="L114">
        <f>G114-C114</f>
        <v>29</v>
      </c>
      <c r="M114">
        <f>SUMPRODUCT(MOD(C114:G114,2))</f>
        <v>3</v>
      </c>
      <c r="N114">
        <f>5-M114</f>
        <v>2</v>
      </c>
      <c r="O114">
        <f>COUNTIF(C114:G114,"&lt;=17")</f>
        <v>2</v>
      </c>
      <c r="P114">
        <f>COUNTIF(C114:G114,"&gt;=18")</f>
        <v>3</v>
      </c>
      <c r="Q114">
        <f>SUMPRODUCT(--(D114:G114-C114:F114=1))</f>
        <v>0</v>
      </c>
      <c r="R114">
        <f>SUMPRODUCT(COUNTIF(C115:G115,C114:G114))</f>
        <v>2</v>
      </c>
    </row>
    <row r="115">
      <c r="A115">
        <v>2464</v>
      </c>
      <c r="B115" t="str">
        <v>2025-09-17</v>
      </c>
      <c r="C115">
        <v>2</v>
      </c>
      <c r="D115">
        <v>10</v>
      </c>
      <c r="E115">
        <v>31</v>
      </c>
      <c r="F115">
        <v>33</v>
      </c>
      <c r="G115">
        <v>34</v>
      </c>
      <c r="H115">
        <v>8</v>
      </c>
      <c r="I115" t="str">
        <v>02 - 10 - 31 - 33 - 34 [PB: 8]</v>
      </c>
      <c r="J115">
        <f>SUM(C115:G115)</f>
        <v>110</v>
      </c>
      <c r="K115">
        <f>AVERAGE(C115:G115)</f>
        <v>22</v>
      </c>
      <c r="L115">
        <f>G115-C115</f>
        <v>32</v>
      </c>
      <c r="M115">
        <f>SUMPRODUCT(MOD(C115:G115,2))</f>
        <v>2</v>
      </c>
      <c r="N115">
        <f>5-M115</f>
        <v>3</v>
      </c>
      <c r="O115">
        <f>COUNTIF(C115:G115,"&lt;=17")</f>
        <v>2</v>
      </c>
      <c r="P115">
        <f>COUNTIF(C115:G115,"&gt;=18")</f>
        <v>3</v>
      </c>
      <c r="Q115">
        <f>SUMPRODUCT(--(D115:G115-C115:F115=1))</f>
        <v>1</v>
      </c>
      <c r="R115">
        <f>SUMPRODUCT(COUNTIF(C116:G116,C115:G115))</f>
        <v>1</v>
      </c>
    </row>
    <row r="116">
      <c r="A116">
        <v>2463</v>
      </c>
      <c r="B116" t="str">
        <v>2025-09-13</v>
      </c>
      <c r="C116">
        <v>9</v>
      </c>
      <c r="D116">
        <v>10</v>
      </c>
      <c r="E116">
        <v>16</v>
      </c>
      <c r="F116">
        <v>21</v>
      </c>
      <c r="G116">
        <v>22</v>
      </c>
      <c r="H116">
        <v>4</v>
      </c>
      <c r="I116" t="str">
        <v>09 - 10 - 16 - 21 - 22 [PB: 4]</v>
      </c>
      <c r="J116">
        <f>SUM(C116:G116)</f>
        <v>78</v>
      </c>
      <c r="K116">
        <f>AVERAGE(C116:G116)</f>
        <v>15.6</v>
      </c>
      <c r="L116">
        <f>G116-C116</f>
        <v>13</v>
      </c>
      <c r="M116">
        <f>SUMPRODUCT(MOD(C116:G116,2))</f>
        <v>2</v>
      </c>
      <c r="N116">
        <f>5-M116</f>
        <v>3</v>
      </c>
      <c r="O116">
        <f>COUNTIF(C116:G116,"&lt;=17")</f>
        <v>3</v>
      </c>
      <c r="P116">
        <f>COUNTIF(C116:G116,"&gt;=18")</f>
        <v>2</v>
      </c>
      <c r="Q116">
        <f>SUMPRODUCT(--(D116:G116-C116:F116=1))</f>
        <v>2</v>
      </c>
      <c r="R116">
        <f>SUMPRODUCT(COUNTIF(C117:G117,C116:G116))</f>
        <v>0</v>
      </c>
    </row>
    <row r="117">
      <c r="A117">
        <v>2462</v>
      </c>
      <c r="B117" t="str">
        <v>2025-09-10</v>
      </c>
      <c r="C117">
        <v>3</v>
      </c>
      <c r="D117">
        <v>11</v>
      </c>
      <c r="E117">
        <v>23</v>
      </c>
      <c r="F117">
        <v>30</v>
      </c>
      <c r="G117">
        <v>31</v>
      </c>
      <c r="H117">
        <v>3</v>
      </c>
      <c r="I117" t="str">
        <v>03 - 11 - 23 - 30 - 31 [PB: 3]</v>
      </c>
      <c r="J117">
        <f>SUM(C117:G117)</f>
        <v>98</v>
      </c>
      <c r="K117">
        <f>AVERAGE(C117:G117)</f>
        <v>19.6</v>
      </c>
      <c r="L117">
        <f>G117-C117</f>
        <v>28</v>
      </c>
      <c r="M117">
        <f>SUMPRODUCT(MOD(C117:G117,2))</f>
        <v>4</v>
      </c>
      <c r="N117">
        <f>5-M117</f>
        <v>1</v>
      </c>
      <c r="O117">
        <f>COUNTIF(C117:G117,"&lt;=17")</f>
        <v>2</v>
      </c>
      <c r="P117">
        <f>COUNTIF(C117:G117,"&gt;=18")</f>
        <v>3</v>
      </c>
      <c r="Q117">
        <f>SUMPRODUCT(--(D117:G117-C117:F117=1))</f>
        <v>1</v>
      </c>
      <c r="R117">
        <f>SUMPRODUCT(COUNTIF(C118:G118,C117:G117))</f>
        <v>1</v>
      </c>
    </row>
    <row r="118">
      <c r="A118">
        <v>2461</v>
      </c>
      <c r="B118" t="str">
        <v>2025-09-06</v>
      </c>
      <c r="C118">
        <v>12</v>
      </c>
      <c r="D118">
        <v>22</v>
      </c>
      <c r="E118">
        <v>24</v>
      </c>
      <c r="F118">
        <v>25</v>
      </c>
      <c r="G118">
        <v>30</v>
      </c>
      <c r="H118">
        <v>4</v>
      </c>
      <c r="I118" t="str">
        <v>12 - 22 - 24 - 25 - 30 [PB: 4]</v>
      </c>
      <c r="J118">
        <f>SUM(C118:G118)</f>
        <v>113</v>
      </c>
      <c r="K118">
        <f>AVERAGE(C118:G118)</f>
        <v>22.6</v>
      </c>
      <c r="L118">
        <f>G118-C118</f>
        <v>18</v>
      </c>
      <c r="M118">
        <f>SUMPRODUCT(MOD(C118:G118,2))</f>
        <v>1</v>
      </c>
      <c r="N118">
        <f>5-M118</f>
        <v>4</v>
      </c>
      <c r="O118">
        <f>COUNTIF(C118:G118,"&lt;=17")</f>
        <v>1</v>
      </c>
      <c r="P118">
        <f>COUNTIF(C118:G118,"&gt;=18")</f>
        <v>4</v>
      </c>
      <c r="Q118">
        <f>SUMPRODUCT(--(D118:G118-C118:F118=1))</f>
        <v>1</v>
      </c>
      <c r="R118">
        <f>SUMPRODUCT(COUNTIF(C119:G119,C118:G118))</f>
        <v>0</v>
      </c>
    </row>
    <row r="119">
      <c r="A119">
        <v>2460</v>
      </c>
      <c r="B119" t="str">
        <v>2025-09-03</v>
      </c>
      <c r="C119">
        <v>2</v>
      </c>
      <c r="D119">
        <v>13</v>
      </c>
      <c r="E119">
        <v>20</v>
      </c>
      <c r="F119">
        <v>28</v>
      </c>
      <c r="G119">
        <v>29</v>
      </c>
      <c r="H119">
        <v>3</v>
      </c>
      <c r="I119" t="str">
        <v>02 - 13 - 20 - 28 - 29 [PB: 3]</v>
      </c>
      <c r="J119">
        <f>SUM(C119:G119)</f>
        <v>92</v>
      </c>
      <c r="K119">
        <f>AVERAGE(C119:G119)</f>
        <v>18.4</v>
      </c>
      <c r="L119">
        <f>G119-C119</f>
        <v>27</v>
      </c>
      <c r="M119">
        <f>SUMPRODUCT(MOD(C119:G119,2))</f>
        <v>2</v>
      </c>
      <c r="N119">
        <f>5-M119</f>
        <v>3</v>
      </c>
      <c r="O119">
        <f>COUNTIF(C119:G119,"&lt;=17")</f>
        <v>2</v>
      </c>
      <c r="P119">
        <f>COUNTIF(C119:G119,"&gt;=18")</f>
        <v>3</v>
      </c>
      <c r="Q119">
        <f>SUMPRODUCT(--(D119:G119-C119:F119=1))</f>
        <v>1</v>
      </c>
      <c r="R119">
        <f>SUMPRODUCT(COUNTIF(C120:G120,C119:G119))</f>
        <v>2</v>
      </c>
    </row>
    <row r="120">
      <c r="A120">
        <v>2459</v>
      </c>
      <c r="B120" t="str">
        <v>2025-08-30</v>
      </c>
      <c r="C120">
        <v>6</v>
      </c>
      <c r="D120">
        <v>11</v>
      </c>
      <c r="E120">
        <v>20</v>
      </c>
      <c r="F120">
        <v>28</v>
      </c>
      <c r="G120">
        <v>31</v>
      </c>
      <c r="H120">
        <v>1</v>
      </c>
      <c r="I120" t="str">
        <v>06 - 11 - 20 - 28 - 31 [PB: 1]</v>
      </c>
      <c r="J120">
        <f>SUM(C120:G120)</f>
        <v>96</v>
      </c>
      <c r="K120">
        <f>AVERAGE(C120:G120)</f>
        <v>19.2</v>
      </c>
      <c r="L120">
        <f>G120-C120</f>
        <v>25</v>
      </c>
      <c r="M120">
        <f>SUMPRODUCT(MOD(C120:G120,2))</f>
        <v>2</v>
      </c>
      <c r="N120">
        <f>5-M120</f>
        <v>3</v>
      </c>
      <c r="O120">
        <f>COUNTIF(C120:G120,"&lt;=17")</f>
        <v>2</v>
      </c>
      <c r="P120">
        <f>COUNTIF(C120:G120,"&gt;=18")</f>
        <v>3</v>
      </c>
      <c r="Q120">
        <f>SUMPRODUCT(--(D120:G120-C120:F120=1))</f>
        <v>0</v>
      </c>
      <c r="R120">
        <f>SUMPRODUCT(COUNTIF(C121:G121,C120:G120))</f>
        <v>1</v>
      </c>
    </row>
    <row r="121">
      <c r="A121">
        <v>2458</v>
      </c>
      <c r="B121" t="str">
        <v>2025-08-27</v>
      </c>
      <c r="C121">
        <v>15</v>
      </c>
      <c r="D121">
        <v>17</v>
      </c>
      <c r="E121">
        <v>18</v>
      </c>
      <c r="F121">
        <v>20</v>
      </c>
      <c r="G121">
        <v>34</v>
      </c>
      <c r="H121">
        <v>5</v>
      </c>
      <c r="I121" t="str">
        <v>15 - 17 - 18 - 20 - 34 [PB: 5]</v>
      </c>
      <c r="J121">
        <f>SUM(C121:G121)</f>
        <v>104</v>
      </c>
      <c r="K121">
        <f>AVERAGE(C121:G121)</f>
        <v>20.8</v>
      </c>
      <c r="L121">
        <f>G121-C121</f>
        <v>19</v>
      </c>
      <c r="M121">
        <f>SUMPRODUCT(MOD(C121:G121,2))</f>
        <v>2</v>
      </c>
      <c r="N121">
        <f>5-M121</f>
        <v>3</v>
      </c>
      <c r="O121">
        <f>COUNTIF(C121:G121,"&lt;=17")</f>
        <v>2</v>
      </c>
      <c r="P121">
        <f>COUNTIF(C121:G121,"&gt;=18")</f>
        <v>3</v>
      </c>
      <c r="Q121">
        <f>SUMPRODUCT(--(D121:G121-C121:F121=1))</f>
        <v>1</v>
      </c>
      <c r="R121">
        <f>SUMPRODUCT(COUNTIF(C122:G122,C121:G121))</f>
        <v>0</v>
      </c>
    </row>
    <row r="122">
      <c r="A122">
        <v>2457</v>
      </c>
      <c r="B122" t="str">
        <v>2025-08-23</v>
      </c>
      <c r="C122">
        <v>6</v>
      </c>
      <c r="D122">
        <v>7</v>
      </c>
      <c r="E122">
        <v>9</v>
      </c>
      <c r="F122">
        <v>14</v>
      </c>
      <c r="G122">
        <v>26</v>
      </c>
      <c r="H122">
        <v>2</v>
      </c>
      <c r="I122" t="str">
        <v>06 - 07 - 09 - 14 - 26 [PB: 2]</v>
      </c>
      <c r="J122">
        <f>SUM(C122:G122)</f>
        <v>62</v>
      </c>
      <c r="K122">
        <f>AVERAGE(C122:G122)</f>
        <v>12.4</v>
      </c>
      <c r="L122">
        <f>G122-C122</f>
        <v>20</v>
      </c>
      <c r="M122">
        <f>SUMPRODUCT(MOD(C122:G122,2))</f>
        <v>2</v>
      </c>
      <c r="N122">
        <f>5-M122</f>
        <v>3</v>
      </c>
      <c r="O122">
        <f>COUNTIF(C122:G122,"&lt;=17")</f>
        <v>4</v>
      </c>
      <c r="P122">
        <f>COUNTIF(C122:G122,"&gt;=18")</f>
        <v>1</v>
      </c>
      <c r="Q122">
        <f>SUMPRODUCT(--(D122:G122-C122:F122=1))</f>
        <v>1</v>
      </c>
      <c r="R122">
        <f>SUMPRODUCT(COUNTIF(C123:G123,C122:G122))</f>
        <v>0</v>
      </c>
    </row>
    <row r="123">
      <c r="A123">
        <v>2456</v>
      </c>
      <c r="B123" t="str">
        <v>2025-08-20</v>
      </c>
      <c r="C123">
        <v>1</v>
      </c>
      <c r="D123">
        <v>13</v>
      </c>
      <c r="E123">
        <v>19</v>
      </c>
      <c r="F123">
        <v>21</v>
      </c>
      <c r="G123">
        <v>28</v>
      </c>
      <c r="H123">
        <v>6</v>
      </c>
      <c r="I123" t="str">
        <v>01 - 13 - 19 - 21 - 28 [PB: 6]</v>
      </c>
      <c r="J123">
        <f>SUM(C123:G123)</f>
        <v>82</v>
      </c>
      <c r="K123">
        <f>AVERAGE(C123:G123)</f>
        <v>16.4</v>
      </c>
      <c r="L123">
        <f>G123-C123</f>
        <v>27</v>
      </c>
      <c r="M123">
        <f>SUMPRODUCT(MOD(C123:G123,2))</f>
        <v>4</v>
      </c>
      <c r="N123">
        <f>5-M123</f>
        <v>1</v>
      </c>
      <c r="O123">
        <f>COUNTIF(C123:G123,"&lt;=17")</f>
        <v>2</v>
      </c>
      <c r="P123">
        <f>COUNTIF(C123:G123,"&gt;=18")</f>
        <v>3</v>
      </c>
      <c r="Q123">
        <f>SUMPRODUCT(--(D123:G123-C123:F123=1))</f>
        <v>0</v>
      </c>
      <c r="R123">
        <f>SUMPRODUCT(COUNTIF(C124:G124,C123:G123))</f>
        <v>1</v>
      </c>
    </row>
    <row r="124">
      <c r="A124">
        <v>2455</v>
      </c>
      <c r="B124" t="str">
        <v>2025-08-16</v>
      </c>
      <c r="C124">
        <v>7</v>
      </c>
      <c r="D124">
        <v>11</v>
      </c>
      <c r="E124">
        <v>13</v>
      </c>
      <c r="F124">
        <v>20</v>
      </c>
      <c r="G124">
        <v>26</v>
      </c>
      <c r="H124">
        <v>10</v>
      </c>
      <c r="I124" t="str">
        <v>07 - 11 - 13 - 20 - 26 [PB: 10]</v>
      </c>
      <c r="J124">
        <f>SUM(C124:G124)</f>
        <v>77</v>
      </c>
      <c r="K124">
        <f>AVERAGE(C124:G124)</f>
        <v>15.4</v>
      </c>
      <c r="L124">
        <f>G124-C124</f>
        <v>19</v>
      </c>
      <c r="M124">
        <f>SUMPRODUCT(MOD(C124:G124,2))</f>
        <v>3</v>
      </c>
      <c r="N124">
        <f>5-M124</f>
        <v>2</v>
      </c>
      <c r="O124">
        <f>COUNTIF(C124:G124,"&lt;=17")</f>
        <v>3</v>
      </c>
      <c r="P124">
        <f>COUNTIF(C124:G124,"&gt;=18")</f>
        <v>2</v>
      </c>
      <c r="Q124">
        <f>SUMPRODUCT(--(D124:G124-C124:F124=1))</f>
        <v>0</v>
      </c>
      <c r="R124">
        <f>SUMPRODUCT(COUNTIF(C125:G125,C124:G124))</f>
        <v>0</v>
      </c>
    </row>
    <row r="125">
      <c r="A125">
        <v>2454</v>
      </c>
      <c r="B125" t="str">
        <v>2025-08-13</v>
      </c>
      <c r="C125">
        <v>18</v>
      </c>
      <c r="D125">
        <v>19</v>
      </c>
      <c r="E125">
        <v>25</v>
      </c>
      <c r="F125">
        <v>28</v>
      </c>
      <c r="G125">
        <v>29</v>
      </c>
      <c r="H125">
        <v>10</v>
      </c>
      <c r="I125" t="str">
        <v>18 - 19 - 25 - 28 - 29 [PB: 10]</v>
      </c>
      <c r="J125">
        <f>SUM(C125:G125)</f>
        <v>119</v>
      </c>
      <c r="K125">
        <f>AVERAGE(C125:G125)</f>
        <v>23.8</v>
      </c>
      <c r="L125">
        <f>G125-C125</f>
        <v>11</v>
      </c>
      <c r="M125">
        <f>SUMPRODUCT(MOD(C125:G125,2))</f>
        <v>3</v>
      </c>
      <c r="N125">
        <f>5-M125</f>
        <v>2</v>
      </c>
      <c r="O125">
        <f>COUNTIF(C125:G125,"&lt;=17")</f>
        <v>0</v>
      </c>
      <c r="P125">
        <f>COUNTIF(C125:G125,"&gt;=18")</f>
        <v>5</v>
      </c>
      <c r="Q125">
        <f>SUMPRODUCT(--(D125:G125-C125:F125=1))</f>
        <v>2</v>
      </c>
      <c r="R125">
        <f>SUMPRODUCT(COUNTIF(C126:G126,C125:G125))</f>
        <v>1</v>
      </c>
    </row>
    <row r="126">
      <c r="A126">
        <v>2453</v>
      </c>
      <c r="B126" t="str">
        <v>2025-08-09</v>
      </c>
      <c r="C126">
        <v>4</v>
      </c>
      <c r="D126">
        <v>9</v>
      </c>
      <c r="E126">
        <v>19</v>
      </c>
      <c r="F126">
        <v>22</v>
      </c>
      <c r="G126">
        <v>31</v>
      </c>
      <c r="H126">
        <v>9</v>
      </c>
      <c r="I126" t="str">
        <v>04 - 09 - 19 - 22 - 31 [PB: 9]</v>
      </c>
      <c r="J126">
        <f>SUM(C126:G126)</f>
        <v>85</v>
      </c>
      <c r="K126">
        <f>AVERAGE(C126:G126)</f>
        <v>17</v>
      </c>
      <c r="L126">
        <f>G126-C126</f>
        <v>27</v>
      </c>
      <c r="M126">
        <f>SUMPRODUCT(MOD(C126:G126,2))</f>
        <v>3</v>
      </c>
      <c r="N126">
        <f>5-M126</f>
        <v>2</v>
      </c>
      <c r="O126">
        <f>COUNTIF(C126:G126,"&lt;=17")</f>
        <v>2</v>
      </c>
      <c r="P126">
        <f>COUNTIF(C126:G126,"&gt;=18")</f>
        <v>3</v>
      </c>
      <c r="Q126">
        <f>SUMPRODUCT(--(D126:G126-C126:F126=1))</f>
        <v>0</v>
      </c>
      <c r="R126">
        <f>SUMPRODUCT(COUNTIF(C127:G127,C126:G126))</f>
        <v>1</v>
      </c>
    </row>
    <row r="127">
      <c r="A127">
        <v>2452</v>
      </c>
      <c r="B127" t="str">
        <v>2025-08-06</v>
      </c>
      <c r="C127">
        <v>5</v>
      </c>
      <c r="D127">
        <v>6</v>
      </c>
      <c r="E127">
        <v>11</v>
      </c>
      <c r="F127">
        <v>19</v>
      </c>
      <c r="G127">
        <v>33</v>
      </c>
      <c r="H127">
        <v>6</v>
      </c>
      <c r="I127" t="str">
        <v>05 - 06 - 11 - 19 - 33 [PB: 6]</v>
      </c>
      <c r="J127">
        <f>SUM(C127:G127)</f>
        <v>74</v>
      </c>
      <c r="K127">
        <f>AVERAGE(C127:G127)</f>
        <v>14.8</v>
      </c>
      <c r="L127">
        <f>G127-C127</f>
        <v>28</v>
      </c>
      <c r="M127">
        <f>SUMPRODUCT(MOD(C127:G127,2))</f>
        <v>4</v>
      </c>
      <c r="N127">
        <f>5-M127</f>
        <v>1</v>
      </c>
      <c r="O127">
        <f>COUNTIF(C127:G127,"&lt;=17")</f>
        <v>3</v>
      </c>
      <c r="P127">
        <f>COUNTIF(C127:G127,"&gt;=18")</f>
        <v>2</v>
      </c>
      <c r="Q127">
        <f>SUMPRODUCT(--(D127:G127-C127:F127=1))</f>
        <v>1</v>
      </c>
      <c r="R127">
        <f>SUMPRODUCT(COUNTIF(C128:G128,C127:G127))</f>
        <v>0</v>
      </c>
    </row>
    <row r="128">
      <c r="A128">
        <v>2451</v>
      </c>
      <c r="B128" t="str">
        <v>2025-08-02</v>
      </c>
      <c r="C128">
        <v>7</v>
      </c>
      <c r="D128">
        <v>23</v>
      </c>
      <c r="E128">
        <v>26</v>
      </c>
      <c r="F128">
        <v>29</v>
      </c>
      <c r="G128">
        <v>32</v>
      </c>
      <c r="H128">
        <v>3</v>
      </c>
      <c r="I128" t="str">
        <v>07 - 23 - 26 - 29 - 32 [PB: 3]</v>
      </c>
      <c r="J128">
        <f>SUM(C128:G128)</f>
        <v>117</v>
      </c>
      <c r="K128">
        <f>AVERAGE(C128:G128)</f>
        <v>23.4</v>
      </c>
      <c r="L128">
        <f>G128-C128</f>
        <v>25</v>
      </c>
      <c r="M128">
        <f>SUMPRODUCT(MOD(C128:G128,2))</f>
        <v>3</v>
      </c>
      <c r="N128">
        <f>5-M128</f>
        <v>2</v>
      </c>
      <c r="O128">
        <f>COUNTIF(C128:G128,"&lt;=17")</f>
        <v>1</v>
      </c>
      <c r="P128">
        <f>COUNTIF(C128:G128,"&gt;=18")</f>
        <v>4</v>
      </c>
      <c r="Q128">
        <f>SUMPRODUCT(--(D128:G128-C128:F128=1))</f>
        <v>0</v>
      </c>
      <c r="R128">
        <f>SUMPRODUCT(COUNTIF(C129:G129,C128:G128))</f>
        <v>1</v>
      </c>
    </row>
    <row r="129">
      <c r="A129">
        <v>2450</v>
      </c>
      <c r="B129" t="str">
        <v>2025-07-30</v>
      </c>
      <c r="C129">
        <v>1</v>
      </c>
      <c r="D129">
        <v>9</v>
      </c>
      <c r="E129">
        <v>17</v>
      </c>
      <c r="F129">
        <v>21</v>
      </c>
      <c r="G129">
        <v>23</v>
      </c>
      <c r="H129">
        <v>1</v>
      </c>
      <c r="I129" t="str">
        <v>01 - 09 - 17 - 21 - 23 [PB: 1]</v>
      </c>
      <c r="J129">
        <f>SUM(C129:G129)</f>
        <v>71</v>
      </c>
      <c r="K129">
        <f>AVERAGE(C129:G129)</f>
        <v>14.2</v>
      </c>
      <c r="L129">
        <f>G129-C129</f>
        <v>22</v>
      </c>
      <c r="M129">
        <f>SUMPRODUCT(MOD(C129:G129,2))</f>
        <v>5</v>
      </c>
      <c r="N129">
        <f>5-M129</f>
        <v>0</v>
      </c>
      <c r="O129">
        <f>COUNTIF(C129:G129,"&lt;=17")</f>
        <v>3</v>
      </c>
      <c r="P129">
        <f>COUNTIF(C129:G129,"&gt;=18")</f>
        <v>2</v>
      </c>
      <c r="Q129">
        <f>SUMPRODUCT(--(D129:G129-C129:F129=1))</f>
        <v>0</v>
      </c>
      <c r="R129">
        <f>SUMPRODUCT(COUNTIF(C130:G130,C129:G129))</f>
        <v>0</v>
      </c>
    </row>
    <row r="130">
      <c r="A130">
        <v>2449</v>
      </c>
      <c r="B130" t="str">
        <v>2025-07-26</v>
      </c>
      <c r="C130">
        <v>14</v>
      </c>
      <c r="D130">
        <v>29</v>
      </c>
      <c r="E130">
        <v>30</v>
      </c>
      <c r="F130">
        <v>31</v>
      </c>
      <c r="G130">
        <v>34</v>
      </c>
      <c r="H130">
        <v>9</v>
      </c>
      <c r="I130" t="str">
        <v>14 - 29 - 30 - 31 - 34 [PB: 9]</v>
      </c>
      <c r="J130">
        <f>SUM(C130:G130)</f>
        <v>138</v>
      </c>
      <c r="K130">
        <f>AVERAGE(C130:G130)</f>
        <v>27.6</v>
      </c>
      <c r="L130">
        <f>G130-C130</f>
        <v>20</v>
      </c>
      <c r="M130">
        <f>SUMPRODUCT(MOD(C130:G130,2))</f>
        <v>2</v>
      </c>
      <c r="N130">
        <f>5-M130</f>
        <v>3</v>
      </c>
      <c r="O130">
        <f>COUNTIF(C130:G130,"&lt;=17")</f>
        <v>1</v>
      </c>
      <c r="P130">
        <f>COUNTIF(C130:G130,"&gt;=18")</f>
        <v>4</v>
      </c>
      <c r="Q130">
        <f>SUMPRODUCT(--(D130:G130-C130:F130=1))</f>
        <v>2</v>
      </c>
      <c r="R130">
        <f>SUMPRODUCT(COUNTIF(C131:G131,C130:G130))</f>
        <v>0</v>
      </c>
    </row>
    <row r="131">
      <c r="A131">
        <v>2448</v>
      </c>
      <c r="B131" t="str">
        <v>2025-07-23</v>
      </c>
      <c r="C131">
        <v>5</v>
      </c>
      <c r="D131">
        <v>8</v>
      </c>
      <c r="E131">
        <v>12</v>
      </c>
      <c r="F131">
        <v>32</v>
      </c>
      <c r="G131">
        <v>35</v>
      </c>
      <c r="H131">
        <v>9</v>
      </c>
      <c r="I131" t="str">
        <v>05 - 08 - 12 - 32 - 35 [PB: 9]</v>
      </c>
      <c r="J131">
        <f>SUM(C131:G131)</f>
        <v>92</v>
      </c>
      <c r="K131">
        <f>AVERAGE(C131:G131)</f>
        <v>18.4</v>
      </c>
      <c r="L131">
        <f>G131-C131</f>
        <v>30</v>
      </c>
      <c r="M131">
        <f>SUMPRODUCT(MOD(C131:G131,2))</f>
        <v>2</v>
      </c>
      <c r="N131">
        <f>5-M131</f>
        <v>3</v>
      </c>
      <c r="O131">
        <f>COUNTIF(C131:G131,"&lt;=17")</f>
        <v>3</v>
      </c>
      <c r="P131">
        <f>COUNTIF(C131:G131,"&gt;=18")</f>
        <v>2</v>
      </c>
      <c r="Q131">
        <f>SUMPRODUCT(--(D131:G131-C131:F131=1))</f>
        <v>0</v>
      </c>
      <c r="R131">
        <f>SUMPRODUCT(COUNTIF(C132:G132,C131:G131))</f>
        <v>1</v>
      </c>
    </row>
    <row r="132">
      <c r="A132">
        <v>2447</v>
      </c>
      <c r="B132" t="str">
        <v>2025-07-19</v>
      </c>
      <c r="C132">
        <v>3</v>
      </c>
      <c r="D132">
        <v>5</v>
      </c>
      <c r="E132">
        <v>14</v>
      </c>
      <c r="F132">
        <v>28</v>
      </c>
      <c r="G132">
        <v>31</v>
      </c>
      <c r="H132">
        <v>3</v>
      </c>
      <c r="I132" t="str">
        <v>03 - 05 - 14 - 28 - 31 [PB: 3]</v>
      </c>
      <c r="J132">
        <f>SUM(C132:G132)</f>
        <v>81</v>
      </c>
      <c r="K132">
        <f>AVERAGE(C132:G132)</f>
        <v>16.2</v>
      </c>
      <c r="L132">
        <f>G132-C132</f>
        <v>28</v>
      </c>
      <c r="M132">
        <f>SUMPRODUCT(MOD(C132:G132,2))</f>
        <v>3</v>
      </c>
      <c r="N132">
        <f>5-M132</f>
        <v>2</v>
      </c>
      <c r="O132">
        <f>COUNTIF(C132:G132,"&lt;=17")</f>
        <v>3</v>
      </c>
      <c r="P132">
        <f>COUNTIF(C132:G132,"&gt;=18")</f>
        <v>2</v>
      </c>
      <c r="Q132">
        <f>SUMPRODUCT(--(D132:G132-C132:F132=1))</f>
        <v>0</v>
      </c>
      <c r="R132">
        <f>SUMPRODUCT(COUNTIF(C133:G133,C132:G132))</f>
        <v>1</v>
      </c>
    </row>
    <row r="133">
      <c r="A133">
        <v>2446</v>
      </c>
      <c r="B133" t="str">
        <v>2025-07-16</v>
      </c>
      <c r="C133">
        <v>6</v>
      </c>
      <c r="D133">
        <v>11</v>
      </c>
      <c r="E133">
        <v>23</v>
      </c>
      <c r="F133">
        <v>25</v>
      </c>
      <c r="G133">
        <v>28</v>
      </c>
      <c r="H133">
        <v>2</v>
      </c>
      <c r="I133" t="str">
        <v>06 - 11 - 23 - 25 - 28 [PB: 2]</v>
      </c>
      <c r="J133">
        <f>SUM(C133:G133)</f>
        <v>93</v>
      </c>
      <c r="K133">
        <f>AVERAGE(C133:G133)</f>
        <v>18.6</v>
      </c>
      <c r="L133">
        <f>G133-C133</f>
        <v>22</v>
      </c>
      <c r="M133">
        <f>SUMPRODUCT(MOD(C133:G133,2))</f>
        <v>3</v>
      </c>
      <c r="N133">
        <f>5-M133</f>
        <v>2</v>
      </c>
      <c r="O133">
        <f>COUNTIF(C133:G133,"&lt;=17")</f>
        <v>2</v>
      </c>
      <c r="P133">
        <f>COUNTIF(C133:G133,"&gt;=18")</f>
        <v>3</v>
      </c>
      <c r="Q133">
        <f>SUMPRODUCT(--(D133:G133-C133:F133=1))</f>
        <v>0</v>
      </c>
      <c r="R133">
        <f>SUMPRODUCT(COUNTIF(C134:G134,C133:G133))</f>
        <v>1</v>
      </c>
    </row>
    <row r="134">
      <c r="A134">
        <v>2445</v>
      </c>
      <c r="B134" t="str">
        <v>2025-07-12</v>
      </c>
      <c r="C134">
        <v>2</v>
      </c>
      <c r="D134">
        <v>11</v>
      </c>
      <c r="E134">
        <v>20</v>
      </c>
      <c r="F134">
        <v>30</v>
      </c>
      <c r="G134">
        <v>34</v>
      </c>
      <c r="H134">
        <v>1</v>
      </c>
      <c r="I134" t="str">
        <v>02 - 11 - 20 - 30 - 34 [PB: 1]</v>
      </c>
      <c r="J134">
        <f>SUM(C134:G134)</f>
        <v>97</v>
      </c>
      <c r="K134">
        <f>AVERAGE(C134:G134)</f>
        <v>19.4</v>
      </c>
      <c r="L134">
        <f>G134-C134</f>
        <v>32</v>
      </c>
      <c r="M134">
        <f>SUMPRODUCT(MOD(C134:G134,2))</f>
        <v>1</v>
      </c>
      <c r="N134">
        <f>5-M134</f>
        <v>4</v>
      </c>
      <c r="O134">
        <f>COUNTIF(C134:G134,"&lt;=17")</f>
        <v>2</v>
      </c>
      <c r="P134">
        <f>COUNTIF(C134:G134,"&gt;=18")</f>
        <v>3</v>
      </c>
      <c r="Q134">
        <f>SUMPRODUCT(--(D134:G134-C134:F134=1))</f>
        <v>0</v>
      </c>
      <c r="R134">
        <f>SUMPRODUCT(COUNTIF(C135:G135,C134:G134))</f>
        <v>2</v>
      </c>
    </row>
    <row r="135">
      <c r="A135">
        <v>2444</v>
      </c>
      <c r="B135" t="str">
        <v>2025-07-09</v>
      </c>
      <c r="C135">
        <v>11</v>
      </c>
      <c r="D135">
        <v>20</v>
      </c>
      <c r="E135">
        <v>21</v>
      </c>
      <c r="F135">
        <v>29</v>
      </c>
      <c r="G135">
        <v>33</v>
      </c>
      <c r="H135">
        <v>10</v>
      </c>
      <c r="I135" t="str">
        <v>11 - 20 - 21 - 29 - 33 [PB: 10]</v>
      </c>
      <c r="J135">
        <f>SUM(C135:G135)</f>
        <v>114</v>
      </c>
      <c r="K135">
        <f>AVERAGE(C135:G135)</f>
        <v>22.8</v>
      </c>
      <c r="L135">
        <f>G135-C135</f>
        <v>22</v>
      </c>
      <c r="M135">
        <f>SUMPRODUCT(MOD(C135:G135,2))</f>
        <v>4</v>
      </c>
      <c r="N135">
        <f>5-M135</f>
        <v>1</v>
      </c>
      <c r="O135">
        <f>COUNTIF(C135:G135,"&lt;=17")</f>
        <v>1</v>
      </c>
      <c r="P135">
        <f>COUNTIF(C135:G135,"&gt;=18")</f>
        <v>4</v>
      </c>
      <c r="Q135">
        <f>SUMPRODUCT(--(D135:G135-C135:F135=1))</f>
        <v>1</v>
      </c>
      <c r="R135">
        <f>SUMPRODUCT(COUNTIF(C136:G136,C135:G135))</f>
        <v>1</v>
      </c>
    </row>
    <row r="136">
      <c r="A136">
        <v>2443</v>
      </c>
      <c r="B136" t="str">
        <v>2025-07-05</v>
      </c>
      <c r="C136">
        <v>4</v>
      </c>
      <c r="D136">
        <v>8</v>
      </c>
      <c r="E136">
        <v>13</v>
      </c>
      <c r="F136">
        <v>31</v>
      </c>
      <c r="G136">
        <v>33</v>
      </c>
      <c r="H136">
        <v>6</v>
      </c>
      <c r="I136" t="str">
        <v>04 - 08 - 13 - 31 - 33 [PB: 6]</v>
      </c>
      <c r="J136">
        <f>SUM(C136:G136)</f>
        <v>89</v>
      </c>
      <c r="K136">
        <f>AVERAGE(C136:G136)</f>
        <v>17.8</v>
      </c>
      <c r="L136">
        <f>G136-C136</f>
        <v>29</v>
      </c>
      <c r="M136">
        <f>SUMPRODUCT(MOD(C136:G136,2))</f>
        <v>3</v>
      </c>
      <c r="N136">
        <f>5-M136</f>
        <v>2</v>
      </c>
      <c r="O136">
        <f>COUNTIF(C136:G136,"&lt;=17")</f>
        <v>3</v>
      </c>
      <c r="P136">
        <f>COUNTIF(C136:G136,"&gt;=18")</f>
        <v>2</v>
      </c>
      <c r="Q136">
        <f>SUMPRODUCT(--(D136:G136-C136:F136=1))</f>
        <v>0</v>
      </c>
      <c r="R136">
        <f>SUMPRODUCT(COUNTIF(C137:G137,C136:G136))</f>
        <v>0</v>
      </c>
    </row>
    <row r="137">
      <c r="A137">
        <v>2442</v>
      </c>
      <c r="B137" t="str">
        <v>2025-07-02</v>
      </c>
      <c r="C137">
        <v>7</v>
      </c>
      <c r="D137">
        <v>21</v>
      </c>
      <c r="E137">
        <v>24</v>
      </c>
      <c r="F137">
        <v>26</v>
      </c>
      <c r="G137">
        <v>29</v>
      </c>
      <c r="H137">
        <v>3</v>
      </c>
      <c r="I137" t="str">
        <v>07 - 21 - 24 - 26 - 29 [PB: 3]</v>
      </c>
      <c r="J137">
        <f>SUM(C137:G137)</f>
        <v>107</v>
      </c>
      <c r="K137">
        <f>AVERAGE(C137:G137)</f>
        <v>21.4</v>
      </c>
      <c r="L137">
        <f>G137-C137</f>
        <v>22</v>
      </c>
      <c r="M137">
        <f>SUMPRODUCT(MOD(C137:G137,2))</f>
        <v>3</v>
      </c>
      <c r="N137">
        <f>5-M137</f>
        <v>2</v>
      </c>
      <c r="O137">
        <f>COUNTIF(C137:G137,"&lt;=17")</f>
        <v>1</v>
      </c>
      <c r="P137">
        <f>COUNTIF(C137:G137,"&gt;=18")</f>
        <v>4</v>
      </c>
      <c r="Q137">
        <f>SUMPRODUCT(--(D137:G137-C137:F137=1))</f>
        <v>0</v>
      </c>
      <c r="R137">
        <f>SUMPRODUCT(COUNTIF(C138:G138,C137:G137))</f>
        <v>1</v>
      </c>
    </row>
    <row r="138">
      <c r="A138">
        <v>2441</v>
      </c>
      <c r="B138" t="str">
        <v>2025-06-28</v>
      </c>
      <c r="C138">
        <v>19</v>
      </c>
      <c r="D138">
        <v>20</v>
      </c>
      <c r="E138">
        <v>29</v>
      </c>
      <c r="F138">
        <v>31</v>
      </c>
      <c r="G138">
        <v>32</v>
      </c>
      <c r="H138">
        <v>4</v>
      </c>
      <c r="I138" t="str">
        <v>19 - 20 - 29 - 31 - 32 [PB: 4]</v>
      </c>
      <c r="J138">
        <f>SUM(C138:G138)</f>
        <v>131</v>
      </c>
      <c r="K138">
        <f>AVERAGE(C138:G138)</f>
        <v>26.2</v>
      </c>
      <c r="L138">
        <f>G138-C138</f>
        <v>13</v>
      </c>
      <c r="M138">
        <f>SUMPRODUCT(MOD(C138:G138,2))</f>
        <v>3</v>
      </c>
      <c r="N138">
        <f>5-M138</f>
        <v>2</v>
      </c>
      <c r="O138">
        <f>COUNTIF(C138:G138,"&lt;=17")</f>
        <v>0</v>
      </c>
      <c r="P138">
        <f>COUNTIF(C138:G138,"&gt;=18")</f>
        <v>5</v>
      </c>
      <c r="Q138">
        <f>SUMPRODUCT(--(D138:G138-C138:F138=1))</f>
        <v>2</v>
      </c>
      <c r="R138">
        <f>SUMPRODUCT(COUNTIF(C139:G139,C138:G138))</f>
        <v>2</v>
      </c>
    </row>
    <row r="139">
      <c r="A139">
        <v>2440</v>
      </c>
      <c r="B139" t="str">
        <v>2025-06-25</v>
      </c>
      <c r="C139">
        <v>2</v>
      </c>
      <c r="D139">
        <v>10</v>
      </c>
      <c r="E139">
        <v>20</v>
      </c>
      <c r="F139">
        <v>28</v>
      </c>
      <c r="G139">
        <v>29</v>
      </c>
      <c r="H139">
        <v>2</v>
      </c>
      <c r="I139" t="str">
        <v>02 - 10 - 20 - 28 - 29 [PB: 2]</v>
      </c>
      <c r="J139">
        <f>SUM(C139:G139)</f>
        <v>89</v>
      </c>
      <c r="K139">
        <f>AVERAGE(C139:G139)</f>
        <v>17.8</v>
      </c>
      <c r="L139">
        <f>G139-C139</f>
        <v>27</v>
      </c>
      <c r="M139">
        <f>SUMPRODUCT(MOD(C139:G139,2))</f>
        <v>1</v>
      </c>
      <c r="N139">
        <f>5-M139</f>
        <v>4</v>
      </c>
      <c r="O139">
        <f>COUNTIF(C139:G139,"&lt;=17")</f>
        <v>2</v>
      </c>
      <c r="P139">
        <f>COUNTIF(C139:G139,"&gt;=18")</f>
        <v>3</v>
      </c>
      <c r="Q139">
        <f>SUMPRODUCT(--(D139:G139-C139:F139=1))</f>
        <v>1</v>
      </c>
      <c r="R139">
        <f>SUMPRODUCT(COUNTIF(C140:G140,C139:G139))</f>
        <v>2</v>
      </c>
    </row>
    <row r="140">
      <c r="A140">
        <v>2439</v>
      </c>
      <c r="B140" t="str">
        <v>2025-06-21</v>
      </c>
      <c r="C140">
        <v>7</v>
      </c>
      <c r="D140">
        <v>8</v>
      </c>
      <c r="E140">
        <v>25</v>
      </c>
      <c r="F140">
        <v>28</v>
      </c>
      <c r="G140">
        <v>29</v>
      </c>
      <c r="H140">
        <v>9</v>
      </c>
      <c r="I140" t="str">
        <v>07 - 08 - 25 - 28 - 29 [PB: 9]</v>
      </c>
      <c r="J140">
        <f>SUM(C140:G140)</f>
        <v>97</v>
      </c>
      <c r="K140">
        <f>AVERAGE(C140:G140)</f>
        <v>19.4</v>
      </c>
      <c r="L140">
        <f>G140-C140</f>
        <v>22</v>
      </c>
      <c r="M140">
        <f>SUMPRODUCT(MOD(C140:G140,2))</f>
        <v>3</v>
      </c>
      <c r="N140">
        <f>5-M140</f>
        <v>2</v>
      </c>
      <c r="O140">
        <f>COUNTIF(C140:G140,"&lt;=17")</f>
        <v>2</v>
      </c>
      <c r="P140">
        <f>COUNTIF(C140:G140,"&gt;=18")</f>
        <v>3</v>
      </c>
      <c r="Q140">
        <f>SUMPRODUCT(--(D140:G140-C140:F140=1))</f>
        <v>2</v>
      </c>
      <c r="R140">
        <f>SUMPRODUCT(COUNTIF(C141:G141,C140:G140))</f>
        <v>1</v>
      </c>
    </row>
    <row r="141">
      <c r="A141">
        <v>2438</v>
      </c>
      <c r="B141" t="str">
        <v>2025-06-18</v>
      </c>
      <c r="C141">
        <v>2</v>
      </c>
      <c r="D141">
        <v>7</v>
      </c>
      <c r="E141">
        <v>12</v>
      </c>
      <c r="F141">
        <v>20</v>
      </c>
      <c r="G141">
        <v>35</v>
      </c>
      <c r="H141">
        <v>1</v>
      </c>
      <c r="I141" t="str">
        <v>02 - 07 - 12 - 20 - 35 [PB: 1]</v>
      </c>
      <c r="J141">
        <f>SUM(C141:G141)</f>
        <v>76</v>
      </c>
      <c r="K141">
        <f>AVERAGE(C141:G141)</f>
        <v>15.2</v>
      </c>
      <c r="L141">
        <f>G141-C141</f>
        <v>33</v>
      </c>
      <c r="M141">
        <f>SUMPRODUCT(MOD(C141:G141,2))</f>
        <v>2</v>
      </c>
      <c r="N141">
        <f>5-M141</f>
        <v>3</v>
      </c>
      <c r="O141">
        <f>COUNTIF(C141:G141,"&lt;=17")</f>
        <v>3</v>
      </c>
      <c r="P141">
        <f>COUNTIF(C141:G141,"&gt;=18")</f>
        <v>2</v>
      </c>
      <c r="Q141">
        <f>SUMPRODUCT(--(D141:G141-C141:F141=1))</f>
        <v>0</v>
      </c>
      <c r="R141">
        <f>SUMPRODUCT(COUNTIF(C142:G142,C141:G141))</f>
        <v>0</v>
      </c>
    </row>
    <row r="142">
      <c r="A142">
        <v>2437</v>
      </c>
      <c r="B142" t="str">
        <v>2025-06-14</v>
      </c>
      <c r="C142">
        <v>11</v>
      </c>
      <c r="D142">
        <v>16</v>
      </c>
      <c r="E142">
        <v>17</v>
      </c>
      <c r="F142">
        <v>18</v>
      </c>
      <c r="G142">
        <v>31</v>
      </c>
      <c r="H142">
        <v>6</v>
      </c>
      <c r="I142" t="str">
        <v>11 - 16 - 17 - 18 - 31 [PB: 6]</v>
      </c>
      <c r="J142">
        <f>SUM(C142:G142)</f>
        <v>93</v>
      </c>
      <c r="K142">
        <f>AVERAGE(C142:G142)</f>
        <v>18.6</v>
      </c>
      <c r="L142">
        <f>G142-C142</f>
        <v>20</v>
      </c>
      <c r="M142">
        <f>SUMPRODUCT(MOD(C142:G142,2))</f>
        <v>3</v>
      </c>
      <c r="N142">
        <f>5-M142</f>
        <v>2</v>
      </c>
      <c r="O142">
        <f>COUNTIF(C142:G142,"&lt;=17")</f>
        <v>3</v>
      </c>
      <c r="P142">
        <f>COUNTIF(C142:G142,"&gt;=18")</f>
        <v>2</v>
      </c>
      <c r="Q142">
        <f>SUMPRODUCT(--(D142:G142-C142:F142=1))</f>
        <v>2</v>
      </c>
      <c r="R142">
        <f>SUMPRODUCT(COUNTIF(C143:G143,C142:G142))</f>
        <v>1</v>
      </c>
    </row>
    <row r="143">
      <c r="A143">
        <v>2436</v>
      </c>
      <c r="B143" t="str">
        <v>2025-06-11</v>
      </c>
      <c r="C143">
        <v>3</v>
      </c>
      <c r="D143">
        <v>10</v>
      </c>
      <c r="E143">
        <v>11</v>
      </c>
      <c r="F143">
        <v>19</v>
      </c>
      <c r="G143">
        <v>32</v>
      </c>
      <c r="H143">
        <v>3</v>
      </c>
      <c r="I143" t="str">
        <v>03 - 10 - 11 - 19 - 32 [PB: 3]</v>
      </c>
      <c r="J143">
        <f>SUM(C143:G143)</f>
        <v>75</v>
      </c>
      <c r="K143">
        <f>AVERAGE(C143:G143)</f>
        <v>15</v>
      </c>
      <c r="L143">
        <f>G143-C143</f>
        <v>29</v>
      </c>
      <c r="M143">
        <f>SUMPRODUCT(MOD(C143:G143,2))</f>
        <v>3</v>
      </c>
      <c r="N143">
        <f>5-M143</f>
        <v>2</v>
      </c>
      <c r="O143">
        <f>COUNTIF(C143:G143,"&lt;=17")</f>
        <v>3</v>
      </c>
      <c r="P143">
        <f>COUNTIF(C143:G143,"&gt;=18")</f>
        <v>2</v>
      </c>
      <c r="Q143">
        <f>SUMPRODUCT(--(D143:G143-C143:F143=1))</f>
        <v>1</v>
      </c>
      <c r="R143">
        <f>SUMPRODUCT(COUNTIF(C144:G144,C143:G143))</f>
        <v>0</v>
      </c>
    </row>
    <row r="144">
      <c r="A144">
        <v>2435</v>
      </c>
      <c r="B144" t="str">
        <v>2025-06-07</v>
      </c>
      <c r="C144">
        <v>13</v>
      </c>
      <c r="D144">
        <v>14</v>
      </c>
      <c r="E144">
        <v>16</v>
      </c>
      <c r="F144">
        <v>18</v>
      </c>
      <c r="G144">
        <v>22</v>
      </c>
      <c r="H144">
        <v>2</v>
      </c>
      <c r="I144" t="str">
        <v>13 - 14 - 16 - 18 - 22 [PB: 2]</v>
      </c>
      <c r="J144">
        <f>SUM(C144:G144)</f>
        <v>83</v>
      </c>
      <c r="K144">
        <f>AVERAGE(C144:G144)</f>
        <v>16.6</v>
      </c>
      <c r="L144">
        <f>G144-C144</f>
        <v>9</v>
      </c>
      <c r="M144">
        <f>SUMPRODUCT(MOD(C144:G144,2))</f>
        <v>1</v>
      </c>
      <c r="N144">
        <f>5-M144</f>
        <v>4</v>
      </c>
      <c r="O144">
        <f>COUNTIF(C144:G144,"&lt;=17")</f>
        <v>3</v>
      </c>
      <c r="P144">
        <f>COUNTIF(C144:G144,"&gt;=18")</f>
        <v>2</v>
      </c>
      <c r="Q144">
        <f>SUMPRODUCT(--(D144:G144-C144:F144=1))</f>
        <v>1</v>
      </c>
      <c r="R144">
        <f>SUMPRODUCT(COUNTIF(C145:G145,C144:G144))</f>
        <v>1</v>
      </c>
    </row>
    <row r="145">
      <c r="A145">
        <v>2434</v>
      </c>
      <c r="B145" t="str">
        <v>2025-06-04</v>
      </c>
      <c r="C145">
        <v>12</v>
      </c>
      <c r="D145">
        <v>13</v>
      </c>
      <c r="E145">
        <v>15</v>
      </c>
      <c r="F145">
        <v>23</v>
      </c>
      <c r="G145">
        <v>29</v>
      </c>
      <c r="H145">
        <v>1</v>
      </c>
      <c r="I145" t="str">
        <v>12 - 13 - 15 - 23 - 29 [PB: 1]</v>
      </c>
      <c r="J145">
        <f>SUM(C145:G145)</f>
        <v>92</v>
      </c>
      <c r="K145">
        <f>AVERAGE(C145:G145)</f>
        <v>18.4</v>
      </c>
      <c r="L145">
        <f>G145-C145</f>
        <v>17</v>
      </c>
      <c r="M145">
        <f>SUMPRODUCT(MOD(C145:G145,2))</f>
        <v>4</v>
      </c>
      <c r="N145">
        <f>5-M145</f>
        <v>1</v>
      </c>
      <c r="O145">
        <f>COUNTIF(C145:G145,"&lt;=17")</f>
        <v>3</v>
      </c>
      <c r="P145">
        <f>COUNTIF(C145:G145,"&gt;=18")</f>
        <v>2</v>
      </c>
      <c r="Q145">
        <f>SUMPRODUCT(--(D145:G145-C145:F145=1))</f>
        <v>1</v>
      </c>
      <c r="R145">
        <f>SUMPRODUCT(COUNTIF(C146:G146,C145:G145))</f>
        <v>0</v>
      </c>
    </row>
    <row r="146">
      <c r="A146">
        <v>2433</v>
      </c>
      <c r="B146" t="str">
        <v>2025-05-31</v>
      </c>
      <c r="C146">
        <v>6</v>
      </c>
      <c r="D146">
        <v>11</v>
      </c>
      <c r="E146">
        <v>18</v>
      </c>
      <c r="F146">
        <v>21</v>
      </c>
      <c r="G146">
        <v>24</v>
      </c>
      <c r="H146">
        <v>6</v>
      </c>
      <c r="I146" t="str">
        <v>06 - 11 - 18 - 21 - 24 [PB: 6]</v>
      </c>
      <c r="J146">
        <f>SUM(C146:G146)</f>
        <v>80</v>
      </c>
      <c r="K146">
        <f>AVERAGE(C146:G146)</f>
        <v>16</v>
      </c>
      <c r="L146">
        <f>G146-C146</f>
        <v>18</v>
      </c>
      <c r="M146">
        <f>SUMPRODUCT(MOD(C146:G146,2))</f>
        <v>2</v>
      </c>
      <c r="N146">
        <f>5-M146</f>
        <v>3</v>
      </c>
      <c r="O146">
        <f>COUNTIF(C146:G146,"&lt;=17")</f>
        <v>2</v>
      </c>
      <c r="P146">
        <f>COUNTIF(C146:G146,"&gt;=18")</f>
        <v>3</v>
      </c>
      <c r="Q146">
        <f>SUMPRODUCT(--(D146:G146-C146:F146=1))</f>
        <v>0</v>
      </c>
      <c r="R146">
        <f>SUMPRODUCT(COUNTIF(C147:G147,C146:G146))</f>
        <v>1</v>
      </c>
    </row>
    <row r="147">
      <c r="A147">
        <v>2432</v>
      </c>
      <c r="B147" t="str">
        <v>2025-05-28</v>
      </c>
      <c r="C147">
        <v>8</v>
      </c>
      <c r="D147">
        <v>9</v>
      </c>
      <c r="E147">
        <v>11</v>
      </c>
      <c r="F147">
        <v>14</v>
      </c>
      <c r="G147">
        <v>16</v>
      </c>
      <c r="H147">
        <v>9</v>
      </c>
      <c r="I147" t="str">
        <v>08 - 09 - 11 - 14 - 16 [PB: 9]</v>
      </c>
      <c r="J147">
        <f>SUM(C147:G147)</f>
        <v>58</v>
      </c>
      <c r="K147">
        <f>AVERAGE(C147:G147)</f>
        <v>11.6</v>
      </c>
      <c r="L147">
        <f>G147-C147</f>
        <v>8</v>
      </c>
      <c r="M147">
        <f>SUMPRODUCT(MOD(C147:G147,2))</f>
        <v>2</v>
      </c>
      <c r="N147">
        <f>5-M147</f>
        <v>3</v>
      </c>
      <c r="O147">
        <f>COUNTIF(C147:G147,"&lt;=17")</f>
        <v>5</v>
      </c>
      <c r="P147">
        <f>COUNTIF(C147:G147,"&gt;=18")</f>
        <v>0</v>
      </c>
      <c r="Q147">
        <f>SUMPRODUCT(--(D147:G147-C147:F147=1))</f>
        <v>1</v>
      </c>
      <c r="R147">
        <f>SUMPRODUCT(COUNTIF(C148:G148,C147:G147))</f>
        <v>0</v>
      </c>
    </row>
    <row r="148">
      <c r="A148">
        <v>2431</v>
      </c>
      <c r="B148" t="str">
        <v>2025-05-24</v>
      </c>
      <c r="C148">
        <v>18</v>
      </c>
      <c r="D148">
        <v>26</v>
      </c>
      <c r="E148">
        <v>28</v>
      </c>
      <c r="F148">
        <v>32</v>
      </c>
      <c r="G148">
        <v>34</v>
      </c>
      <c r="H148">
        <v>10</v>
      </c>
      <c r="I148" t="str">
        <v>18 - 26 - 28 - 32 - 34 [PB: 10]</v>
      </c>
      <c r="J148">
        <f>SUM(C148:G148)</f>
        <v>138</v>
      </c>
      <c r="K148">
        <f>AVERAGE(C148:G148)</f>
        <v>27.6</v>
      </c>
      <c r="L148">
        <f>G148-C148</f>
        <v>16</v>
      </c>
      <c r="M148">
        <f>SUMPRODUCT(MOD(C148:G148,2))</f>
        <v>0</v>
      </c>
      <c r="N148">
        <f>5-M148</f>
        <v>5</v>
      </c>
      <c r="O148">
        <f>COUNTIF(C148:G148,"&lt;=17")</f>
        <v>0</v>
      </c>
      <c r="P148">
        <f>COUNTIF(C148:G148,"&gt;=18")</f>
        <v>5</v>
      </c>
      <c r="Q148">
        <f>SUMPRODUCT(--(D148:G148-C148:F148=1))</f>
        <v>0</v>
      </c>
      <c r="R148">
        <f>SUMPRODUCT(COUNTIF(C149:G149,C148:G148))</f>
        <v>0</v>
      </c>
    </row>
    <row r="149">
      <c r="A149">
        <v>2430</v>
      </c>
      <c r="B149" t="str">
        <v>2025-05-21</v>
      </c>
      <c r="C149">
        <v>1</v>
      </c>
      <c r="D149">
        <v>2</v>
      </c>
      <c r="E149">
        <v>3</v>
      </c>
      <c r="F149">
        <v>5</v>
      </c>
      <c r="G149">
        <v>6</v>
      </c>
      <c r="H149">
        <v>8</v>
      </c>
      <c r="I149" t="str">
        <v>01 - 02 - 03 - 05 - 06 [PB: 8]</v>
      </c>
      <c r="J149">
        <f>SUM(C149:G149)</f>
        <v>17</v>
      </c>
      <c r="K149">
        <f>AVERAGE(C149:G149)</f>
        <v>3.4</v>
      </c>
      <c r="L149">
        <f>G149-C149</f>
        <v>5</v>
      </c>
      <c r="M149">
        <f>SUMPRODUCT(MOD(C149:G149,2))</f>
        <v>3</v>
      </c>
      <c r="N149">
        <f>5-M149</f>
        <v>2</v>
      </c>
      <c r="O149">
        <f>COUNTIF(C149:G149,"&lt;=17")</f>
        <v>5</v>
      </c>
      <c r="P149">
        <f>COUNTIF(C149:G149,"&gt;=18")</f>
        <v>0</v>
      </c>
      <c r="Q149">
        <f>SUMPRODUCT(--(D149:G149-C149:F149=1))</f>
        <v>3</v>
      </c>
      <c r="R149">
        <f>SUMPRODUCT(COUNTIF(C150:G150,C149:G149))</f>
        <v>1</v>
      </c>
    </row>
    <row r="150">
      <c r="A150">
        <v>2429</v>
      </c>
      <c r="B150" t="str">
        <v>2025-05-17</v>
      </c>
      <c r="C150">
        <v>6</v>
      </c>
      <c r="D150">
        <v>8</v>
      </c>
      <c r="E150">
        <v>19</v>
      </c>
      <c r="F150">
        <v>27</v>
      </c>
      <c r="G150">
        <v>32</v>
      </c>
      <c r="H150">
        <v>4</v>
      </c>
      <c r="I150" t="str">
        <v>06 - 08 - 19 - 27 - 32 [PB: 4]</v>
      </c>
      <c r="J150">
        <f>SUM(C150:G150)</f>
        <v>92</v>
      </c>
      <c r="K150">
        <f>AVERAGE(C150:G150)</f>
        <v>18.4</v>
      </c>
      <c r="L150">
        <f>G150-C150</f>
        <v>26</v>
      </c>
      <c r="M150">
        <f>SUMPRODUCT(MOD(C150:G150,2))</f>
        <v>2</v>
      </c>
      <c r="N150">
        <f>5-M150</f>
        <v>3</v>
      </c>
      <c r="O150">
        <f>COUNTIF(C150:G150,"&lt;=17")</f>
        <v>2</v>
      </c>
      <c r="P150">
        <f>COUNTIF(C150:G150,"&gt;=18")</f>
        <v>3</v>
      </c>
      <c r="Q150">
        <f>SUMPRODUCT(--(D150:G150-C150:F150=1))</f>
        <v>0</v>
      </c>
      <c r="R150">
        <f>SUMPRODUCT(COUNTIF(C151:G151,C150:G150))</f>
        <v>0</v>
      </c>
    </row>
    <row r="151">
      <c r="A151">
        <v>2428</v>
      </c>
      <c r="B151" t="str">
        <v>2025-05-14</v>
      </c>
      <c r="C151">
        <v>13</v>
      </c>
      <c r="D151">
        <v>14</v>
      </c>
      <c r="E151">
        <v>16</v>
      </c>
      <c r="F151">
        <v>17</v>
      </c>
      <c r="G151">
        <v>20</v>
      </c>
      <c r="H151">
        <v>3</v>
      </c>
      <c r="I151" t="str">
        <v>13 - 14 - 16 - 17 - 20 [PB: 3]</v>
      </c>
      <c r="J151">
        <f>SUM(C151:G151)</f>
        <v>80</v>
      </c>
      <c r="K151">
        <f>AVERAGE(C151:G151)</f>
        <v>16</v>
      </c>
      <c r="L151">
        <f>G151-C151</f>
        <v>7</v>
      </c>
      <c r="M151">
        <f>SUMPRODUCT(MOD(C151:G151,2))</f>
        <v>2</v>
      </c>
      <c r="N151">
        <f>5-M151</f>
        <v>3</v>
      </c>
      <c r="O151">
        <f>COUNTIF(C151:G151,"&lt;=17")</f>
        <v>4</v>
      </c>
      <c r="P151">
        <f>COUNTIF(C151:G151,"&gt;=18")</f>
        <v>1</v>
      </c>
      <c r="Q151">
        <f>SUMPRODUCT(--(D151:G151-C151:F151=1))</f>
        <v>2</v>
      </c>
      <c r="R151">
        <f>SUMPRODUCT(COUNTIF(C152:G152,C151:G151))</f>
        <v>0</v>
      </c>
    </row>
    <row r="152">
      <c r="A152">
        <v>2427</v>
      </c>
      <c r="B152" t="str">
        <v>2025-05-10</v>
      </c>
      <c r="C152">
        <v>3</v>
      </c>
      <c r="D152">
        <v>4</v>
      </c>
      <c r="E152">
        <v>22</v>
      </c>
      <c r="F152">
        <v>24</v>
      </c>
      <c r="G152">
        <v>30</v>
      </c>
      <c r="H152">
        <v>6</v>
      </c>
      <c r="I152" t="str">
        <v>03 - 04 - 22 - 24 - 30 [PB: 6]</v>
      </c>
      <c r="J152">
        <f>SUM(C152:G152)</f>
        <v>83</v>
      </c>
      <c r="K152">
        <f>AVERAGE(C152:G152)</f>
        <v>16.6</v>
      </c>
      <c r="L152">
        <f>G152-C152</f>
        <v>27</v>
      </c>
      <c r="M152">
        <f>SUMPRODUCT(MOD(C152:G152,2))</f>
        <v>1</v>
      </c>
      <c r="N152">
        <f>5-M152</f>
        <v>4</v>
      </c>
      <c r="O152">
        <f>COUNTIF(C152:G152,"&lt;=17")</f>
        <v>2</v>
      </c>
      <c r="P152">
        <f>COUNTIF(C152:G152,"&gt;=18")</f>
        <v>3</v>
      </c>
      <c r="Q152">
        <f>SUMPRODUCT(--(D152:G152-C152:F152=1))</f>
        <v>1</v>
      </c>
      <c r="R152">
        <f>SUMPRODUCT(COUNTIF(C153:G153,C152:G152))</f>
        <v>1</v>
      </c>
    </row>
    <row r="153">
      <c r="A153">
        <v>2426</v>
      </c>
      <c r="B153" t="str">
        <v>2025-05-07</v>
      </c>
      <c r="C153">
        <v>7</v>
      </c>
      <c r="D153">
        <v>11</v>
      </c>
      <c r="E153">
        <v>16</v>
      </c>
      <c r="F153">
        <v>21</v>
      </c>
      <c r="G153">
        <v>30</v>
      </c>
      <c r="H153">
        <v>5</v>
      </c>
      <c r="I153" t="str">
        <v>07 - 11 - 16 - 21 - 30 [PB: 5]</v>
      </c>
      <c r="J153">
        <f>SUM(C153:G153)</f>
        <v>85</v>
      </c>
      <c r="K153">
        <f>AVERAGE(C153:G153)</f>
        <v>17</v>
      </c>
      <c r="L153">
        <f>G153-C153</f>
        <v>23</v>
      </c>
      <c r="M153">
        <f>SUMPRODUCT(MOD(C153:G153,2))</f>
        <v>3</v>
      </c>
      <c r="N153">
        <f>5-M153</f>
        <v>2</v>
      </c>
      <c r="O153">
        <f>COUNTIF(C153:G153,"&lt;=17")</f>
        <v>3</v>
      </c>
      <c r="P153">
        <f>COUNTIF(C153:G153,"&gt;=18")</f>
        <v>2</v>
      </c>
      <c r="Q153">
        <f>SUMPRODUCT(--(D153:G153-C153:F153=1))</f>
        <v>0</v>
      </c>
      <c r="R153">
        <f>SUMPRODUCT(COUNTIF(C154:G154,C153:G153))</f>
        <v>0</v>
      </c>
    </row>
    <row r="154">
      <c r="A154">
        <v>2425</v>
      </c>
      <c r="B154" t="str">
        <v>2025-05-03</v>
      </c>
      <c r="C154">
        <v>2</v>
      </c>
      <c r="D154">
        <v>10</v>
      </c>
      <c r="E154">
        <v>13</v>
      </c>
      <c r="F154">
        <v>28</v>
      </c>
      <c r="G154">
        <v>29</v>
      </c>
      <c r="H154">
        <v>5</v>
      </c>
      <c r="I154" t="str">
        <v>02 - 10 - 13 - 28 - 29 [PB: 5]</v>
      </c>
      <c r="J154">
        <f>SUM(C154:G154)</f>
        <v>82</v>
      </c>
      <c r="K154">
        <f>AVERAGE(C154:G154)</f>
        <v>16.4</v>
      </c>
      <c r="L154">
        <f>G154-C154</f>
        <v>27</v>
      </c>
      <c r="M154">
        <f>SUMPRODUCT(MOD(C154:G154,2))</f>
        <v>2</v>
      </c>
      <c r="N154">
        <f>5-M154</f>
        <v>3</v>
      </c>
      <c r="O154">
        <f>COUNTIF(C154:G154,"&lt;=17")</f>
        <v>3</v>
      </c>
      <c r="P154">
        <f>COUNTIF(C154:G154,"&gt;=18")</f>
        <v>2</v>
      </c>
      <c r="Q154">
        <f>SUMPRODUCT(--(D154:G154-C154:F154=1))</f>
        <v>1</v>
      </c>
      <c r="R154">
        <f>SUMPRODUCT(COUNTIF(C155:G155,C154:G154))</f>
        <v>2</v>
      </c>
    </row>
    <row r="155">
      <c r="A155">
        <v>2424</v>
      </c>
      <c r="B155" t="str">
        <v>2025-04-30</v>
      </c>
      <c r="C155">
        <v>10</v>
      </c>
      <c r="D155">
        <v>19</v>
      </c>
      <c r="E155">
        <v>26</v>
      </c>
      <c r="F155">
        <v>29</v>
      </c>
      <c r="G155">
        <v>33</v>
      </c>
      <c r="H155">
        <v>9</v>
      </c>
      <c r="I155" t="str">
        <v>10 - 19 - 26 - 29 - 33 [PB: 9]</v>
      </c>
      <c r="J155">
        <f>SUM(C155:G155)</f>
        <v>117</v>
      </c>
      <c r="K155">
        <f>AVERAGE(C155:G155)</f>
        <v>23.4</v>
      </c>
      <c r="L155">
        <f>G155-C155</f>
        <v>23</v>
      </c>
      <c r="M155">
        <f>SUMPRODUCT(MOD(C155:G155,2))</f>
        <v>3</v>
      </c>
      <c r="N155">
        <f>5-M155</f>
        <v>2</v>
      </c>
      <c r="O155">
        <f>COUNTIF(C155:G155,"&lt;=17")</f>
        <v>1</v>
      </c>
      <c r="P155">
        <f>COUNTIF(C155:G155,"&gt;=18")</f>
        <v>4</v>
      </c>
      <c r="Q155">
        <f>SUMPRODUCT(--(D155:G155-C155:F155=1))</f>
        <v>0</v>
      </c>
      <c r="R155">
        <f>SUMPRODUCT(COUNTIF(C156:G156,C155:G155))</f>
        <v>2</v>
      </c>
    </row>
    <row r="156">
      <c r="A156">
        <v>2423</v>
      </c>
      <c r="B156" t="str">
        <v>2025-04-26</v>
      </c>
      <c r="C156">
        <v>3</v>
      </c>
      <c r="D156">
        <v>16</v>
      </c>
      <c r="E156">
        <v>19</v>
      </c>
      <c r="F156">
        <v>26</v>
      </c>
      <c r="G156">
        <v>27</v>
      </c>
      <c r="H156">
        <v>3</v>
      </c>
      <c r="I156" t="str">
        <v>03 - 16 - 19 - 26 - 27 [PB: 3]</v>
      </c>
      <c r="J156">
        <f>SUM(C156:G156)</f>
        <v>91</v>
      </c>
      <c r="K156">
        <f>AVERAGE(C156:G156)</f>
        <v>18.2</v>
      </c>
      <c r="L156">
        <f>G156-C156</f>
        <v>24</v>
      </c>
      <c r="M156">
        <f>SUMPRODUCT(MOD(C156:G156,2))</f>
        <v>3</v>
      </c>
      <c r="N156">
        <f>5-M156</f>
        <v>2</v>
      </c>
      <c r="O156">
        <f>COUNTIF(C156:G156,"&lt;=17")</f>
        <v>2</v>
      </c>
      <c r="P156">
        <f>COUNTIF(C156:G156,"&gt;=18")</f>
        <v>3</v>
      </c>
      <c r="Q156">
        <f>SUMPRODUCT(--(D156:G156-C156:F156=1))</f>
        <v>1</v>
      </c>
      <c r="R156">
        <f>SUMPRODUCT(COUNTIF(C157:G157,C156:G156))</f>
        <v>1</v>
      </c>
    </row>
    <row r="157">
      <c r="A157">
        <v>2422</v>
      </c>
      <c r="B157" t="str">
        <v>2025-04-23</v>
      </c>
      <c r="C157">
        <v>19</v>
      </c>
      <c r="D157">
        <v>20</v>
      </c>
      <c r="E157">
        <v>23</v>
      </c>
      <c r="F157">
        <v>25</v>
      </c>
      <c r="G157">
        <v>33</v>
      </c>
      <c r="H157">
        <v>2</v>
      </c>
      <c r="I157" t="str">
        <v>19 - 20 - 23 - 25 - 33 [PB: 2]</v>
      </c>
      <c r="J157">
        <f>SUM(C157:G157)</f>
        <v>120</v>
      </c>
      <c r="K157">
        <f>AVERAGE(C157:G157)</f>
        <v>24</v>
      </c>
      <c r="L157">
        <f>G157-C157</f>
        <v>14</v>
      </c>
      <c r="M157">
        <f>SUMPRODUCT(MOD(C157:G157,2))</f>
        <v>4</v>
      </c>
      <c r="N157">
        <f>5-M157</f>
        <v>1</v>
      </c>
      <c r="O157">
        <f>COUNTIF(C157:G157,"&lt;=17")</f>
        <v>0</v>
      </c>
      <c r="P157">
        <f>COUNTIF(C157:G157,"&gt;=18")</f>
        <v>5</v>
      </c>
      <c r="Q157">
        <f>SUMPRODUCT(--(D157:G157-C157:F157=1))</f>
        <v>1</v>
      </c>
      <c r="R157">
        <f>SUMPRODUCT(COUNTIF(C158:G158,C157:G157))</f>
        <v>2</v>
      </c>
    </row>
    <row r="158">
      <c r="A158">
        <v>2421</v>
      </c>
      <c r="B158" t="str">
        <v>2025-04-19</v>
      </c>
      <c r="C158">
        <v>2</v>
      </c>
      <c r="D158">
        <v>9</v>
      </c>
      <c r="E158">
        <v>23</v>
      </c>
      <c r="F158">
        <v>33</v>
      </c>
      <c r="G158">
        <v>35</v>
      </c>
      <c r="H158">
        <v>8</v>
      </c>
      <c r="I158" t="str">
        <v>02 - 09 - 23 - 33 - 35 [PB: 8]</v>
      </c>
      <c r="J158">
        <f>SUM(C158:G158)</f>
        <v>102</v>
      </c>
      <c r="K158">
        <f>AVERAGE(C158:G158)</f>
        <v>20.4</v>
      </c>
      <c r="L158">
        <f>G158-C158</f>
        <v>33</v>
      </c>
      <c r="M158">
        <f>SUMPRODUCT(MOD(C158:G158,2))</f>
        <v>4</v>
      </c>
      <c r="N158">
        <f>5-M158</f>
        <v>1</v>
      </c>
      <c r="O158">
        <f>COUNTIF(C158:G158,"&lt;=17")</f>
        <v>2</v>
      </c>
      <c r="P158">
        <f>COUNTIF(C158:G158,"&gt;=18")</f>
        <v>3</v>
      </c>
      <c r="Q158">
        <f>SUMPRODUCT(--(D158:G158-C158:F158=1))</f>
        <v>0</v>
      </c>
      <c r="R158">
        <f>SUMPRODUCT(COUNTIF(C159:G159,C158:G158))</f>
        <v>1</v>
      </c>
    </row>
    <row r="159">
      <c r="A159">
        <v>2420</v>
      </c>
      <c r="B159" t="str">
        <v>2025-04-16</v>
      </c>
      <c r="C159">
        <v>1</v>
      </c>
      <c r="D159">
        <v>3</v>
      </c>
      <c r="E159">
        <v>17</v>
      </c>
      <c r="F159">
        <v>24</v>
      </c>
      <c r="G159">
        <v>33</v>
      </c>
      <c r="H159">
        <v>4</v>
      </c>
      <c r="I159" t="str">
        <v>01 - 03 - 17 - 24 - 33 [PB: 4]</v>
      </c>
      <c r="J159">
        <f>SUM(C159:G159)</f>
        <v>78</v>
      </c>
      <c r="K159">
        <f>AVERAGE(C159:G159)</f>
        <v>15.6</v>
      </c>
      <c r="L159">
        <f>G159-C159</f>
        <v>32</v>
      </c>
      <c r="M159">
        <f>SUMPRODUCT(MOD(C159:G159,2))</f>
        <v>4</v>
      </c>
      <c r="N159">
        <f>5-M159</f>
        <v>1</v>
      </c>
      <c r="O159">
        <f>COUNTIF(C159:G159,"&lt;=17")</f>
        <v>3</v>
      </c>
      <c r="P159">
        <f>COUNTIF(C159:G159,"&gt;=18")</f>
        <v>2</v>
      </c>
      <c r="Q159">
        <f>SUMPRODUCT(--(D159:G159-C159:F159=1))</f>
        <v>0</v>
      </c>
      <c r="R159">
        <f>SUMPRODUCT(COUNTIF(C160:G160,C159:G159))</f>
        <v>1</v>
      </c>
    </row>
    <row r="160">
      <c r="A160">
        <v>2419</v>
      </c>
      <c r="B160" t="str">
        <v>2025-04-12</v>
      </c>
      <c r="C160">
        <v>7</v>
      </c>
      <c r="D160">
        <v>8</v>
      </c>
      <c r="E160">
        <v>20</v>
      </c>
      <c r="F160">
        <v>22</v>
      </c>
      <c r="G160">
        <v>24</v>
      </c>
      <c r="H160">
        <v>9</v>
      </c>
      <c r="I160" t="str">
        <v>07 - 08 - 20 - 22 - 24 [PB: 9]</v>
      </c>
      <c r="J160">
        <f>SUM(C160:G160)</f>
        <v>81</v>
      </c>
      <c r="K160">
        <f>AVERAGE(C160:G160)</f>
        <v>16.2</v>
      </c>
      <c r="L160">
        <f>G160-C160</f>
        <v>17</v>
      </c>
      <c r="M160">
        <f>SUMPRODUCT(MOD(C160:G160,2))</f>
        <v>1</v>
      </c>
      <c r="N160">
        <f>5-M160</f>
        <v>4</v>
      </c>
      <c r="O160">
        <f>COUNTIF(C160:G160,"&lt;=17")</f>
        <v>2</v>
      </c>
      <c r="P160">
        <f>COUNTIF(C160:G160,"&gt;=18")</f>
        <v>3</v>
      </c>
      <c r="Q160">
        <f>SUMPRODUCT(--(D160:G160-C160:F160=1))</f>
        <v>1</v>
      </c>
      <c r="R160">
        <f>SUMPRODUCT(COUNTIF(C161:G161,C160:G160))</f>
        <v>0</v>
      </c>
    </row>
    <row r="161">
      <c r="A161">
        <v>2418</v>
      </c>
      <c r="B161" t="str">
        <v>2025-04-09</v>
      </c>
      <c r="C161">
        <v>1</v>
      </c>
      <c r="D161">
        <v>13</v>
      </c>
      <c r="E161">
        <v>17</v>
      </c>
      <c r="F161">
        <v>18</v>
      </c>
      <c r="G161">
        <v>27</v>
      </c>
      <c r="H161">
        <v>6</v>
      </c>
      <c r="I161" t="str">
        <v>01 - 13 - 17 - 18 - 27 [PB: 6]</v>
      </c>
      <c r="J161">
        <f>SUM(C161:G161)</f>
        <v>76</v>
      </c>
      <c r="K161">
        <f>AVERAGE(C161:G161)</f>
        <v>15.2</v>
      </c>
      <c r="L161">
        <f>G161-C161</f>
        <v>26</v>
      </c>
      <c r="M161">
        <f>SUMPRODUCT(MOD(C161:G161,2))</f>
        <v>4</v>
      </c>
      <c r="N161">
        <f>5-M161</f>
        <v>1</v>
      </c>
      <c r="O161">
        <f>COUNTIF(C161:G161,"&lt;=17")</f>
        <v>3</v>
      </c>
      <c r="P161">
        <f>COUNTIF(C161:G161,"&gt;=18")</f>
        <v>2</v>
      </c>
      <c r="Q161">
        <f>SUMPRODUCT(--(D161:G161-C161:F161=1))</f>
        <v>1</v>
      </c>
      <c r="R161">
        <f>SUMPRODUCT(COUNTIF(C162:G162,C161:G161))</f>
        <v>2</v>
      </c>
    </row>
    <row r="162">
      <c r="A162">
        <v>2417</v>
      </c>
      <c r="B162" t="str">
        <v>2025-04-05</v>
      </c>
      <c r="C162">
        <v>18</v>
      </c>
      <c r="D162">
        <v>21</v>
      </c>
      <c r="E162">
        <v>27</v>
      </c>
      <c r="F162">
        <v>28</v>
      </c>
      <c r="G162">
        <v>30</v>
      </c>
      <c r="H162">
        <v>1</v>
      </c>
      <c r="I162" t="str">
        <v>18 - 21 - 27 - 28 - 30 [PB: 1]</v>
      </c>
      <c r="J162">
        <f>SUM(C162:G162)</f>
        <v>124</v>
      </c>
      <c r="K162">
        <f>AVERAGE(C162:G162)</f>
        <v>24.8</v>
      </c>
      <c r="L162">
        <f>G162-C162</f>
        <v>12</v>
      </c>
      <c r="M162">
        <f>SUMPRODUCT(MOD(C162:G162,2))</f>
        <v>2</v>
      </c>
      <c r="N162">
        <f>5-M162</f>
        <v>3</v>
      </c>
      <c r="O162">
        <f>COUNTIF(C162:G162,"&lt;=17")</f>
        <v>0</v>
      </c>
      <c r="P162">
        <f>COUNTIF(C162:G162,"&gt;=18")</f>
        <v>5</v>
      </c>
      <c r="Q162">
        <f>SUMPRODUCT(--(D162:G162-C162:F162=1))</f>
        <v>1</v>
      </c>
      <c r="R162">
        <f>SUMPRODUCT(COUNTIF(C163:G163,C162:G162))</f>
        <v>1</v>
      </c>
    </row>
    <row r="163">
      <c r="A163">
        <v>2416</v>
      </c>
      <c r="B163" t="str">
        <v>2025-04-02</v>
      </c>
      <c r="C163">
        <v>10</v>
      </c>
      <c r="D163">
        <v>14</v>
      </c>
      <c r="E163">
        <v>18</v>
      </c>
      <c r="F163">
        <v>22</v>
      </c>
      <c r="G163">
        <v>32</v>
      </c>
      <c r="H163">
        <v>10</v>
      </c>
      <c r="I163" t="str">
        <v>10 - 14 - 18 - 22 - 32 [PB: 10]</v>
      </c>
      <c r="J163">
        <f>SUM(C163:G163)</f>
        <v>96</v>
      </c>
      <c r="K163">
        <f>AVERAGE(C163:G163)</f>
        <v>19.2</v>
      </c>
      <c r="L163">
        <f>G163-C163</f>
        <v>22</v>
      </c>
      <c r="M163">
        <f>SUMPRODUCT(MOD(C163:G163,2))</f>
        <v>0</v>
      </c>
      <c r="N163">
        <f>5-M163</f>
        <v>5</v>
      </c>
      <c r="O163">
        <f>COUNTIF(C163:G163,"&lt;=17")</f>
        <v>2</v>
      </c>
      <c r="P163">
        <f>COUNTIF(C163:G163,"&gt;=18")</f>
        <v>3</v>
      </c>
      <c r="Q163">
        <f>SUMPRODUCT(--(D163:G163-C163:F163=1))</f>
        <v>0</v>
      </c>
      <c r="R163">
        <f>SUMPRODUCT(COUNTIF(C164:G164,C163:G163))</f>
        <v>1</v>
      </c>
    </row>
    <row r="164">
      <c r="A164">
        <v>2415</v>
      </c>
      <c r="B164" t="str">
        <v>2025-03-29</v>
      </c>
      <c r="C164">
        <v>16</v>
      </c>
      <c r="D164">
        <v>17</v>
      </c>
      <c r="E164">
        <v>18</v>
      </c>
      <c r="F164">
        <v>27</v>
      </c>
      <c r="G164">
        <v>28</v>
      </c>
      <c r="H164">
        <v>10</v>
      </c>
      <c r="I164" t="str">
        <v>16 - 17 - 18 - 27 - 28 [PB: 10]</v>
      </c>
      <c r="J164">
        <f>SUM(C164:G164)</f>
        <v>106</v>
      </c>
      <c r="K164">
        <f>AVERAGE(C164:G164)</f>
        <v>21.2</v>
      </c>
      <c r="L164">
        <f>G164-C164</f>
        <v>12</v>
      </c>
      <c r="M164">
        <f>SUMPRODUCT(MOD(C164:G164,2))</f>
        <v>2</v>
      </c>
      <c r="N164">
        <f>5-M164</f>
        <v>3</v>
      </c>
      <c r="O164">
        <f>COUNTIF(C164:G164,"&lt;=17")</f>
        <v>2</v>
      </c>
      <c r="P164">
        <f>COUNTIF(C164:G164,"&gt;=18")</f>
        <v>3</v>
      </c>
      <c r="Q164">
        <f>SUMPRODUCT(--(D164:G164-C164:F164=1))</f>
        <v>3</v>
      </c>
      <c r="R164">
        <f>SUMPRODUCT(COUNTIF(C165:G165,C164:G164))</f>
        <v>1</v>
      </c>
    </row>
    <row r="165">
      <c r="A165">
        <v>2414</v>
      </c>
      <c r="B165" t="str">
        <v>2025-03-26</v>
      </c>
      <c r="C165">
        <v>9</v>
      </c>
      <c r="D165">
        <v>13</v>
      </c>
      <c r="E165">
        <v>24</v>
      </c>
      <c r="F165">
        <v>28</v>
      </c>
      <c r="G165">
        <v>32</v>
      </c>
      <c r="H165">
        <v>2</v>
      </c>
      <c r="I165" t="str">
        <v>09 - 13 - 24 - 28 - 32 [PB: 2]</v>
      </c>
      <c r="J165">
        <f>SUM(C165:G165)</f>
        <v>106</v>
      </c>
      <c r="K165">
        <f>AVERAGE(C165:G165)</f>
        <v>21.2</v>
      </c>
      <c r="L165">
        <f>G165-C165</f>
        <v>23</v>
      </c>
      <c r="M165">
        <f>SUMPRODUCT(MOD(C165:G165,2))</f>
        <v>2</v>
      </c>
      <c r="N165">
        <f>5-M165</f>
        <v>3</v>
      </c>
      <c r="O165">
        <f>COUNTIF(C165:G165,"&lt;=17")</f>
        <v>2</v>
      </c>
      <c r="P165">
        <f>COUNTIF(C165:G165,"&gt;=18")</f>
        <v>3</v>
      </c>
      <c r="Q165">
        <f>SUMPRODUCT(--(D165:G165-C165:F165=1))</f>
        <v>0</v>
      </c>
      <c r="R165">
        <f>SUMPRODUCT(COUNTIF(C166:G166,C165:G165))</f>
        <v>0</v>
      </c>
    </row>
    <row r="166">
      <c r="A166">
        <v>2413</v>
      </c>
      <c r="B166" t="str">
        <v>2025-03-22</v>
      </c>
      <c r="C166">
        <v>3</v>
      </c>
      <c r="D166">
        <v>6</v>
      </c>
      <c r="E166">
        <v>15</v>
      </c>
      <c r="F166">
        <v>19</v>
      </c>
      <c r="G166">
        <v>23</v>
      </c>
      <c r="H166">
        <v>9</v>
      </c>
      <c r="I166" t="str">
        <v>03 - 06 - 15 - 19 - 23 [PB: 9]</v>
      </c>
      <c r="J166">
        <f>SUM(C166:G166)</f>
        <v>66</v>
      </c>
      <c r="K166">
        <f>AVERAGE(C166:G166)</f>
        <v>13.2</v>
      </c>
      <c r="L166">
        <f>G166-C166</f>
        <v>20</v>
      </c>
      <c r="M166">
        <f>SUMPRODUCT(MOD(C166:G166,2))</f>
        <v>4</v>
      </c>
      <c r="N166">
        <f>5-M166</f>
        <v>1</v>
      </c>
      <c r="O166">
        <f>COUNTIF(C166:G166,"&lt;=17")</f>
        <v>3</v>
      </c>
      <c r="P166">
        <f>COUNTIF(C166:G166,"&gt;=18")</f>
        <v>2</v>
      </c>
      <c r="Q166">
        <f>SUMPRODUCT(--(D166:G166-C166:F166=1))</f>
        <v>0</v>
      </c>
      <c r="R166">
        <f>SUMPRODUCT(COUNTIF(C167:G167,C166:G166))</f>
        <v>0</v>
      </c>
    </row>
    <row r="167">
      <c r="A167">
        <v>2412</v>
      </c>
      <c r="B167" t="str">
        <v>2025-03-19</v>
      </c>
      <c r="C167">
        <v>5</v>
      </c>
      <c r="D167">
        <v>8</v>
      </c>
      <c r="E167">
        <v>14</v>
      </c>
      <c r="F167">
        <v>17</v>
      </c>
      <c r="G167">
        <v>29</v>
      </c>
      <c r="H167">
        <v>6</v>
      </c>
      <c r="I167" t="str">
        <v>05 - 08 - 14 - 17 - 29 [PB: 6]</v>
      </c>
      <c r="J167">
        <f>SUM(C167:G167)</f>
        <v>73</v>
      </c>
      <c r="K167">
        <f>AVERAGE(C167:G167)</f>
        <v>14.6</v>
      </c>
      <c r="L167">
        <f>G167-C167</f>
        <v>24</v>
      </c>
      <c r="M167">
        <f>SUMPRODUCT(MOD(C167:G167,2))</f>
        <v>3</v>
      </c>
      <c r="N167">
        <f>5-M167</f>
        <v>2</v>
      </c>
      <c r="O167">
        <f>COUNTIF(C167:G167,"&lt;=17")</f>
        <v>4</v>
      </c>
      <c r="P167">
        <f>COUNTIF(C167:G167,"&gt;=18")</f>
        <v>1</v>
      </c>
      <c r="Q167">
        <f>SUMPRODUCT(--(D167:G167-C167:F167=1))</f>
        <v>0</v>
      </c>
      <c r="R167">
        <f>SUMPRODUCT(COUNTIF(C168:G168,C167:G167))</f>
        <v>0</v>
      </c>
    </row>
    <row r="168">
      <c r="A168">
        <v>2411</v>
      </c>
      <c r="B168" t="str">
        <v>2025-03-15</v>
      </c>
      <c r="C168">
        <v>1</v>
      </c>
      <c r="D168">
        <v>10</v>
      </c>
      <c r="E168">
        <v>16</v>
      </c>
      <c r="F168">
        <v>22</v>
      </c>
      <c r="G168">
        <v>24</v>
      </c>
      <c r="H168">
        <v>4</v>
      </c>
      <c r="I168" t="str">
        <v>01 - 10 - 16 - 22 - 24 [PB: 4]</v>
      </c>
      <c r="J168">
        <f>SUM(C168:G168)</f>
        <v>73</v>
      </c>
      <c r="K168">
        <f>AVERAGE(C168:G168)</f>
        <v>14.6</v>
      </c>
      <c r="L168">
        <f>G168-C168</f>
        <v>23</v>
      </c>
      <c r="M168">
        <f>SUMPRODUCT(MOD(C168:G168,2))</f>
        <v>1</v>
      </c>
      <c r="N168">
        <f>5-M168</f>
        <v>4</v>
      </c>
      <c r="O168">
        <f>COUNTIF(C168:G168,"&lt;=17")</f>
        <v>3</v>
      </c>
      <c r="P168">
        <f>COUNTIF(C168:G168,"&gt;=18")</f>
        <v>2</v>
      </c>
      <c r="Q168">
        <f>SUMPRODUCT(--(D168:G168-C168:F168=1))</f>
        <v>0</v>
      </c>
      <c r="R168">
        <f>SUMPRODUCT(COUNTIF(C169:G169,C168:G168))</f>
        <v>1</v>
      </c>
    </row>
    <row r="169">
      <c r="A169">
        <v>2410</v>
      </c>
      <c r="B169" t="str">
        <v>2025-03-12</v>
      </c>
      <c r="C169">
        <v>3</v>
      </c>
      <c r="D169">
        <v>10</v>
      </c>
      <c r="E169">
        <v>17</v>
      </c>
      <c r="F169">
        <v>23</v>
      </c>
      <c r="G169">
        <v>35</v>
      </c>
      <c r="H169">
        <v>5</v>
      </c>
      <c r="I169" t="str">
        <v>03 - 10 - 17 - 23 - 35 [PB: 5]</v>
      </c>
      <c r="J169">
        <f>SUM(C169:G169)</f>
        <v>88</v>
      </c>
      <c r="K169">
        <f>AVERAGE(C169:G169)</f>
        <v>17.6</v>
      </c>
      <c r="L169">
        <f>G169-C169</f>
        <v>32</v>
      </c>
      <c r="M169">
        <f>SUMPRODUCT(MOD(C169:G169,2))</f>
        <v>4</v>
      </c>
      <c r="N169">
        <f>5-M169</f>
        <v>1</v>
      </c>
      <c r="O169">
        <f>COUNTIF(C169:G169,"&lt;=17")</f>
        <v>3</v>
      </c>
      <c r="P169">
        <f>COUNTIF(C169:G169,"&gt;=18")</f>
        <v>2</v>
      </c>
      <c r="Q169">
        <f>SUMPRODUCT(--(D169:G169-C169:F169=1))</f>
        <v>0</v>
      </c>
      <c r="R169">
        <f>SUMPRODUCT(COUNTIF(C170:G170,C169:G169))</f>
        <v>0</v>
      </c>
    </row>
    <row r="170">
      <c r="A170">
        <v>2409</v>
      </c>
      <c r="B170" t="str">
        <v>2025-03-08</v>
      </c>
      <c r="C170">
        <v>4</v>
      </c>
      <c r="D170">
        <v>13</v>
      </c>
      <c r="E170">
        <v>20</v>
      </c>
      <c r="F170">
        <v>29</v>
      </c>
      <c r="G170">
        <v>31</v>
      </c>
      <c r="H170">
        <v>10</v>
      </c>
      <c r="I170" t="str">
        <v>04 - 13 - 20 - 29 - 31 [PB: 10]</v>
      </c>
      <c r="J170">
        <f>SUM(C170:G170)</f>
        <v>97</v>
      </c>
      <c r="K170">
        <f>AVERAGE(C170:G170)</f>
        <v>19.4</v>
      </c>
      <c r="L170">
        <f>G170-C170</f>
        <v>27</v>
      </c>
      <c r="M170">
        <f>SUMPRODUCT(MOD(C170:G170,2))</f>
        <v>3</v>
      </c>
      <c r="N170">
        <f>5-M170</f>
        <v>2</v>
      </c>
      <c r="O170">
        <f>COUNTIF(C170:G170,"&lt;=17")</f>
        <v>2</v>
      </c>
      <c r="P170">
        <f>COUNTIF(C170:G170,"&gt;=18")</f>
        <v>3</v>
      </c>
      <c r="Q170">
        <f>SUMPRODUCT(--(D170:G170-C170:F170=1))</f>
        <v>0</v>
      </c>
      <c r="R170">
        <f>SUMPRODUCT(COUNTIF(C171:G171,C170:G170))</f>
        <v>2</v>
      </c>
    </row>
    <row r="171">
      <c r="A171">
        <v>2408</v>
      </c>
      <c r="B171" t="str">
        <v>2025-03-05</v>
      </c>
      <c r="C171">
        <v>1</v>
      </c>
      <c r="D171">
        <v>5</v>
      </c>
      <c r="E171">
        <v>13</v>
      </c>
      <c r="F171">
        <v>20</v>
      </c>
      <c r="G171">
        <v>25</v>
      </c>
      <c r="H171">
        <v>2</v>
      </c>
      <c r="I171" t="str">
        <v>01 - 05 - 13 - 20 - 25 [PB: 2]</v>
      </c>
      <c r="J171">
        <f>SUM(C171:G171)</f>
        <v>64</v>
      </c>
      <c r="K171">
        <f>AVERAGE(C171:G171)</f>
        <v>12.8</v>
      </c>
      <c r="L171">
        <f>G171-C171</f>
        <v>24</v>
      </c>
      <c r="M171">
        <f>SUMPRODUCT(MOD(C171:G171,2))</f>
        <v>4</v>
      </c>
      <c r="N171">
        <f>5-M171</f>
        <v>1</v>
      </c>
      <c r="O171">
        <f>COUNTIF(C171:G171,"&lt;=17")</f>
        <v>3</v>
      </c>
      <c r="P171">
        <f>COUNTIF(C171:G171,"&gt;=18")</f>
        <v>2</v>
      </c>
      <c r="Q171">
        <f>SUMPRODUCT(--(D171:G171-C171:F171=1))</f>
        <v>0</v>
      </c>
      <c r="R171">
        <f>SUMPRODUCT(COUNTIF(C172:G172,C171:G171))</f>
        <v>0</v>
      </c>
    </row>
    <row r="172">
      <c r="A172">
        <v>2407</v>
      </c>
      <c r="B172" t="str">
        <v>2025-03-01</v>
      </c>
      <c r="C172">
        <v>4</v>
      </c>
      <c r="D172">
        <v>17</v>
      </c>
      <c r="E172">
        <v>18</v>
      </c>
      <c r="F172">
        <v>22</v>
      </c>
      <c r="G172">
        <v>33</v>
      </c>
      <c r="H172">
        <v>8</v>
      </c>
      <c r="I172" t="str">
        <v>04 - 17 - 18 - 22 - 33 [PB: 8]</v>
      </c>
      <c r="J172">
        <f>SUM(C172:G172)</f>
        <v>94</v>
      </c>
      <c r="K172">
        <f>AVERAGE(C172:G172)</f>
        <v>18.8</v>
      </c>
      <c r="L172">
        <f>G172-C172</f>
        <v>29</v>
      </c>
      <c r="M172">
        <f>SUMPRODUCT(MOD(C172:G172,2))</f>
        <v>2</v>
      </c>
      <c r="N172">
        <f>5-M172</f>
        <v>3</v>
      </c>
      <c r="O172">
        <f>COUNTIF(C172:G172,"&lt;=17")</f>
        <v>2</v>
      </c>
      <c r="P172">
        <f>COUNTIF(C172:G172,"&gt;=18")</f>
        <v>3</v>
      </c>
      <c r="Q172">
        <f>SUMPRODUCT(--(D172:G172-C172:F172=1))</f>
        <v>1</v>
      </c>
      <c r="R172">
        <f>SUMPRODUCT(COUNTIF(C173:G173,C172:G172))</f>
        <v>1</v>
      </c>
    </row>
    <row r="173">
      <c r="A173">
        <v>2406</v>
      </c>
      <c r="B173" t="str">
        <v>2025-02-26</v>
      </c>
      <c r="C173">
        <v>5</v>
      </c>
      <c r="D173">
        <v>7</v>
      </c>
      <c r="E173">
        <v>22</v>
      </c>
      <c r="F173">
        <v>24</v>
      </c>
      <c r="G173">
        <v>25</v>
      </c>
      <c r="H173">
        <v>5</v>
      </c>
      <c r="I173" t="str">
        <v>05 - 07 - 22 - 24 - 25 [PB: 5]</v>
      </c>
      <c r="J173">
        <f>SUM(C173:G173)</f>
        <v>83</v>
      </c>
      <c r="K173">
        <f>AVERAGE(C173:G173)</f>
        <v>16.6</v>
      </c>
      <c r="L173">
        <f>G173-C173</f>
        <v>20</v>
      </c>
      <c r="M173">
        <f>SUMPRODUCT(MOD(C173:G173,2))</f>
        <v>3</v>
      </c>
      <c r="N173">
        <f>5-M173</f>
        <v>2</v>
      </c>
      <c r="O173">
        <f>COUNTIF(C173:G173,"&lt;=17")</f>
        <v>2</v>
      </c>
      <c r="P173">
        <f>COUNTIF(C173:G173,"&gt;=18")</f>
        <v>3</v>
      </c>
      <c r="Q173">
        <f>SUMPRODUCT(--(D173:G173-C173:F173=1))</f>
        <v>1</v>
      </c>
      <c r="R173">
        <f>SUMPRODUCT(COUNTIF(C174:G174,C173:G173))</f>
        <v>1</v>
      </c>
    </row>
    <row r="174">
      <c r="A174">
        <v>2405</v>
      </c>
      <c r="B174" t="str">
        <v>2025-02-22</v>
      </c>
      <c r="C174">
        <v>4</v>
      </c>
      <c r="D174">
        <v>9</v>
      </c>
      <c r="E174">
        <v>15</v>
      </c>
      <c r="F174">
        <v>22</v>
      </c>
      <c r="G174">
        <v>35</v>
      </c>
      <c r="H174">
        <v>2</v>
      </c>
      <c r="I174" t="str">
        <v>04 - 09 - 15 - 22 - 35 [PB: 2]</v>
      </c>
      <c r="J174">
        <f>SUM(C174:G174)</f>
        <v>85</v>
      </c>
      <c r="K174">
        <f>AVERAGE(C174:G174)</f>
        <v>17</v>
      </c>
      <c r="L174">
        <f>G174-C174</f>
        <v>31</v>
      </c>
      <c r="M174">
        <f>SUMPRODUCT(MOD(C174:G174,2))</f>
        <v>3</v>
      </c>
      <c r="N174">
        <f>5-M174</f>
        <v>2</v>
      </c>
      <c r="O174">
        <f>COUNTIF(C174:G174,"&lt;=17")</f>
        <v>3</v>
      </c>
      <c r="P174">
        <f>COUNTIF(C174:G174,"&gt;=18")</f>
        <v>2</v>
      </c>
      <c r="Q174">
        <f>SUMPRODUCT(--(D174:G174-C174:F174=1))</f>
        <v>0</v>
      </c>
      <c r="R174">
        <f>SUMPRODUCT(COUNTIF(C175:G175,C174:G174))</f>
        <v>2</v>
      </c>
    </row>
    <row r="175">
      <c r="A175">
        <v>2404</v>
      </c>
      <c r="B175" t="str">
        <v>2025-02-19</v>
      </c>
      <c r="C175">
        <v>5</v>
      </c>
      <c r="D175">
        <v>9</v>
      </c>
      <c r="E175">
        <v>13</v>
      </c>
      <c r="F175">
        <v>30</v>
      </c>
      <c r="G175">
        <v>35</v>
      </c>
      <c r="H175">
        <v>7</v>
      </c>
      <c r="I175" t="str">
        <v>05 - 09 - 13 - 30 - 35 [PB: 7]</v>
      </c>
      <c r="J175">
        <f>SUM(C175:G175)</f>
        <v>92</v>
      </c>
      <c r="K175">
        <f>AVERAGE(C175:G175)</f>
        <v>18.4</v>
      </c>
      <c r="L175">
        <f>G175-C175</f>
        <v>30</v>
      </c>
      <c r="M175">
        <f>SUMPRODUCT(MOD(C175:G175,2))</f>
        <v>4</v>
      </c>
      <c r="N175">
        <f>5-M175</f>
        <v>1</v>
      </c>
      <c r="O175">
        <f>COUNTIF(C175:G175,"&lt;=17")</f>
        <v>3</v>
      </c>
      <c r="P175">
        <f>COUNTIF(C175:G175,"&gt;=18")</f>
        <v>2</v>
      </c>
      <c r="Q175">
        <f>SUMPRODUCT(--(D175:G175-C175:F175=1))</f>
        <v>0</v>
      </c>
      <c r="R175">
        <f>SUMPRODUCT(COUNTIF(C176:G176,C175:G175))</f>
        <v>0</v>
      </c>
    </row>
    <row r="176">
      <c r="A176">
        <v>2403</v>
      </c>
      <c r="B176" t="str">
        <v>2025-02-15</v>
      </c>
      <c r="C176">
        <v>6</v>
      </c>
      <c r="D176">
        <v>7</v>
      </c>
      <c r="E176">
        <v>11</v>
      </c>
      <c r="F176">
        <v>24</v>
      </c>
      <c r="G176">
        <v>34</v>
      </c>
      <c r="H176">
        <v>2</v>
      </c>
      <c r="I176" t="str">
        <v>06 - 07 - 11 - 24 - 34 [PB: 2]</v>
      </c>
      <c r="J176">
        <f>SUM(C176:G176)</f>
        <v>82</v>
      </c>
      <c r="K176">
        <f>AVERAGE(C176:G176)</f>
        <v>16.4</v>
      </c>
      <c r="L176">
        <f>G176-C176</f>
        <v>28</v>
      </c>
      <c r="M176">
        <f>SUMPRODUCT(MOD(C176:G176,2))</f>
        <v>2</v>
      </c>
      <c r="N176">
        <f>5-M176</f>
        <v>3</v>
      </c>
      <c r="O176">
        <f>COUNTIF(C176:G176,"&lt;=17")</f>
        <v>3</v>
      </c>
      <c r="P176">
        <f>COUNTIF(C176:G176,"&gt;=18")</f>
        <v>2</v>
      </c>
      <c r="Q176">
        <f>SUMPRODUCT(--(D176:G176-C176:F176=1))</f>
        <v>1</v>
      </c>
      <c r="R176">
        <f>SUMPRODUCT(COUNTIF(C177:G177,C176:G176))</f>
        <v>2</v>
      </c>
    </row>
    <row r="177">
      <c r="A177">
        <v>2402</v>
      </c>
      <c r="B177" t="str">
        <v>2025-02-12</v>
      </c>
      <c r="C177">
        <v>5</v>
      </c>
      <c r="D177">
        <v>6</v>
      </c>
      <c r="E177">
        <v>16</v>
      </c>
      <c r="F177">
        <v>17</v>
      </c>
      <c r="G177">
        <v>24</v>
      </c>
      <c r="H177">
        <v>8</v>
      </c>
      <c r="I177" t="str">
        <v>05 - 06 - 16 - 17 - 24 [PB: 8]</v>
      </c>
      <c r="J177">
        <f>SUM(C177:G177)</f>
        <v>68</v>
      </c>
      <c r="K177">
        <f>AVERAGE(C177:G177)</f>
        <v>13.6</v>
      </c>
      <c r="L177">
        <f>G177-C177</f>
        <v>19</v>
      </c>
      <c r="M177">
        <f>SUMPRODUCT(MOD(C177:G177,2))</f>
        <v>2</v>
      </c>
      <c r="N177">
        <f>5-M177</f>
        <v>3</v>
      </c>
      <c r="O177">
        <f>COUNTIF(C177:G177,"&lt;=17")</f>
        <v>4</v>
      </c>
      <c r="P177">
        <f>COUNTIF(C177:G177,"&gt;=18")</f>
        <v>1</v>
      </c>
      <c r="Q177">
        <f>SUMPRODUCT(--(D177:G177-C177:F177=1))</f>
        <v>2</v>
      </c>
      <c r="R177">
        <f>SUMPRODUCT(COUNTIF(C178:G178,C177:G177))</f>
        <v>1</v>
      </c>
    </row>
    <row r="178">
      <c r="A178">
        <v>2401</v>
      </c>
      <c r="B178" t="str">
        <v>2025-02-08</v>
      </c>
      <c r="C178">
        <v>13</v>
      </c>
      <c r="D178">
        <v>17</v>
      </c>
      <c r="E178">
        <v>21</v>
      </c>
      <c r="F178">
        <v>26</v>
      </c>
      <c r="G178">
        <v>27</v>
      </c>
      <c r="H178">
        <v>6</v>
      </c>
      <c r="I178" t="str">
        <v>13 - 17 - 21 - 26 - 27 [PB: 6]</v>
      </c>
      <c r="J178">
        <f>SUM(C178:G178)</f>
        <v>104</v>
      </c>
      <c r="K178">
        <f>AVERAGE(C178:G178)</f>
        <v>20.8</v>
      </c>
      <c r="L178">
        <f>G178-C178</f>
        <v>14</v>
      </c>
      <c r="M178">
        <f>SUMPRODUCT(MOD(C178:G178,2))</f>
        <v>4</v>
      </c>
      <c r="N178">
        <f>5-M178</f>
        <v>1</v>
      </c>
      <c r="O178">
        <f>COUNTIF(C178:G178,"&lt;=17")</f>
        <v>2</v>
      </c>
      <c r="P178">
        <f>COUNTIF(C178:G178,"&gt;=18")</f>
        <v>3</v>
      </c>
      <c r="Q178">
        <f>SUMPRODUCT(--(D178:G178-C178:F178=1))</f>
        <v>1</v>
      </c>
      <c r="R178">
        <f>SUMPRODUCT(COUNTIF(C179:G179,C178:G178))</f>
        <v>1</v>
      </c>
    </row>
    <row r="179">
      <c r="A179">
        <v>2400</v>
      </c>
      <c r="B179" t="str">
        <v>2025-02-05</v>
      </c>
      <c r="C179">
        <v>3</v>
      </c>
      <c r="D179">
        <v>4</v>
      </c>
      <c r="E179">
        <v>8</v>
      </c>
      <c r="F179">
        <v>16</v>
      </c>
      <c r="G179">
        <v>27</v>
      </c>
      <c r="H179">
        <v>7</v>
      </c>
      <c r="I179" t="str">
        <v>03 - 04 - 08 - 16 - 27 [PB: 7]</v>
      </c>
      <c r="J179">
        <f>SUM(C179:G179)</f>
        <v>58</v>
      </c>
      <c r="K179">
        <f>AVERAGE(C179:G179)</f>
        <v>11.6</v>
      </c>
      <c r="L179">
        <f>G179-C179</f>
        <v>24</v>
      </c>
      <c r="M179">
        <f>SUMPRODUCT(MOD(C179:G179,2))</f>
        <v>2</v>
      </c>
      <c r="N179">
        <f>5-M179</f>
        <v>3</v>
      </c>
      <c r="O179">
        <f>COUNTIF(C179:G179,"&lt;=17")</f>
        <v>4</v>
      </c>
      <c r="P179">
        <f>COUNTIF(C179:G179,"&gt;=18")</f>
        <v>1</v>
      </c>
      <c r="Q179">
        <f>SUMPRODUCT(--(D179:G179-C179:F179=1))</f>
        <v>1</v>
      </c>
      <c r="R179">
        <f>SUMPRODUCT(COUNTIF(C180:G180,C179:G179))</f>
        <v>0</v>
      </c>
    </row>
    <row r="180">
      <c r="A180">
        <v>2399</v>
      </c>
      <c r="B180" t="str">
        <v>2025-02-01</v>
      </c>
      <c r="C180">
        <v>13</v>
      </c>
      <c r="D180">
        <v>19</v>
      </c>
      <c r="E180">
        <v>21</v>
      </c>
      <c r="F180">
        <v>22</v>
      </c>
      <c r="G180">
        <v>32</v>
      </c>
      <c r="H180">
        <v>1</v>
      </c>
      <c r="I180" t="str">
        <v>13 - 19 - 21 - 22 - 32 [PB: 1]</v>
      </c>
      <c r="J180">
        <f>SUM(C180:G180)</f>
        <v>107</v>
      </c>
      <c r="K180">
        <f>AVERAGE(C180:G180)</f>
        <v>21.4</v>
      </c>
      <c r="L180">
        <f>G180-C180</f>
        <v>19</v>
      </c>
      <c r="M180">
        <f>SUMPRODUCT(MOD(C180:G180,2))</f>
        <v>3</v>
      </c>
      <c r="N180">
        <f>5-M180</f>
        <v>2</v>
      </c>
      <c r="O180">
        <f>COUNTIF(C180:G180,"&lt;=17")</f>
        <v>1</v>
      </c>
      <c r="P180">
        <f>COUNTIF(C180:G180,"&gt;=18")</f>
        <v>4</v>
      </c>
      <c r="Q180">
        <f>SUMPRODUCT(--(D180:G180-C180:F180=1))</f>
        <v>1</v>
      </c>
      <c r="R180">
        <f>SUMPRODUCT(COUNTIF(C181:G181,C180:G180))</f>
        <v>0</v>
      </c>
    </row>
    <row r="181">
      <c r="A181">
        <v>2398</v>
      </c>
      <c r="B181" t="str">
        <v>2025-01-29</v>
      </c>
      <c r="C181">
        <v>8</v>
      </c>
      <c r="D181">
        <v>9</v>
      </c>
      <c r="E181">
        <v>28</v>
      </c>
      <c r="F181">
        <v>31</v>
      </c>
      <c r="G181">
        <v>34</v>
      </c>
      <c r="H181">
        <v>2</v>
      </c>
      <c r="I181" t="str">
        <v>08 - 09 - 28 - 31 - 34 [PB: 2]</v>
      </c>
      <c r="J181">
        <f>SUM(C181:G181)</f>
        <v>110</v>
      </c>
      <c r="K181">
        <f>AVERAGE(C181:G181)</f>
        <v>22</v>
      </c>
      <c r="L181">
        <f>G181-C181</f>
        <v>26</v>
      </c>
      <c r="M181">
        <f>SUMPRODUCT(MOD(C181:G181,2))</f>
        <v>2</v>
      </c>
      <c r="N181">
        <f>5-M181</f>
        <v>3</v>
      </c>
      <c r="O181">
        <f>COUNTIF(C181:G181,"&lt;=17")</f>
        <v>2</v>
      </c>
      <c r="P181">
        <f>COUNTIF(C181:G181,"&gt;=18")</f>
        <v>3</v>
      </c>
      <c r="Q181">
        <f>SUMPRODUCT(--(D181:G181-C181:F181=1))</f>
        <v>1</v>
      </c>
      <c r="R181">
        <f>SUMPRODUCT(COUNTIF(C182:G182,C181:G181))</f>
        <v>1</v>
      </c>
    </row>
    <row r="182">
      <c r="A182">
        <v>2397</v>
      </c>
      <c r="B182" t="str">
        <v>2025-01-25</v>
      </c>
      <c r="C182">
        <v>16</v>
      </c>
      <c r="D182">
        <v>19</v>
      </c>
      <c r="E182">
        <v>29</v>
      </c>
      <c r="F182">
        <v>31</v>
      </c>
      <c r="G182">
        <v>33</v>
      </c>
      <c r="H182">
        <v>8</v>
      </c>
      <c r="I182" t="str">
        <v>16 - 19 - 29 - 31 - 33 [PB: 8]</v>
      </c>
      <c r="J182">
        <f>SUM(C182:G182)</f>
        <v>128</v>
      </c>
      <c r="K182">
        <f>AVERAGE(C182:G182)</f>
        <v>25.6</v>
      </c>
      <c r="L182">
        <f>G182-C182</f>
        <v>17</v>
      </c>
      <c r="M182">
        <f>SUMPRODUCT(MOD(C182:G182,2))</f>
        <v>4</v>
      </c>
      <c r="N182">
        <f>5-M182</f>
        <v>1</v>
      </c>
      <c r="O182">
        <f>COUNTIF(C182:G182,"&lt;=17")</f>
        <v>1</v>
      </c>
      <c r="P182">
        <f>COUNTIF(C182:G182,"&gt;=18")</f>
        <v>4</v>
      </c>
      <c r="Q182">
        <f>SUMPRODUCT(--(D182:G182-C182:F182=1))</f>
        <v>0</v>
      </c>
      <c r="R182">
        <f>SUMPRODUCT(COUNTIF(C183:G183,C182:G182))</f>
        <v>1</v>
      </c>
    </row>
    <row r="183">
      <c r="A183">
        <v>2396</v>
      </c>
      <c r="B183" t="str">
        <v>2025-01-22</v>
      </c>
      <c r="C183">
        <v>19</v>
      </c>
      <c r="D183">
        <v>22</v>
      </c>
      <c r="E183">
        <v>26</v>
      </c>
      <c r="F183">
        <v>28</v>
      </c>
      <c r="G183">
        <v>34</v>
      </c>
      <c r="H183">
        <v>5</v>
      </c>
      <c r="I183" t="str">
        <v>19 - 22 - 26 - 28 - 34 [PB: 5]</v>
      </c>
      <c r="J183">
        <f>SUM(C183:G183)</f>
        <v>129</v>
      </c>
      <c r="K183">
        <f>AVERAGE(C183:G183)</f>
        <v>25.8</v>
      </c>
      <c r="L183">
        <f>G183-C183</f>
        <v>15</v>
      </c>
      <c r="M183">
        <f>SUMPRODUCT(MOD(C183:G183,2))</f>
        <v>1</v>
      </c>
      <c r="N183">
        <f>5-M183</f>
        <v>4</v>
      </c>
      <c r="O183">
        <f>COUNTIF(C183:G183,"&lt;=17")</f>
        <v>0</v>
      </c>
      <c r="P183">
        <f>COUNTIF(C183:G183,"&gt;=18")</f>
        <v>5</v>
      </c>
      <c r="Q183">
        <f>SUMPRODUCT(--(D183:G183-C183:F183=1))</f>
        <v>0</v>
      </c>
      <c r="R183">
        <f>SUMPRODUCT(COUNTIF(C184:G184,C183:G183))</f>
        <v>2</v>
      </c>
    </row>
    <row r="184">
      <c r="A184">
        <v>2395</v>
      </c>
      <c r="B184" t="str">
        <v>2025-01-18</v>
      </c>
      <c r="C184">
        <v>5</v>
      </c>
      <c r="D184">
        <v>14</v>
      </c>
      <c r="E184">
        <v>19</v>
      </c>
      <c r="F184">
        <v>33</v>
      </c>
      <c r="G184">
        <v>34</v>
      </c>
      <c r="H184">
        <v>1</v>
      </c>
      <c r="I184" t="str">
        <v>05 - 14 - 19 - 33 - 34 [PB: 1]</v>
      </c>
      <c r="J184">
        <f>SUM(C184:G184)</f>
        <v>105</v>
      </c>
      <c r="K184">
        <f>AVERAGE(C184:G184)</f>
        <v>21</v>
      </c>
      <c r="L184">
        <f>G184-C184</f>
        <v>29</v>
      </c>
      <c r="M184">
        <f>SUMPRODUCT(MOD(C184:G184,2))</f>
        <v>3</v>
      </c>
      <c r="N184">
        <f>5-M184</f>
        <v>2</v>
      </c>
      <c r="O184">
        <f>COUNTIF(C184:G184,"&lt;=17")</f>
        <v>2</v>
      </c>
      <c r="P184">
        <f>COUNTIF(C184:G184,"&gt;=18")</f>
        <v>3</v>
      </c>
      <c r="Q184">
        <f>SUMPRODUCT(--(D184:G184-C184:F184=1))</f>
        <v>1</v>
      </c>
      <c r="R184">
        <f>SUMPRODUCT(COUNTIF(C185:G185,C184:G184))</f>
        <v>0</v>
      </c>
    </row>
    <row r="185">
      <c r="A185">
        <v>2394</v>
      </c>
      <c r="B185" t="str">
        <v>2025-01-15</v>
      </c>
      <c r="C185">
        <v>9</v>
      </c>
      <c r="D185">
        <v>17</v>
      </c>
      <c r="E185">
        <v>27</v>
      </c>
      <c r="F185">
        <v>29</v>
      </c>
      <c r="G185">
        <v>35</v>
      </c>
      <c r="H185">
        <v>1</v>
      </c>
      <c r="I185" t="str">
        <v>09 - 17 - 27 - 29 - 35 [PB: 1]</v>
      </c>
      <c r="J185">
        <f>SUM(C185:G185)</f>
        <v>117</v>
      </c>
      <c r="K185">
        <f>AVERAGE(C185:G185)</f>
        <v>23.4</v>
      </c>
      <c r="L185">
        <f>G185-C185</f>
        <v>26</v>
      </c>
      <c r="M185">
        <f>SUMPRODUCT(MOD(C185:G185,2))</f>
        <v>5</v>
      </c>
      <c r="N185">
        <f>5-M185</f>
        <v>0</v>
      </c>
      <c r="O185">
        <f>COUNTIF(C185:G185,"&lt;=17")</f>
        <v>2</v>
      </c>
      <c r="P185">
        <f>COUNTIF(C185:G185,"&gt;=18")</f>
        <v>3</v>
      </c>
      <c r="Q185">
        <f>SUMPRODUCT(--(D185:G185-C185:F185=1))</f>
        <v>0</v>
      </c>
      <c r="R185">
        <f>SUMPRODUCT(COUNTIF(C186:G186,C185:G185))</f>
        <v>0</v>
      </c>
    </row>
    <row r="186">
      <c r="A186">
        <v>2393</v>
      </c>
      <c r="B186" t="str">
        <v>2025-01-11</v>
      </c>
      <c r="C186">
        <v>7</v>
      </c>
      <c r="D186">
        <v>10</v>
      </c>
      <c r="E186">
        <v>18</v>
      </c>
      <c r="F186">
        <v>28</v>
      </c>
      <c r="G186">
        <v>31</v>
      </c>
      <c r="H186">
        <v>4</v>
      </c>
      <c r="I186" t="str">
        <v>07 - 10 - 18 - 28 - 31 [PB: 4]</v>
      </c>
      <c r="J186">
        <f>SUM(C186:G186)</f>
        <v>94</v>
      </c>
      <c r="K186">
        <f>AVERAGE(C186:G186)</f>
        <v>18.8</v>
      </c>
      <c r="L186">
        <f>G186-C186</f>
        <v>24</v>
      </c>
      <c r="M186">
        <f>SUMPRODUCT(MOD(C186:G186,2))</f>
        <v>2</v>
      </c>
      <c r="N186">
        <f>5-M186</f>
        <v>3</v>
      </c>
      <c r="O186">
        <f>COUNTIF(C186:G186,"&lt;=17")</f>
        <v>2</v>
      </c>
      <c r="P186">
        <f>COUNTIF(C186:G186,"&gt;=18")</f>
        <v>3</v>
      </c>
      <c r="Q186">
        <f>SUMPRODUCT(--(D186:G186-C186:F186=1))</f>
        <v>0</v>
      </c>
      <c r="R186">
        <f>SUMPRODUCT(COUNTIF(C187:G187,C186:G186))</f>
        <v>1</v>
      </c>
    </row>
    <row r="187">
      <c r="A187">
        <v>2392</v>
      </c>
      <c r="B187" t="str">
        <v>2025-01-08</v>
      </c>
      <c r="C187">
        <v>8</v>
      </c>
      <c r="D187">
        <v>22</v>
      </c>
      <c r="E187">
        <v>26</v>
      </c>
      <c r="F187">
        <v>31</v>
      </c>
      <c r="G187">
        <v>35</v>
      </c>
      <c r="H187">
        <v>2</v>
      </c>
      <c r="I187" t="str">
        <v>08 - 22 - 26 - 31 - 35 [PB: 2]</v>
      </c>
      <c r="J187">
        <f>SUM(C187:G187)</f>
        <v>122</v>
      </c>
      <c r="K187">
        <f>AVERAGE(C187:G187)</f>
        <v>24.4</v>
      </c>
      <c r="L187">
        <f>G187-C187</f>
        <v>27</v>
      </c>
      <c r="M187">
        <f>SUMPRODUCT(MOD(C187:G187,2))</f>
        <v>2</v>
      </c>
      <c r="N187">
        <f>5-M187</f>
        <v>3</v>
      </c>
      <c r="O187">
        <f>COUNTIF(C187:G187,"&lt;=17")</f>
        <v>1</v>
      </c>
      <c r="P187">
        <f>COUNTIF(C187:G187,"&gt;=18")</f>
        <v>4</v>
      </c>
      <c r="Q187">
        <f>SUMPRODUCT(--(D187:G187-C187:F187=1))</f>
        <v>0</v>
      </c>
      <c r="R187">
        <f>SUMPRODUCT(COUNTIF(C188:G188,C187:G187))</f>
        <v>1</v>
      </c>
    </row>
    <row r="188">
      <c r="A188">
        <v>2391</v>
      </c>
      <c r="B188" t="str">
        <v>2025-01-04</v>
      </c>
      <c r="C188">
        <v>1</v>
      </c>
      <c r="D188">
        <v>7</v>
      </c>
      <c r="E188">
        <v>16</v>
      </c>
      <c r="F188">
        <v>17</v>
      </c>
      <c r="G188">
        <v>35</v>
      </c>
      <c r="H188">
        <v>2</v>
      </c>
      <c r="I188" t="str">
        <v>01 - 07 - 16 - 17 - 35 [PB: 2]</v>
      </c>
      <c r="J188">
        <f>SUM(C188:G188)</f>
        <v>76</v>
      </c>
      <c r="K188">
        <f>AVERAGE(C188:G188)</f>
        <v>15.2</v>
      </c>
      <c r="L188">
        <f>G188-C188</f>
        <v>34</v>
      </c>
      <c r="M188">
        <f>SUMPRODUCT(MOD(C188:G188,2))</f>
        <v>4</v>
      </c>
      <c r="N188">
        <f>5-M188</f>
        <v>1</v>
      </c>
      <c r="O188">
        <f>COUNTIF(C188:G188,"&lt;=17")</f>
        <v>4</v>
      </c>
      <c r="P188">
        <f>COUNTIF(C188:G188,"&gt;=18")</f>
        <v>1</v>
      </c>
      <c r="Q188">
        <f>SUMPRODUCT(--(D188:G188-C188:F188=1))</f>
        <v>1</v>
      </c>
      <c r="R188">
        <f>SUMPRODUCT(COUNTIF(C189:G189,C188:G188))</f>
        <v>2</v>
      </c>
    </row>
    <row r="189">
      <c r="A189">
        <v>2390</v>
      </c>
      <c r="B189" t="str">
        <v>2025-01-01</v>
      </c>
      <c r="C189">
        <v>3</v>
      </c>
      <c r="D189">
        <v>7</v>
      </c>
      <c r="E189">
        <v>17</v>
      </c>
      <c r="F189">
        <v>31</v>
      </c>
      <c r="G189">
        <v>33</v>
      </c>
      <c r="H189">
        <v>6</v>
      </c>
      <c r="I189" t="str">
        <v>03 - 07 - 17 - 31 - 33 [PB: 6]</v>
      </c>
      <c r="J189">
        <f>SUM(C189:G189)</f>
        <v>91</v>
      </c>
      <c r="K189">
        <f>AVERAGE(C189:G189)</f>
        <v>18.2</v>
      </c>
      <c r="L189">
        <f>G189-C189</f>
        <v>30</v>
      </c>
      <c r="M189">
        <f>SUMPRODUCT(MOD(C189:G189,2))</f>
        <v>5</v>
      </c>
      <c r="N189">
        <f>5-M189</f>
        <v>0</v>
      </c>
      <c r="O189">
        <f>COUNTIF(C189:G189,"&lt;=17")</f>
        <v>3</v>
      </c>
      <c r="P189">
        <f>COUNTIF(C189:G189,"&gt;=18")</f>
        <v>2</v>
      </c>
      <c r="Q189">
        <f>SUMPRODUCT(--(D189:G189-C189:F189=1))</f>
        <v>0</v>
      </c>
      <c r="R189">
        <f>SUMPRODUCT(COUNTIF(C190:G190,C189:G189))</f>
        <v>0</v>
      </c>
    </row>
    <row r="190">
      <c r="A190">
        <v>2389</v>
      </c>
      <c r="B190" t="str">
        <v>2024-12-28</v>
      </c>
      <c r="C190">
        <v>9</v>
      </c>
      <c r="D190">
        <v>11</v>
      </c>
      <c r="E190">
        <v>13</v>
      </c>
      <c r="F190">
        <v>15</v>
      </c>
      <c r="G190">
        <v>24</v>
      </c>
      <c r="H190">
        <v>3</v>
      </c>
      <c r="I190" t="str">
        <v>09 - 11 - 13 - 15 - 24 [PB: 3]</v>
      </c>
      <c r="J190">
        <f>SUM(C190:G190)</f>
        <v>72</v>
      </c>
      <c r="K190">
        <f>AVERAGE(C190:G190)</f>
        <v>14.4</v>
      </c>
      <c r="L190">
        <f>G190-C190</f>
        <v>15</v>
      </c>
      <c r="M190">
        <f>SUMPRODUCT(MOD(C190:G190,2))</f>
        <v>4</v>
      </c>
      <c r="N190">
        <f>5-M190</f>
        <v>1</v>
      </c>
      <c r="O190">
        <f>COUNTIF(C190:G190,"&lt;=17")</f>
        <v>4</v>
      </c>
      <c r="P190">
        <f>COUNTIF(C190:G190,"&gt;=18")</f>
        <v>1</v>
      </c>
      <c r="Q190">
        <f>SUMPRODUCT(--(D190:G190-C190:F190=1))</f>
        <v>0</v>
      </c>
      <c r="R190">
        <f>SUMPRODUCT(COUNTIF(C191:G191,C190:G190))</f>
        <v>0</v>
      </c>
    </row>
    <row r="191">
      <c r="A191">
        <v>2388</v>
      </c>
      <c r="B191" t="str">
        <v>2024-12-21</v>
      </c>
      <c r="C191">
        <v>7</v>
      </c>
      <c r="D191">
        <v>17</v>
      </c>
      <c r="E191">
        <v>19</v>
      </c>
      <c r="F191">
        <v>26</v>
      </c>
      <c r="G191">
        <v>27</v>
      </c>
      <c r="H191">
        <v>6</v>
      </c>
      <c r="I191" t="str">
        <v>07 - 17 - 19 - 26 - 27 [PB: 6]</v>
      </c>
      <c r="J191">
        <f>SUM(C191:G191)</f>
        <v>96</v>
      </c>
      <c r="K191">
        <f>AVERAGE(C191:G191)</f>
        <v>19.2</v>
      </c>
      <c r="L191">
        <f>G191-C191</f>
        <v>20</v>
      </c>
      <c r="M191">
        <f>SUMPRODUCT(MOD(C191:G191,2))</f>
        <v>4</v>
      </c>
      <c r="N191">
        <f>5-M191</f>
        <v>1</v>
      </c>
      <c r="O191">
        <f>COUNTIF(C191:G191,"&lt;=17")</f>
        <v>2</v>
      </c>
      <c r="P191">
        <f>COUNTIF(C191:G191,"&gt;=18")</f>
        <v>3</v>
      </c>
      <c r="Q191">
        <f>SUMPRODUCT(--(D191:G191-C191:F191=1))</f>
        <v>1</v>
      </c>
      <c r="R191">
        <f>SUMPRODUCT(COUNTIF(C192:G192,C191:G191))</f>
        <v>2</v>
      </c>
    </row>
    <row r="192">
      <c r="A192">
        <v>2387</v>
      </c>
      <c r="B192" t="str">
        <v>2024-12-18</v>
      </c>
      <c r="C192">
        <v>6</v>
      </c>
      <c r="D192">
        <v>7</v>
      </c>
      <c r="E192">
        <v>16</v>
      </c>
      <c r="F192">
        <v>19</v>
      </c>
      <c r="G192">
        <v>31</v>
      </c>
      <c r="H192">
        <v>4</v>
      </c>
      <c r="I192" t="str">
        <v>06 - 07 - 16 - 19 - 31 [PB: 4]</v>
      </c>
      <c r="J192">
        <f>SUM(C192:G192)</f>
        <v>79</v>
      </c>
      <c r="K192">
        <f>AVERAGE(C192:G192)</f>
        <v>15.8</v>
      </c>
      <c r="L192">
        <f>G192-C192</f>
        <v>25</v>
      </c>
      <c r="M192">
        <f>SUMPRODUCT(MOD(C192:G192,2))</f>
        <v>3</v>
      </c>
      <c r="N192">
        <f>5-M192</f>
        <v>2</v>
      </c>
      <c r="O192">
        <f>COUNTIF(C192:G192,"&lt;=17")</f>
        <v>3</v>
      </c>
      <c r="P192">
        <f>COUNTIF(C192:G192,"&gt;=18")</f>
        <v>2</v>
      </c>
      <c r="Q192">
        <f>SUMPRODUCT(--(D192:G192-C192:F192=1))</f>
        <v>1</v>
      </c>
      <c r="R192">
        <f>SUMPRODUCT(COUNTIF(C193:G193,C192:G192))</f>
        <v>2</v>
      </c>
    </row>
    <row r="193">
      <c r="A193">
        <v>2386</v>
      </c>
      <c r="B193" t="str">
        <v>2024-12-14</v>
      </c>
      <c r="C193">
        <v>16</v>
      </c>
      <c r="D193">
        <v>18</v>
      </c>
      <c r="E193">
        <v>25</v>
      </c>
      <c r="F193">
        <v>31</v>
      </c>
      <c r="G193">
        <v>35</v>
      </c>
      <c r="H193">
        <v>8</v>
      </c>
      <c r="I193" t="str">
        <v>16 - 18 - 25 - 31 - 35 [PB: 8]</v>
      </c>
      <c r="J193">
        <f>SUM(C193:G193)</f>
        <v>125</v>
      </c>
      <c r="K193">
        <f>AVERAGE(C193:G193)</f>
        <v>25</v>
      </c>
      <c r="L193">
        <f>G193-C193</f>
        <v>19</v>
      </c>
      <c r="M193">
        <f>SUMPRODUCT(MOD(C193:G193,2))</f>
        <v>3</v>
      </c>
      <c r="N193">
        <f>5-M193</f>
        <v>2</v>
      </c>
      <c r="O193">
        <f>COUNTIF(C193:G193,"&lt;=17")</f>
        <v>1</v>
      </c>
      <c r="P193">
        <f>COUNTIF(C193:G193,"&gt;=18")</f>
        <v>4</v>
      </c>
      <c r="Q193">
        <f>SUMPRODUCT(--(D193:G193-C193:F193=1))</f>
        <v>0</v>
      </c>
      <c r="R193">
        <f>SUMPRODUCT(COUNTIF(C194:G194,C193:G193))</f>
        <v>1</v>
      </c>
    </row>
    <row r="194">
      <c r="A194">
        <v>2385</v>
      </c>
      <c r="B194" t="str">
        <v>2024-12-11</v>
      </c>
      <c r="C194">
        <v>12</v>
      </c>
      <c r="D194">
        <v>16</v>
      </c>
      <c r="E194">
        <v>19</v>
      </c>
      <c r="F194">
        <v>29</v>
      </c>
      <c r="G194">
        <v>34</v>
      </c>
      <c r="H194">
        <v>2</v>
      </c>
      <c r="I194" t="str">
        <v>12 - 16 - 19 - 29 - 34 [PB: 2]</v>
      </c>
      <c r="J194">
        <f>SUM(C194:G194)</f>
        <v>110</v>
      </c>
      <c r="K194">
        <f>AVERAGE(C194:G194)</f>
        <v>22</v>
      </c>
      <c r="L194">
        <f>G194-C194</f>
        <v>22</v>
      </c>
      <c r="M194">
        <f>SUMPRODUCT(MOD(C194:G194,2))</f>
        <v>2</v>
      </c>
      <c r="N194">
        <f>5-M194</f>
        <v>3</v>
      </c>
      <c r="O194">
        <f>COUNTIF(C194:G194,"&lt;=17")</f>
        <v>2</v>
      </c>
      <c r="P194">
        <f>COUNTIF(C194:G194,"&gt;=18")</f>
        <v>3</v>
      </c>
      <c r="Q194">
        <f>SUMPRODUCT(--(D194:G194-C194:F194=1))</f>
        <v>0</v>
      </c>
      <c r="R194">
        <f>SUMPRODUCT(COUNTIF(C195:G195,C194:G194))</f>
        <v>0</v>
      </c>
    </row>
    <row r="195">
      <c r="A195">
        <v>2384</v>
      </c>
      <c r="B195" t="str">
        <v>2024-12-07</v>
      </c>
      <c r="C195">
        <v>2</v>
      </c>
      <c r="D195">
        <v>4</v>
      </c>
      <c r="E195">
        <v>14</v>
      </c>
      <c r="F195">
        <v>17</v>
      </c>
      <c r="G195">
        <v>28</v>
      </c>
      <c r="H195">
        <v>8</v>
      </c>
      <c r="I195" t="str">
        <v>02 - 04 - 14 - 17 - 28 [PB: 8]</v>
      </c>
      <c r="J195">
        <f>SUM(C195:G195)</f>
        <v>65</v>
      </c>
      <c r="K195">
        <f>AVERAGE(C195:G195)</f>
        <v>13</v>
      </c>
      <c r="L195">
        <f>G195-C195</f>
        <v>26</v>
      </c>
      <c r="M195">
        <f>SUMPRODUCT(MOD(C195:G195,2))</f>
        <v>1</v>
      </c>
      <c r="N195">
        <f>5-M195</f>
        <v>4</v>
      </c>
      <c r="O195">
        <f>COUNTIF(C195:G195,"&lt;=17")</f>
        <v>4</v>
      </c>
      <c r="P195">
        <f>COUNTIF(C195:G195,"&gt;=18")</f>
        <v>1</v>
      </c>
      <c r="Q195">
        <f>SUMPRODUCT(--(D195:G195-C195:F195=1))</f>
        <v>0</v>
      </c>
      <c r="R195">
        <f>SUMPRODUCT(COUNTIF(C196:G196,C195:G195))</f>
        <v>1</v>
      </c>
    </row>
    <row r="196">
      <c r="A196">
        <v>2383</v>
      </c>
      <c r="B196" t="str">
        <v>2024-12-04</v>
      </c>
      <c r="C196">
        <v>6</v>
      </c>
      <c r="D196">
        <v>14</v>
      </c>
      <c r="E196">
        <v>27</v>
      </c>
      <c r="F196">
        <v>29</v>
      </c>
      <c r="G196">
        <v>33</v>
      </c>
      <c r="H196">
        <v>2</v>
      </c>
      <c r="I196" t="str">
        <v>06 - 14 - 27 - 29 - 33 [PB: 2]</v>
      </c>
      <c r="J196">
        <f>SUM(C196:G196)</f>
        <v>109</v>
      </c>
      <c r="K196">
        <f>AVERAGE(C196:G196)</f>
        <v>21.8</v>
      </c>
      <c r="L196">
        <f>G196-C196</f>
        <v>27</v>
      </c>
      <c r="M196">
        <f>SUMPRODUCT(MOD(C196:G196,2))</f>
        <v>3</v>
      </c>
      <c r="N196">
        <f>5-M196</f>
        <v>2</v>
      </c>
      <c r="O196">
        <f>COUNTIF(C196:G196,"&lt;=17")</f>
        <v>2</v>
      </c>
      <c r="P196">
        <f>COUNTIF(C196:G196,"&gt;=18")</f>
        <v>3</v>
      </c>
      <c r="Q196">
        <f>SUMPRODUCT(--(D196:G196-C196:F196=1))</f>
        <v>0</v>
      </c>
      <c r="R196">
        <f>SUMPRODUCT(COUNTIF(C197:G197,C196:G196))</f>
        <v>1</v>
      </c>
    </row>
    <row r="197">
      <c r="A197">
        <v>2382</v>
      </c>
      <c r="B197" t="str">
        <v>2024-11-30</v>
      </c>
      <c r="C197">
        <v>4</v>
      </c>
      <c r="D197">
        <v>28</v>
      </c>
      <c r="E197">
        <v>29</v>
      </c>
      <c r="F197">
        <v>30</v>
      </c>
      <c r="G197">
        <v>31</v>
      </c>
      <c r="H197">
        <v>4</v>
      </c>
      <c r="I197" t="str">
        <v>04 - 28 - 29 - 30 - 31 [PB: 4]</v>
      </c>
      <c r="J197">
        <f>SUM(C197:G197)</f>
        <v>122</v>
      </c>
      <c r="K197">
        <f>AVERAGE(C197:G197)</f>
        <v>24.4</v>
      </c>
      <c r="L197">
        <f>G197-C197</f>
        <v>27</v>
      </c>
      <c r="M197">
        <f>SUMPRODUCT(MOD(C197:G197,2))</f>
        <v>2</v>
      </c>
      <c r="N197">
        <f>5-M197</f>
        <v>3</v>
      </c>
      <c r="O197">
        <f>COUNTIF(C197:G197,"&lt;=17")</f>
        <v>1</v>
      </c>
      <c r="P197">
        <f>COUNTIF(C197:G197,"&gt;=18")</f>
        <v>4</v>
      </c>
      <c r="Q197">
        <f>SUMPRODUCT(--(D197:G197-C197:F197=1))</f>
        <v>3</v>
      </c>
      <c r="R197">
        <f>SUMPRODUCT(COUNTIF(C198:G198,C197:G197))</f>
        <v>1</v>
      </c>
    </row>
    <row r="198">
      <c r="A198">
        <v>2381</v>
      </c>
      <c r="B198" t="str">
        <v>2024-11-27</v>
      </c>
      <c r="C198">
        <v>4</v>
      </c>
      <c r="D198">
        <v>10</v>
      </c>
      <c r="E198">
        <v>14</v>
      </c>
      <c r="F198">
        <v>20</v>
      </c>
      <c r="G198">
        <v>34</v>
      </c>
      <c r="H198">
        <v>4</v>
      </c>
      <c r="I198" t="str">
        <v>04 - 10 - 14 - 20 - 34 [PB: 4]</v>
      </c>
      <c r="J198">
        <f>SUM(C198:G198)</f>
        <v>82</v>
      </c>
      <c r="K198">
        <f>AVERAGE(C198:G198)</f>
        <v>16.4</v>
      </c>
      <c r="L198">
        <f>G198-C198</f>
        <v>30</v>
      </c>
      <c r="M198">
        <f>SUMPRODUCT(MOD(C198:G198,2))</f>
        <v>0</v>
      </c>
      <c r="N198">
        <f>5-M198</f>
        <v>5</v>
      </c>
      <c r="O198">
        <f>COUNTIF(C198:G198,"&lt;=17")</f>
        <v>3</v>
      </c>
      <c r="P198">
        <f>COUNTIF(C198:G198,"&gt;=18")</f>
        <v>2</v>
      </c>
      <c r="Q198">
        <f>SUMPRODUCT(--(D198:G198-C198:F198=1))</f>
        <v>0</v>
      </c>
      <c r="R198">
        <f>SUMPRODUCT(COUNTIF(C199:G199,C198:G198))</f>
        <v>0</v>
      </c>
    </row>
    <row r="199">
      <c r="A199">
        <v>2380</v>
      </c>
      <c r="B199" t="str">
        <v>2024-11-23</v>
      </c>
      <c r="C199">
        <v>17</v>
      </c>
      <c r="D199">
        <v>23</v>
      </c>
      <c r="E199">
        <v>24</v>
      </c>
      <c r="F199">
        <v>25</v>
      </c>
      <c r="G199">
        <v>33</v>
      </c>
      <c r="H199">
        <v>4</v>
      </c>
      <c r="I199" t="str">
        <v>17 - 23 - 24 - 25 - 33 [PB: 4]</v>
      </c>
      <c r="J199">
        <f>SUM(C199:G199)</f>
        <v>122</v>
      </c>
      <c r="K199">
        <f>AVERAGE(C199:G199)</f>
        <v>24.4</v>
      </c>
      <c r="L199">
        <f>G199-C199</f>
        <v>16</v>
      </c>
      <c r="M199">
        <f>SUMPRODUCT(MOD(C199:G199,2))</f>
        <v>4</v>
      </c>
      <c r="N199">
        <f>5-M199</f>
        <v>1</v>
      </c>
      <c r="O199">
        <f>COUNTIF(C199:G199,"&lt;=17")</f>
        <v>1</v>
      </c>
      <c r="P199">
        <f>COUNTIF(C199:G199,"&gt;=18")</f>
        <v>4</v>
      </c>
      <c r="Q199">
        <f>SUMPRODUCT(--(D199:G199-C199:F199=1))</f>
        <v>2</v>
      </c>
      <c r="R199">
        <f>SUMPRODUCT(COUNTIF(C200:G200,C199:G199))</f>
        <v>1</v>
      </c>
    </row>
    <row r="200">
      <c r="A200">
        <v>2379</v>
      </c>
      <c r="B200" t="str">
        <v>2024-11-20</v>
      </c>
      <c r="C200">
        <v>3</v>
      </c>
      <c r="D200">
        <v>8</v>
      </c>
      <c r="E200">
        <v>17</v>
      </c>
      <c r="F200">
        <v>29</v>
      </c>
      <c r="G200">
        <v>34</v>
      </c>
      <c r="H200">
        <v>2</v>
      </c>
      <c r="I200" t="str">
        <v>03 - 08 - 17 - 29 - 34 [PB: 2]</v>
      </c>
      <c r="J200">
        <f>SUM(C200:G200)</f>
        <v>91</v>
      </c>
      <c r="K200">
        <f>AVERAGE(C200:G200)</f>
        <v>18.2</v>
      </c>
      <c r="L200">
        <f>G200-C200</f>
        <v>31</v>
      </c>
      <c r="M200">
        <f>SUMPRODUCT(MOD(C200:G200,2))</f>
        <v>3</v>
      </c>
      <c r="N200">
        <f>5-M200</f>
        <v>2</v>
      </c>
      <c r="O200">
        <f>COUNTIF(C200:G200,"&lt;=17")</f>
        <v>3</v>
      </c>
      <c r="P200">
        <f>COUNTIF(C200:G200,"&gt;=18")</f>
        <v>2</v>
      </c>
      <c r="Q200">
        <f>SUMPRODUCT(--(D200:G200-C200:F200=1))</f>
        <v>0</v>
      </c>
      <c r="R200">
        <f>SUMPRODUCT(COUNTIF(C201:G201,C200:G200))</f>
        <v>0</v>
      </c>
    </row>
    <row r="201">
      <c r="A201">
        <v>2378</v>
      </c>
      <c r="B201" t="str">
        <v>2024-11-16</v>
      </c>
      <c r="C201">
        <v>9</v>
      </c>
      <c r="D201">
        <v>11</v>
      </c>
      <c r="E201">
        <v>14</v>
      </c>
      <c r="F201">
        <v>31</v>
      </c>
      <c r="G201">
        <v>35</v>
      </c>
      <c r="H201">
        <v>7</v>
      </c>
      <c r="I201" t="str">
        <v>09 - 11 - 14 - 31 - 35 [PB: 7]</v>
      </c>
      <c r="J201">
        <f>SUM(C201:G201)</f>
        <v>100</v>
      </c>
      <c r="K201">
        <f>AVERAGE(C201:G201)</f>
        <v>20</v>
      </c>
      <c r="L201">
        <f>G201-C201</f>
        <v>26</v>
      </c>
      <c r="M201">
        <f>SUMPRODUCT(MOD(C201:G201,2))</f>
        <v>4</v>
      </c>
      <c r="N201">
        <f>5-M201</f>
        <v>1</v>
      </c>
      <c r="O201">
        <f>COUNTIF(C201:G201,"&lt;=17")</f>
        <v>3</v>
      </c>
      <c r="P201">
        <f>COUNTIF(C201:G201,"&gt;=18")</f>
        <v>2</v>
      </c>
      <c r="Q201">
        <f>SUMPRODUCT(--(D201:G201-C201:F201=1))</f>
        <v>0</v>
      </c>
      <c r="R201">
        <f>SUMPRODUCT(COUNTIF(C202:G202,C201:G201))</f>
        <v>2</v>
      </c>
    </row>
    <row r="202">
      <c r="A202">
        <v>2377</v>
      </c>
      <c r="B202" t="str">
        <v>2024-11-13</v>
      </c>
      <c r="C202">
        <v>9</v>
      </c>
      <c r="D202">
        <v>10</v>
      </c>
      <c r="E202">
        <v>17</v>
      </c>
      <c r="F202">
        <v>25</v>
      </c>
      <c r="G202">
        <v>31</v>
      </c>
      <c r="H202">
        <v>5</v>
      </c>
      <c r="I202" t="str">
        <v>09 - 10 - 17 - 25 - 31 [PB: 5]</v>
      </c>
      <c r="J202">
        <f>SUM(C202:G202)</f>
        <v>92</v>
      </c>
      <c r="K202">
        <f>AVERAGE(C202:G202)</f>
        <v>18.4</v>
      </c>
      <c r="L202">
        <f>G202-C202</f>
        <v>22</v>
      </c>
      <c r="M202">
        <f>SUMPRODUCT(MOD(C202:G202,2))</f>
        <v>4</v>
      </c>
      <c r="N202">
        <f>5-M202</f>
        <v>1</v>
      </c>
      <c r="O202">
        <f>COUNTIF(C202:G202,"&lt;=17")</f>
        <v>3</v>
      </c>
      <c r="P202">
        <f>COUNTIF(C202:G202,"&gt;=18")</f>
        <v>2</v>
      </c>
      <c r="Q202">
        <f>SUMPRODUCT(--(D202:G202-C202:F202=1))</f>
        <v>1</v>
      </c>
      <c r="R202">
        <f>SUMPRODUCT(COUNTIF(C203:G203,C202:G202))</f>
        <v>1</v>
      </c>
    </row>
    <row r="203">
      <c r="A203">
        <v>2376</v>
      </c>
      <c r="B203" t="str">
        <v>2024-11-09</v>
      </c>
      <c r="C203">
        <v>1</v>
      </c>
      <c r="D203">
        <v>13</v>
      </c>
      <c r="E203">
        <v>25</v>
      </c>
      <c r="F203">
        <v>34</v>
      </c>
      <c r="G203">
        <v>35</v>
      </c>
      <c r="H203">
        <v>8</v>
      </c>
      <c r="I203" t="str">
        <v>01 - 13 - 25 - 34 - 35 [PB: 8]</v>
      </c>
      <c r="J203">
        <f>SUM(C203:G203)</f>
        <v>108</v>
      </c>
      <c r="K203">
        <f>AVERAGE(C203:G203)</f>
        <v>21.6</v>
      </c>
      <c r="L203">
        <f>G203-C203</f>
        <v>34</v>
      </c>
      <c r="M203">
        <f>SUMPRODUCT(MOD(C203:G203,2))</f>
        <v>4</v>
      </c>
      <c r="N203">
        <f>5-M203</f>
        <v>1</v>
      </c>
      <c r="O203">
        <f>COUNTIF(C203:G203,"&lt;=17")</f>
        <v>2</v>
      </c>
      <c r="P203">
        <f>COUNTIF(C203:G203,"&gt;=18")</f>
        <v>3</v>
      </c>
      <c r="Q203">
        <f>SUMPRODUCT(--(D203:G203-C203:F203=1))</f>
        <v>1</v>
      </c>
      <c r="R203">
        <f>SUMPRODUCT(COUNTIF(C204:G204,C203:G203))</f>
        <v>1</v>
      </c>
    </row>
    <row r="204">
      <c r="A204">
        <v>2375</v>
      </c>
      <c r="B204" t="str">
        <v>2024-11-06</v>
      </c>
      <c r="C204">
        <v>5</v>
      </c>
      <c r="D204">
        <v>7</v>
      </c>
      <c r="E204">
        <v>8</v>
      </c>
      <c r="F204">
        <v>25</v>
      </c>
      <c r="G204">
        <v>28</v>
      </c>
      <c r="H204">
        <v>10</v>
      </c>
      <c r="I204" t="str">
        <v>05 - 07 - 08 - 25 - 28 [PB: 10]</v>
      </c>
      <c r="J204">
        <f>SUM(C204:G204)</f>
        <v>73</v>
      </c>
      <c r="K204">
        <f>AVERAGE(C204:G204)</f>
        <v>14.6</v>
      </c>
      <c r="L204">
        <f>G204-C204</f>
        <v>23</v>
      </c>
      <c r="M204">
        <f>SUMPRODUCT(MOD(C204:G204,2))</f>
        <v>3</v>
      </c>
      <c r="N204">
        <f>5-M204</f>
        <v>2</v>
      </c>
      <c r="O204">
        <f>COUNTIF(C204:G204,"&lt;=17")</f>
        <v>3</v>
      </c>
      <c r="P204">
        <f>COUNTIF(C204:G204,"&gt;=18")</f>
        <v>2</v>
      </c>
      <c r="Q204">
        <f>SUMPRODUCT(--(D204:G204-C204:F204=1))</f>
        <v>1</v>
      </c>
      <c r="R204">
        <f>SUMPRODUCT(COUNTIF(C205:G205,C204:G204))</f>
        <v>0</v>
      </c>
    </row>
    <row r="205">
      <c r="A205">
        <v>2374</v>
      </c>
      <c r="B205" t="str">
        <v>2024-11-02</v>
      </c>
      <c r="C205">
        <v>6</v>
      </c>
      <c r="D205">
        <v>9</v>
      </c>
      <c r="E205">
        <v>17</v>
      </c>
      <c r="F205">
        <v>31</v>
      </c>
      <c r="G205">
        <v>33</v>
      </c>
      <c r="H205">
        <v>2</v>
      </c>
      <c r="I205" t="str">
        <v>06 - 09 - 17 - 31 - 33 [PB: 2]</v>
      </c>
      <c r="J205">
        <f>SUM(C205:G205)</f>
        <v>96</v>
      </c>
      <c r="K205">
        <f>AVERAGE(C205:G205)</f>
        <v>19.2</v>
      </c>
      <c r="L205">
        <f>G205-C205</f>
        <v>27</v>
      </c>
      <c r="M205">
        <f>SUMPRODUCT(MOD(C205:G205,2))</f>
        <v>4</v>
      </c>
      <c r="N205">
        <f>5-M205</f>
        <v>1</v>
      </c>
      <c r="O205">
        <f>COUNTIF(C205:G205,"&lt;=17")</f>
        <v>3</v>
      </c>
      <c r="P205">
        <f>COUNTIF(C205:G205,"&gt;=18")</f>
        <v>2</v>
      </c>
      <c r="Q205">
        <f>SUMPRODUCT(--(D205:G205-C205:F205=1))</f>
        <v>0</v>
      </c>
      <c r="R205">
        <f>SUMPRODUCT(COUNTIF(C206:G206,C205:G205))</f>
        <v>0</v>
      </c>
    </row>
    <row r="206">
      <c r="A206">
        <v>2373</v>
      </c>
      <c r="B206" t="str">
        <v>2024-10-30</v>
      </c>
      <c r="C206">
        <v>4</v>
      </c>
      <c r="D206">
        <v>15</v>
      </c>
      <c r="E206">
        <v>25</v>
      </c>
      <c r="F206">
        <v>29</v>
      </c>
      <c r="G206">
        <v>32</v>
      </c>
      <c r="H206">
        <v>9</v>
      </c>
      <c r="I206" t="str">
        <v>04 - 15 - 25 - 29 - 32 [PB: 9]</v>
      </c>
      <c r="J206">
        <f>SUM(C206:G206)</f>
        <v>105</v>
      </c>
      <c r="K206">
        <f>AVERAGE(C206:G206)</f>
        <v>21</v>
      </c>
      <c r="L206">
        <f>G206-C206</f>
        <v>28</v>
      </c>
      <c r="M206">
        <f>SUMPRODUCT(MOD(C206:G206,2))</f>
        <v>3</v>
      </c>
      <c r="N206">
        <f>5-M206</f>
        <v>2</v>
      </c>
      <c r="O206">
        <f>COUNTIF(C206:G206,"&lt;=17")</f>
        <v>2</v>
      </c>
      <c r="P206">
        <f>COUNTIF(C206:G206,"&gt;=18")</f>
        <v>3</v>
      </c>
      <c r="Q206">
        <f>SUMPRODUCT(--(D206:G206-C206:F206=1))</f>
        <v>0</v>
      </c>
      <c r="R206">
        <f>SUMPRODUCT(COUNTIF(C207:G207,C206:G206))</f>
        <v>1</v>
      </c>
    </row>
    <row r="207">
      <c r="A207">
        <v>2372</v>
      </c>
      <c r="B207" t="str">
        <v>2024-10-26</v>
      </c>
      <c r="C207">
        <v>2</v>
      </c>
      <c r="D207">
        <v>7</v>
      </c>
      <c r="E207">
        <v>26</v>
      </c>
      <c r="F207">
        <v>28</v>
      </c>
      <c r="G207">
        <v>29</v>
      </c>
      <c r="H207">
        <v>7</v>
      </c>
      <c r="I207" t="str">
        <v>02 - 07 - 26 - 28 - 29 [PB: 7]</v>
      </c>
      <c r="J207">
        <f>SUM(C207:G207)</f>
        <v>92</v>
      </c>
      <c r="K207">
        <f>AVERAGE(C207:G207)</f>
        <v>18.4</v>
      </c>
      <c r="L207">
        <f>G207-C207</f>
        <v>27</v>
      </c>
      <c r="M207">
        <f>SUMPRODUCT(MOD(C207:G207,2))</f>
        <v>2</v>
      </c>
      <c r="N207">
        <f>5-M207</f>
        <v>3</v>
      </c>
      <c r="O207">
        <f>COUNTIF(C207:G207,"&lt;=17")</f>
        <v>2</v>
      </c>
      <c r="P207">
        <f>COUNTIF(C207:G207,"&gt;=18")</f>
        <v>3</v>
      </c>
      <c r="Q207">
        <f>SUMPRODUCT(--(D207:G207-C207:F207=1))</f>
        <v>1</v>
      </c>
      <c r="R207">
        <f>SUMPRODUCT(COUNTIF(C208:G208,C207:G207))</f>
        <v>1</v>
      </c>
    </row>
    <row r="208">
      <c r="A208">
        <v>2371</v>
      </c>
      <c r="B208" t="str">
        <v>2024-10-23</v>
      </c>
      <c r="C208">
        <v>9</v>
      </c>
      <c r="D208">
        <v>16</v>
      </c>
      <c r="E208">
        <v>23</v>
      </c>
      <c r="F208">
        <v>24</v>
      </c>
      <c r="G208">
        <v>29</v>
      </c>
      <c r="H208">
        <v>10</v>
      </c>
      <c r="I208" t="str">
        <v>09 - 16 - 23 - 24 - 29 [PB: 10]</v>
      </c>
      <c r="J208">
        <f>SUM(C208:G208)</f>
        <v>101</v>
      </c>
      <c r="K208">
        <f>AVERAGE(C208:G208)</f>
        <v>20.2</v>
      </c>
      <c r="L208">
        <f>G208-C208</f>
        <v>20</v>
      </c>
      <c r="M208">
        <f>SUMPRODUCT(MOD(C208:G208,2))</f>
        <v>3</v>
      </c>
      <c r="N208">
        <f>5-M208</f>
        <v>2</v>
      </c>
      <c r="O208">
        <f>COUNTIF(C208:G208,"&lt;=17")</f>
        <v>2</v>
      </c>
      <c r="P208">
        <f>COUNTIF(C208:G208,"&gt;=18")</f>
        <v>3</v>
      </c>
      <c r="Q208">
        <f>SUMPRODUCT(--(D208:G208-C208:F208=1))</f>
        <v>1</v>
      </c>
      <c r="R208">
        <f>SUMPRODUCT(COUNTIF(C209:G209,C208:G208))</f>
        <v>2</v>
      </c>
    </row>
    <row r="209">
      <c r="A209">
        <v>2370</v>
      </c>
      <c r="B209" t="str">
        <v>2024-10-19</v>
      </c>
      <c r="C209">
        <v>1</v>
      </c>
      <c r="D209">
        <v>9</v>
      </c>
      <c r="E209">
        <v>17</v>
      </c>
      <c r="F209">
        <v>29</v>
      </c>
      <c r="G209">
        <v>35</v>
      </c>
      <c r="H209">
        <v>10</v>
      </c>
      <c r="I209" t="str">
        <v>01 - 09 - 17 - 29 - 35 [PB: 10]</v>
      </c>
      <c r="J209">
        <f>SUM(C209:G209)</f>
        <v>91</v>
      </c>
      <c r="K209">
        <f>AVERAGE(C209:G209)</f>
        <v>18.2</v>
      </c>
      <c r="L209">
        <f>G209-C209</f>
        <v>34</v>
      </c>
      <c r="M209">
        <f>SUMPRODUCT(MOD(C209:G209,2))</f>
        <v>5</v>
      </c>
      <c r="N209">
        <f>5-M209</f>
        <v>0</v>
      </c>
      <c r="O209">
        <f>COUNTIF(C209:G209,"&lt;=17")</f>
        <v>3</v>
      </c>
      <c r="P209">
        <f>COUNTIF(C209:G209,"&gt;=18")</f>
        <v>2</v>
      </c>
      <c r="Q209">
        <f>SUMPRODUCT(--(D209:G209-C209:F209=1))</f>
        <v>0</v>
      </c>
      <c r="R209">
        <f>SUMPRODUCT(COUNTIF(C210:G210,C209:G209))</f>
        <v>1</v>
      </c>
    </row>
    <row r="210">
      <c r="A210">
        <v>2369</v>
      </c>
      <c r="B210" t="str">
        <v>2024-10-16</v>
      </c>
      <c r="C210">
        <v>7</v>
      </c>
      <c r="D210">
        <v>8</v>
      </c>
      <c r="E210">
        <v>29</v>
      </c>
      <c r="F210">
        <v>30</v>
      </c>
      <c r="G210">
        <v>33</v>
      </c>
      <c r="H210">
        <v>7</v>
      </c>
      <c r="I210" t="str">
        <v>07 - 08 - 29 - 30 - 33 [PB: 7]</v>
      </c>
      <c r="J210">
        <f>SUM(C210:G210)</f>
        <v>107</v>
      </c>
      <c r="K210">
        <f>AVERAGE(C210:G210)</f>
        <v>21.4</v>
      </c>
      <c r="L210">
        <f>G210-C210</f>
        <v>26</v>
      </c>
      <c r="M210">
        <f>SUMPRODUCT(MOD(C210:G210,2))</f>
        <v>3</v>
      </c>
      <c r="N210">
        <f>5-M210</f>
        <v>2</v>
      </c>
      <c r="O210">
        <f>COUNTIF(C210:G210,"&lt;=17")</f>
        <v>2</v>
      </c>
      <c r="P210">
        <f>COUNTIF(C210:G210,"&gt;=18")</f>
        <v>3</v>
      </c>
      <c r="Q210">
        <f>SUMPRODUCT(--(D210:G210-C210:F210=1))</f>
        <v>2</v>
      </c>
      <c r="R210">
        <f>SUMPRODUCT(COUNTIF(C211:G211,C210:G210))</f>
        <v>0</v>
      </c>
    </row>
    <row r="211">
      <c r="A211">
        <v>2368</v>
      </c>
      <c r="B211" t="str">
        <v>2024-10-12</v>
      </c>
      <c r="C211">
        <v>5</v>
      </c>
      <c r="D211">
        <v>6</v>
      </c>
      <c r="E211">
        <v>13</v>
      </c>
      <c r="F211">
        <v>26</v>
      </c>
      <c r="G211">
        <v>35</v>
      </c>
      <c r="H211">
        <v>8</v>
      </c>
      <c r="I211" t="str">
        <v>05 - 06 - 13 - 26 - 35 [PB: 8]</v>
      </c>
      <c r="J211">
        <f>SUM(C211:G211)</f>
        <v>85</v>
      </c>
      <c r="K211">
        <f>AVERAGE(C211:G211)</f>
        <v>17</v>
      </c>
      <c r="L211">
        <f>G211-C211</f>
        <v>30</v>
      </c>
      <c r="M211">
        <f>SUMPRODUCT(MOD(C211:G211,2))</f>
        <v>3</v>
      </c>
      <c r="N211">
        <f>5-M211</f>
        <v>2</v>
      </c>
      <c r="O211">
        <f>COUNTIF(C211:G211,"&lt;=17")</f>
        <v>3</v>
      </c>
      <c r="P211">
        <f>COUNTIF(C211:G211,"&gt;=18")</f>
        <v>2</v>
      </c>
      <c r="Q211">
        <f>SUMPRODUCT(--(D211:G211-C211:F211=1))</f>
        <v>1</v>
      </c>
      <c r="R211">
        <f>SUMPRODUCT(COUNTIF(C212:G212,C211:G211))</f>
        <v>2</v>
      </c>
    </row>
    <row r="212">
      <c r="A212">
        <v>2367</v>
      </c>
      <c r="B212" t="str">
        <v>2024-10-09</v>
      </c>
      <c r="C212">
        <v>6</v>
      </c>
      <c r="D212">
        <v>10</v>
      </c>
      <c r="E212">
        <v>13</v>
      </c>
      <c r="F212">
        <v>15</v>
      </c>
      <c r="G212">
        <v>20</v>
      </c>
      <c r="H212">
        <v>6</v>
      </c>
      <c r="I212" t="str">
        <v>06 - 10 - 13 - 15 - 20 [PB: 6]</v>
      </c>
      <c r="J212">
        <f>SUM(C212:G212)</f>
        <v>64</v>
      </c>
      <c r="K212">
        <f>AVERAGE(C212:G212)</f>
        <v>12.8</v>
      </c>
      <c r="L212">
        <f>G212-C212</f>
        <v>14</v>
      </c>
      <c r="M212">
        <f>SUMPRODUCT(MOD(C212:G212,2))</f>
        <v>2</v>
      </c>
      <c r="N212">
        <f>5-M212</f>
        <v>3</v>
      </c>
      <c r="O212">
        <f>COUNTIF(C212:G212,"&lt;=17")</f>
        <v>4</v>
      </c>
      <c r="P212">
        <f>COUNTIF(C212:G212,"&gt;=18")</f>
        <v>1</v>
      </c>
      <c r="Q212">
        <f>SUMPRODUCT(--(D212:G212-C212:F212=1))</f>
        <v>0</v>
      </c>
      <c r="R212">
        <f>SUMPRODUCT(COUNTIF(C213:G213,C212:G212))</f>
        <v>0</v>
      </c>
    </row>
    <row r="213">
      <c r="A213">
        <v>2366</v>
      </c>
      <c r="B213" t="str">
        <v>2024-10-05</v>
      </c>
      <c r="C213">
        <v>16</v>
      </c>
      <c r="D213">
        <v>23</v>
      </c>
      <c r="E213">
        <v>24</v>
      </c>
      <c r="F213">
        <v>28</v>
      </c>
      <c r="G213">
        <v>29</v>
      </c>
      <c r="H213">
        <v>8</v>
      </c>
      <c r="I213" t="str">
        <v>16 - 23 - 24 - 28 - 29 [PB: 8]</v>
      </c>
      <c r="J213">
        <f>SUM(C213:G213)</f>
        <v>120</v>
      </c>
      <c r="K213">
        <f>AVERAGE(C213:G213)</f>
        <v>24</v>
      </c>
      <c r="L213">
        <f>G213-C213</f>
        <v>13</v>
      </c>
      <c r="M213">
        <f>SUMPRODUCT(MOD(C213:G213,2))</f>
        <v>2</v>
      </c>
      <c r="N213">
        <f>5-M213</f>
        <v>3</v>
      </c>
      <c r="O213">
        <f>COUNTIF(C213:G213,"&lt;=17")</f>
        <v>1</v>
      </c>
      <c r="P213">
        <f>COUNTIF(C213:G213,"&gt;=18")</f>
        <v>4</v>
      </c>
      <c r="Q213">
        <f>SUMPRODUCT(--(D213:G213-C213:F213=1))</f>
        <v>2</v>
      </c>
      <c r="R213">
        <f>SUMPRODUCT(COUNTIF(C214:G214,C213:G213))</f>
        <v>1</v>
      </c>
    </row>
    <row r="214">
      <c r="A214">
        <v>2365</v>
      </c>
      <c r="B214" t="str">
        <v>2024-10-02</v>
      </c>
      <c r="C214">
        <v>12</v>
      </c>
      <c r="D214">
        <v>19</v>
      </c>
      <c r="E214">
        <v>24</v>
      </c>
      <c r="F214">
        <v>34</v>
      </c>
      <c r="G214">
        <v>35</v>
      </c>
      <c r="H214">
        <v>5</v>
      </c>
      <c r="I214" t="str">
        <v>12 - 19 - 24 - 34 - 35 [PB: 5]</v>
      </c>
      <c r="J214">
        <f>SUM(C214:G214)</f>
        <v>124</v>
      </c>
      <c r="K214">
        <f>AVERAGE(C214:G214)</f>
        <v>24.8</v>
      </c>
      <c r="L214">
        <f>G214-C214</f>
        <v>23</v>
      </c>
      <c r="M214">
        <f>SUMPRODUCT(MOD(C214:G214,2))</f>
        <v>2</v>
      </c>
      <c r="N214">
        <f>5-M214</f>
        <v>3</v>
      </c>
      <c r="O214">
        <f>COUNTIF(C214:G214,"&lt;=17")</f>
        <v>1</v>
      </c>
      <c r="P214">
        <f>COUNTIF(C214:G214,"&gt;=18")</f>
        <v>4</v>
      </c>
      <c r="Q214">
        <f>SUMPRODUCT(--(D214:G214-C214:F214=1))</f>
        <v>1</v>
      </c>
      <c r="R214">
        <f>SUMPRODUCT(COUNTIF(C215:G215,C214:G214))</f>
        <v>0</v>
      </c>
    </row>
    <row r="215">
      <c r="A215">
        <v>2364</v>
      </c>
      <c r="B215" t="str">
        <v>2024-09-28</v>
      </c>
      <c r="C215">
        <v>10</v>
      </c>
      <c r="D215">
        <v>16</v>
      </c>
      <c r="E215">
        <v>17</v>
      </c>
      <c r="F215">
        <v>25</v>
      </c>
      <c r="G215">
        <v>26</v>
      </c>
      <c r="H215">
        <v>10</v>
      </c>
      <c r="I215" t="str">
        <v>10 - 16 - 17 - 25 - 26 [PB: 10]</v>
      </c>
      <c r="J215">
        <f>SUM(C215:G215)</f>
        <v>94</v>
      </c>
      <c r="K215">
        <f>AVERAGE(C215:G215)</f>
        <v>18.8</v>
      </c>
      <c r="L215">
        <f>G215-C215</f>
        <v>16</v>
      </c>
      <c r="M215">
        <f>SUMPRODUCT(MOD(C215:G215,2))</f>
        <v>2</v>
      </c>
      <c r="N215">
        <f>5-M215</f>
        <v>3</v>
      </c>
      <c r="O215">
        <f>COUNTIF(C215:G215,"&lt;=17")</f>
        <v>3</v>
      </c>
      <c r="P215">
        <f>COUNTIF(C215:G215,"&gt;=18")</f>
        <v>2</v>
      </c>
      <c r="Q215">
        <f>SUMPRODUCT(--(D215:G215-C215:F215=1))</f>
        <v>2</v>
      </c>
      <c r="R215">
        <f>SUMPRODUCT(COUNTIF(C216:G216,C215:G215))</f>
        <v>1</v>
      </c>
    </row>
    <row r="216">
      <c r="A216">
        <v>2363</v>
      </c>
      <c r="B216" t="str">
        <v>2024-09-25</v>
      </c>
      <c r="C216">
        <v>11</v>
      </c>
      <c r="D216">
        <v>15</v>
      </c>
      <c r="E216">
        <v>20</v>
      </c>
      <c r="F216">
        <v>23</v>
      </c>
      <c r="G216">
        <v>25</v>
      </c>
      <c r="H216">
        <v>7</v>
      </c>
      <c r="I216" t="str">
        <v>11 - 15 - 20 - 23 - 25 [PB: 7]</v>
      </c>
      <c r="J216">
        <f>SUM(C216:G216)</f>
        <v>94</v>
      </c>
      <c r="K216">
        <f>AVERAGE(C216:G216)</f>
        <v>18.8</v>
      </c>
      <c r="L216">
        <f>G216-C216</f>
        <v>14</v>
      </c>
      <c r="M216">
        <f>SUMPRODUCT(MOD(C216:G216,2))</f>
        <v>4</v>
      </c>
      <c r="N216">
        <f>5-M216</f>
        <v>1</v>
      </c>
      <c r="O216">
        <f>COUNTIF(C216:G216,"&lt;=17")</f>
        <v>2</v>
      </c>
      <c r="P216">
        <f>COUNTIF(C216:G216,"&gt;=18")</f>
        <v>3</v>
      </c>
      <c r="Q216">
        <f>SUMPRODUCT(--(D216:G216-C216:F216=1))</f>
        <v>0</v>
      </c>
      <c r="R216">
        <f>SUMPRODUCT(COUNTIF(C217:G217,C216:G216))</f>
        <v>1</v>
      </c>
    </row>
    <row r="217">
      <c r="A217">
        <v>2362</v>
      </c>
      <c r="B217" t="str">
        <v>2024-09-21</v>
      </c>
      <c r="C217">
        <v>15</v>
      </c>
      <c r="D217">
        <v>16</v>
      </c>
      <c r="E217">
        <v>19</v>
      </c>
      <c r="F217">
        <v>21</v>
      </c>
      <c r="G217">
        <v>33</v>
      </c>
      <c r="H217">
        <v>1</v>
      </c>
      <c r="I217" t="str">
        <v>15 - 16 - 19 - 21 - 33 [PB: 1]</v>
      </c>
      <c r="J217">
        <f>SUM(C217:G217)</f>
        <v>104</v>
      </c>
      <c r="K217">
        <f>AVERAGE(C217:G217)</f>
        <v>20.8</v>
      </c>
      <c r="L217">
        <f>G217-C217</f>
        <v>18</v>
      </c>
      <c r="M217">
        <f>SUMPRODUCT(MOD(C217:G217,2))</f>
        <v>4</v>
      </c>
      <c r="N217">
        <f>5-M217</f>
        <v>1</v>
      </c>
      <c r="O217">
        <f>COUNTIF(C217:G217,"&lt;=17")</f>
        <v>2</v>
      </c>
      <c r="P217">
        <f>COUNTIF(C217:G217,"&gt;=18")</f>
        <v>3</v>
      </c>
      <c r="Q217">
        <f>SUMPRODUCT(--(D217:G217-C217:F217=1))</f>
        <v>1</v>
      </c>
      <c r="R217">
        <f>SUMPRODUCT(COUNTIF(C218:G218,C217:G217))</f>
        <v>1</v>
      </c>
    </row>
    <row r="218">
      <c r="A218">
        <v>2361</v>
      </c>
      <c r="B218" t="str">
        <v>2024-09-18</v>
      </c>
      <c r="C218">
        <v>1</v>
      </c>
      <c r="D218">
        <v>4</v>
      </c>
      <c r="E218">
        <v>15</v>
      </c>
      <c r="F218">
        <v>27</v>
      </c>
      <c r="G218">
        <v>29</v>
      </c>
      <c r="H218">
        <v>7</v>
      </c>
      <c r="I218" t="str">
        <v>01 - 04 - 15 - 27 - 29 [PB: 7]</v>
      </c>
      <c r="J218">
        <f>SUM(C218:G218)</f>
        <v>76</v>
      </c>
      <c r="K218">
        <f>AVERAGE(C218:G218)</f>
        <v>15.2</v>
      </c>
      <c r="L218">
        <f>G218-C218</f>
        <v>28</v>
      </c>
      <c r="M218">
        <f>SUMPRODUCT(MOD(C218:G218,2))</f>
        <v>4</v>
      </c>
      <c r="N218">
        <f>5-M218</f>
        <v>1</v>
      </c>
      <c r="O218">
        <f>COUNTIF(C218:G218,"&lt;=17")</f>
        <v>3</v>
      </c>
      <c r="P218">
        <f>COUNTIF(C218:G218,"&gt;=18")</f>
        <v>2</v>
      </c>
      <c r="Q218">
        <f>SUMPRODUCT(--(D218:G218-C218:F218=1))</f>
        <v>0</v>
      </c>
      <c r="R218">
        <f>SUMPRODUCT(COUNTIF(C219:G219,C218:G218))</f>
        <v>1</v>
      </c>
    </row>
    <row r="219">
      <c r="A219">
        <v>2360</v>
      </c>
      <c r="B219" t="str">
        <v>2024-09-14</v>
      </c>
      <c r="C219">
        <v>10</v>
      </c>
      <c r="D219">
        <v>15</v>
      </c>
      <c r="E219">
        <v>20</v>
      </c>
      <c r="F219">
        <v>24</v>
      </c>
      <c r="G219">
        <v>34</v>
      </c>
      <c r="H219">
        <v>9</v>
      </c>
      <c r="I219" t="str">
        <v>10 - 15 - 20 - 24 - 34 [PB: 9]</v>
      </c>
      <c r="J219">
        <f>SUM(C219:G219)</f>
        <v>103</v>
      </c>
      <c r="K219">
        <f>AVERAGE(C219:G219)</f>
        <v>20.6</v>
      </c>
      <c r="L219">
        <f>G219-C219</f>
        <v>24</v>
      </c>
      <c r="M219">
        <f>SUMPRODUCT(MOD(C219:G219,2))</f>
        <v>1</v>
      </c>
      <c r="N219">
        <f>5-M219</f>
        <v>4</v>
      </c>
      <c r="O219">
        <f>COUNTIF(C219:G219,"&lt;=17")</f>
        <v>2</v>
      </c>
      <c r="P219">
        <f>COUNTIF(C219:G219,"&gt;=18")</f>
        <v>3</v>
      </c>
      <c r="Q219">
        <f>SUMPRODUCT(--(D219:G219-C219:F219=1))</f>
        <v>0</v>
      </c>
      <c r="R219">
        <f>SUMPRODUCT(COUNTIF(C220:G220,C219:G219))</f>
        <v>1</v>
      </c>
    </row>
    <row r="220">
      <c r="A220">
        <v>2359</v>
      </c>
      <c r="B220" t="str">
        <v>2024-09-11</v>
      </c>
      <c r="C220">
        <v>1</v>
      </c>
      <c r="D220">
        <v>3</v>
      </c>
      <c r="E220">
        <v>5</v>
      </c>
      <c r="F220">
        <v>14</v>
      </c>
      <c r="G220">
        <v>24</v>
      </c>
      <c r="H220">
        <v>3</v>
      </c>
      <c r="I220" t="str">
        <v>01 - 03 - 05 - 14 - 24 [PB: 3]</v>
      </c>
      <c r="J220">
        <f>SUM(C220:G220)</f>
        <v>47</v>
      </c>
      <c r="K220">
        <f>AVERAGE(C220:G220)</f>
        <v>9.4</v>
      </c>
      <c r="L220">
        <f>G220-C220</f>
        <v>23</v>
      </c>
      <c r="M220">
        <f>SUMPRODUCT(MOD(C220:G220,2))</f>
        <v>3</v>
      </c>
      <c r="N220">
        <f>5-M220</f>
        <v>2</v>
      </c>
      <c r="O220">
        <f>COUNTIF(C220:G220,"&lt;=17")</f>
        <v>4</v>
      </c>
      <c r="P220">
        <f>COUNTIF(C220:G220,"&gt;=18")</f>
        <v>1</v>
      </c>
      <c r="Q220">
        <f>SUMPRODUCT(--(D220:G220-C220:F220=1))</f>
        <v>0</v>
      </c>
      <c r="R220">
        <f>SUMPRODUCT(COUNTIF(C221:G221,C220:G220))</f>
        <v>0</v>
      </c>
    </row>
    <row r="221">
      <c r="A221">
        <v>2358</v>
      </c>
      <c r="B221" t="str">
        <v>2024-09-07</v>
      </c>
      <c r="C221">
        <v>8</v>
      </c>
      <c r="D221">
        <v>12</v>
      </c>
      <c r="E221">
        <v>23</v>
      </c>
      <c r="F221">
        <v>32</v>
      </c>
      <c r="G221">
        <v>33</v>
      </c>
      <c r="H221">
        <v>4</v>
      </c>
      <c r="I221" t="str">
        <v>08 - 12 - 23 - 32 - 33 [PB: 4]</v>
      </c>
      <c r="J221">
        <f>SUM(C221:G221)</f>
        <v>108</v>
      </c>
      <c r="K221">
        <f>AVERAGE(C221:G221)</f>
        <v>21.6</v>
      </c>
      <c r="L221">
        <f>G221-C221</f>
        <v>25</v>
      </c>
      <c r="M221">
        <f>SUMPRODUCT(MOD(C221:G221,2))</f>
        <v>2</v>
      </c>
      <c r="N221">
        <f>5-M221</f>
        <v>3</v>
      </c>
      <c r="O221">
        <f>COUNTIF(C221:G221,"&lt;=17")</f>
        <v>2</v>
      </c>
      <c r="P221">
        <f>COUNTIF(C221:G221,"&gt;=18")</f>
        <v>3</v>
      </c>
      <c r="Q221">
        <f>SUMPRODUCT(--(D221:G221-C221:F221=1))</f>
        <v>1</v>
      </c>
      <c r="R221">
        <f>SUMPRODUCT(COUNTIF(C222:G222,C221:G221))</f>
        <v>1</v>
      </c>
    </row>
    <row r="222">
      <c r="A222">
        <v>2357</v>
      </c>
      <c r="B222" t="str">
        <v>2024-09-04</v>
      </c>
      <c r="C222">
        <v>11</v>
      </c>
      <c r="D222">
        <v>17</v>
      </c>
      <c r="E222">
        <v>20</v>
      </c>
      <c r="F222">
        <v>29</v>
      </c>
      <c r="G222">
        <v>33</v>
      </c>
      <c r="H222">
        <v>10</v>
      </c>
      <c r="I222" t="str">
        <v>11 - 17 - 20 - 29 - 33 [PB: 10]</v>
      </c>
      <c r="J222">
        <f>SUM(C222:G222)</f>
        <v>110</v>
      </c>
      <c r="K222">
        <f>AVERAGE(C222:G222)</f>
        <v>22</v>
      </c>
      <c r="L222">
        <f>G222-C222</f>
        <v>22</v>
      </c>
      <c r="M222">
        <f>SUMPRODUCT(MOD(C222:G222,2))</f>
        <v>4</v>
      </c>
      <c r="N222">
        <f>5-M222</f>
        <v>1</v>
      </c>
      <c r="O222">
        <f>COUNTIF(C222:G222,"&lt;=17")</f>
        <v>2</v>
      </c>
      <c r="P222">
        <f>COUNTIF(C222:G222,"&gt;=18")</f>
        <v>3</v>
      </c>
      <c r="Q222">
        <f>SUMPRODUCT(--(D222:G222-C222:F222=1))</f>
        <v>0</v>
      </c>
      <c r="R222">
        <f>SUMPRODUCT(COUNTIF(C223:G223,C222:G222))</f>
        <v>2</v>
      </c>
    </row>
    <row r="223">
      <c r="A223">
        <v>2356</v>
      </c>
      <c r="B223" t="str">
        <v>2024-08-31</v>
      </c>
      <c r="C223">
        <v>2</v>
      </c>
      <c r="D223">
        <v>11</v>
      </c>
      <c r="E223">
        <v>12</v>
      </c>
      <c r="F223">
        <v>31</v>
      </c>
      <c r="G223">
        <v>33</v>
      </c>
      <c r="H223">
        <v>3</v>
      </c>
      <c r="I223" t="str">
        <v>02 - 11 - 12 - 31 - 33 [PB: 3]</v>
      </c>
      <c r="J223">
        <f>SUM(C223:G223)</f>
        <v>89</v>
      </c>
      <c r="K223">
        <f>AVERAGE(C223:G223)</f>
        <v>17.8</v>
      </c>
      <c r="L223">
        <f>G223-C223</f>
        <v>31</v>
      </c>
      <c r="M223">
        <f>SUMPRODUCT(MOD(C223:G223,2))</f>
        <v>3</v>
      </c>
      <c r="N223">
        <f>5-M223</f>
        <v>2</v>
      </c>
      <c r="O223">
        <f>COUNTIF(C223:G223,"&lt;=17")</f>
        <v>3</v>
      </c>
      <c r="P223">
        <f>COUNTIF(C223:G223,"&gt;=18")</f>
        <v>2</v>
      </c>
      <c r="Q223">
        <f>SUMPRODUCT(--(D223:G223-C223:F223=1))</f>
        <v>1</v>
      </c>
      <c r="R223">
        <f>SUMPRODUCT(COUNTIF(C224:G224,C223:G223))</f>
        <v>0</v>
      </c>
    </row>
    <row r="224">
      <c r="A224">
        <v>2355</v>
      </c>
      <c r="B224" t="str">
        <v>2024-08-28</v>
      </c>
      <c r="C224">
        <v>1</v>
      </c>
      <c r="D224">
        <v>4</v>
      </c>
      <c r="E224">
        <v>19</v>
      </c>
      <c r="F224">
        <v>34</v>
      </c>
      <c r="G224">
        <v>35</v>
      </c>
      <c r="H224">
        <v>8</v>
      </c>
      <c r="I224" t="str">
        <v>01 - 04 - 19 - 34 - 35 [PB: 8]</v>
      </c>
      <c r="J224">
        <f>SUM(C224:G224)</f>
        <v>93</v>
      </c>
      <c r="K224">
        <f>AVERAGE(C224:G224)</f>
        <v>18.6</v>
      </c>
      <c r="L224">
        <f>G224-C224</f>
        <v>34</v>
      </c>
      <c r="M224">
        <f>SUMPRODUCT(MOD(C224:G224,2))</f>
        <v>3</v>
      </c>
      <c r="N224">
        <f>5-M224</f>
        <v>2</v>
      </c>
      <c r="O224">
        <f>COUNTIF(C224:G224,"&lt;=17")</f>
        <v>2</v>
      </c>
      <c r="P224">
        <f>COUNTIF(C224:G224,"&gt;=18")</f>
        <v>3</v>
      </c>
      <c r="Q224">
        <f>SUMPRODUCT(--(D224:G224-C224:F224=1))</f>
        <v>1</v>
      </c>
      <c r="R224">
        <f>SUMPRODUCT(COUNTIF(C225:G225,C224:G224))</f>
        <v>1</v>
      </c>
    </row>
    <row r="225">
      <c r="A225">
        <v>2354</v>
      </c>
      <c r="B225" t="str">
        <v>2024-08-24</v>
      </c>
      <c r="C225">
        <v>1</v>
      </c>
      <c r="D225">
        <v>11</v>
      </c>
      <c r="E225">
        <v>22</v>
      </c>
      <c r="F225">
        <v>25</v>
      </c>
      <c r="G225">
        <v>30</v>
      </c>
      <c r="H225">
        <v>9</v>
      </c>
      <c r="I225" t="str">
        <v>01 - 11 - 22 - 25 - 30 [PB: 9]</v>
      </c>
      <c r="J225">
        <f>SUM(C225:G225)</f>
        <v>89</v>
      </c>
      <c r="K225">
        <f>AVERAGE(C225:G225)</f>
        <v>17.8</v>
      </c>
      <c r="L225">
        <f>G225-C225</f>
        <v>29</v>
      </c>
      <c r="M225">
        <f>SUMPRODUCT(MOD(C225:G225,2))</f>
        <v>3</v>
      </c>
      <c r="N225">
        <f>5-M225</f>
        <v>2</v>
      </c>
      <c r="O225">
        <f>COUNTIF(C225:G225,"&lt;=17")</f>
        <v>2</v>
      </c>
      <c r="P225">
        <f>COUNTIF(C225:G225,"&gt;=18")</f>
        <v>3</v>
      </c>
      <c r="Q225">
        <f>SUMPRODUCT(--(D225:G225-C225:F225=1))</f>
        <v>0</v>
      </c>
      <c r="R225">
        <f>SUMPRODUCT(COUNTIF(C226:G226,C225:G225))</f>
        <v>1</v>
      </c>
    </row>
    <row r="226">
      <c r="A226">
        <v>2353</v>
      </c>
      <c r="B226" t="str">
        <v>2024-08-21</v>
      </c>
      <c r="C226">
        <v>3</v>
      </c>
      <c r="D226">
        <v>4</v>
      </c>
      <c r="E226">
        <v>13</v>
      </c>
      <c r="F226">
        <v>19</v>
      </c>
      <c r="G226">
        <v>22</v>
      </c>
      <c r="H226">
        <v>7</v>
      </c>
      <c r="I226" t="str">
        <v>03 - 04 - 13 - 19 - 22 [PB: 7]</v>
      </c>
      <c r="J226">
        <f>SUM(C226:G226)</f>
        <v>61</v>
      </c>
      <c r="K226">
        <f>AVERAGE(C226:G226)</f>
        <v>12.2</v>
      </c>
      <c r="L226">
        <f>G226-C226</f>
        <v>19</v>
      </c>
      <c r="M226">
        <f>SUMPRODUCT(MOD(C226:G226,2))</f>
        <v>3</v>
      </c>
      <c r="N226">
        <f>5-M226</f>
        <v>2</v>
      </c>
      <c r="O226">
        <f>COUNTIF(C226:G226,"&lt;=17")</f>
        <v>3</v>
      </c>
      <c r="P226">
        <f>COUNTIF(C226:G226,"&gt;=18")</f>
        <v>2</v>
      </c>
      <c r="Q226">
        <f>SUMPRODUCT(--(D226:G226-C226:F226=1))</f>
        <v>1</v>
      </c>
      <c r="R226">
        <f>SUMPRODUCT(COUNTIF(C227:G227,C226:G226))</f>
        <v>0</v>
      </c>
    </row>
    <row r="227">
      <c r="A227">
        <v>2352</v>
      </c>
      <c r="B227" t="str">
        <v>2024-08-17</v>
      </c>
      <c r="C227">
        <v>7</v>
      </c>
      <c r="D227">
        <v>10</v>
      </c>
      <c r="E227">
        <v>16</v>
      </c>
      <c r="F227">
        <v>26</v>
      </c>
      <c r="G227">
        <v>31</v>
      </c>
      <c r="H227">
        <v>3</v>
      </c>
      <c r="I227" t="str">
        <v>07 - 10 - 16 - 26 - 31 [PB: 3]</v>
      </c>
      <c r="J227">
        <f>SUM(C227:G227)</f>
        <v>90</v>
      </c>
      <c r="K227">
        <f>AVERAGE(C227:G227)</f>
        <v>18</v>
      </c>
      <c r="L227">
        <f>G227-C227</f>
        <v>24</v>
      </c>
      <c r="M227">
        <f>SUMPRODUCT(MOD(C227:G227,2))</f>
        <v>2</v>
      </c>
      <c r="N227">
        <f>5-M227</f>
        <v>3</v>
      </c>
      <c r="O227">
        <f>COUNTIF(C227:G227,"&lt;=17")</f>
        <v>3</v>
      </c>
      <c r="P227">
        <f>COUNTIF(C227:G227,"&gt;=18")</f>
        <v>2</v>
      </c>
      <c r="Q227">
        <f>SUMPRODUCT(--(D227:G227-C227:F227=1))</f>
        <v>0</v>
      </c>
      <c r="R227">
        <f>SUMPRODUCT(COUNTIF(C228:G228,C227:G227))</f>
        <v>0</v>
      </c>
    </row>
    <row r="228">
      <c r="A228">
        <v>2351</v>
      </c>
      <c r="B228" t="str">
        <v>2024-08-14</v>
      </c>
      <c r="C228">
        <v>2</v>
      </c>
      <c r="D228">
        <v>3</v>
      </c>
      <c r="E228">
        <v>6</v>
      </c>
      <c r="F228">
        <v>15</v>
      </c>
      <c r="G228">
        <v>25</v>
      </c>
      <c r="H228">
        <v>8</v>
      </c>
      <c r="I228" t="str">
        <v>02 - 03 - 06 - 15 - 25 [PB: 8]</v>
      </c>
      <c r="J228">
        <f>SUM(C228:G228)</f>
        <v>51</v>
      </c>
      <c r="K228">
        <f>AVERAGE(C228:G228)</f>
        <v>10.2</v>
      </c>
      <c r="L228">
        <f>G228-C228</f>
        <v>23</v>
      </c>
      <c r="M228">
        <f>SUMPRODUCT(MOD(C228:G228,2))</f>
        <v>3</v>
      </c>
      <c r="N228">
        <f>5-M228</f>
        <v>2</v>
      </c>
      <c r="O228">
        <f>COUNTIF(C228:G228,"&lt;=17")</f>
        <v>4</v>
      </c>
      <c r="P228">
        <f>COUNTIF(C228:G228,"&gt;=18")</f>
        <v>1</v>
      </c>
      <c r="Q228">
        <f>SUMPRODUCT(--(D228:G228-C228:F228=1))</f>
        <v>1</v>
      </c>
      <c r="R228">
        <f>SUMPRODUCT(COUNTIF(C229:G229,C228:G228))</f>
        <v>2</v>
      </c>
    </row>
    <row r="229">
      <c r="A229">
        <v>2350</v>
      </c>
      <c r="B229" t="str">
        <v>2024-08-10</v>
      </c>
      <c r="C229">
        <v>1</v>
      </c>
      <c r="D229">
        <v>2</v>
      </c>
      <c r="E229">
        <v>7</v>
      </c>
      <c r="F229">
        <v>15</v>
      </c>
      <c r="G229">
        <v>35</v>
      </c>
      <c r="H229">
        <v>10</v>
      </c>
      <c r="I229" t="str">
        <v>01 - 02 - 07 - 15 - 35 [PB: 10]</v>
      </c>
      <c r="J229">
        <f>SUM(C229:G229)</f>
        <v>60</v>
      </c>
      <c r="K229">
        <f>AVERAGE(C229:G229)</f>
        <v>12</v>
      </c>
      <c r="L229">
        <f>G229-C229</f>
        <v>34</v>
      </c>
      <c r="M229">
        <f>SUMPRODUCT(MOD(C229:G229,2))</f>
        <v>4</v>
      </c>
      <c r="N229">
        <f>5-M229</f>
        <v>1</v>
      </c>
      <c r="O229">
        <f>COUNTIF(C229:G229,"&lt;=17")</f>
        <v>4</v>
      </c>
      <c r="P229">
        <f>COUNTIF(C229:G229,"&gt;=18")</f>
        <v>1</v>
      </c>
      <c r="Q229">
        <f>SUMPRODUCT(--(D229:G229-C229:F229=1))</f>
        <v>1</v>
      </c>
      <c r="R229">
        <f>SUMPRODUCT(COUNTIF(C230:G230,C229:G229))</f>
        <v>1</v>
      </c>
    </row>
    <row r="230">
      <c r="A230">
        <v>2349</v>
      </c>
      <c r="B230" t="str">
        <v>2024-08-07</v>
      </c>
      <c r="C230">
        <v>14</v>
      </c>
      <c r="D230">
        <v>15</v>
      </c>
      <c r="E230">
        <v>17</v>
      </c>
      <c r="F230">
        <v>18</v>
      </c>
      <c r="G230">
        <v>19</v>
      </c>
      <c r="H230">
        <v>6</v>
      </c>
      <c r="I230" t="str">
        <v>14 - 15 - 17 - 18 - 19 [PB: 6]</v>
      </c>
      <c r="J230">
        <f>SUM(C230:G230)</f>
        <v>83</v>
      </c>
      <c r="K230">
        <f>AVERAGE(C230:G230)</f>
        <v>16.6</v>
      </c>
      <c r="L230">
        <f>G230-C230</f>
        <v>5</v>
      </c>
      <c r="M230">
        <f>SUMPRODUCT(MOD(C230:G230,2))</f>
        <v>3</v>
      </c>
      <c r="N230">
        <f>5-M230</f>
        <v>2</v>
      </c>
      <c r="O230">
        <f>COUNTIF(C230:G230,"&lt;=17")</f>
        <v>3</v>
      </c>
      <c r="P230">
        <f>COUNTIF(C230:G230,"&gt;=18")</f>
        <v>2</v>
      </c>
      <c r="Q230">
        <f>SUMPRODUCT(--(D230:G230-C230:F230=1))</f>
        <v>3</v>
      </c>
      <c r="R230">
        <f>SUMPRODUCT(COUNTIF(C231:G231,C230:G230))</f>
        <v>0</v>
      </c>
    </row>
    <row r="231">
      <c r="A231">
        <v>2348</v>
      </c>
      <c r="B231" t="str">
        <v>2024-08-03</v>
      </c>
      <c r="C231">
        <v>9</v>
      </c>
      <c r="D231">
        <v>22</v>
      </c>
      <c r="E231">
        <v>24</v>
      </c>
      <c r="F231">
        <v>33</v>
      </c>
      <c r="G231">
        <v>35</v>
      </c>
      <c r="H231">
        <v>7</v>
      </c>
      <c r="I231" t="str">
        <v>09 - 22 - 24 - 33 - 35 [PB: 7]</v>
      </c>
      <c r="J231">
        <f>SUM(C231:G231)</f>
        <v>123</v>
      </c>
      <c r="K231">
        <f>AVERAGE(C231:G231)</f>
        <v>24.6</v>
      </c>
      <c r="L231">
        <f>G231-C231</f>
        <v>26</v>
      </c>
      <c r="M231">
        <f>SUMPRODUCT(MOD(C231:G231,2))</f>
        <v>3</v>
      </c>
      <c r="N231">
        <f>5-M231</f>
        <v>2</v>
      </c>
      <c r="O231">
        <f>COUNTIF(C231:G231,"&lt;=17")</f>
        <v>1</v>
      </c>
      <c r="P231">
        <f>COUNTIF(C231:G231,"&gt;=18")</f>
        <v>4</v>
      </c>
      <c r="Q231">
        <f>SUMPRODUCT(--(D231:G231-C231:F231=1))</f>
        <v>0</v>
      </c>
      <c r="R231">
        <f>SUMPRODUCT(COUNTIF(C232:G232,C231:G231))</f>
        <v>0</v>
      </c>
    </row>
    <row r="232">
      <c r="A232">
        <v>2347</v>
      </c>
      <c r="B232" t="str">
        <v>2024-07-31</v>
      </c>
      <c r="C232">
        <v>5</v>
      </c>
      <c r="D232">
        <v>8</v>
      </c>
      <c r="E232">
        <v>11</v>
      </c>
      <c r="F232">
        <v>17</v>
      </c>
      <c r="G232">
        <v>30</v>
      </c>
      <c r="H232">
        <v>9</v>
      </c>
      <c r="I232" t="str">
        <v>05 - 08 - 11 - 17 - 30 [PB: 9]</v>
      </c>
      <c r="J232">
        <f>SUM(C232:G232)</f>
        <v>71</v>
      </c>
      <c r="K232">
        <f>AVERAGE(C232:G232)</f>
        <v>14.2</v>
      </c>
      <c r="L232">
        <f>G232-C232</f>
        <v>25</v>
      </c>
      <c r="M232">
        <f>SUMPRODUCT(MOD(C232:G232,2))</f>
        <v>3</v>
      </c>
      <c r="N232">
        <f>5-M232</f>
        <v>2</v>
      </c>
      <c r="O232">
        <f>COUNTIF(C232:G232,"&lt;=17")</f>
        <v>4</v>
      </c>
      <c r="P232">
        <f>COUNTIF(C232:G232,"&gt;=18")</f>
        <v>1</v>
      </c>
      <c r="Q232">
        <f>SUMPRODUCT(--(D232:G232-C232:F232=1))</f>
        <v>0</v>
      </c>
      <c r="R232">
        <f>SUMPRODUCT(COUNTIF(C233:G233,C232:G232))</f>
        <v>3</v>
      </c>
    </row>
    <row r="233">
      <c r="A233">
        <v>2346</v>
      </c>
      <c r="B233" t="str">
        <v>2024-07-27</v>
      </c>
      <c r="C233">
        <v>1</v>
      </c>
      <c r="D233">
        <v>5</v>
      </c>
      <c r="E233">
        <v>11</v>
      </c>
      <c r="F233">
        <v>16</v>
      </c>
      <c r="G233">
        <v>17</v>
      </c>
      <c r="H233">
        <v>7</v>
      </c>
      <c r="I233" t="str">
        <v>01 - 05 - 11 - 16 - 17 [PB: 7]</v>
      </c>
      <c r="J233">
        <f>SUM(C233:G233)</f>
        <v>50</v>
      </c>
      <c r="K233">
        <f>AVERAGE(C233:G233)</f>
        <v>10</v>
      </c>
      <c r="L233">
        <f>G233-C233</f>
        <v>16</v>
      </c>
      <c r="M233">
        <f>SUMPRODUCT(MOD(C233:G233,2))</f>
        <v>4</v>
      </c>
      <c r="N233">
        <f>5-M233</f>
        <v>1</v>
      </c>
      <c r="O233">
        <f>COUNTIF(C233:G233,"&lt;=17")</f>
        <v>5</v>
      </c>
      <c r="P233">
        <f>COUNTIF(C233:G233,"&gt;=18")</f>
        <v>0</v>
      </c>
      <c r="Q233">
        <f>SUMPRODUCT(--(D233:G233-C233:F233=1))</f>
        <v>1</v>
      </c>
      <c r="R233">
        <f>SUMPRODUCT(COUNTIF(C234:G234,C233:G233))</f>
        <v>0</v>
      </c>
    </row>
    <row r="234">
      <c r="A234">
        <v>2345</v>
      </c>
      <c r="B234" t="str">
        <v>2024-07-24</v>
      </c>
      <c r="C234">
        <v>2</v>
      </c>
      <c r="D234">
        <v>8</v>
      </c>
      <c r="E234">
        <v>13</v>
      </c>
      <c r="F234">
        <v>20</v>
      </c>
      <c r="G234">
        <v>25</v>
      </c>
      <c r="H234">
        <v>9</v>
      </c>
      <c r="I234" t="str">
        <v>02 - 08 - 13 - 20 - 25 [PB: 9]</v>
      </c>
      <c r="J234">
        <f>SUM(C234:G234)</f>
        <v>68</v>
      </c>
      <c r="K234">
        <f>AVERAGE(C234:G234)</f>
        <v>13.6</v>
      </c>
      <c r="L234">
        <f>G234-C234</f>
        <v>23</v>
      </c>
      <c r="M234">
        <f>SUMPRODUCT(MOD(C234:G234,2))</f>
        <v>2</v>
      </c>
      <c r="N234">
        <f>5-M234</f>
        <v>3</v>
      </c>
      <c r="O234">
        <f>COUNTIF(C234:G234,"&lt;=17")</f>
        <v>3</v>
      </c>
      <c r="P234">
        <f>COUNTIF(C234:G234,"&gt;=18")</f>
        <v>2</v>
      </c>
      <c r="Q234">
        <f>SUMPRODUCT(--(D234:G234-C234:F234=1))</f>
        <v>0</v>
      </c>
      <c r="R234">
        <f>SUMPRODUCT(COUNTIF(C235:G235,C234:G234))</f>
        <v>2</v>
      </c>
    </row>
    <row r="235">
      <c r="A235">
        <v>2344</v>
      </c>
      <c r="B235" t="str">
        <v>2024-07-20</v>
      </c>
      <c r="C235">
        <v>8</v>
      </c>
      <c r="D235">
        <v>23</v>
      </c>
      <c r="E235">
        <v>25</v>
      </c>
      <c r="F235">
        <v>32</v>
      </c>
      <c r="G235">
        <v>33</v>
      </c>
      <c r="H235">
        <v>9</v>
      </c>
      <c r="I235" t="str">
        <v>08 - 23 - 25 - 32 - 33 [PB: 9]</v>
      </c>
      <c r="J235">
        <f>SUM(C235:G235)</f>
        <v>121</v>
      </c>
      <c r="K235">
        <f>AVERAGE(C235:G235)</f>
        <v>24.2</v>
      </c>
      <c r="L235">
        <f>G235-C235</f>
        <v>25</v>
      </c>
      <c r="M235">
        <f>SUMPRODUCT(MOD(C235:G235,2))</f>
        <v>3</v>
      </c>
      <c r="N235">
        <f>5-M235</f>
        <v>2</v>
      </c>
      <c r="O235">
        <f>COUNTIF(C235:G235,"&lt;=17")</f>
        <v>1</v>
      </c>
      <c r="P235">
        <f>COUNTIF(C235:G235,"&gt;=18")</f>
        <v>4</v>
      </c>
      <c r="Q235">
        <f>SUMPRODUCT(--(D235:G235-C235:F235=1))</f>
        <v>1</v>
      </c>
      <c r="R235">
        <f>SUMPRODUCT(COUNTIF(C236:G236,C235:G235))</f>
        <v>3</v>
      </c>
    </row>
    <row r="236">
      <c r="A236">
        <v>2343</v>
      </c>
      <c r="B236" t="str">
        <v>2024-07-17</v>
      </c>
      <c r="C236">
        <v>9</v>
      </c>
      <c r="D236">
        <v>25</v>
      </c>
      <c r="E236">
        <v>28</v>
      </c>
      <c r="F236">
        <v>32</v>
      </c>
      <c r="G236">
        <v>33</v>
      </c>
      <c r="H236">
        <v>4</v>
      </c>
      <c r="I236" t="str">
        <v>09 - 25 - 28 - 32 - 33 [PB: 4]</v>
      </c>
      <c r="J236">
        <f>SUM(C236:G236)</f>
        <v>127</v>
      </c>
      <c r="K236">
        <f>AVERAGE(C236:G236)</f>
        <v>25.4</v>
      </c>
      <c r="L236">
        <f>G236-C236</f>
        <v>24</v>
      </c>
      <c r="M236">
        <f>SUMPRODUCT(MOD(C236:G236,2))</f>
        <v>3</v>
      </c>
      <c r="N236">
        <f>5-M236</f>
        <v>2</v>
      </c>
      <c r="O236">
        <f>COUNTIF(C236:G236,"&lt;=17")</f>
        <v>1</v>
      </c>
      <c r="P236">
        <f>COUNTIF(C236:G236,"&gt;=18")</f>
        <v>4</v>
      </c>
      <c r="Q236">
        <f>SUMPRODUCT(--(D236:G236-C236:F236=1))</f>
        <v>1</v>
      </c>
      <c r="R236">
        <f>SUMPRODUCT(COUNTIF(C237:G237,C236:G236))</f>
        <v>1</v>
      </c>
    </row>
    <row r="237">
      <c r="A237">
        <v>2342</v>
      </c>
      <c r="B237" t="str">
        <v>2024-07-13</v>
      </c>
      <c r="C237">
        <v>7</v>
      </c>
      <c r="D237">
        <v>13</v>
      </c>
      <c r="E237">
        <v>14</v>
      </c>
      <c r="F237">
        <v>16</v>
      </c>
      <c r="G237">
        <v>32</v>
      </c>
      <c r="H237">
        <v>9</v>
      </c>
      <c r="I237" t="str">
        <v>07 - 13 - 14 - 16 - 32 [PB: 9]</v>
      </c>
      <c r="J237">
        <f>SUM(C237:G237)</f>
        <v>82</v>
      </c>
      <c r="K237">
        <f>AVERAGE(C237:G237)</f>
        <v>16.4</v>
      </c>
      <c r="L237">
        <f>G237-C237</f>
        <v>25</v>
      </c>
      <c r="M237">
        <f>SUMPRODUCT(MOD(C237:G237,2))</f>
        <v>2</v>
      </c>
      <c r="N237">
        <f>5-M237</f>
        <v>3</v>
      </c>
      <c r="O237">
        <f>COUNTIF(C237:G237,"&lt;=17")</f>
        <v>4</v>
      </c>
      <c r="P237">
        <f>COUNTIF(C237:G237,"&gt;=18")</f>
        <v>1</v>
      </c>
      <c r="Q237">
        <f>SUMPRODUCT(--(D237:G237-C237:F237=1))</f>
        <v>1</v>
      </c>
      <c r="R237">
        <f>SUMPRODUCT(COUNTIF(C238:G238,C237:G237))</f>
        <v>0</v>
      </c>
    </row>
    <row r="238">
      <c r="A238">
        <v>2341</v>
      </c>
      <c r="B238" t="str">
        <v>2024-07-10</v>
      </c>
      <c r="C238">
        <v>3</v>
      </c>
      <c r="D238">
        <v>4</v>
      </c>
      <c r="E238">
        <v>5</v>
      </c>
      <c r="F238">
        <v>12</v>
      </c>
      <c r="G238">
        <v>17</v>
      </c>
      <c r="H238">
        <v>6</v>
      </c>
      <c r="I238" t="str">
        <v>03 - 04 - 05 - 12 - 17 [PB: 6]</v>
      </c>
      <c r="J238">
        <f>SUM(C238:G238)</f>
        <v>41</v>
      </c>
      <c r="K238">
        <f>AVERAGE(C238:G238)</f>
        <v>8.2</v>
      </c>
      <c r="L238">
        <f>G238-C238</f>
        <v>14</v>
      </c>
      <c r="M238">
        <f>SUMPRODUCT(MOD(C238:G238,2))</f>
        <v>3</v>
      </c>
      <c r="N238">
        <f>5-M238</f>
        <v>2</v>
      </c>
      <c r="O238">
        <f>COUNTIF(C238:G238,"&lt;=17")</f>
        <v>5</v>
      </c>
      <c r="P238">
        <f>COUNTIF(C238:G238,"&gt;=18")</f>
        <v>0</v>
      </c>
      <c r="Q238">
        <f>SUMPRODUCT(--(D238:G238-C238:F238=1))</f>
        <v>2</v>
      </c>
      <c r="R238">
        <f>SUMPRODUCT(COUNTIF(C239:G239,C238:G238))</f>
        <v>1</v>
      </c>
    </row>
    <row r="239">
      <c r="A239">
        <v>2340</v>
      </c>
      <c r="B239" t="str">
        <v>2024-07-06</v>
      </c>
      <c r="C239">
        <v>4</v>
      </c>
      <c r="D239">
        <v>9</v>
      </c>
      <c r="E239">
        <v>16</v>
      </c>
      <c r="F239">
        <v>18</v>
      </c>
      <c r="G239">
        <v>24</v>
      </c>
      <c r="H239">
        <v>3</v>
      </c>
      <c r="I239" t="str">
        <v>04 - 09 - 16 - 18 - 24 [PB: 3]</v>
      </c>
      <c r="J239">
        <f>SUM(C239:G239)</f>
        <v>71</v>
      </c>
      <c r="K239">
        <f>AVERAGE(C239:G239)</f>
        <v>14.2</v>
      </c>
      <c r="L239">
        <f>G239-C239</f>
        <v>20</v>
      </c>
      <c r="M239">
        <f>SUMPRODUCT(MOD(C239:G239,2))</f>
        <v>1</v>
      </c>
      <c r="N239">
        <f>5-M239</f>
        <v>4</v>
      </c>
      <c r="O239">
        <f>COUNTIF(C239:G239,"&lt;=17")</f>
        <v>3</v>
      </c>
      <c r="P239">
        <f>COUNTIF(C239:G239,"&gt;=18")</f>
        <v>2</v>
      </c>
      <c r="Q239">
        <f>SUMPRODUCT(--(D239:G239-C239:F239=1))</f>
        <v>0</v>
      </c>
      <c r="R239">
        <f>SUMPRODUCT(COUNTIF(C240:G240,C239:G239))</f>
        <v>1</v>
      </c>
    </row>
    <row r="240">
      <c r="A240">
        <v>2339</v>
      </c>
      <c r="B240" t="str">
        <v>2024-07-03</v>
      </c>
      <c r="C240">
        <v>6</v>
      </c>
      <c r="D240">
        <v>8</v>
      </c>
      <c r="E240">
        <v>15</v>
      </c>
      <c r="F240">
        <v>18</v>
      </c>
      <c r="G240">
        <v>35</v>
      </c>
      <c r="H240">
        <v>3</v>
      </c>
      <c r="I240" t="str">
        <v>06 - 08 - 15 - 18 - 35 [PB: 3]</v>
      </c>
      <c r="J240">
        <f>SUM(C240:G240)</f>
        <v>82</v>
      </c>
      <c r="K240">
        <f>AVERAGE(C240:G240)</f>
        <v>16.4</v>
      </c>
      <c r="L240">
        <f>G240-C240</f>
        <v>29</v>
      </c>
      <c r="M240">
        <f>SUMPRODUCT(MOD(C240:G240,2))</f>
        <v>2</v>
      </c>
      <c r="N240">
        <f>5-M240</f>
        <v>3</v>
      </c>
      <c r="O240">
        <f>COUNTIF(C240:G240,"&lt;=17")</f>
        <v>3</v>
      </c>
      <c r="P240">
        <f>COUNTIF(C240:G240,"&gt;=18")</f>
        <v>2</v>
      </c>
      <c r="Q240">
        <f>SUMPRODUCT(--(D240:G240-C240:F240=1))</f>
        <v>0</v>
      </c>
      <c r="R240">
        <f>SUMPRODUCT(COUNTIF(C241:G241,C240:G240))</f>
        <v>1</v>
      </c>
    </row>
    <row r="241">
      <c r="A241">
        <v>2338</v>
      </c>
      <c r="B241" t="str">
        <v>2024-06-29</v>
      </c>
      <c r="C241">
        <v>8</v>
      </c>
      <c r="D241">
        <v>11</v>
      </c>
      <c r="E241">
        <v>16</v>
      </c>
      <c r="F241">
        <v>22</v>
      </c>
      <c r="G241">
        <v>25</v>
      </c>
      <c r="H241">
        <v>7</v>
      </c>
      <c r="I241" t="str">
        <v>08 - 11 - 16 - 22 - 25 [PB: 7]</v>
      </c>
      <c r="J241">
        <f>SUM(C241:G241)</f>
        <v>82</v>
      </c>
      <c r="K241">
        <f>AVERAGE(C241:G241)</f>
        <v>16.4</v>
      </c>
      <c r="L241">
        <f>G241-C241</f>
        <v>17</v>
      </c>
      <c r="M241">
        <f>SUMPRODUCT(MOD(C241:G241,2))</f>
        <v>2</v>
      </c>
      <c r="N241">
        <f>5-M241</f>
        <v>3</v>
      </c>
      <c r="O241">
        <f>COUNTIF(C241:G241,"&lt;=17")</f>
        <v>3</v>
      </c>
      <c r="P241">
        <f>COUNTIF(C241:G241,"&gt;=18")</f>
        <v>2</v>
      </c>
      <c r="Q241">
        <f>SUMPRODUCT(--(D241:G241-C241:F241=1))</f>
        <v>0</v>
      </c>
      <c r="R241">
        <f>SUMPRODUCT(COUNTIF(C242:G242,C241:G241))</f>
        <v>1</v>
      </c>
    </row>
    <row r="242">
      <c r="A242">
        <v>2337</v>
      </c>
      <c r="B242" t="str">
        <v>2024-06-26</v>
      </c>
      <c r="C242">
        <v>1</v>
      </c>
      <c r="D242">
        <v>2</v>
      </c>
      <c r="E242">
        <v>7</v>
      </c>
      <c r="F242">
        <v>11</v>
      </c>
      <c r="G242">
        <v>30</v>
      </c>
      <c r="H242">
        <v>4</v>
      </c>
      <c r="I242" t="str">
        <v>01 - 02 - 07 - 11 - 30 [PB: 4]</v>
      </c>
      <c r="J242">
        <f>SUM(C242:G242)</f>
        <v>51</v>
      </c>
      <c r="K242">
        <f>AVERAGE(C242:G242)</f>
        <v>10.2</v>
      </c>
      <c r="L242">
        <f>G242-C242</f>
        <v>29</v>
      </c>
      <c r="M242">
        <f>SUMPRODUCT(MOD(C242:G242,2))</f>
        <v>3</v>
      </c>
      <c r="N242">
        <f>5-M242</f>
        <v>2</v>
      </c>
      <c r="O242">
        <f>COUNTIF(C242:G242,"&lt;=17")</f>
        <v>4</v>
      </c>
      <c r="P242">
        <f>COUNTIF(C242:G242,"&gt;=18")</f>
        <v>1</v>
      </c>
      <c r="Q242">
        <f>SUMPRODUCT(--(D242:G242-C242:F242=1))</f>
        <v>1</v>
      </c>
      <c r="R242">
        <f>SUMPRODUCT(COUNTIF(C243:G243,C242:G242))</f>
        <v>1</v>
      </c>
    </row>
    <row r="243">
      <c r="A243">
        <v>2336</v>
      </c>
      <c r="B243" t="str">
        <v>2024-06-22</v>
      </c>
      <c r="C243">
        <v>11</v>
      </c>
      <c r="D243">
        <v>12</v>
      </c>
      <c r="E243">
        <v>17</v>
      </c>
      <c r="F243">
        <v>19</v>
      </c>
      <c r="G243">
        <v>21</v>
      </c>
      <c r="H243">
        <v>3</v>
      </c>
      <c r="I243" t="str">
        <v>11 - 12 - 17 - 19 - 21 [PB: 3]</v>
      </c>
      <c r="J243">
        <f>SUM(C243:G243)</f>
        <v>80</v>
      </c>
      <c r="K243">
        <f>AVERAGE(C243:G243)</f>
        <v>16</v>
      </c>
      <c r="L243">
        <f>G243-C243</f>
        <v>10</v>
      </c>
      <c r="M243">
        <f>SUMPRODUCT(MOD(C243:G243,2))</f>
        <v>4</v>
      </c>
      <c r="N243">
        <f>5-M243</f>
        <v>1</v>
      </c>
      <c r="O243">
        <f>COUNTIF(C243:G243,"&lt;=17")</f>
        <v>3</v>
      </c>
      <c r="P243">
        <f>COUNTIF(C243:G243,"&gt;=18")</f>
        <v>2</v>
      </c>
      <c r="Q243">
        <f>SUMPRODUCT(--(D243:G243-C243:F243=1))</f>
        <v>1</v>
      </c>
      <c r="R243">
        <f>SUMPRODUCT(COUNTIF(C244:G244,C243:G243))</f>
        <v>2</v>
      </c>
    </row>
    <row r="244">
      <c r="A244">
        <v>2335</v>
      </c>
      <c r="B244" t="str">
        <v>2024-06-19</v>
      </c>
      <c r="C244">
        <v>5</v>
      </c>
      <c r="D244">
        <v>15</v>
      </c>
      <c r="E244">
        <v>17</v>
      </c>
      <c r="F244">
        <v>21</v>
      </c>
      <c r="G244">
        <v>34</v>
      </c>
      <c r="H244">
        <v>2</v>
      </c>
      <c r="I244" t="str">
        <v>05 - 15 - 17 - 21 - 34 [PB: 2]</v>
      </c>
      <c r="J244">
        <f>SUM(C244:G244)</f>
        <v>92</v>
      </c>
      <c r="K244">
        <f>AVERAGE(C244:G244)</f>
        <v>18.4</v>
      </c>
      <c r="L244">
        <f>G244-C244</f>
        <v>29</v>
      </c>
      <c r="M244">
        <f>SUMPRODUCT(MOD(C244:G244,2))</f>
        <v>4</v>
      </c>
      <c r="N244">
        <f>5-M244</f>
        <v>1</v>
      </c>
      <c r="O244">
        <f>COUNTIF(C244:G244,"&lt;=17")</f>
        <v>3</v>
      </c>
      <c r="P244">
        <f>COUNTIF(C244:G244,"&gt;=18")</f>
        <v>2</v>
      </c>
      <c r="Q244">
        <f>SUMPRODUCT(--(D244:G244-C244:F244=1))</f>
        <v>0</v>
      </c>
      <c r="R244">
        <f>SUMPRODUCT(COUNTIF(C245:G245,C244:G244))</f>
        <v>1</v>
      </c>
    </row>
    <row r="245">
      <c r="A245">
        <v>2334</v>
      </c>
      <c r="B245" t="str">
        <v>2024-06-15</v>
      </c>
      <c r="C245">
        <v>1</v>
      </c>
      <c r="D245">
        <v>6</v>
      </c>
      <c r="E245">
        <v>21</v>
      </c>
      <c r="F245">
        <v>28</v>
      </c>
      <c r="G245">
        <v>29</v>
      </c>
      <c r="H245">
        <v>3</v>
      </c>
      <c r="I245" t="str">
        <v>01 - 06 - 21 - 28 - 29 [PB: 3]</v>
      </c>
      <c r="J245">
        <f>SUM(C245:G245)</f>
        <v>85</v>
      </c>
      <c r="K245">
        <f>AVERAGE(C245:G245)</f>
        <v>17</v>
      </c>
      <c r="L245">
        <f>G245-C245</f>
        <v>28</v>
      </c>
      <c r="M245">
        <f>SUMPRODUCT(MOD(C245:G245,2))</f>
        <v>3</v>
      </c>
      <c r="N245">
        <f>5-M245</f>
        <v>2</v>
      </c>
      <c r="O245">
        <f>COUNTIF(C245:G245,"&lt;=17")</f>
        <v>2</v>
      </c>
      <c r="P245">
        <f>COUNTIF(C245:G245,"&gt;=18")</f>
        <v>3</v>
      </c>
      <c r="Q245">
        <f>SUMPRODUCT(--(D245:G245-C245:F245=1))</f>
        <v>1</v>
      </c>
      <c r="R245">
        <f>SUMPRODUCT(COUNTIF(C246:G246,C245:G245))</f>
        <v>1</v>
      </c>
    </row>
    <row r="246">
      <c r="A246">
        <v>2333</v>
      </c>
      <c r="B246" t="str">
        <v>2024-06-12</v>
      </c>
      <c r="C246">
        <v>17</v>
      </c>
      <c r="D246">
        <v>21</v>
      </c>
      <c r="E246">
        <v>24</v>
      </c>
      <c r="F246">
        <v>31</v>
      </c>
      <c r="G246">
        <v>34</v>
      </c>
      <c r="H246">
        <v>5</v>
      </c>
      <c r="I246" t="str">
        <v>17 - 21 - 24 - 31 - 34 [PB: 5]</v>
      </c>
      <c r="J246">
        <f>SUM(C246:G246)</f>
        <v>127</v>
      </c>
      <c r="K246">
        <f>AVERAGE(C246:G246)</f>
        <v>25.4</v>
      </c>
      <c r="L246">
        <f>G246-C246</f>
        <v>17</v>
      </c>
      <c r="M246">
        <f>SUMPRODUCT(MOD(C246:G246,2))</f>
        <v>3</v>
      </c>
      <c r="N246">
        <f>5-M246</f>
        <v>2</v>
      </c>
      <c r="O246">
        <f>COUNTIF(C246:G246,"&lt;=17")</f>
        <v>1</v>
      </c>
      <c r="P246">
        <f>COUNTIF(C246:G246,"&gt;=18")</f>
        <v>4</v>
      </c>
      <c r="Q246">
        <f>SUMPRODUCT(--(D246:G246-C246:F246=1))</f>
        <v>0</v>
      </c>
      <c r="R246">
        <f>SUMPRODUCT(COUNTIF(C247:G247,C246:G246))</f>
        <v>2</v>
      </c>
    </row>
    <row r="247">
      <c r="A247">
        <v>2332</v>
      </c>
      <c r="B247" t="str">
        <v>2024-06-08</v>
      </c>
      <c r="C247">
        <v>10</v>
      </c>
      <c r="D247">
        <v>20</v>
      </c>
      <c r="E247">
        <v>21</v>
      </c>
      <c r="F247">
        <v>24</v>
      </c>
      <c r="G247">
        <v>26</v>
      </c>
      <c r="H247">
        <v>3</v>
      </c>
      <c r="I247" t="str">
        <v>10 - 20 - 21 - 24 - 26 [PB: 3]</v>
      </c>
      <c r="J247">
        <f>SUM(C247:G247)</f>
        <v>101</v>
      </c>
      <c r="K247">
        <f>AVERAGE(C247:G247)</f>
        <v>20.2</v>
      </c>
      <c r="L247">
        <f>G247-C247</f>
        <v>16</v>
      </c>
      <c r="M247">
        <f>SUMPRODUCT(MOD(C247:G247,2))</f>
        <v>1</v>
      </c>
      <c r="N247">
        <f>5-M247</f>
        <v>4</v>
      </c>
      <c r="O247">
        <f>COUNTIF(C247:G247,"&lt;=17")</f>
        <v>1</v>
      </c>
      <c r="P247">
        <f>COUNTIF(C247:G247,"&gt;=18")</f>
        <v>4</v>
      </c>
      <c r="Q247">
        <f>SUMPRODUCT(--(D247:G247-C247:F247=1))</f>
        <v>1</v>
      </c>
      <c r="R247">
        <f>SUMPRODUCT(COUNTIF(C248:G248,C247:G247))</f>
        <v>0</v>
      </c>
    </row>
    <row r="248">
      <c r="A248">
        <v>2331</v>
      </c>
      <c r="B248" t="str">
        <v>2024-06-05</v>
      </c>
      <c r="C248">
        <v>8</v>
      </c>
      <c r="D248">
        <v>9</v>
      </c>
      <c r="E248">
        <v>13</v>
      </c>
      <c r="F248">
        <v>22</v>
      </c>
      <c r="G248">
        <v>35</v>
      </c>
      <c r="H248">
        <v>4</v>
      </c>
      <c r="I248" t="str">
        <v>08 - 09 - 13 - 22 - 35 [PB: 4]</v>
      </c>
      <c r="J248">
        <f>SUM(C248:G248)</f>
        <v>87</v>
      </c>
      <c r="K248">
        <f>AVERAGE(C248:G248)</f>
        <v>17.4</v>
      </c>
      <c r="L248">
        <f>G248-C248</f>
        <v>27</v>
      </c>
      <c r="M248">
        <f>SUMPRODUCT(MOD(C248:G248,2))</f>
        <v>3</v>
      </c>
      <c r="N248">
        <f>5-M248</f>
        <v>2</v>
      </c>
      <c r="O248">
        <f>COUNTIF(C248:G248,"&lt;=17")</f>
        <v>3</v>
      </c>
      <c r="P248">
        <f>COUNTIF(C248:G248,"&gt;=18")</f>
        <v>2</v>
      </c>
      <c r="Q248">
        <f>SUMPRODUCT(--(D248:G248-C248:F248=1))</f>
        <v>1</v>
      </c>
      <c r="R248">
        <f>SUMPRODUCT(COUNTIF(C249:G249,C248:G248))</f>
        <v>1</v>
      </c>
    </row>
    <row r="249">
      <c r="A249">
        <v>2330</v>
      </c>
      <c r="B249" t="str">
        <v>2024-06-01</v>
      </c>
      <c r="C249">
        <v>2</v>
      </c>
      <c r="D249">
        <v>21</v>
      </c>
      <c r="E249">
        <v>22</v>
      </c>
      <c r="F249">
        <v>27</v>
      </c>
      <c r="G249">
        <v>28</v>
      </c>
      <c r="H249">
        <v>2</v>
      </c>
      <c r="I249" t="str">
        <v>02 - 21 - 22 - 27 - 28 [PB: 2]</v>
      </c>
      <c r="J249">
        <f>SUM(C249:G249)</f>
        <v>100</v>
      </c>
      <c r="K249">
        <f>AVERAGE(C249:G249)</f>
        <v>20</v>
      </c>
      <c r="L249">
        <f>G249-C249</f>
        <v>26</v>
      </c>
      <c r="M249">
        <f>SUMPRODUCT(MOD(C249:G249,2))</f>
        <v>2</v>
      </c>
      <c r="N249">
        <f>5-M249</f>
        <v>3</v>
      </c>
      <c r="O249">
        <f>COUNTIF(C249:G249,"&lt;=17")</f>
        <v>1</v>
      </c>
      <c r="P249">
        <f>COUNTIF(C249:G249,"&gt;=18")</f>
        <v>4</v>
      </c>
      <c r="Q249">
        <f>SUMPRODUCT(--(D249:G249-C249:F249=1))</f>
        <v>2</v>
      </c>
      <c r="R249">
        <f>SUMPRODUCT(COUNTIF(C250:G250,C249:G249))</f>
        <v>0</v>
      </c>
    </row>
    <row r="250">
      <c r="A250">
        <v>2329</v>
      </c>
      <c r="B250" t="str">
        <v>2024-05-29</v>
      </c>
      <c r="C250">
        <v>13</v>
      </c>
      <c r="D250">
        <v>16</v>
      </c>
      <c r="E250">
        <v>20</v>
      </c>
      <c r="F250">
        <v>23</v>
      </c>
      <c r="G250">
        <v>35</v>
      </c>
      <c r="H250">
        <v>1</v>
      </c>
      <c r="I250" t="str">
        <v>13 - 16 - 20 - 23 - 35 [PB: 1]</v>
      </c>
      <c r="J250">
        <f>SUM(C250:G250)</f>
        <v>107</v>
      </c>
      <c r="K250">
        <f>AVERAGE(C250:G250)</f>
        <v>21.4</v>
      </c>
      <c r="L250">
        <f>G250-C250</f>
        <v>22</v>
      </c>
      <c r="M250">
        <f>SUMPRODUCT(MOD(C250:G250,2))</f>
        <v>3</v>
      </c>
      <c r="N250">
        <f>5-M250</f>
        <v>2</v>
      </c>
      <c r="O250">
        <f>COUNTIF(C250:G250,"&lt;=17")</f>
        <v>2</v>
      </c>
      <c r="P250">
        <f>COUNTIF(C250:G250,"&gt;=18")</f>
        <v>3</v>
      </c>
      <c r="Q250">
        <f>SUMPRODUCT(--(D250:G250-C250:F250=1))</f>
        <v>0</v>
      </c>
      <c r="R250">
        <f>SUMPRODUCT(COUNTIF(C251:G251,C250:G250))</f>
        <v>1</v>
      </c>
    </row>
    <row r="251">
      <c r="A251">
        <v>2328</v>
      </c>
      <c r="B251" t="str">
        <v>2024-05-25</v>
      </c>
      <c r="C251">
        <v>5</v>
      </c>
      <c r="D251">
        <v>7</v>
      </c>
      <c r="E251">
        <v>10</v>
      </c>
      <c r="F251">
        <v>17</v>
      </c>
      <c r="G251">
        <v>20</v>
      </c>
      <c r="H251">
        <v>1</v>
      </c>
      <c r="I251" t="str">
        <v>05 - 07 - 10 - 17 - 20 [PB: 1]</v>
      </c>
      <c r="J251">
        <f>SUM(C251:G251)</f>
        <v>59</v>
      </c>
      <c r="K251">
        <f>AVERAGE(C251:G251)</f>
        <v>11.8</v>
      </c>
      <c r="L251">
        <f>G251-C251</f>
        <v>15</v>
      </c>
      <c r="M251">
        <f>SUMPRODUCT(MOD(C251:G251,2))</f>
        <v>3</v>
      </c>
      <c r="N251">
        <f>5-M251</f>
        <v>2</v>
      </c>
      <c r="O251">
        <f>COUNTIF(C251:G251,"&lt;=17")</f>
        <v>4</v>
      </c>
      <c r="P251">
        <f>COUNTIF(C251:G251,"&gt;=18")</f>
        <v>1</v>
      </c>
      <c r="Q251">
        <f>SUMPRODUCT(--(D251:G251-C251:F251=1))</f>
        <v>0</v>
      </c>
      <c r="R251">
        <f>SUMPRODUCT(COUNTIF(C252:G252,C251:G251))</f>
        <v>2</v>
      </c>
    </row>
    <row r="252">
      <c r="A252">
        <v>2327</v>
      </c>
      <c r="B252" t="str">
        <v>2024-05-22</v>
      </c>
      <c r="C252">
        <v>10</v>
      </c>
      <c r="D252">
        <v>17</v>
      </c>
      <c r="E252">
        <v>18</v>
      </c>
      <c r="F252">
        <v>24</v>
      </c>
      <c r="G252">
        <v>35</v>
      </c>
      <c r="H252">
        <v>9</v>
      </c>
      <c r="I252" t="str">
        <v>10 - 17 - 18 - 24 - 35 [PB: 9]</v>
      </c>
      <c r="J252">
        <f>SUM(C252:G252)</f>
        <v>104</v>
      </c>
      <c r="K252">
        <f>AVERAGE(C252:G252)</f>
        <v>20.8</v>
      </c>
      <c r="L252">
        <f>G252-C252</f>
        <v>25</v>
      </c>
      <c r="M252">
        <f>SUMPRODUCT(MOD(C252:G252,2))</f>
        <v>2</v>
      </c>
      <c r="N252">
        <f>5-M252</f>
        <v>3</v>
      </c>
      <c r="O252">
        <f>COUNTIF(C252:G252,"&lt;=17")</f>
        <v>2</v>
      </c>
      <c r="P252">
        <f>COUNTIF(C252:G252,"&gt;=18")</f>
        <v>3</v>
      </c>
      <c r="Q252">
        <f>SUMPRODUCT(--(D252:G252-C252:F252=1))</f>
        <v>1</v>
      </c>
      <c r="R252">
        <f>SUMPRODUCT(COUNTIF(C253:G253,C252:G252))</f>
        <v>2</v>
      </c>
    </row>
    <row r="253">
      <c r="A253">
        <v>2326</v>
      </c>
      <c r="B253" t="str">
        <v>2024-05-18</v>
      </c>
      <c r="C253">
        <v>10</v>
      </c>
      <c r="D253">
        <v>11</v>
      </c>
      <c r="E253">
        <v>16</v>
      </c>
      <c r="F253">
        <v>17</v>
      </c>
      <c r="G253">
        <v>25</v>
      </c>
      <c r="H253">
        <v>2</v>
      </c>
      <c r="I253" t="str">
        <v>10 - 11 - 16 - 17 - 25 [PB: 2]</v>
      </c>
      <c r="J253">
        <f>SUM(C253:G253)</f>
        <v>79</v>
      </c>
      <c r="K253">
        <f>AVERAGE(C253:G253)</f>
        <v>15.8</v>
      </c>
      <c r="L253">
        <f>G253-C253</f>
        <v>15</v>
      </c>
      <c r="M253">
        <f>SUMPRODUCT(MOD(C253:G253,2))</f>
        <v>3</v>
      </c>
      <c r="N253">
        <f>5-M253</f>
        <v>2</v>
      </c>
      <c r="O253">
        <f>COUNTIF(C253:G253,"&lt;=17")</f>
        <v>4</v>
      </c>
      <c r="P253">
        <f>COUNTIF(C253:G253,"&gt;=18")</f>
        <v>1</v>
      </c>
      <c r="Q253">
        <f>SUMPRODUCT(--(D253:G253-C253:F253=1))</f>
        <v>2</v>
      </c>
      <c r="R253">
        <f>SUMPRODUCT(COUNTIF(C254:G254,C253:G253))</f>
        <v>2</v>
      </c>
    </row>
    <row r="254">
      <c r="A254">
        <v>2325</v>
      </c>
      <c r="B254" t="str">
        <v>2024-05-15</v>
      </c>
      <c r="C254">
        <v>2</v>
      </c>
      <c r="D254">
        <v>11</v>
      </c>
      <c r="E254">
        <v>15</v>
      </c>
      <c r="F254">
        <v>23</v>
      </c>
      <c r="G254">
        <v>25</v>
      </c>
      <c r="H254">
        <v>6</v>
      </c>
      <c r="I254" t="str">
        <v>02 - 11 - 15 - 23 - 25 [PB: 6]</v>
      </c>
      <c r="J254">
        <f>SUM(C254:G254)</f>
        <v>76</v>
      </c>
      <c r="K254">
        <f>AVERAGE(C254:G254)</f>
        <v>15.2</v>
      </c>
      <c r="L254">
        <f>G254-C254</f>
        <v>23</v>
      </c>
      <c r="M254">
        <f>SUMPRODUCT(MOD(C254:G254,2))</f>
        <v>4</v>
      </c>
      <c r="N254">
        <f>5-M254</f>
        <v>1</v>
      </c>
      <c r="O254">
        <f>COUNTIF(C254:G254,"&lt;=17")</f>
        <v>3</v>
      </c>
      <c r="P254">
        <f>COUNTIF(C254:G254,"&gt;=18")</f>
        <v>2</v>
      </c>
      <c r="Q254">
        <f>SUMPRODUCT(--(D254:G254-C254:F254=1))</f>
        <v>0</v>
      </c>
      <c r="R254">
        <f>SUMPRODUCT(COUNTIF(C255:G255,C254:G254))</f>
        <v>0</v>
      </c>
    </row>
    <row r="255">
      <c r="A255">
        <v>2324</v>
      </c>
      <c r="B255" t="str">
        <v>2024-05-11</v>
      </c>
      <c r="C255">
        <v>6</v>
      </c>
      <c r="D255">
        <v>14</v>
      </c>
      <c r="E255">
        <v>18</v>
      </c>
      <c r="F255">
        <v>21</v>
      </c>
      <c r="G255">
        <v>29</v>
      </c>
      <c r="H255">
        <v>7</v>
      </c>
      <c r="I255" t="str">
        <v>06 - 14 - 18 - 21 - 29 [PB: 7]</v>
      </c>
      <c r="J255">
        <f>SUM(C255:G255)</f>
        <v>88</v>
      </c>
      <c r="K255">
        <f>AVERAGE(C255:G255)</f>
        <v>17.6</v>
      </c>
      <c r="L255">
        <f>G255-C255</f>
        <v>23</v>
      </c>
      <c r="M255">
        <f>SUMPRODUCT(MOD(C255:G255,2))</f>
        <v>2</v>
      </c>
      <c r="N255">
        <f>5-M255</f>
        <v>3</v>
      </c>
      <c r="O255">
        <f>COUNTIF(C255:G255,"&lt;=17")</f>
        <v>2</v>
      </c>
      <c r="P255">
        <f>COUNTIF(C255:G255,"&gt;=18")</f>
        <v>3</v>
      </c>
      <c r="Q255">
        <f>SUMPRODUCT(--(D255:G255-C255:F255=1))</f>
        <v>0</v>
      </c>
      <c r="R255">
        <f>SUMPRODUCT(COUNTIF(C256:G256,C255:G255))</f>
        <v>1</v>
      </c>
    </row>
    <row r="256">
      <c r="A256">
        <v>2323</v>
      </c>
      <c r="B256" t="str">
        <v>2024-05-08</v>
      </c>
      <c r="C256">
        <v>1</v>
      </c>
      <c r="D256">
        <v>5</v>
      </c>
      <c r="E256">
        <v>6</v>
      </c>
      <c r="F256">
        <v>23</v>
      </c>
      <c r="G256">
        <v>30</v>
      </c>
      <c r="H256">
        <v>6</v>
      </c>
      <c r="I256" t="str">
        <v>01 - 05 - 06 - 23 - 30 [PB: 6]</v>
      </c>
      <c r="J256">
        <f>SUM(C256:G256)</f>
        <v>65</v>
      </c>
      <c r="K256">
        <f>AVERAGE(C256:G256)</f>
        <v>13</v>
      </c>
      <c r="L256">
        <f>G256-C256</f>
        <v>29</v>
      </c>
      <c r="M256">
        <f>SUMPRODUCT(MOD(C256:G256,2))</f>
        <v>3</v>
      </c>
      <c r="N256">
        <f>5-M256</f>
        <v>2</v>
      </c>
      <c r="O256">
        <f>COUNTIF(C256:G256,"&lt;=17")</f>
        <v>3</v>
      </c>
      <c r="P256">
        <f>COUNTIF(C256:G256,"&gt;=18")</f>
        <v>2</v>
      </c>
      <c r="Q256">
        <f>SUMPRODUCT(--(D256:G256-C256:F256=1))</f>
        <v>1</v>
      </c>
      <c r="R256">
        <f>SUMPRODUCT(COUNTIF(C257:G257,C256:G256))</f>
        <v>0</v>
      </c>
    </row>
    <row r="257">
      <c r="A257">
        <v>2322</v>
      </c>
      <c r="B257" t="str">
        <v>2024-05-04</v>
      </c>
      <c r="C257">
        <v>3</v>
      </c>
      <c r="D257">
        <v>13</v>
      </c>
      <c r="E257">
        <v>22</v>
      </c>
      <c r="F257">
        <v>26</v>
      </c>
      <c r="G257">
        <v>27</v>
      </c>
      <c r="H257">
        <v>9</v>
      </c>
      <c r="I257" t="str">
        <v>03 - 13 - 22 - 26 - 27 [PB: 9]</v>
      </c>
      <c r="J257">
        <f>SUM(C257:G257)</f>
        <v>91</v>
      </c>
      <c r="K257">
        <f>AVERAGE(C257:G257)</f>
        <v>18.2</v>
      </c>
      <c r="L257">
        <f>G257-C257</f>
        <v>24</v>
      </c>
      <c r="M257">
        <f>SUMPRODUCT(MOD(C257:G257,2))</f>
        <v>3</v>
      </c>
      <c r="N257">
        <f>5-M257</f>
        <v>2</v>
      </c>
      <c r="O257">
        <f>COUNTIF(C257:G257,"&lt;=17")</f>
        <v>2</v>
      </c>
      <c r="P257">
        <f>COUNTIF(C257:G257,"&gt;=18")</f>
        <v>3</v>
      </c>
      <c r="Q257">
        <f>SUMPRODUCT(--(D257:G257-C257:F257=1))</f>
        <v>1</v>
      </c>
      <c r="R257">
        <f>SUMPRODUCT(COUNTIF(C258:G258,C257:G257))</f>
        <v>0</v>
      </c>
    </row>
    <row r="258">
      <c r="A258">
        <v>2321</v>
      </c>
      <c r="B258" t="str">
        <v>2024-05-01</v>
      </c>
      <c r="C258">
        <v>4</v>
      </c>
      <c r="D258">
        <v>9</v>
      </c>
      <c r="E258">
        <v>12</v>
      </c>
      <c r="F258">
        <v>18</v>
      </c>
      <c r="G258">
        <v>24</v>
      </c>
      <c r="H258">
        <v>9</v>
      </c>
      <c r="I258" t="str">
        <v>04 - 09 - 12 - 18 - 24 [PB: 9]</v>
      </c>
      <c r="J258">
        <f>SUM(C258:G258)</f>
        <v>67</v>
      </c>
      <c r="K258">
        <f>AVERAGE(C258:G258)</f>
        <v>13.4</v>
      </c>
      <c r="L258">
        <f>G258-C258</f>
        <v>20</v>
      </c>
      <c r="M258">
        <f>SUMPRODUCT(MOD(C258:G258,2))</f>
        <v>1</v>
      </c>
      <c r="N258">
        <f>5-M258</f>
        <v>4</v>
      </c>
      <c r="O258">
        <f>COUNTIF(C258:G258,"&lt;=17")</f>
        <v>3</v>
      </c>
      <c r="P258">
        <f>COUNTIF(C258:G258,"&gt;=18")</f>
        <v>2</v>
      </c>
      <c r="Q258">
        <f>SUMPRODUCT(--(D258:G258-C258:F258=1))</f>
        <v>0</v>
      </c>
      <c r="R258">
        <f>SUMPRODUCT(COUNTIF(C259:G259,C258:G258))</f>
        <v>2</v>
      </c>
    </row>
    <row r="259">
      <c r="A259">
        <v>2320</v>
      </c>
      <c r="B259" t="str">
        <v>2024-04-27</v>
      </c>
      <c r="C259">
        <v>2</v>
      </c>
      <c r="D259">
        <v>9</v>
      </c>
      <c r="E259">
        <v>18</v>
      </c>
      <c r="F259">
        <v>19</v>
      </c>
      <c r="G259">
        <v>27</v>
      </c>
      <c r="H259">
        <v>7</v>
      </c>
      <c r="I259" t="str">
        <v>02 - 09 - 18 - 19 - 27 [PB: 7]</v>
      </c>
      <c r="J259">
        <f>SUM(C259:G259)</f>
        <v>75</v>
      </c>
      <c r="K259">
        <f>AVERAGE(C259:G259)</f>
        <v>15</v>
      </c>
      <c r="L259">
        <f>G259-C259</f>
        <v>25</v>
      </c>
      <c r="M259">
        <f>SUMPRODUCT(MOD(C259:G259,2))</f>
        <v>3</v>
      </c>
      <c r="N259">
        <f>5-M259</f>
        <v>2</v>
      </c>
      <c r="O259">
        <f>COUNTIF(C259:G259,"&lt;=17")</f>
        <v>2</v>
      </c>
      <c r="P259">
        <f>COUNTIF(C259:G259,"&gt;=18")</f>
        <v>3</v>
      </c>
      <c r="Q259">
        <f>SUMPRODUCT(--(D259:G259-C259:F259=1))</f>
        <v>1</v>
      </c>
      <c r="R259">
        <f>SUMPRODUCT(COUNTIF(C260:G260,C259:G259))</f>
        <v>1</v>
      </c>
    </row>
    <row r="260">
      <c r="A260">
        <v>2319</v>
      </c>
      <c r="B260" t="str">
        <v>2024-04-24</v>
      </c>
      <c r="C260">
        <v>10</v>
      </c>
      <c r="D260">
        <v>12</v>
      </c>
      <c r="E260">
        <v>19</v>
      </c>
      <c r="F260">
        <v>24</v>
      </c>
      <c r="G260">
        <v>28</v>
      </c>
      <c r="H260">
        <v>3</v>
      </c>
      <c r="I260" t="str">
        <v>10 - 12 - 19 - 24 - 28 [PB: 3]</v>
      </c>
      <c r="J260">
        <f>SUM(C260:G260)</f>
        <v>93</v>
      </c>
      <c r="K260">
        <f>AVERAGE(C260:G260)</f>
        <v>18.6</v>
      </c>
      <c r="L260">
        <f>G260-C260</f>
        <v>18</v>
      </c>
      <c r="M260">
        <f>SUMPRODUCT(MOD(C260:G260,2))</f>
        <v>1</v>
      </c>
      <c r="N260">
        <f>5-M260</f>
        <v>4</v>
      </c>
      <c r="O260">
        <f>COUNTIF(C260:G260,"&lt;=17")</f>
        <v>2</v>
      </c>
      <c r="P260">
        <f>COUNTIF(C260:G260,"&gt;=18")</f>
        <v>3</v>
      </c>
      <c r="Q260">
        <f>SUMPRODUCT(--(D260:G260-C260:F260=1))</f>
        <v>0</v>
      </c>
      <c r="R260">
        <f>SUMPRODUCT(COUNTIF(C261:G261,C260:G260))</f>
        <v>0</v>
      </c>
    </row>
    <row r="261">
      <c r="A261">
        <v>2318</v>
      </c>
      <c r="B261" t="str">
        <v>2024-04-20</v>
      </c>
      <c r="C261">
        <v>3</v>
      </c>
      <c r="D261">
        <v>11</v>
      </c>
      <c r="E261">
        <v>16</v>
      </c>
      <c r="F261">
        <v>17</v>
      </c>
      <c r="G261">
        <v>21</v>
      </c>
      <c r="H261">
        <v>3</v>
      </c>
      <c r="I261" t="str">
        <v>03 - 11 - 16 - 17 - 21 [PB: 3]</v>
      </c>
      <c r="J261">
        <f>SUM(C261:G261)</f>
        <v>68</v>
      </c>
      <c r="K261">
        <f>AVERAGE(C261:G261)</f>
        <v>13.6</v>
      </c>
      <c r="L261">
        <f>G261-C261</f>
        <v>18</v>
      </c>
      <c r="M261">
        <f>SUMPRODUCT(MOD(C261:G261,2))</f>
        <v>4</v>
      </c>
      <c r="N261">
        <f>5-M261</f>
        <v>1</v>
      </c>
      <c r="O261">
        <f>COUNTIF(C261:G261,"&lt;=17")</f>
        <v>4</v>
      </c>
      <c r="P261">
        <f>COUNTIF(C261:G261,"&gt;=18")</f>
        <v>1</v>
      </c>
      <c r="Q261">
        <f>SUMPRODUCT(--(D261:G261-C261:F261=1))</f>
        <v>1</v>
      </c>
      <c r="R261">
        <f>SUMPRODUCT(COUNTIF(C262:G262,C261:G261))</f>
        <v>1</v>
      </c>
    </row>
    <row r="262">
      <c r="A262">
        <v>2317</v>
      </c>
      <c r="B262" t="str">
        <v>2024-04-17</v>
      </c>
      <c r="C262">
        <v>3</v>
      </c>
      <c r="D262">
        <v>5</v>
      </c>
      <c r="E262">
        <v>7</v>
      </c>
      <c r="F262">
        <v>8</v>
      </c>
      <c r="G262">
        <v>23</v>
      </c>
      <c r="H262">
        <v>10</v>
      </c>
      <c r="I262" t="str">
        <v>03 - 05 - 07 - 08 - 23 [PB: 10]</v>
      </c>
      <c r="J262">
        <f>SUM(C262:G262)</f>
        <v>46</v>
      </c>
      <c r="K262">
        <f>AVERAGE(C262:G262)</f>
        <v>9.2</v>
      </c>
      <c r="L262">
        <f>G262-C262</f>
        <v>20</v>
      </c>
      <c r="M262">
        <f>SUMPRODUCT(MOD(C262:G262,2))</f>
        <v>4</v>
      </c>
      <c r="N262">
        <f>5-M262</f>
        <v>1</v>
      </c>
      <c r="O262">
        <f>COUNTIF(C262:G262,"&lt;=17")</f>
        <v>4</v>
      </c>
      <c r="P262">
        <f>COUNTIF(C262:G262,"&gt;=18")</f>
        <v>1</v>
      </c>
      <c r="Q262">
        <f>SUMPRODUCT(--(D262:G262-C262:F262=1))</f>
        <v>1</v>
      </c>
      <c r="R262">
        <f>SUMPRODUCT(COUNTIF(C263:G263,C262:G262))</f>
        <v>1</v>
      </c>
    </row>
    <row r="263">
      <c r="A263">
        <v>2316</v>
      </c>
      <c r="B263" t="str">
        <v>2024-04-13</v>
      </c>
      <c r="C263">
        <v>7</v>
      </c>
      <c r="D263">
        <v>14</v>
      </c>
      <c r="E263">
        <v>18</v>
      </c>
      <c r="F263">
        <v>28</v>
      </c>
      <c r="G263">
        <v>33</v>
      </c>
      <c r="H263">
        <v>10</v>
      </c>
      <c r="I263" t="str">
        <v>07 - 14 - 18 - 28 - 33 [PB: 10]</v>
      </c>
      <c r="J263">
        <f>SUM(C263:G263)</f>
        <v>100</v>
      </c>
      <c r="K263">
        <f>AVERAGE(C263:G263)</f>
        <v>20</v>
      </c>
      <c r="L263">
        <f>G263-C263</f>
        <v>26</v>
      </c>
      <c r="M263">
        <f>SUMPRODUCT(MOD(C263:G263,2))</f>
        <v>2</v>
      </c>
      <c r="N263">
        <f>5-M263</f>
        <v>3</v>
      </c>
      <c r="O263">
        <f>COUNTIF(C263:G263,"&lt;=17")</f>
        <v>2</v>
      </c>
      <c r="P263">
        <f>COUNTIF(C263:G263,"&gt;=18")</f>
        <v>3</v>
      </c>
      <c r="Q263">
        <f>SUMPRODUCT(--(D263:G263-C263:F263=1))</f>
        <v>0</v>
      </c>
      <c r="R263">
        <f>SUMPRODUCT(COUNTIF(C264:G264,C263:G263))</f>
        <v>1</v>
      </c>
    </row>
    <row r="264">
      <c r="A264">
        <v>2315</v>
      </c>
      <c r="B264" t="str">
        <v>2024-04-06</v>
      </c>
      <c r="C264">
        <v>9</v>
      </c>
      <c r="D264">
        <v>18</v>
      </c>
      <c r="E264">
        <v>25</v>
      </c>
      <c r="F264">
        <v>29</v>
      </c>
      <c r="G264">
        <v>35</v>
      </c>
      <c r="H264">
        <v>2</v>
      </c>
      <c r="I264" t="str">
        <v>09 - 18 - 25 - 29 - 35 [PB: 2]</v>
      </c>
      <c r="J264">
        <f>SUM(C264:G264)</f>
        <v>116</v>
      </c>
      <c r="K264">
        <f>AVERAGE(C264:G264)</f>
        <v>23.2</v>
      </c>
      <c r="L264">
        <f>G264-C264</f>
        <v>26</v>
      </c>
      <c r="M264">
        <f>SUMPRODUCT(MOD(C264:G264,2))</f>
        <v>4</v>
      </c>
      <c r="N264">
        <f>5-M264</f>
        <v>1</v>
      </c>
      <c r="O264">
        <f>COUNTIF(C264:G264,"&lt;=17")</f>
        <v>1</v>
      </c>
      <c r="P264">
        <f>COUNTIF(C264:G264,"&gt;=18")</f>
        <v>4</v>
      </c>
      <c r="Q264">
        <f>SUMPRODUCT(--(D264:G264-C264:F264=1))</f>
        <v>0</v>
      </c>
      <c r="R264">
        <f>SUMPRODUCT(COUNTIF(C265:G265,C264:G264))</f>
        <v>0</v>
      </c>
    </row>
    <row r="265">
      <c r="A265">
        <v>2314</v>
      </c>
      <c r="B265" t="str">
        <v>2024-04-03</v>
      </c>
      <c r="C265">
        <v>5</v>
      </c>
      <c r="D265">
        <v>13</v>
      </c>
      <c r="E265">
        <v>17</v>
      </c>
      <c r="F265">
        <v>21</v>
      </c>
      <c r="G265">
        <v>22</v>
      </c>
      <c r="H265">
        <v>7</v>
      </c>
      <c r="I265" t="str">
        <v>05 - 13 - 17 - 21 - 22 [PB: 7]</v>
      </c>
      <c r="J265">
        <f>SUM(C265:G265)</f>
        <v>78</v>
      </c>
      <c r="K265">
        <f>AVERAGE(C265:G265)</f>
        <v>15.6</v>
      </c>
      <c r="L265">
        <f>G265-C265</f>
        <v>17</v>
      </c>
      <c r="M265">
        <f>SUMPRODUCT(MOD(C265:G265,2))</f>
        <v>4</v>
      </c>
      <c r="N265">
        <f>5-M265</f>
        <v>1</v>
      </c>
      <c r="O265">
        <f>COUNTIF(C265:G265,"&lt;=17")</f>
        <v>3</v>
      </c>
      <c r="P265">
        <f>COUNTIF(C265:G265,"&gt;=18")</f>
        <v>2</v>
      </c>
      <c r="Q265">
        <f>SUMPRODUCT(--(D265:G265-C265:F265=1))</f>
        <v>1</v>
      </c>
      <c r="R265">
        <f>SUMPRODUCT(COUNTIF(C266:G266,C265:G265))</f>
        <v>1</v>
      </c>
    </row>
    <row r="266">
      <c r="A266">
        <v>2313</v>
      </c>
      <c r="B266" t="str">
        <v>2024-03-27</v>
      </c>
      <c r="C266">
        <v>9</v>
      </c>
      <c r="D266">
        <v>12</v>
      </c>
      <c r="E266">
        <v>13</v>
      </c>
      <c r="F266">
        <v>15</v>
      </c>
      <c r="G266">
        <v>35</v>
      </c>
      <c r="H266">
        <v>9</v>
      </c>
      <c r="I266" t="str">
        <v>09 - 12 - 13 - 15 - 35 [PB: 9]</v>
      </c>
      <c r="J266">
        <f>SUM(C266:G266)</f>
        <v>84</v>
      </c>
      <c r="K266">
        <f>AVERAGE(C266:G266)</f>
        <v>16.8</v>
      </c>
      <c r="L266">
        <f>G266-C266</f>
        <v>26</v>
      </c>
      <c r="M266">
        <f>SUMPRODUCT(MOD(C266:G266,2))</f>
        <v>4</v>
      </c>
      <c r="N266">
        <f>5-M266</f>
        <v>1</v>
      </c>
      <c r="O266">
        <f>COUNTIF(C266:G266,"&lt;=17")</f>
        <v>4</v>
      </c>
      <c r="P266">
        <f>COUNTIF(C266:G266,"&gt;=18")</f>
        <v>1</v>
      </c>
      <c r="Q266">
        <f>SUMPRODUCT(--(D266:G266-C266:F266=1))</f>
        <v>1</v>
      </c>
      <c r="R266">
        <f>SUMPRODUCT(COUNTIF(C267:G267,C266:G266))</f>
        <v>0</v>
      </c>
    </row>
    <row r="267">
      <c r="A267">
        <v>2312</v>
      </c>
      <c r="B267" t="str">
        <v>2024-03-23</v>
      </c>
      <c r="C267">
        <v>3</v>
      </c>
      <c r="D267">
        <v>20</v>
      </c>
      <c r="E267">
        <v>23</v>
      </c>
      <c r="F267">
        <v>24</v>
      </c>
      <c r="G267">
        <v>25</v>
      </c>
      <c r="H267">
        <v>8</v>
      </c>
      <c r="I267" t="str">
        <v>03 - 20 - 23 - 24 - 25 [PB: 8]</v>
      </c>
      <c r="J267">
        <f>SUM(C267:G267)</f>
        <v>95</v>
      </c>
      <c r="K267">
        <f>AVERAGE(C267:G267)</f>
        <v>19</v>
      </c>
      <c r="L267">
        <f>G267-C267</f>
        <v>22</v>
      </c>
      <c r="M267">
        <f>SUMPRODUCT(MOD(C267:G267,2))</f>
        <v>3</v>
      </c>
      <c r="N267">
        <f>5-M267</f>
        <v>2</v>
      </c>
      <c r="O267">
        <f>COUNTIF(C267:G267,"&lt;=17")</f>
        <v>1</v>
      </c>
      <c r="P267">
        <f>COUNTIF(C267:G267,"&gt;=18")</f>
        <v>4</v>
      </c>
      <c r="Q267">
        <f>SUMPRODUCT(--(D267:G267-C267:F267=1))</f>
        <v>2</v>
      </c>
      <c r="R267">
        <f>SUMPRODUCT(COUNTIF(C268:G268,C267:G267))</f>
        <v>0</v>
      </c>
    </row>
    <row r="268">
      <c r="A268">
        <v>2311</v>
      </c>
      <c r="B268" t="str">
        <v>2024-03-20</v>
      </c>
      <c r="C268">
        <v>1</v>
      </c>
      <c r="D268">
        <v>2</v>
      </c>
      <c r="E268">
        <v>8</v>
      </c>
      <c r="F268">
        <v>17</v>
      </c>
      <c r="G268">
        <v>30</v>
      </c>
      <c r="H268">
        <v>6</v>
      </c>
      <c r="I268" t="str">
        <v>01 - 02 - 08 - 17 - 30 [PB: 6]</v>
      </c>
      <c r="J268">
        <f>SUM(C268:G268)</f>
        <v>58</v>
      </c>
      <c r="K268">
        <f>AVERAGE(C268:G268)</f>
        <v>11.6</v>
      </c>
      <c r="L268">
        <f>G268-C268</f>
        <v>29</v>
      </c>
      <c r="M268">
        <f>SUMPRODUCT(MOD(C268:G268,2))</f>
        <v>2</v>
      </c>
      <c r="N268">
        <f>5-M268</f>
        <v>3</v>
      </c>
      <c r="O268">
        <f>COUNTIF(C268:G268,"&lt;=17")</f>
        <v>4</v>
      </c>
      <c r="P268">
        <f>COUNTIF(C268:G268,"&gt;=18")</f>
        <v>1</v>
      </c>
      <c r="Q268">
        <f>SUMPRODUCT(--(D268:G268-C268:F268=1))</f>
        <v>1</v>
      </c>
      <c r="R268">
        <f>SUMPRODUCT(COUNTIF(C269:G269,C268:G268))</f>
        <v>1</v>
      </c>
    </row>
    <row r="269">
      <c r="A269">
        <v>2310</v>
      </c>
      <c r="B269" t="str">
        <v>2024-03-16</v>
      </c>
      <c r="C269">
        <v>5</v>
      </c>
      <c r="D269">
        <v>11</v>
      </c>
      <c r="E269">
        <v>15</v>
      </c>
      <c r="F269">
        <v>24</v>
      </c>
      <c r="G269">
        <v>30</v>
      </c>
      <c r="H269">
        <v>8</v>
      </c>
      <c r="I269" t="str">
        <v>05 - 11 - 15 - 24 - 30 [PB: 8]</v>
      </c>
      <c r="J269">
        <f>SUM(C269:G269)</f>
        <v>85</v>
      </c>
      <c r="K269">
        <f>AVERAGE(C269:G269)</f>
        <v>17</v>
      </c>
      <c r="L269">
        <f>G269-C269</f>
        <v>25</v>
      </c>
      <c r="M269">
        <f>SUMPRODUCT(MOD(C269:G269,2))</f>
        <v>3</v>
      </c>
      <c r="N269">
        <f>5-M269</f>
        <v>2</v>
      </c>
      <c r="O269">
        <f>COUNTIF(C269:G269,"&lt;=17")</f>
        <v>3</v>
      </c>
      <c r="P269">
        <f>COUNTIF(C269:G269,"&gt;=18")</f>
        <v>2</v>
      </c>
      <c r="Q269">
        <f>SUMPRODUCT(--(D269:G269-C269:F269=1))</f>
        <v>0</v>
      </c>
      <c r="R269">
        <f>SUMPRODUCT(COUNTIF(C270:G270,C269:G269))</f>
        <v>2</v>
      </c>
    </row>
    <row r="270">
      <c r="A270">
        <v>2309</v>
      </c>
      <c r="B270" t="str">
        <v>2024-03-13</v>
      </c>
      <c r="C270">
        <v>5</v>
      </c>
      <c r="D270">
        <v>25</v>
      </c>
      <c r="E270">
        <v>28</v>
      </c>
      <c r="F270">
        <v>30</v>
      </c>
      <c r="G270">
        <v>32</v>
      </c>
      <c r="H270">
        <v>10</v>
      </c>
      <c r="I270" t="str">
        <v>05 - 25 - 28 - 30 - 32 [PB: 10]</v>
      </c>
      <c r="J270">
        <f>SUM(C270:G270)</f>
        <v>120</v>
      </c>
      <c r="K270">
        <f>AVERAGE(C270:G270)</f>
        <v>24</v>
      </c>
      <c r="L270">
        <f>G270-C270</f>
        <v>27</v>
      </c>
      <c r="M270">
        <f>SUMPRODUCT(MOD(C270:G270,2))</f>
        <v>2</v>
      </c>
      <c r="N270">
        <f>5-M270</f>
        <v>3</v>
      </c>
      <c r="O270">
        <f>COUNTIF(C270:G270,"&lt;=17")</f>
        <v>1</v>
      </c>
      <c r="P270">
        <f>COUNTIF(C270:G270,"&gt;=18")</f>
        <v>4</v>
      </c>
      <c r="Q270">
        <f>SUMPRODUCT(--(D270:G270-C270:F270=1))</f>
        <v>0</v>
      </c>
      <c r="R270">
        <f>SUMPRODUCT(COUNTIF(C271:G271,C270:G270))</f>
        <v>2</v>
      </c>
    </row>
    <row r="271">
      <c r="A271">
        <v>2308</v>
      </c>
      <c r="B271" t="str">
        <v>2024-03-09</v>
      </c>
      <c r="C271">
        <v>2</v>
      </c>
      <c r="D271">
        <v>26</v>
      </c>
      <c r="E271">
        <v>28</v>
      </c>
      <c r="F271">
        <v>29</v>
      </c>
      <c r="G271">
        <v>30</v>
      </c>
      <c r="H271">
        <v>4</v>
      </c>
      <c r="I271" t="str">
        <v>02 - 26 - 28 - 29 - 30 [PB: 4]</v>
      </c>
      <c r="J271">
        <f>SUM(C271:G271)</f>
        <v>115</v>
      </c>
      <c r="K271">
        <f>AVERAGE(C271:G271)</f>
        <v>23</v>
      </c>
      <c r="L271">
        <f>G271-C271</f>
        <v>28</v>
      </c>
      <c r="M271">
        <f>SUMPRODUCT(MOD(C271:G271,2))</f>
        <v>1</v>
      </c>
      <c r="N271">
        <f>5-M271</f>
        <v>4</v>
      </c>
      <c r="O271">
        <f>COUNTIF(C271:G271,"&lt;=17")</f>
        <v>1</v>
      </c>
      <c r="P271">
        <f>COUNTIF(C271:G271,"&gt;=18")</f>
        <v>4</v>
      </c>
      <c r="Q271">
        <f>SUMPRODUCT(--(D271:G271-C271:F271=1))</f>
        <v>2</v>
      </c>
      <c r="R271">
        <f>SUMPRODUCT(COUNTIF(C272:G272,C271:G271))</f>
        <v>0</v>
      </c>
    </row>
    <row r="272">
      <c r="A272">
        <v>2307</v>
      </c>
      <c r="B272" t="str">
        <v>2024-03-06</v>
      </c>
      <c r="C272">
        <v>5</v>
      </c>
      <c r="D272">
        <v>7</v>
      </c>
      <c r="E272">
        <v>9</v>
      </c>
      <c r="F272">
        <v>16</v>
      </c>
      <c r="G272">
        <v>27</v>
      </c>
      <c r="H272">
        <v>7</v>
      </c>
      <c r="I272" t="str">
        <v>05 - 07 - 09 - 16 - 27 [PB: 7]</v>
      </c>
      <c r="J272">
        <f>SUM(C272:G272)</f>
        <v>64</v>
      </c>
      <c r="K272">
        <f>AVERAGE(C272:G272)</f>
        <v>12.8</v>
      </c>
      <c r="L272">
        <f>G272-C272</f>
        <v>22</v>
      </c>
      <c r="M272">
        <f>SUMPRODUCT(MOD(C272:G272,2))</f>
        <v>4</v>
      </c>
      <c r="N272">
        <f>5-M272</f>
        <v>1</v>
      </c>
      <c r="O272">
        <f>COUNTIF(C272:G272,"&lt;=17")</f>
        <v>4</v>
      </c>
      <c r="P272">
        <f>COUNTIF(C272:G272,"&gt;=18")</f>
        <v>1</v>
      </c>
      <c r="Q272">
        <f>SUMPRODUCT(--(D272:G272-C272:F272=1))</f>
        <v>0</v>
      </c>
      <c r="R272">
        <f>SUMPRODUCT(COUNTIF(C273:G273,C272:G272))</f>
        <v>2</v>
      </c>
    </row>
    <row r="273">
      <c r="A273">
        <v>2306</v>
      </c>
      <c r="B273" t="str">
        <v>2024-03-02</v>
      </c>
      <c r="C273">
        <v>4</v>
      </c>
      <c r="D273">
        <v>5</v>
      </c>
      <c r="E273">
        <v>10</v>
      </c>
      <c r="F273">
        <v>24</v>
      </c>
      <c r="G273">
        <v>27</v>
      </c>
      <c r="H273">
        <v>7</v>
      </c>
      <c r="I273" t="str">
        <v>04 - 05 - 10 - 24 - 27 [PB: 7]</v>
      </c>
      <c r="J273">
        <f>SUM(C273:G273)</f>
        <v>70</v>
      </c>
      <c r="K273">
        <f>AVERAGE(C273:G273)</f>
        <v>14</v>
      </c>
      <c r="L273">
        <f>G273-C273</f>
        <v>23</v>
      </c>
      <c r="M273">
        <f>SUMPRODUCT(MOD(C273:G273,2))</f>
        <v>2</v>
      </c>
      <c r="N273">
        <f>5-M273</f>
        <v>3</v>
      </c>
      <c r="O273">
        <f>COUNTIF(C273:G273,"&lt;=17")</f>
        <v>3</v>
      </c>
      <c r="P273">
        <f>COUNTIF(C273:G273,"&gt;=18")</f>
        <v>2</v>
      </c>
      <c r="Q273">
        <f>SUMPRODUCT(--(D273:G273-C273:F273=1))</f>
        <v>1</v>
      </c>
      <c r="R273">
        <f>SUMPRODUCT(COUNTIF(C274:G274,C273:G273))</f>
        <v>1</v>
      </c>
    </row>
    <row r="274">
      <c r="A274">
        <v>2305</v>
      </c>
      <c r="B274" t="str">
        <v>2024-02-28</v>
      </c>
      <c r="C274">
        <v>2</v>
      </c>
      <c r="D274">
        <v>6</v>
      </c>
      <c r="E274">
        <v>24</v>
      </c>
      <c r="F274">
        <v>28</v>
      </c>
      <c r="G274">
        <v>31</v>
      </c>
      <c r="H274">
        <v>5</v>
      </c>
      <c r="I274" t="str">
        <v>02 - 06 - 24 - 28 - 31 [PB: 5]</v>
      </c>
      <c r="J274">
        <f>SUM(C274:G274)</f>
        <v>91</v>
      </c>
      <c r="K274">
        <f>AVERAGE(C274:G274)</f>
        <v>18.2</v>
      </c>
      <c r="L274">
        <f>G274-C274</f>
        <v>29</v>
      </c>
      <c r="M274">
        <f>SUMPRODUCT(MOD(C274:G274,2))</f>
        <v>1</v>
      </c>
      <c r="N274">
        <f>5-M274</f>
        <v>4</v>
      </c>
      <c r="O274">
        <f>COUNTIF(C274:G274,"&lt;=17")</f>
        <v>2</v>
      </c>
      <c r="P274">
        <f>COUNTIF(C274:G274,"&gt;=18")</f>
        <v>3</v>
      </c>
      <c r="Q274">
        <f>SUMPRODUCT(--(D274:G274-C274:F274=1))</f>
        <v>0</v>
      </c>
      <c r="R274">
        <f>SUMPRODUCT(COUNTIF(C275:G275,C274:G274))</f>
        <v>1</v>
      </c>
    </row>
    <row r="275">
      <c r="A275">
        <v>2304</v>
      </c>
      <c r="B275" t="str">
        <v>2024-02-24</v>
      </c>
      <c r="C275">
        <v>1</v>
      </c>
      <c r="D275">
        <v>15</v>
      </c>
      <c r="E275">
        <v>22</v>
      </c>
      <c r="F275">
        <v>27</v>
      </c>
      <c r="G275">
        <v>31</v>
      </c>
      <c r="H275">
        <v>5</v>
      </c>
      <c r="I275" t="str">
        <v>01 - 15 - 22 - 27 - 31 [PB: 5]</v>
      </c>
      <c r="J275">
        <f>SUM(C275:G275)</f>
        <v>96</v>
      </c>
      <c r="K275">
        <f>AVERAGE(C275:G275)</f>
        <v>19.2</v>
      </c>
      <c r="L275">
        <f>G275-C275</f>
        <v>30</v>
      </c>
      <c r="M275">
        <f>SUMPRODUCT(MOD(C275:G275,2))</f>
        <v>4</v>
      </c>
      <c r="N275">
        <f>5-M275</f>
        <v>1</v>
      </c>
      <c r="O275">
        <f>COUNTIF(C275:G275,"&lt;=17")</f>
        <v>2</v>
      </c>
      <c r="P275">
        <f>COUNTIF(C275:G275,"&gt;=18")</f>
        <v>3</v>
      </c>
      <c r="Q275">
        <f>SUMPRODUCT(--(D275:G275-C275:F275=1))</f>
        <v>0</v>
      </c>
      <c r="R275">
        <f>SUMPRODUCT(COUNTIF(C276:G276,C275:G275))</f>
        <v>1</v>
      </c>
    </row>
    <row r="276">
      <c r="A276">
        <v>2303</v>
      </c>
      <c r="B276" t="str">
        <v>2024-02-21</v>
      </c>
      <c r="C276">
        <v>4</v>
      </c>
      <c r="D276">
        <v>13</v>
      </c>
      <c r="E276">
        <v>19</v>
      </c>
      <c r="F276">
        <v>30</v>
      </c>
      <c r="G276">
        <v>31</v>
      </c>
      <c r="H276">
        <v>4</v>
      </c>
      <c r="I276" t="str">
        <v>04 - 13 - 19 - 30 - 31 [PB: 4]</v>
      </c>
      <c r="J276">
        <f>SUM(C276:G276)</f>
        <v>97</v>
      </c>
      <c r="K276">
        <f>AVERAGE(C276:G276)</f>
        <v>19.4</v>
      </c>
      <c r="L276">
        <f>G276-C276</f>
        <v>27</v>
      </c>
      <c r="M276">
        <f>SUMPRODUCT(MOD(C276:G276,2))</f>
        <v>3</v>
      </c>
      <c r="N276">
        <f>5-M276</f>
        <v>2</v>
      </c>
      <c r="O276">
        <f>COUNTIF(C276:G276,"&lt;=17")</f>
        <v>2</v>
      </c>
      <c r="P276">
        <f>COUNTIF(C276:G276,"&gt;=18")</f>
        <v>3</v>
      </c>
      <c r="Q276">
        <f>SUMPRODUCT(--(D276:G276-C276:F276=1))</f>
        <v>1</v>
      </c>
      <c r="R276">
        <f>SUMPRODUCT(COUNTIF(C277:G277,C276:G276))</f>
        <v>2</v>
      </c>
    </row>
    <row r="277">
      <c r="A277">
        <v>2302</v>
      </c>
      <c r="B277" t="str">
        <v>2024-02-17</v>
      </c>
      <c r="C277">
        <v>2</v>
      </c>
      <c r="D277">
        <v>13</v>
      </c>
      <c r="E277">
        <v>16</v>
      </c>
      <c r="F277">
        <v>18</v>
      </c>
      <c r="G277">
        <v>30</v>
      </c>
      <c r="H277">
        <v>2</v>
      </c>
      <c r="I277" t="str">
        <v>02 - 13 - 16 - 18 - 30 [PB: 2]</v>
      </c>
      <c r="J277">
        <f>SUM(C277:G277)</f>
        <v>79</v>
      </c>
      <c r="K277">
        <f>AVERAGE(C277:G277)</f>
        <v>15.8</v>
      </c>
      <c r="L277">
        <f>G277-C277</f>
        <v>28</v>
      </c>
      <c r="M277">
        <f>SUMPRODUCT(MOD(C277:G277,2))</f>
        <v>1</v>
      </c>
      <c r="N277">
        <f>5-M277</f>
        <v>4</v>
      </c>
      <c r="O277">
        <f>COUNTIF(C277:G277,"&lt;=17")</f>
        <v>3</v>
      </c>
      <c r="P277">
        <f>COUNTIF(C277:G277,"&gt;=18")</f>
        <v>2</v>
      </c>
      <c r="Q277">
        <f>SUMPRODUCT(--(D277:G277-C277:F277=1))</f>
        <v>0</v>
      </c>
      <c r="R277">
        <f>SUMPRODUCT(COUNTIF(C278:G278,C277:G277))</f>
        <v>0</v>
      </c>
    </row>
    <row r="278">
      <c r="A278">
        <v>2301</v>
      </c>
      <c r="B278" t="str">
        <v>2024-02-14</v>
      </c>
      <c r="C278">
        <v>3</v>
      </c>
      <c r="D278">
        <v>4</v>
      </c>
      <c r="E278">
        <v>7</v>
      </c>
      <c r="F278">
        <v>34</v>
      </c>
      <c r="G278">
        <v>35</v>
      </c>
      <c r="H278">
        <v>10</v>
      </c>
      <c r="I278" t="str">
        <v>03 - 04 - 07 - 34 - 35 [PB: 10]</v>
      </c>
      <c r="J278">
        <f>SUM(C278:G278)</f>
        <v>83</v>
      </c>
      <c r="K278">
        <f>AVERAGE(C278:G278)</f>
        <v>16.6</v>
      </c>
      <c r="L278">
        <f>G278-C278</f>
        <v>32</v>
      </c>
      <c r="M278">
        <f>SUMPRODUCT(MOD(C278:G278,2))</f>
        <v>3</v>
      </c>
      <c r="N278">
        <f>5-M278</f>
        <v>2</v>
      </c>
      <c r="O278">
        <f>COUNTIF(C278:G278,"&lt;=17")</f>
        <v>3</v>
      </c>
      <c r="P278">
        <f>COUNTIF(C278:G278,"&gt;=18")</f>
        <v>2</v>
      </c>
      <c r="Q278">
        <f>SUMPRODUCT(--(D278:G278-C278:F278=1))</f>
        <v>2</v>
      </c>
      <c r="R278">
        <f>SUMPRODUCT(COUNTIF(C279:G279,C278:G278))</f>
        <v>1</v>
      </c>
    </row>
    <row r="279">
      <c r="A279">
        <v>2300</v>
      </c>
      <c r="B279" t="str">
        <v>2024-02-10</v>
      </c>
      <c r="C279">
        <v>4</v>
      </c>
      <c r="D279">
        <v>11</v>
      </c>
      <c r="E279">
        <v>13</v>
      </c>
      <c r="F279">
        <v>24</v>
      </c>
      <c r="G279">
        <v>29</v>
      </c>
      <c r="H279">
        <v>9</v>
      </c>
      <c r="I279" t="str">
        <v>04 - 11 - 13 - 24 - 29 [PB: 9]</v>
      </c>
      <c r="J279">
        <f>SUM(C279:G279)</f>
        <v>81</v>
      </c>
      <c r="K279">
        <f>AVERAGE(C279:G279)</f>
        <v>16.2</v>
      </c>
      <c r="L279">
        <f>G279-C279</f>
        <v>25</v>
      </c>
      <c r="M279">
        <f>SUMPRODUCT(MOD(C279:G279,2))</f>
        <v>3</v>
      </c>
      <c r="N279">
        <f>5-M279</f>
        <v>2</v>
      </c>
      <c r="O279">
        <f>COUNTIF(C279:G279,"&lt;=17")</f>
        <v>3</v>
      </c>
      <c r="P279">
        <f>COUNTIF(C279:G279,"&gt;=18")</f>
        <v>2</v>
      </c>
      <c r="Q279">
        <f>SUMPRODUCT(--(D279:G279-C279:F279=1))</f>
        <v>0</v>
      </c>
      <c r="R279">
        <f>SUMPRODUCT(COUNTIF(C280:G280,C279:G279))</f>
        <v>0</v>
      </c>
    </row>
    <row r="280">
      <c r="A280">
        <v>2299</v>
      </c>
      <c r="B280" t="str">
        <v>2024-02-07</v>
      </c>
      <c r="C280">
        <v>14</v>
      </c>
      <c r="D280">
        <v>18</v>
      </c>
      <c r="E280">
        <v>20</v>
      </c>
      <c r="F280">
        <v>30</v>
      </c>
      <c r="G280">
        <v>32</v>
      </c>
      <c r="H280">
        <v>7</v>
      </c>
      <c r="I280" t="str">
        <v>14 - 18 - 20 - 30 - 32 [PB: 7]</v>
      </c>
      <c r="J280">
        <f>SUM(C280:G280)</f>
        <v>114</v>
      </c>
      <c r="K280">
        <f>AVERAGE(C280:G280)</f>
        <v>22.8</v>
      </c>
      <c r="L280">
        <f>G280-C280</f>
        <v>18</v>
      </c>
      <c r="M280">
        <f>SUMPRODUCT(MOD(C280:G280,2))</f>
        <v>0</v>
      </c>
      <c r="N280">
        <f>5-M280</f>
        <v>5</v>
      </c>
      <c r="O280">
        <f>COUNTIF(C280:G280,"&lt;=17")</f>
        <v>1</v>
      </c>
      <c r="P280">
        <f>COUNTIF(C280:G280,"&gt;=18")</f>
        <v>4</v>
      </c>
      <c r="Q280">
        <f>SUMPRODUCT(--(D280:G280-C280:F280=1))</f>
        <v>0</v>
      </c>
      <c r="R280">
        <f>SUMPRODUCT(COUNTIF(C281:G281,C280:G280))</f>
        <v>1</v>
      </c>
    </row>
    <row r="281">
      <c r="A281">
        <v>2298</v>
      </c>
      <c r="B281" t="str">
        <v>2024-02-03</v>
      </c>
      <c r="C281">
        <v>7</v>
      </c>
      <c r="D281">
        <v>24</v>
      </c>
      <c r="E281">
        <v>31</v>
      </c>
      <c r="F281">
        <v>32</v>
      </c>
      <c r="G281">
        <v>33</v>
      </c>
      <c r="H281">
        <v>3</v>
      </c>
      <c r="I281" t="str">
        <v>07 - 24 - 31 - 32 - 33 [PB: 3]</v>
      </c>
      <c r="J281">
        <f>SUM(C281:G281)</f>
        <v>127</v>
      </c>
      <c r="K281">
        <f>AVERAGE(C281:G281)</f>
        <v>25.4</v>
      </c>
      <c r="L281">
        <f>G281-C281</f>
        <v>26</v>
      </c>
      <c r="M281">
        <f>SUMPRODUCT(MOD(C281:G281,2))</f>
        <v>3</v>
      </c>
      <c r="N281">
        <f>5-M281</f>
        <v>2</v>
      </c>
      <c r="O281">
        <f>COUNTIF(C281:G281,"&lt;=17")</f>
        <v>1</v>
      </c>
      <c r="P281">
        <f>COUNTIF(C281:G281,"&gt;=18")</f>
        <v>4</v>
      </c>
      <c r="Q281">
        <f>SUMPRODUCT(--(D281:G281-C281:F281=1))</f>
        <v>2</v>
      </c>
      <c r="R281">
        <f>SUMPRODUCT(COUNTIF(C282:G282,C281:G281))</f>
        <v>1</v>
      </c>
    </row>
    <row r="282">
      <c r="A282">
        <v>2297</v>
      </c>
      <c r="B282" t="str">
        <v>2024-01-31</v>
      </c>
      <c r="C282">
        <v>5</v>
      </c>
      <c r="D282">
        <v>8</v>
      </c>
      <c r="E282">
        <v>9</v>
      </c>
      <c r="F282">
        <v>23</v>
      </c>
      <c r="G282">
        <v>32</v>
      </c>
      <c r="H282">
        <v>5</v>
      </c>
      <c r="I282" t="str">
        <v>05 - 08 - 09 - 23 - 32 [PB: 5]</v>
      </c>
      <c r="J282">
        <f>SUM(C282:G282)</f>
        <v>77</v>
      </c>
      <c r="K282">
        <f>AVERAGE(C282:G282)</f>
        <v>15.4</v>
      </c>
      <c r="L282">
        <f>G282-C282</f>
        <v>27</v>
      </c>
      <c r="M282">
        <f>SUMPRODUCT(MOD(C282:G282,2))</f>
        <v>3</v>
      </c>
      <c r="N282">
        <f>5-M282</f>
        <v>2</v>
      </c>
      <c r="O282">
        <f>COUNTIF(C282:G282,"&lt;=17")</f>
        <v>3</v>
      </c>
      <c r="P282">
        <f>COUNTIF(C282:G282,"&gt;=18")</f>
        <v>2</v>
      </c>
      <c r="Q282">
        <f>SUMPRODUCT(--(D282:G282-C282:F282=1))</f>
        <v>1</v>
      </c>
      <c r="R282">
        <f>SUMPRODUCT(COUNTIF(C283:G283,C282:G282))</f>
        <v>1</v>
      </c>
    </row>
    <row r="283">
      <c r="A283">
        <v>2296</v>
      </c>
      <c r="B283" t="str">
        <v>2024-01-27</v>
      </c>
      <c r="C283">
        <v>4</v>
      </c>
      <c r="D283">
        <v>7</v>
      </c>
      <c r="E283">
        <v>19</v>
      </c>
      <c r="F283">
        <v>23</v>
      </c>
      <c r="G283">
        <v>25</v>
      </c>
      <c r="H283">
        <v>8</v>
      </c>
      <c r="I283" t="str">
        <v>04 - 07 - 19 - 23 - 25 [PB: 8]</v>
      </c>
      <c r="J283">
        <f>SUM(C283:G283)</f>
        <v>78</v>
      </c>
      <c r="K283">
        <f>AVERAGE(C283:G283)</f>
        <v>15.6</v>
      </c>
      <c r="L283">
        <f>G283-C283</f>
        <v>21</v>
      </c>
      <c r="M283">
        <f>SUMPRODUCT(MOD(C283:G283,2))</f>
        <v>4</v>
      </c>
      <c r="N283">
        <f>5-M283</f>
        <v>1</v>
      </c>
      <c r="O283">
        <f>COUNTIF(C283:G283,"&lt;=17")</f>
        <v>2</v>
      </c>
      <c r="P283">
        <f>COUNTIF(C283:G283,"&gt;=18")</f>
        <v>3</v>
      </c>
      <c r="Q283">
        <f>SUMPRODUCT(--(D283:G283-C283:F283=1))</f>
        <v>0</v>
      </c>
      <c r="R283">
        <f>SUMPRODUCT(COUNTIF(C284:G284,C283:G283))</f>
        <v>1</v>
      </c>
    </row>
    <row r="284">
      <c r="A284">
        <v>2295</v>
      </c>
      <c r="B284" t="str">
        <v>2024-01-24</v>
      </c>
      <c r="C284">
        <v>4</v>
      </c>
      <c r="D284">
        <v>12</v>
      </c>
      <c r="E284">
        <v>13</v>
      </c>
      <c r="F284">
        <v>18</v>
      </c>
      <c r="G284">
        <v>33</v>
      </c>
      <c r="H284">
        <v>1</v>
      </c>
      <c r="I284" t="str">
        <v>04 - 12 - 13 - 18 - 33 [PB: 1]</v>
      </c>
      <c r="J284">
        <f>SUM(C284:G284)</f>
        <v>80</v>
      </c>
      <c r="K284">
        <f>AVERAGE(C284:G284)</f>
        <v>16</v>
      </c>
      <c r="L284">
        <f>G284-C284</f>
        <v>29</v>
      </c>
      <c r="M284">
        <f>SUMPRODUCT(MOD(C284:G284,2))</f>
        <v>2</v>
      </c>
      <c r="N284">
        <f>5-M284</f>
        <v>3</v>
      </c>
      <c r="O284">
        <f>COUNTIF(C284:G284,"&lt;=17")</f>
        <v>3</v>
      </c>
      <c r="P284">
        <f>COUNTIF(C284:G284,"&gt;=18")</f>
        <v>2</v>
      </c>
      <c r="Q284">
        <f>SUMPRODUCT(--(D284:G284-C284:F284=1))</f>
        <v>1</v>
      </c>
      <c r="R284">
        <f>SUMPRODUCT(COUNTIF(C285:G285,C284:G284))</f>
        <v>0</v>
      </c>
    </row>
    <row r="285">
      <c r="A285">
        <v>2294</v>
      </c>
      <c r="B285" t="str">
        <v>2024-01-20</v>
      </c>
      <c r="C285">
        <v>7</v>
      </c>
      <c r="D285">
        <v>17</v>
      </c>
      <c r="E285">
        <v>19</v>
      </c>
      <c r="F285">
        <v>26</v>
      </c>
      <c r="G285">
        <v>34</v>
      </c>
      <c r="H285">
        <v>2</v>
      </c>
      <c r="I285" t="str">
        <v>07 - 17 - 19 - 26 - 34 [PB: 2]</v>
      </c>
      <c r="J285">
        <f>SUM(C285:G285)</f>
        <v>103</v>
      </c>
      <c r="K285">
        <f>AVERAGE(C285:G285)</f>
        <v>20.6</v>
      </c>
      <c r="L285">
        <f>G285-C285</f>
        <v>27</v>
      </c>
      <c r="M285">
        <f>SUMPRODUCT(MOD(C285:G285,2))</f>
        <v>3</v>
      </c>
      <c r="N285">
        <f>5-M285</f>
        <v>2</v>
      </c>
      <c r="O285">
        <f>COUNTIF(C285:G285,"&lt;=17")</f>
        <v>2</v>
      </c>
      <c r="P285">
        <f>COUNTIF(C285:G285,"&gt;=18")</f>
        <v>3</v>
      </c>
      <c r="Q285">
        <f>SUMPRODUCT(--(D285:G285-C285:F285=1))</f>
        <v>0</v>
      </c>
      <c r="R285">
        <f>SUMPRODUCT(COUNTIF(C286:G286,C285:G285))</f>
        <v>0</v>
      </c>
    </row>
    <row r="286">
      <c r="A286">
        <v>2293</v>
      </c>
      <c r="B286" t="str">
        <v>2024-01-17</v>
      </c>
      <c r="C286">
        <v>12</v>
      </c>
      <c r="D286">
        <v>13</v>
      </c>
      <c r="E286">
        <v>18</v>
      </c>
      <c r="F286">
        <v>25</v>
      </c>
      <c r="G286">
        <v>28</v>
      </c>
      <c r="H286">
        <v>10</v>
      </c>
      <c r="I286" t="str">
        <v>12 - 13 - 18 - 25 - 28 [PB: 10]</v>
      </c>
      <c r="J286">
        <f>SUM(C286:G286)</f>
        <v>96</v>
      </c>
      <c r="K286">
        <f>AVERAGE(C286:G286)</f>
        <v>19.2</v>
      </c>
      <c r="L286">
        <f>G286-C286</f>
        <v>16</v>
      </c>
      <c r="M286">
        <f>SUMPRODUCT(MOD(C286:G286,2))</f>
        <v>2</v>
      </c>
      <c r="N286">
        <f>5-M286</f>
        <v>3</v>
      </c>
      <c r="O286">
        <f>COUNTIF(C286:G286,"&lt;=17")</f>
        <v>2</v>
      </c>
      <c r="P286">
        <f>COUNTIF(C286:G286,"&gt;=18")</f>
        <v>3</v>
      </c>
      <c r="Q286">
        <f>SUMPRODUCT(--(D286:G286-C286:F286=1))</f>
        <v>1</v>
      </c>
      <c r="R286">
        <f>SUMPRODUCT(COUNTIF(C287:G287,C286:G286))</f>
        <v>1</v>
      </c>
    </row>
    <row r="287">
      <c r="A287">
        <v>2292</v>
      </c>
      <c r="B287" t="str">
        <v>2024-01-13</v>
      </c>
      <c r="C287">
        <v>3</v>
      </c>
      <c r="D287">
        <v>6</v>
      </c>
      <c r="E287">
        <v>11</v>
      </c>
      <c r="F287">
        <v>25</v>
      </c>
      <c r="G287">
        <v>26</v>
      </c>
      <c r="H287">
        <v>4</v>
      </c>
      <c r="I287" t="str">
        <v>03 - 06 - 11 - 25 - 26 [PB: 4]</v>
      </c>
      <c r="J287">
        <f>SUM(C287:G287)</f>
        <v>71</v>
      </c>
      <c r="K287">
        <f>AVERAGE(C287:G287)</f>
        <v>14.2</v>
      </c>
      <c r="L287">
        <f>G287-C287</f>
        <v>23</v>
      </c>
      <c r="M287">
        <f>SUMPRODUCT(MOD(C287:G287,2))</f>
        <v>3</v>
      </c>
      <c r="N287">
        <f>5-M287</f>
        <v>2</v>
      </c>
      <c r="O287">
        <f>COUNTIF(C287:G287,"&lt;=17")</f>
        <v>3</v>
      </c>
      <c r="P287">
        <f>COUNTIF(C287:G287,"&gt;=18")</f>
        <v>2</v>
      </c>
      <c r="Q287">
        <f>SUMPRODUCT(--(D287:G287-C287:F287=1))</f>
        <v>1</v>
      </c>
      <c r="R287">
        <f>SUMPRODUCT(COUNTIF(C288:G288,C287:G287))</f>
        <v>0</v>
      </c>
    </row>
    <row r="288">
      <c r="A288">
        <v>2291</v>
      </c>
      <c r="B288" t="str">
        <v>2024-01-10</v>
      </c>
      <c r="C288">
        <v>4</v>
      </c>
      <c r="D288">
        <v>5</v>
      </c>
      <c r="E288">
        <v>7</v>
      </c>
      <c r="F288">
        <v>27</v>
      </c>
      <c r="G288">
        <v>32</v>
      </c>
      <c r="H288">
        <v>3</v>
      </c>
      <c r="I288" t="str">
        <v>04 - 05 - 07 - 27 - 32 [PB: 3]</v>
      </c>
      <c r="J288">
        <f>SUM(C288:G288)</f>
        <v>75</v>
      </c>
      <c r="K288">
        <f>AVERAGE(C288:G288)</f>
        <v>15</v>
      </c>
      <c r="L288">
        <f>G288-C288</f>
        <v>28</v>
      </c>
      <c r="M288">
        <f>SUMPRODUCT(MOD(C288:G288,2))</f>
        <v>3</v>
      </c>
      <c r="N288">
        <f>5-M288</f>
        <v>2</v>
      </c>
      <c r="O288">
        <f>COUNTIF(C288:G288,"&lt;=17")</f>
        <v>3</v>
      </c>
      <c r="P288">
        <f>COUNTIF(C288:G288,"&gt;=18")</f>
        <v>2</v>
      </c>
      <c r="Q288">
        <f>SUMPRODUCT(--(D288:G288-C288:F288=1))</f>
        <v>1</v>
      </c>
      <c r="R288">
        <f>SUMPRODUCT(COUNTIF(C289:G289,C288:G288))</f>
        <v>1</v>
      </c>
    </row>
    <row r="289">
      <c r="A289">
        <v>2290</v>
      </c>
      <c r="B289" t="str">
        <v>2024-01-06</v>
      </c>
      <c r="C289">
        <v>7</v>
      </c>
      <c r="D289">
        <v>10</v>
      </c>
      <c r="E289">
        <v>13</v>
      </c>
      <c r="F289">
        <v>28</v>
      </c>
      <c r="G289">
        <v>31</v>
      </c>
      <c r="H289">
        <v>3</v>
      </c>
      <c r="I289" t="str">
        <v>07 - 10 - 13 - 28 - 31 [PB: 3]</v>
      </c>
      <c r="J289">
        <f>SUM(C289:G289)</f>
        <v>89</v>
      </c>
      <c r="K289">
        <f>AVERAGE(C289:G289)</f>
        <v>17.8</v>
      </c>
      <c r="L289">
        <f>G289-C289</f>
        <v>24</v>
      </c>
      <c r="M289">
        <f>SUMPRODUCT(MOD(C289:G289,2))</f>
        <v>3</v>
      </c>
      <c r="N289">
        <f>5-M289</f>
        <v>2</v>
      </c>
      <c r="O289">
        <f>COUNTIF(C289:G289,"&lt;=17")</f>
        <v>3</v>
      </c>
      <c r="P289">
        <f>COUNTIF(C289:G289,"&gt;=18")</f>
        <v>2</v>
      </c>
      <c r="Q289">
        <f>SUMPRODUCT(--(D289:G289-C289:F289=1))</f>
        <v>0</v>
      </c>
      <c r="R289">
        <f>SUMPRODUCT(COUNTIF(C290:G290,C289:G289))</f>
        <v>1</v>
      </c>
    </row>
    <row r="290">
      <c r="A290">
        <v>2289</v>
      </c>
      <c r="B290" t="str">
        <v>2024-01-03</v>
      </c>
      <c r="C290">
        <v>3</v>
      </c>
      <c r="D290">
        <v>9</v>
      </c>
      <c r="E290">
        <v>13</v>
      </c>
      <c r="F290">
        <v>21</v>
      </c>
      <c r="G290">
        <v>24</v>
      </c>
      <c r="H290">
        <v>4</v>
      </c>
      <c r="I290" t="str">
        <v>03 - 09 - 13 - 21 - 24 [PB: 4]</v>
      </c>
      <c r="J290">
        <f>SUM(C290:G290)</f>
        <v>70</v>
      </c>
      <c r="K290">
        <f>AVERAGE(C290:G290)</f>
        <v>14</v>
      </c>
      <c r="L290">
        <f>G290-C290</f>
        <v>21</v>
      </c>
      <c r="M290">
        <f>SUMPRODUCT(MOD(C290:G290,2))</f>
        <v>4</v>
      </c>
      <c r="N290">
        <f>5-M290</f>
        <v>1</v>
      </c>
      <c r="O290">
        <f>COUNTIF(C290:G290,"&lt;=17")</f>
        <v>3</v>
      </c>
      <c r="P290">
        <f>COUNTIF(C290:G290,"&gt;=18")</f>
        <v>2</v>
      </c>
      <c r="Q290">
        <f>SUMPRODUCT(--(D290:G290-C290:F290=1))</f>
        <v>0</v>
      </c>
      <c r="R290">
        <f>SUMPRODUCT(COUNTIF(C291:G291,C290:G290))</f>
        <v>0</v>
      </c>
    </row>
    <row r="291">
      <c r="A291">
        <v>2288</v>
      </c>
      <c r="B291" t="str">
        <v>2023-12-30</v>
      </c>
      <c r="C291">
        <v>10</v>
      </c>
      <c r="D291">
        <v>25</v>
      </c>
      <c r="E291">
        <v>29</v>
      </c>
      <c r="F291">
        <v>34</v>
      </c>
      <c r="G291">
        <v>35</v>
      </c>
      <c r="H291">
        <v>1</v>
      </c>
      <c r="I291" t="str">
        <v>10 - 25 - 29 - 34 - 35 [PB: 1]</v>
      </c>
      <c r="J291">
        <f>SUM(C291:G291)</f>
        <v>133</v>
      </c>
      <c r="K291">
        <f>AVERAGE(C291:G291)</f>
        <v>26.6</v>
      </c>
      <c r="L291">
        <f>G291-C291</f>
        <v>25</v>
      </c>
      <c r="M291">
        <f>SUMPRODUCT(MOD(C291:G291,2))</f>
        <v>3</v>
      </c>
      <c r="N291">
        <f>5-M291</f>
        <v>2</v>
      </c>
      <c r="O291">
        <f>COUNTIF(C291:G291,"&lt;=17")</f>
        <v>1</v>
      </c>
      <c r="P291">
        <f>COUNTIF(C291:G291,"&gt;=18")</f>
        <v>4</v>
      </c>
      <c r="Q291">
        <f>SUMPRODUCT(--(D291:G291-C291:F291=1))</f>
        <v>1</v>
      </c>
      <c r="R291">
        <f>SUMPRODUCT(COUNTIF(C292:G292,C291:G291))</f>
        <v>0</v>
      </c>
    </row>
    <row r="292">
      <c r="A292">
        <v>2287</v>
      </c>
      <c r="B292" t="str">
        <v>2023-12-27</v>
      </c>
      <c r="C292">
        <v>1</v>
      </c>
      <c r="D292">
        <v>5</v>
      </c>
      <c r="E292">
        <v>11</v>
      </c>
      <c r="F292">
        <v>23</v>
      </c>
      <c r="G292">
        <v>31</v>
      </c>
      <c r="H292">
        <v>3</v>
      </c>
      <c r="I292" t="str">
        <v>01 - 05 - 11 - 23 - 31 [PB: 3]</v>
      </c>
      <c r="J292">
        <f>SUM(C292:G292)</f>
        <v>71</v>
      </c>
      <c r="K292">
        <f>AVERAGE(C292:G292)</f>
        <v>14.2</v>
      </c>
      <c r="L292">
        <f>G292-C292</f>
        <v>30</v>
      </c>
      <c r="M292">
        <f>SUMPRODUCT(MOD(C292:G292,2))</f>
        <v>5</v>
      </c>
      <c r="N292">
        <f>5-M292</f>
        <v>0</v>
      </c>
      <c r="O292">
        <f>COUNTIF(C292:G292,"&lt;=17")</f>
        <v>3</v>
      </c>
      <c r="P292">
        <f>COUNTIF(C292:G292,"&gt;=18")</f>
        <v>2</v>
      </c>
      <c r="Q292">
        <f>SUMPRODUCT(--(D292:G292-C292:F292=1))</f>
        <v>0</v>
      </c>
      <c r="R292">
        <f>SUMPRODUCT(COUNTIF(C293:G293,C292:G292))</f>
        <v>0</v>
      </c>
    </row>
    <row r="293">
      <c r="A293">
        <v>2286</v>
      </c>
      <c r="B293" t="str">
        <v>2023-12-23</v>
      </c>
      <c r="C293">
        <v>3</v>
      </c>
      <c r="D293">
        <v>8</v>
      </c>
      <c r="E293">
        <v>13</v>
      </c>
      <c r="F293">
        <v>14</v>
      </c>
      <c r="G293">
        <v>28</v>
      </c>
      <c r="H293">
        <v>9</v>
      </c>
      <c r="I293" t="str">
        <v>03 - 08 - 13 - 14 - 28 [PB: 9]</v>
      </c>
      <c r="J293">
        <f>SUM(C293:G293)</f>
        <v>66</v>
      </c>
      <c r="K293">
        <f>AVERAGE(C293:G293)</f>
        <v>13.2</v>
      </c>
      <c r="L293">
        <f>G293-C293</f>
        <v>25</v>
      </c>
      <c r="M293">
        <f>SUMPRODUCT(MOD(C293:G293,2))</f>
        <v>2</v>
      </c>
      <c r="N293">
        <f>5-M293</f>
        <v>3</v>
      </c>
      <c r="O293">
        <f>COUNTIF(C293:G293,"&lt;=17")</f>
        <v>4</v>
      </c>
      <c r="P293">
        <f>COUNTIF(C293:G293,"&gt;=18")</f>
        <v>1</v>
      </c>
      <c r="Q293">
        <f>SUMPRODUCT(--(D293:G293-C293:F293=1))</f>
        <v>1</v>
      </c>
      <c r="R293">
        <f>SUMPRODUCT(COUNTIF(C294:G294,C293:G293))</f>
        <v>1</v>
      </c>
    </row>
    <row r="294">
      <c r="A294">
        <v>2285</v>
      </c>
      <c r="B294" t="str">
        <v>2023-12-20</v>
      </c>
      <c r="C294">
        <v>14</v>
      </c>
      <c r="D294">
        <v>22</v>
      </c>
      <c r="E294">
        <v>26</v>
      </c>
      <c r="F294">
        <v>33</v>
      </c>
      <c r="G294">
        <v>34</v>
      </c>
      <c r="H294">
        <v>4</v>
      </c>
      <c r="I294" t="str">
        <v>14 - 22 - 26 - 33 - 34 [PB: 4]</v>
      </c>
      <c r="J294">
        <f>SUM(C294:G294)</f>
        <v>129</v>
      </c>
      <c r="K294">
        <f>AVERAGE(C294:G294)</f>
        <v>25.8</v>
      </c>
      <c r="L294">
        <f>G294-C294</f>
        <v>20</v>
      </c>
      <c r="M294">
        <f>SUMPRODUCT(MOD(C294:G294,2))</f>
        <v>1</v>
      </c>
      <c r="N294">
        <f>5-M294</f>
        <v>4</v>
      </c>
      <c r="O294">
        <f>COUNTIF(C294:G294,"&lt;=17")</f>
        <v>1</v>
      </c>
      <c r="P294">
        <f>COUNTIF(C294:G294,"&gt;=18")</f>
        <v>4</v>
      </c>
      <c r="Q294">
        <f>SUMPRODUCT(--(D294:G294-C294:F294=1))</f>
        <v>1</v>
      </c>
      <c r="R294">
        <f>SUMPRODUCT(COUNTIF(C295:G295,C294:G294))</f>
        <v>0</v>
      </c>
    </row>
    <row r="295">
      <c r="A295">
        <v>2284</v>
      </c>
      <c r="B295" t="str">
        <v>2023-12-16</v>
      </c>
      <c r="C295">
        <v>9</v>
      </c>
      <c r="D295">
        <v>16</v>
      </c>
      <c r="E295">
        <v>18</v>
      </c>
      <c r="F295">
        <v>28</v>
      </c>
      <c r="G295">
        <v>31</v>
      </c>
      <c r="H295">
        <v>2</v>
      </c>
      <c r="I295" t="str">
        <v>09 - 16 - 18 - 28 - 31 [PB: 2]</v>
      </c>
      <c r="J295">
        <f>SUM(C295:G295)</f>
        <v>102</v>
      </c>
      <c r="K295">
        <f>AVERAGE(C295:G295)</f>
        <v>20.4</v>
      </c>
      <c r="L295">
        <f>G295-C295</f>
        <v>22</v>
      </c>
      <c r="M295">
        <f>SUMPRODUCT(MOD(C295:G295,2))</f>
        <v>2</v>
      </c>
      <c r="N295">
        <f>5-M295</f>
        <v>3</v>
      </c>
      <c r="O295">
        <f>COUNTIF(C295:G295,"&lt;=17")</f>
        <v>2</v>
      </c>
      <c r="P295">
        <f>COUNTIF(C295:G295,"&gt;=18")</f>
        <v>3</v>
      </c>
      <c r="Q295">
        <f>SUMPRODUCT(--(D295:G295-C295:F295=1))</f>
        <v>0</v>
      </c>
      <c r="R295">
        <f>SUMPRODUCT(COUNTIF(C296:G296,C295:G295))</f>
        <v>1</v>
      </c>
    </row>
    <row r="296">
      <c r="A296">
        <v>2283</v>
      </c>
      <c r="B296" t="str">
        <v>2023-12-13</v>
      </c>
      <c r="C296">
        <v>3</v>
      </c>
      <c r="D296">
        <v>11</v>
      </c>
      <c r="E296">
        <v>17</v>
      </c>
      <c r="F296">
        <v>28</v>
      </c>
      <c r="G296">
        <v>29</v>
      </c>
      <c r="H296">
        <v>9</v>
      </c>
      <c r="I296" t="str">
        <v>03 - 11 - 17 - 28 - 29 [PB: 9]</v>
      </c>
      <c r="J296">
        <f>SUM(C296:G296)</f>
        <v>88</v>
      </c>
      <c r="K296">
        <f>AVERAGE(C296:G296)</f>
        <v>17.6</v>
      </c>
      <c r="L296">
        <f>G296-C296</f>
        <v>26</v>
      </c>
      <c r="M296">
        <f>SUMPRODUCT(MOD(C296:G296,2))</f>
        <v>4</v>
      </c>
      <c r="N296">
        <f>5-M296</f>
        <v>1</v>
      </c>
      <c r="O296">
        <f>COUNTIF(C296:G296,"&lt;=17")</f>
        <v>3</v>
      </c>
      <c r="P296">
        <f>COUNTIF(C296:G296,"&gt;=18")</f>
        <v>2</v>
      </c>
      <c r="Q296">
        <f>SUMPRODUCT(--(D296:G296-C296:F296=1))</f>
        <v>1</v>
      </c>
      <c r="R296">
        <f>SUMPRODUCT(COUNTIF(C297:G297,C296:G296))</f>
        <v>1</v>
      </c>
    </row>
    <row r="297">
      <c r="A297">
        <v>2282</v>
      </c>
      <c r="B297" t="str">
        <v>2023-12-09</v>
      </c>
      <c r="C297">
        <v>8</v>
      </c>
      <c r="D297">
        <v>10</v>
      </c>
      <c r="E297">
        <v>17</v>
      </c>
      <c r="F297">
        <v>21</v>
      </c>
      <c r="G297">
        <v>31</v>
      </c>
      <c r="H297">
        <v>6</v>
      </c>
      <c r="I297" t="str">
        <v>08 - 10 - 17 - 21 - 31 [PB: 6]</v>
      </c>
      <c r="J297">
        <f>SUM(C297:G297)</f>
        <v>87</v>
      </c>
      <c r="K297">
        <f>AVERAGE(C297:G297)</f>
        <v>17.4</v>
      </c>
      <c r="L297">
        <f>G297-C297</f>
        <v>23</v>
      </c>
      <c r="M297">
        <f>SUMPRODUCT(MOD(C297:G297,2))</f>
        <v>3</v>
      </c>
      <c r="N297">
        <f>5-M297</f>
        <v>2</v>
      </c>
      <c r="O297">
        <f>COUNTIF(C297:G297,"&lt;=17")</f>
        <v>3</v>
      </c>
      <c r="P297">
        <f>COUNTIF(C297:G297,"&gt;=18")</f>
        <v>2</v>
      </c>
      <c r="Q297">
        <f>SUMPRODUCT(--(D297:G297-C297:F297=1))</f>
        <v>0</v>
      </c>
      <c r="R297">
        <f>SUMPRODUCT(COUNTIF(C298:G298,C297:G297))</f>
        <v>1</v>
      </c>
    </row>
    <row r="298">
      <c r="A298">
        <v>2281</v>
      </c>
      <c r="B298" t="str">
        <v>2023-12-06</v>
      </c>
      <c r="C298">
        <v>5</v>
      </c>
      <c r="D298">
        <v>12</v>
      </c>
      <c r="E298">
        <v>25</v>
      </c>
      <c r="F298">
        <v>31</v>
      </c>
      <c r="G298">
        <v>34</v>
      </c>
      <c r="H298">
        <v>7</v>
      </c>
      <c r="I298" t="str">
        <v>05 - 12 - 25 - 31 - 34 [PB: 7]</v>
      </c>
      <c r="J298">
        <f>SUM(C298:G298)</f>
        <v>107</v>
      </c>
      <c r="K298">
        <f>AVERAGE(C298:G298)</f>
        <v>21.4</v>
      </c>
      <c r="L298">
        <f>G298-C298</f>
        <v>29</v>
      </c>
      <c r="M298">
        <f>SUMPRODUCT(MOD(C298:G298,2))</f>
        <v>3</v>
      </c>
      <c r="N298">
        <f>5-M298</f>
        <v>2</v>
      </c>
      <c r="O298">
        <f>COUNTIF(C298:G298,"&lt;=17")</f>
        <v>2</v>
      </c>
      <c r="P298">
        <f>COUNTIF(C298:G298,"&gt;=18")</f>
        <v>3</v>
      </c>
      <c r="Q298">
        <f>SUMPRODUCT(--(D298:G298-C298:F298=1))</f>
        <v>0</v>
      </c>
      <c r="R298">
        <f>SUMPRODUCT(COUNTIF(C299:G299,C298:G298))</f>
        <v>0</v>
      </c>
    </row>
    <row r="299">
      <c r="A299">
        <v>2280</v>
      </c>
      <c r="B299" t="str">
        <v>2023-12-02</v>
      </c>
      <c r="C299">
        <v>3</v>
      </c>
      <c r="D299">
        <v>9</v>
      </c>
      <c r="E299">
        <v>15</v>
      </c>
      <c r="F299">
        <v>17</v>
      </c>
      <c r="G299">
        <v>18</v>
      </c>
      <c r="H299">
        <v>1</v>
      </c>
      <c r="I299" t="str">
        <v>03 - 09 - 15 - 17 - 18 [PB: 1]</v>
      </c>
      <c r="J299">
        <f>SUM(C299:G299)</f>
        <v>62</v>
      </c>
      <c r="K299">
        <f>AVERAGE(C299:G299)</f>
        <v>12.4</v>
      </c>
      <c r="L299">
        <f>G299-C299</f>
        <v>15</v>
      </c>
      <c r="M299">
        <f>SUMPRODUCT(MOD(C299:G299,2))</f>
        <v>4</v>
      </c>
      <c r="N299">
        <f>5-M299</f>
        <v>1</v>
      </c>
      <c r="O299">
        <f>COUNTIF(C299:G299,"&lt;=17")</f>
        <v>4</v>
      </c>
      <c r="P299">
        <f>COUNTIF(C299:G299,"&gt;=18")</f>
        <v>1</v>
      </c>
      <c r="Q299">
        <f>SUMPRODUCT(--(D299:G299-C299:F299=1))</f>
        <v>1</v>
      </c>
      <c r="R299">
        <f>SUMPRODUCT(COUNTIF(C300:G300,C299:G299))</f>
        <v>3</v>
      </c>
    </row>
    <row r="300">
      <c r="A300">
        <v>2279</v>
      </c>
      <c r="B300" t="str">
        <v>2023-11-29</v>
      </c>
      <c r="C300">
        <v>3</v>
      </c>
      <c r="D300">
        <v>13</v>
      </c>
      <c r="E300">
        <v>14</v>
      </c>
      <c r="F300">
        <v>17</v>
      </c>
      <c r="G300">
        <v>18</v>
      </c>
      <c r="H300">
        <v>3</v>
      </c>
      <c r="I300" t="str">
        <v>03 - 13 - 14 - 17 - 18 [PB: 3]</v>
      </c>
      <c r="J300">
        <f>SUM(C300:G300)</f>
        <v>65</v>
      </c>
      <c r="K300">
        <f>AVERAGE(C300:G300)</f>
        <v>13</v>
      </c>
      <c r="L300">
        <f>G300-C300</f>
        <v>15</v>
      </c>
      <c r="M300">
        <f>SUMPRODUCT(MOD(C300:G300,2))</f>
        <v>3</v>
      </c>
      <c r="N300">
        <f>5-M300</f>
        <v>2</v>
      </c>
      <c r="O300">
        <f>COUNTIF(C300:G300,"&lt;=17")</f>
        <v>4</v>
      </c>
      <c r="P300">
        <f>COUNTIF(C300:G300,"&gt;=18")</f>
        <v>1</v>
      </c>
      <c r="Q300">
        <f>SUMPRODUCT(--(D300:G300-C300:F300=1))</f>
        <v>2</v>
      </c>
      <c r="R300">
        <f>SUMPRODUCT(COUNTIF(C301:G301,C300:G300))</f>
        <v>0</v>
      </c>
    </row>
    <row r="301">
      <c r="A301">
        <v>2278</v>
      </c>
      <c r="B301" t="str">
        <v>2023-11-25</v>
      </c>
      <c r="C301">
        <v>7</v>
      </c>
      <c r="D301">
        <v>11</v>
      </c>
      <c r="E301">
        <v>16</v>
      </c>
      <c r="F301">
        <v>21</v>
      </c>
      <c r="G301">
        <v>25</v>
      </c>
      <c r="H301">
        <v>3</v>
      </c>
      <c r="I301" t="str">
        <v>07 - 11 - 16 - 21 - 25 [PB: 3]</v>
      </c>
      <c r="J301">
        <f>SUM(C301:G301)</f>
        <v>80</v>
      </c>
      <c r="K301">
        <f>AVERAGE(C301:G301)</f>
        <v>16</v>
      </c>
      <c r="L301">
        <f>G301-C301</f>
        <v>18</v>
      </c>
      <c r="M301">
        <f>SUMPRODUCT(MOD(C301:G301,2))</f>
        <v>4</v>
      </c>
      <c r="N301">
        <f>5-M301</f>
        <v>1</v>
      </c>
      <c r="O301">
        <f>COUNTIF(C301:G301,"&lt;=17")</f>
        <v>3</v>
      </c>
      <c r="P301">
        <f>COUNTIF(C301:G301,"&gt;=18")</f>
        <v>2</v>
      </c>
      <c r="Q301">
        <f>SUMPRODUCT(--(D301:G301-C301:F301=1))</f>
        <v>0</v>
      </c>
      <c r="R301">
        <f>SUMPRODUCT(COUNTIF(C302:G302,C301:G301))</f>
        <v>0</v>
      </c>
    </row>
    <row r="302">
      <c r="A302">
        <v>2277</v>
      </c>
      <c r="B302" t="str">
        <v>2023-11-22</v>
      </c>
      <c r="C302">
        <v>13</v>
      </c>
      <c r="D302">
        <v>22</v>
      </c>
      <c r="E302">
        <v>31</v>
      </c>
      <c r="F302">
        <v>33</v>
      </c>
      <c r="G302">
        <v>35</v>
      </c>
      <c r="H302">
        <v>2</v>
      </c>
      <c r="I302" t="str">
        <v>13 - 22 - 31 - 33 - 35 [PB: 2]</v>
      </c>
      <c r="J302">
        <f>SUM(C302:G302)</f>
        <v>134</v>
      </c>
      <c r="K302">
        <f>AVERAGE(C302:G302)</f>
        <v>26.8</v>
      </c>
      <c r="L302">
        <f>G302-C302</f>
        <v>22</v>
      </c>
      <c r="M302">
        <f>SUMPRODUCT(MOD(C302:G302,2))</f>
        <v>4</v>
      </c>
      <c r="N302">
        <f>5-M302</f>
        <v>1</v>
      </c>
      <c r="O302">
        <f>COUNTIF(C302:G302,"&lt;=17")</f>
        <v>1</v>
      </c>
      <c r="P302">
        <f>COUNTIF(C302:G302,"&gt;=18")</f>
        <v>4</v>
      </c>
      <c r="Q302">
        <f>SUMPRODUCT(--(D302:G302-C302:F302=1))</f>
        <v>0</v>
      </c>
      <c r="R302">
        <f>SUMPRODUCT(COUNTIF(C303:G303,C302:G302))</f>
        <v>0</v>
      </c>
    </row>
    <row r="303">
      <c r="A303">
        <v>2276</v>
      </c>
      <c r="B303" t="str">
        <v>2023-11-18</v>
      </c>
      <c r="C303">
        <v>11</v>
      </c>
      <c r="D303">
        <v>12</v>
      </c>
      <c r="E303">
        <v>20</v>
      </c>
      <c r="F303">
        <v>29</v>
      </c>
      <c r="G303">
        <v>30</v>
      </c>
      <c r="H303">
        <v>1</v>
      </c>
      <c r="I303" t="str">
        <v>11 - 12 - 20 - 29 - 30 [PB: 1]</v>
      </c>
      <c r="J303">
        <f>SUM(C303:G303)</f>
        <v>102</v>
      </c>
      <c r="K303">
        <f>AVERAGE(C303:G303)</f>
        <v>20.4</v>
      </c>
      <c r="L303">
        <f>G303-C303</f>
        <v>19</v>
      </c>
      <c r="M303">
        <f>SUMPRODUCT(MOD(C303:G303,2))</f>
        <v>2</v>
      </c>
      <c r="N303">
        <f>5-M303</f>
        <v>3</v>
      </c>
      <c r="O303">
        <f>COUNTIF(C303:G303,"&lt;=17")</f>
        <v>2</v>
      </c>
      <c r="P303">
        <f>COUNTIF(C303:G303,"&gt;=18")</f>
        <v>3</v>
      </c>
      <c r="Q303">
        <f>SUMPRODUCT(--(D303:G303-C303:F303=1))</f>
        <v>2</v>
      </c>
      <c r="R303">
        <f>SUMPRODUCT(COUNTIF(C304:G304,C303:G303))</f>
        <v>0</v>
      </c>
    </row>
    <row r="304">
      <c r="A304">
        <v>2275</v>
      </c>
      <c r="B304" t="str">
        <v>2023-11-15</v>
      </c>
      <c r="C304">
        <v>9</v>
      </c>
      <c r="D304">
        <v>22</v>
      </c>
      <c r="E304">
        <v>25</v>
      </c>
      <c r="F304">
        <v>26</v>
      </c>
      <c r="G304">
        <v>33</v>
      </c>
      <c r="H304">
        <v>3</v>
      </c>
      <c r="I304" t="str">
        <v>09 - 22 - 25 - 26 - 33 [PB: 3]</v>
      </c>
      <c r="J304">
        <f>SUM(C304:G304)</f>
        <v>115</v>
      </c>
      <c r="K304">
        <f>AVERAGE(C304:G304)</f>
        <v>23</v>
      </c>
      <c r="L304">
        <f>G304-C304</f>
        <v>24</v>
      </c>
      <c r="M304">
        <f>SUMPRODUCT(MOD(C304:G304,2))</f>
        <v>3</v>
      </c>
      <c r="N304">
        <f>5-M304</f>
        <v>2</v>
      </c>
      <c r="O304">
        <f>COUNTIF(C304:G304,"&lt;=17")</f>
        <v>1</v>
      </c>
      <c r="P304">
        <f>COUNTIF(C304:G304,"&gt;=18")</f>
        <v>4</v>
      </c>
      <c r="Q304">
        <f>SUMPRODUCT(--(D304:G304-C304:F304=1))</f>
        <v>1</v>
      </c>
      <c r="R304">
        <f>SUMPRODUCT(COUNTIF(C305:G305,C304:G304))</f>
        <v>1</v>
      </c>
    </row>
    <row r="305">
      <c r="A305">
        <v>2274</v>
      </c>
      <c r="B305" t="str">
        <v>2023-11-11</v>
      </c>
      <c r="C305">
        <v>9</v>
      </c>
      <c r="D305">
        <v>11</v>
      </c>
      <c r="E305">
        <v>24</v>
      </c>
      <c r="F305">
        <v>27</v>
      </c>
      <c r="G305">
        <v>28</v>
      </c>
      <c r="H305">
        <v>6</v>
      </c>
      <c r="I305" t="str">
        <v>09 - 11 - 24 - 27 - 28 [PB: 6]</v>
      </c>
      <c r="J305">
        <f>SUM(C305:G305)</f>
        <v>99</v>
      </c>
      <c r="K305">
        <f>AVERAGE(C305:G305)</f>
        <v>19.8</v>
      </c>
      <c r="L305">
        <f>G305-C305</f>
        <v>19</v>
      </c>
      <c r="M305">
        <f>SUMPRODUCT(MOD(C305:G305,2))</f>
        <v>3</v>
      </c>
      <c r="N305">
        <f>5-M305</f>
        <v>2</v>
      </c>
      <c r="O305">
        <f>COUNTIF(C305:G305,"&lt;=17")</f>
        <v>2</v>
      </c>
      <c r="P305">
        <f>COUNTIF(C305:G305,"&gt;=18")</f>
        <v>3</v>
      </c>
      <c r="Q305">
        <f>SUMPRODUCT(--(D305:G305-C305:F305=1))</f>
        <v>1</v>
      </c>
      <c r="R305">
        <f>SUMPRODUCT(COUNTIF(C306:G306,C305:G305))</f>
        <v>1</v>
      </c>
    </row>
    <row r="306">
      <c r="A306">
        <v>2273</v>
      </c>
      <c r="B306" t="str">
        <v>2023-11-08</v>
      </c>
      <c r="C306">
        <v>3</v>
      </c>
      <c r="D306">
        <v>11</v>
      </c>
      <c r="E306">
        <v>13</v>
      </c>
      <c r="F306">
        <v>19</v>
      </c>
      <c r="G306">
        <v>26</v>
      </c>
      <c r="H306">
        <v>10</v>
      </c>
      <c r="I306" t="str">
        <v>03 - 11 - 13 - 19 - 26 [PB: 10]</v>
      </c>
      <c r="J306">
        <f>SUM(C306:G306)</f>
        <v>72</v>
      </c>
      <c r="K306">
        <f>AVERAGE(C306:G306)</f>
        <v>14.4</v>
      </c>
      <c r="L306">
        <f>G306-C306</f>
        <v>23</v>
      </c>
      <c r="M306">
        <f>SUMPRODUCT(MOD(C306:G306,2))</f>
        <v>4</v>
      </c>
      <c r="N306">
        <f>5-M306</f>
        <v>1</v>
      </c>
      <c r="O306">
        <f>COUNTIF(C306:G306,"&lt;=17")</f>
        <v>3</v>
      </c>
      <c r="P306">
        <f>COUNTIF(C306:G306,"&gt;=18")</f>
        <v>2</v>
      </c>
      <c r="Q306">
        <f>SUMPRODUCT(--(D306:G306-C306:F306=1))</f>
        <v>0</v>
      </c>
      <c r="R306">
        <f>SUMPRODUCT(COUNTIF(C307:G307,C306:G306))</f>
        <v>1</v>
      </c>
    </row>
    <row r="307">
      <c r="A307">
        <v>2272</v>
      </c>
      <c r="B307" t="str">
        <v>2023-11-04</v>
      </c>
      <c r="C307">
        <v>3</v>
      </c>
      <c r="D307">
        <v>8</v>
      </c>
      <c r="E307">
        <v>30</v>
      </c>
      <c r="F307">
        <v>31</v>
      </c>
      <c r="G307">
        <v>35</v>
      </c>
      <c r="H307">
        <v>9</v>
      </c>
      <c r="I307" t="str">
        <v>03 - 08 - 30 - 31 - 35 [PB: 9]</v>
      </c>
      <c r="J307">
        <f>SUM(C307:G307)</f>
        <v>107</v>
      </c>
      <c r="K307">
        <f>AVERAGE(C307:G307)</f>
        <v>21.4</v>
      </c>
      <c r="L307">
        <f>G307-C307</f>
        <v>32</v>
      </c>
      <c r="M307">
        <f>SUMPRODUCT(MOD(C307:G307,2))</f>
        <v>3</v>
      </c>
      <c r="N307">
        <f>5-M307</f>
        <v>2</v>
      </c>
      <c r="O307">
        <f>COUNTIF(C307:G307,"&lt;=17")</f>
        <v>2</v>
      </c>
      <c r="P307">
        <f>COUNTIF(C307:G307,"&gt;=18")</f>
        <v>3</v>
      </c>
      <c r="Q307">
        <f>SUMPRODUCT(--(D307:G307-C307:F307=1))</f>
        <v>1</v>
      </c>
      <c r="R307">
        <f>SUMPRODUCT(COUNTIF(C308:G308,C307:G307))</f>
        <v>2</v>
      </c>
    </row>
    <row r="308">
      <c r="A308">
        <v>2271</v>
      </c>
      <c r="B308" t="str">
        <v>2023-11-01</v>
      </c>
      <c r="C308">
        <v>2</v>
      </c>
      <c r="D308">
        <v>3</v>
      </c>
      <c r="E308">
        <v>11</v>
      </c>
      <c r="F308">
        <v>26</v>
      </c>
      <c r="G308">
        <v>31</v>
      </c>
      <c r="H308">
        <v>8</v>
      </c>
      <c r="I308" t="str">
        <v>02 - 03 - 11 - 26 - 31 [PB: 8]</v>
      </c>
      <c r="J308">
        <f>SUM(C308:G308)</f>
        <v>73</v>
      </c>
      <c r="K308">
        <f>AVERAGE(C308:G308)</f>
        <v>14.6</v>
      </c>
      <c r="L308">
        <f>G308-C308</f>
        <v>29</v>
      </c>
      <c r="M308">
        <f>SUMPRODUCT(MOD(C308:G308,2))</f>
        <v>3</v>
      </c>
      <c r="N308">
        <f>5-M308</f>
        <v>2</v>
      </c>
      <c r="O308">
        <f>COUNTIF(C308:G308,"&lt;=17")</f>
        <v>3</v>
      </c>
      <c r="P308">
        <f>COUNTIF(C308:G308,"&gt;=18")</f>
        <v>2</v>
      </c>
      <c r="Q308">
        <f>SUMPRODUCT(--(D308:G308-C308:F308=1))</f>
        <v>1</v>
      </c>
      <c r="R308">
        <f>SUMPRODUCT(COUNTIF(C309:G309,C308:G308))</f>
        <v>0</v>
      </c>
    </row>
    <row r="309">
      <c r="A309">
        <v>2270</v>
      </c>
      <c r="B309" t="str">
        <v>2023-10-28</v>
      </c>
      <c r="C309">
        <v>10</v>
      </c>
      <c r="D309">
        <v>12</v>
      </c>
      <c r="E309">
        <v>14</v>
      </c>
      <c r="F309">
        <v>29</v>
      </c>
      <c r="G309">
        <v>33</v>
      </c>
      <c r="H309">
        <v>4</v>
      </c>
      <c r="I309" t="str">
        <v>10 - 12 - 14 - 29 - 33 [PB: 4]</v>
      </c>
      <c r="J309">
        <f>SUM(C309:G309)</f>
        <v>98</v>
      </c>
      <c r="K309">
        <f>AVERAGE(C309:G309)</f>
        <v>19.6</v>
      </c>
      <c r="L309">
        <f>G309-C309</f>
        <v>23</v>
      </c>
      <c r="M309">
        <f>SUMPRODUCT(MOD(C309:G309,2))</f>
        <v>2</v>
      </c>
      <c r="N309">
        <f>5-M309</f>
        <v>3</v>
      </c>
      <c r="O309">
        <f>COUNTIF(C309:G309,"&lt;=17")</f>
        <v>3</v>
      </c>
      <c r="P309">
        <f>COUNTIF(C309:G309,"&gt;=18")</f>
        <v>2</v>
      </c>
      <c r="Q309">
        <f>SUMPRODUCT(--(D309:G309-C309:F309=1))</f>
        <v>0</v>
      </c>
      <c r="R309">
        <f>SUMPRODUCT(COUNTIF(C310:G310,C309:G309))</f>
        <v>0</v>
      </c>
    </row>
    <row r="310">
      <c r="A310">
        <v>2269</v>
      </c>
      <c r="B310" t="str">
        <v>2023-10-25</v>
      </c>
      <c r="C310">
        <v>5</v>
      </c>
      <c r="D310">
        <v>7</v>
      </c>
      <c r="E310">
        <v>15</v>
      </c>
      <c r="F310">
        <v>20</v>
      </c>
      <c r="G310">
        <v>27</v>
      </c>
      <c r="H310">
        <v>7</v>
      </c>
      <c r="I310" t="str">
        <v>05 - 07 - 15 - 20 - 27 [PB: 7]</v>
      </c>
      <c r="J310">
        <f>SUM(C310:G310)</f>
        <v>74</v>
      </c>
      <c r="K310">
        <f>AVERAGE(C310:G310)</f>
        <v>14.8</v>
      </c>
      <c r="L310">
        <f>G310-C310</f>
        <v>22</v>
      </c>
      <c r="M310">
        <f>SUMPRODUCT(MOD(C310:G310,2))</f>
        <v>4</v>
      </c>
      <c r="N310">
        <f>5-M310</f>
        <v>1</v>
      </c>
      <c r="O310">
        <f>COUNTIF(C310:G310,"&lt;=17")</f>
        <v>3</v>
      </c>
      <c r="P310">
        <f>COUNTIF(C310:G310,"&gt;=18")</f>
        <v>2</v>
      </c>
      <c r="Q310">
        <f>SUMPRODUCT(--(D310:G310-C310:F310=1))</f>
        <v>0</v>
      </c>
      <c r="R310">
        <f>SUMPRODUCT(COUNTIF(C311:G311,C310:G310))</f>
        <v>0</v>
      </c>
    </row>
    <row r="311">
      <c r="A311">
        <v>2268</v>
      </c>
      <c r="B311" t="str">
        <v>2023-10-21</v>
      </c>
      <c r="C311">
        <v>2</v>
      </c>
      <c r="D311">
        <v>6</v>
      </c>
      <c r="E311">
        <v>10</v>
      </c>
      <c r="F311">
        <v>17</v>
      </c>
      <c r="G311">
        <v>25</v>
      </c>
      <c r="H311">
        <v>1</v>
      </c>
      <c r="I311" t="str">
        <v>02 - 06 - 10 - 17 - 25 [PB: 1]</v>
      </c>
      <c r="J311">
        <f>SUM(C311:G311)</f>
        <v>60</v>
      </c>
      <c r="K311">
        <f>AVERAGE(C311:G311)</f>
        <v>12</v>
      </c>
      <c r="L311">
        <f>G311-C311</f>
        <v>23</v>
      </c>
      <c r="M311">
        <f>SUMPRODUCT(MOD(C311:G311,2))</f>
        <v>2</v>
      </c>
      <c r="N311">
        <f>5-M311</f>
        <v>3</v>
      </c>
      <c r="O311">
        <f>COUNTIF(C311:G311,"&lt;=17")</f>
        <v>4</v>
      </c>
      <c r="P311">
        <f>COUNTIF(C311:G311,"&gt;=18")</f>
        <v>1</v>
      </c>
      <c r="Q311">
        <f>SUMPRODUCT(--(D311:G311-C311:F311=1))</f>
        <v>0</v>
      </c>
      <c r="R311">
        <f>SUMPRODUCT(COUNTIF(C312:G312,C311:G311))</f>
        <v>1</v>
      </c>
    </row>
    <row r="312">
      <c r="A312">
        <v>2267</v>
      </c>
      <c r="B312" t="str">
        <v>2023-10-18</v>
      </c>
      <c r="C312">
        <v>10</v>
      </c>
      <c r="D312">
        <v>19</v>
      </c>
      <c r="E312">
        <v>30</v>
      </c>
      <c r="F312">
        <v>31</v>
      </c>
      <c r="G312">
        <v>35</v>
      </c>
      <c r="H312">
        <v>7</v>
      </c>
      <c r="I312" t="str">
        <v>10 - 19 - 30 - 31 - 35 [PB: 7]</v>
      </c>
      <c r="J312">
        <f>SUM(C312:G312)</f>
        <v>125</v>
      </c>
      <c r="K312">
        <f>AVERAGE(C312:G312)</f>
        <v>25</v>
      </c>
      <c r="L312">
        <f>G312-C312</f>
        <v>25</v>
      </c>
      <c r="M312">
        <f>SUMPRODUCT(MOD(C312:G312,2))</f>
        <v>3</v>
      </c>
      <c r="N312">
        <f>5-M312</f>
        <v>2</v>
      </c>
      <c r="O312">
        <f>COUNTIF(C312:G312,"&lt;=17")</f>
        <v>1</v>
      </c>
      <c r="P312">
        <f>COUNTIF(C312:G312,"&gt;=18")</f>
        <v>4</v>
      </c>
      <c r="Q312">
        <f>SUMPRODUCT(--(D312:G312-C312:F312=1))</f>
        <v>1</v>
      </c>
      <c r="R312">
        <f>SUMPRODUCT(COUNTIF(C313:G313,C312:G312))</f>
        <v>1</v>
      </c>
    </row>
    <row r="313">
      <c r="A313">
        <v>2266</v>
      </c>
      <c r="B313" t="str">
        <v>2023-10-14</v>
      </c>
      <c r="C313">
        <v>1</v>
      </c>
      <c r="D313">
        <v>12</v>
      </c>
      <c r="E313">
        <v>21</v>
      </c>
      <c r="F313">
        <v>23</v>
      </c>
      <c r="G313">
        <v>31</v>
      </c>
      <c r="H313">
        <v>9</v>
      </c>
      <c r="I313" t="str">
        <v>01 - 12 - 21 - 23 - 31 [PB: 9]</v>
      </c>
      <c r="J313">
        <f>SUM(C313:G313)</f>
        <v>88</v>
      </c>
      <c r="K313">
        <f>AVERAGE(C313:G313)</f>
        <v>17.6</v>
      </c>
      <c r="L313">
        <f>G313-C313</f>
        <v>30</v>
      </c>
      <c r="M313">
        <f>SUMPRODUCT(MOD(C313:G313,2))</f>
        <v>4</v>
      </c>
      <c r="N313">
        <f>5-M313</f>
        <v>1</v>
      </c>
      <c r="O313">
        <f>COUNTIF(C313:G313,"&lt;=17")</f>
        <v>2</v>
      </c>
      <c r="P313">
        <f>COUNTIF(C313:G313,"&gt;=18")</f>
        <v>3</v>
      </c>
      <c r="Q313">
        <f>SUMPRODUCT(--(D313:G313-C313:F313=1))</f>
        <v>0</v>
      </c>
      <c r="R313">
        <f>SUMPRODUCT(COUNTIF(C314:G314,C313:G313))</f>
        <v>0</v>
      </c>
    </row>
    <row r="314">
      <c r="A314">
        <v>2265</v>
      </c>
      <c r="B314" t="str">
        <v>2023-10-11</v>
      </c>
      <c r="C314">
        <v>5</v>
      </c>
      <c r="D314">
        <v>10</v>
      </c>
      <c r="E314">
        <v>13</v>
      </c>
      <c r="F314">
        <v>26</v>
      </c>
      <c r="G314">
        <v>34</v>
      </c>
      <c r="H314">
        <v>1</v>
      </c>
      <c r="I314" t="str">
        <v>05 - 10 - 13 - 26 - 34 [PB: 1]</v>
      </c>
      <c r="J314">
        <f>SUM(C314:G314)</f>
        <v>88</v>
      </c>
      <c r="K314">
        <f>AVERAGE(C314:G314)</f>
        <v>17.6</v>
      </c>
      <c r="L314">
        <f>G314-C314</f>
        <v>29</v>
      </c>
      <c r="M314">
        <f>SUMPRODUCT(MOD(C314:G314,2))</f>
        <v>2</v>
      </c>
      <c r="N314">
        <f>5-M314</f>
        <v>3</v>
      </c>
      <c r="O314">
        <f>COUNTIF(C314:G314,"&lt;=17")</f>
        <v>3</v>
      </c>
      <c r="P314">
        <f>COUNTIF(C314:G314,"&gt;=18")</f>
        <v>2</v>
      </c>
      <c r="Q314">
        <f>SUMPRODUCT(--(D314:G314-C314:F314=1))</f>
        <v>0</v>
      </c>
      <c r="R314">
        <f>SUMPRODUCT(COUNTIF(C315:G315,C314:G314))</f>
        <v>1</v>
      </c>
    </row>
    <row r="315">
      <c r="A315">
        <v>2264</v>
      </c>
      <c r="B315" t="str">
        <v>2023-10-07</v>
      </c>
      <c r="C315">
        <v>7</v>
      </c>
      <c r="D315">
        <v>16</v>
      </c>
      <c r="E315">
        <v>26</v>
      </c>
      <c r="F315">
        <v>29</v>
      </c>
      <c r="G315">
        <v>35</v>
      </c>
      <c r="H315">
        <v>7</v>
      </c>
      <c r="I315" t="str">
        <v>07 - 16 - 26 - 29 - 35 [PB: 7]</v>
      </c>
      <c r="J315">
        <f>SUM(C315:G315)</f>
        <v>113</v>
      </c>
      <c r="K315">
        <f>AVERAGE(C315:G315)</f>
        <v>22.6</v>
      </c>
      <c r="L315">
        <f>G315-C315</f>
        <v>28</v>
      </c>
      <c r="M315">
        <f>SUMPRODUCT(MOD(C315:G315,2))</f>
        <v>3</v>
      </c>
      <c r="N315">
        <f>5-M315</f>
        <v>2</v>
      </c>
      <c r="O315">
        <f>COUNTIF(C315:G315,"&lt;=17")</f>
        <v>2</v>
      </c>
      <c r="P315">
        <f>COUNTIF(C315:G315,"&gt;=18")</f>
        <v>3</v>
      </c>
      <c r="Q315">
        <f>SUMPRODUCT(--(D315:G315-C315:F315=1))</f>
        <v>0</v>
      </c>
      <c r="R315">
        <f>SUMPRODUCT(COUNTIF(C316:G316,C315:G315))</f>
        <v>0</v>
      </c>
    </row>
    <row r="316">
      <c r="A316">
        <v>2263</v>
      </c>
      <c r="B316" t="str">
        <v>2023-10-04</v>
      </c>
      <c r="C316">
        <v>10</v>
      </c>
      <c r="D316">
        <v>23</v>
      </c>
      <c r="E316">
        <v>27</v>
      </c>
      <c r="F316">
        <v>28</v>
      </c>
      <c r="G316">
        <v>31</v>
      </c>
      <c r="H316">
        <v>8</v>
      </c>
      <c r="I316" t="str">
        <v>10 - 23 - 27 - 28 - 31 [PB: 8]</v>
      </c>
      <c r="J316">
        <f>SUM(C316:G316)</f>
        <v>119</v>
      </c>
      <c r="K316">
        <f>AVERAGE(C316:G316)</f>
        <v>23.8</v>
      </c>
      <c r="L316">
        <f>G316-C316</f>
        <v>21</v>
      </c>
      <c r="M316">
        <f>SUMPRODUCT(MOD(C316:G316,2))</f>
        <v>3</v>
      </c>
      <c r="N316">
        <f>5-M316</f>
        <v>2</v>
      </c>
      <c r="O316">
        <f>COUNTIF(C316:G316,"&lt;=17")</f>
        <v>1</v>
      </c>
      <c r="P316">
        <f>COUNTIF(C316:G316,"&gt;=18")</f>
        <v>4</v>
      </c>
      <c r="Q316">
        <f>SUMPRODUCT(--(D316:G316-C316:F316=1))</f>
        <v>1</v>
      </c>
      <c r="R316">
        <f>SUMPRODUCT(COUNTIF(C317:G317,C316:G316))</f>
        <v>0</v>
      </c>
    </row>
    <row r="317">
      <c r="A317">
        <v>2262</v>
      </c>
      <c r="B317" t="str">
        <v>2023-09-30</v>
      </c>
      <c r="C317">
        <v>3</v>
      </c>
      <c r="D317">
        <v>6</v>
      </c>
      <c r="E317">
        <v>17</v>
      </c>
      <c r="F317">
        <v>19</v>
      </c>
      <c r="G317">
        <v>30</v>
      </c>
      <c r="H317">
        <v>5</v>
      </c>
      <c r="I317" t="str">
        <v>03 - 06 - 17 - 19 - 30 [PB: 5]</v>
      </c>
      <c r="J317">
        <f>SUM(C317:G317)</f>
        <v>75</v>
      </c>
      <c r="K317">
        <f>AVERAGE(C317:G317)</f>
        <v>15</v>
      </c>
      <c r="L317">
        <f>G317-C317</f>
        <v>27</v>
      </c>
      <c r="M317">
        <f>SUMPRODUCT(MOD(C317:G317,2))</f>
        <v>3</v>
      </c>
      <c r="N317">
        <f>5-M317</f>
        <v>2</v>
      </c>
      <c r="O317">
        <f>COUNTIF(C317:G317,"&lt;=17")</f>
        <v>3</v>
      </c>
      <c r="P317">
        <f>COUNTIF(C317:G317,"&gt;=18")</f>
        <v>2</v>
      </c>
      <c r="Q317">
        <f>SUMPRODUCT(--(D317:G317-C317:F317=1))</f>
        <v>0</v>
      </c>
      <c r="R317">
        <f>SUMPRODUCT(COUNTIF(C318:G318,C317:G317))</f>
        <v>1</v>
      </c>
    </row>
    <row r="318">
      <c r="A318">
        <v>2261</v>
      </c>
      <c r="B318" t="str">
        <v>2023-09-27</v>
      </c>
      <c r="C318">
        <v>18</v>
      </c>
      <c r="D318">
        <v>19</v>
      </c>
      <c r="E318">
        <v>23</v>
      </c>
      <c r="F318">
        <v>27</v>
      </c>
      <c r="G318">
        <v>35</v>
      </c>
      <c r="H318">
        <v>6</v>
      </c>
      <c r="I318" t="str">
        <v>18 - 19 - 23 - 27 - 35 [PB: 6]</v>
      </c>
      <c r="J318">
        <f>SUM(C318:G318)</f>
        <v>122</v>
      </c>
      <c r="K318">
        <f>AVERAGE(C318:G318)</f>
        <v>24.4</v>
      </c>
      <c r="L318">
        <f>G318-C318</f>
        <v>17</v>
      </c>
      <c r="M318">
        <f>SUMPRODUCT(MOD(C318:G318,2))</f>
        <v>4</v>
      </c>
      <c r="N318">
        <f>5-M318</f>
        <v>1</v>
      </c>
      <c r="O318">
        <f>COUNTIF(C318:G318,"&lt;=17")</f>
        <v>0</v>
      </c>
      <c r="P318">
        <f>COUNTIF(C318:G318,"&gt;=18")</f>
        <v>5</v>
      </c>
      <c r="Q318">
        <f>SUMPRODUCT(--(D318:G318-C318:F318=1))</f>
        <v>1</v>
      </c>
      <c r="R318">
        <f>SUMPRODUCT(COUNTIF(C319:G319,C318:G318))</f>
        <v>1</v>
      </c>
    </row>
    <row r="319">
      <c r="A319">
        <v>2260</v>
      </c>
      <c r="B319" t="str">
        <v>2023-09-23</v>
      </c>
      <c r="C319">
        <v>2</v>
      </c>
      <c r="D319">
        <v>11</v>
      </c>
      <c r="E319">
        <v>23</v>
      </c>
      <c r="F319">
        <v>24</v>
      </c>
      <c r="G319">
        <v>34</v>
      </c>
      <c r="H319">
        <v>7</v>
      </c>
      <c r="I319" t="str">
        <v>02 - 11 - 23 - 24 - 34 [PB: 7]</v>
      </c>
      <c r="J319">
        <f>SUM(C319:G319)</f>
        <v>94</v>
      </c>
      <c r="K319">
        <f>AVERAGE(C319:G319)</f>
        <v>18.8</v>
      </c>
      <c r="L319">
        <f>G319-C319</f>
        <v>32</v>
      </c>
      <c r="M319">
        <f>SUMPRODUCT(MOD(C319:G319,2))</f>
        <v>2</v>
      </c>
      <c r="N319">
        <f>5-M319</f>
        <v>3</v>
      </c>
      <c r="O319">
        <f>COUNTIF(C319:G319,"&lt;=17")</f>
        <v>2</v>
      </c>
      <c r="P319">
        <f>COUNTIF(C319:G319,"&gt;=18")</f>
        <v>3</v>
      </c>
      <c r="Q319">
        <f>SUMPRODUCT(--(D319:G319-C319:F319=1))</f>
        <v>1</v>
      </c>
      <c r="R319">
        <f>SUMPRODUCT(COUNTIF(C320:G320,C319:G319))</f>
        <v>1</v>
      </c>
    </row>
    <row r="320">
      <c r="A320">
        <v>2259</v>
      </c>
      <c r="B320" t="str">
        <v>2023-09-20</v>
      </c>
      <c r="C320">
        <v>9</v>
      </c>
      <c r="D320">
        <v>13</v>
      </c>
      <c r="E320">
        <v>16</v>
      </c>
      <c r="F320">
        <v>20</v>
      </c>
      <c r="G320">
        <v>34</v>
      </c>
      <c r="H320">
        <v>3</v>
      </c>
      <c r="I320" t="str">
        <v>09 - 13 - 16 - 20 - 34 [PB: 3]</v>
      </c>
      <c r="J320">
        <f>SUM(C320:G320)</f>
        <v>92</v>
      </c>
      <c r="K320">
        <f>AVERAGE(C320:G320)</f>
        <v>18.4</v>
      </c>
      <c r="L320">
        <f>G320-C320</f>
        <v>25</v>
      </c>
      <c r="M320">
        <f>SUMPRODUCT(MOD(C320:G320,2))</f>
        <v>2</v>
      </c>
      <c r="N320">
        <f>5-M320</f>
        <v>3</v>
      </c>
      <c r="O320">
        <f>COUNTIF(C320:G320,"&lt;=17")</f>
        <v>3</v>
      </c>
      <c r="P320">
        <f>COUNTIF(C320:G320,"&gt;=18")</f>
        <v>2</v>
      </c>
      <c r="Q320">
        <f>SUMPRODUCT(--(D320:G320-C320:F320=1))</f>
        <v>0</v>
      </c>
      <c r="R320">
        <f>SUMPRODUCT(COUNTIF(C321:G321,C320:G320))</f>
        <v>0</v>
      </c>
    </row>
    <row r="321">
      <c r="A321">
        <v>2258</v>
      </c>
      <c r="B321" t="str">
        <v>2023-09-16</v>
      </c>
      <c r="C321">
        <v>7</v>
      </c>
      <c r="D321">
        <v>8</v>
      </c>
      <c r="E321">
        <v>19</v>
      </c>
      <c r="F321">
        <v>26</v>
      </c>
      <c r="G321">
        <v>28</v>
      </c>
      <c r="H321">
        <v>9</v>
      </c>
      <c r="I321" t="str">
        <v>07 - 08 - 19 - 26 - 28 [PB: 9]</v>
      </c>
      <c r="J321">
        <f>SUM(C321:G321)</f>
        <v>88</v>
      </c>
      <c r="K321">
        <f>AVERAGE(C321:G321)</f>
        <v>17.6</v>
      </c>
      <c r="L321">
        <f>G321-C321</f>
        <v>21</v>
      </c>
      <c r="M321">
        <f>SUMPRODUCT(MOD(C321:G321,2))</f>
        <v>2</v>
      </c>
      <c r="N321">
        <f>5-M321</f>
        <v>3</v>
      </c>
      <c r="O321">
        <f>COUNTIF(C321:G321,"&lt;=17")</f>
        <v>2</v>
      </c>
      <c r="P321">
        <f>COUNTIF(C321:G321,"&gt;=18")</f>
        <v>3</v>
      </c>
      <c r="Q321">
        <f>SUMPRODUCT(--(D321:G321-C321:F321=1))</f>
        <v>1</v>
      </c>
      <c r="R321">
        <f>SUMPRODUCT(COUNTIF(C322:G322,C321:G321))</f>
        <v>0</v>
      </c>
    </row>
    <row r="322">
      <c r="A322">
        <v>2257</v>
      </c>
      <c r="B322" t="str">
        <v>2023-09-13</v>
      </c>
      <c r="C322">
        <v>5</v>
      </c>
      <c r="D322">
        <v>25</v>
      </c>
      <c r="E322">
        <v>29</v>
      </c>
      <c r="F322">
        <v>31</v>
      </c>
      <c r="G322">
        <v>34</v>
      </c>
      <c r="H322">
        <v>3</v>
      </c>
      <c r="I322" t="str">
        <v>05 - 25 - 29 - 31 - 34 [PB: 3]</v>
      </c>
      <c r="J322">
        <f>SUM(C322:G322)</f>
        <v>124</v>
      </c>
      <c r="K322">
        <f>AVERAGE(C322:G322)</f>
        <v>24.8</v>
      </c>
      <c r="L322">
        <f>G322-C322</f>
        <v>29</v>
      </c>
      <c r="M322">
        <f>SUMPRODUCT(MOD(C322:G322,2))</f>
        <v>4</v>
      </c>
      <c r="N322">
        <f>5-M322</f>
        <v>1</v>
      </c>
      <c r="O322">
        <f>COUNTIF(C322:G322,"&lt;=17")</f>
        <v>1</v>
      </c>
      <c r="P322">
        <f>COUNTIF(C322:G322,"&gt;=18")</f>
        <v>4</v>
      </c>
      <c r="Q322">
        <f>SUMPRODUCT(--(D322:G322-C322:F322=1))</f>
        <v>0</v>
      </c>
      <c r="R322">
        <f>SUMPRODUCT(COUNTIF(C323:G323,C322:G322))</f>
        <v>1</v>
      </c>
    </row>
    <row r="323">
      <c r="A323">
        <v>2256</v>
      </c>
      <c r="B323" t="str">
        <v>2023-09-09</v>
      </c>
      <c r="C323">
        <v>13</v>
      </c>
      <c r="D323">
        <v>16</v>
      </c>
      <c r="E323">
        <v>22</v>
      </c>
      <c r="F323">
        <v>24</v>
      </c>
      <c r="G323">
        <v>29</v>
      </c>
      <c r="H323">
        <v>7</v>
      </c>
      <c r="I323" t="str">
        <v>13 - 16 - 22 - 24 - 29 [PB: 7]</v>
      </c>
      <c r="J323">
        <f>SUM(C323:G323)</f>
        <v>104</v>
      </c>
      <c r="K323">
        <f>AVERAGE(C323:G323)</f>
        <v>20.8</v>
      </c>
      <c r="L323">
        <f>G323-C323</f>
        <v>16</v>
      </c>
      <c r="M323">
        <f>SUMPRODUCT(MOD(C323:G323,2))</f>
        <v>2</v>
      </c>
      <c r="N323">
        <f>5-M323</f>
        <v>3</v>
      </c>
      <c r="O323">
        <f>COUNTIF(C323:G323,"&lt;=17")</f>
        <v>2</v>
      </c>
      <c r="P323">
        <f>COUNTIF(C323:G323,"&gt;=18")</f>
        <v>3</v>
      </c>
      <c r="Q323">
        <f>SUMPRODUCT(--(D323:G323-C323:F323=1))</f>
        <v>0</v>
      </c>
      <c r="R323">
        <f>SUMPRODUCT(COUNTIF(C324:G324,C323:G323))</f>
        <v>1</v>
      </c>
    </row>
    <row r="324">
      <c r="A324">
        <v>2255</v>
      </c>
      <c r="B324" t="str">
        <v>2023-09-06</v>
      </c>
      <c r="C324">
        <v>2</v>
      </c>
      <c r="D324">
        <v>6</v>
      </c>
      <c r="E324">
        <v>20</v>
      </c>
      <c r="F324">
        <v>22</v>
      </c>
      <c r="G324">
        <v>23</v>
      </c>
      <c r="H324">
        <v>6</v>
      </c>
      <c r="I324" t="str">
        <v>02 - 06 - 20 - 22 - 23 [PB: 6]</v>
      </c>
      <c r="J324">
        <f>SUM(C324:G324)</f>
        <v>73</v>
      </c>
      <c r="K324">
        <f>AVERAGE(C324:G324)</f>
        <v>14.6</v>
      </c>
      <c r="L324">
        <f>G324-C324</f>
        <v>21</v>
      </c>
      <c r="M324">
        <f>SUMPRODUCT(MOD(C324:G324,2))</f>
        <v>1</v>
      </c>
      <c r="N324">
        <f>5-M324</f>
        <v>4</v>
      </c>
      <c r="O324">
        <f>COUNTIF(C324:G324,"&lt;=17")</f>
        <v>2</v>
      </c>
      <c r="P324">
        <f>COUNTIF(C324:G324,"&gt;=18")</f>
        <v>3</v>
      </c>
      <c r="Q324">
        <f>SUMPRODUCT(--(D324:G324-C324:F324=1))</f>
        <v>1</v>
      </c>
      <c r="R324">
        <f>SUMPRODUCT(COUNTIF(C325:G325,C324:G324))</f>
        <v>0</v>
      </c>
    </row>
    <row r="325">
      <c r="A325">
        <v>2254</v>
      </c>
      <c r="B325" t="str">
        <v>2023-09-02</v>
      </c>
      <c r="C325">
        <v>3</v>
      </c>
      <c r="D325">
        <v>14</v>
      </c>
      <c r="E325">
        <v>15</v>
      </c>
      <c r="F325">
        <v>21</v>
      </c>
      <c r="G325">
        <v>28</v>
      </c>
      <c r="H325">
        <v>2</v>
      </c>
      <c r="I325" t="str">
        <v>03 - 14 - 15 - 21 - 28 [PB: 2]</v>
      </c>
      <c r="J325">
        <f>SUM(C325:G325)</f>
        <v>81</v>
      </c>
      <c r="K325">
        <f>AVERAGE(C325:G325)</f>
        <v>16.2</v>
      </c>
      <c r="L325">
        <f>G325-C325</f>
        <v>25</v>
      </c>
      <c r="M325">
        <f>SUMPRODUCT(MOD(C325:G325,2))</f>
        <v>3</v>
      </c>
      <c r="N325">
        <f>5-M325</f>
        <v>2</v>
      </c>
      <c r="O325">
        <f>COUNTIF(C325:G325,"&lt;=17")</f>
        <v>3</v>
      </c>
      <c r="P325">
        <f>COUNTIF(C325:G325,"&gt;=18")</f>
        <v>2</v>
      </c>
      <c r="Q325">
        <f>SUMPRODUCT(--(D325:G325-C325:F325=1))</f>
        <v>1</v>
      </c>
      <c r="R325">
        <f>SUMPRODUCT(COUNTIF(C326:G326,C325:G325))</f>
        <v>0</v>
      </c>
    </row>
    <row r="326">
      <c r="A326">
        <v>2253</v>
      </c>
      <c r="B326" t="str">
        <v>2023-08-30</v>
      </c>
      <c r="C326">
        <v>4</v>
      </c>
      <c r="D326">
        <v>8</v>
      </c>
      <c r="E326">
        <v>9</v>
      </c>
      <c r="F326">
        <v>10</v>
      </c>
      <c r="G326">
        <v>32</v>
      </c>
      <c r="H326">
        <v>1</v>
      </c>
      <c r="I326" t="str">
        <v>04 - 08 - 09 - 10 - 32 [PB: 1]</v>
      </c>
      <c r="J326">
        <f>SUM(C326:G326)</f>
        <v>63</v>
      </c>
      <c r="K326">
        <f>AVERAGE(C326:G326)</f>
        <v>12.6</v>
      </c>
      <c r="L326">
        <f>G326-C326</f>
        <v>28</v>
      </c>
      <c r="M326">
        <f>SUMPRODUCT(MOD(C326:G326,2))</f>
        <v>1</v>
      </c>
      <c r="N326">
        <f>5-M326</f>
        <v>4</v>
      </c>
      <c r="O326">
        <f>COUNTIF(C326:G326,"&lt;=17")</f>
        <v>4</v>
      </c>
      <c r="P326">
        <f>COUNTIF(C326:G326,"&gt;=18")</f>
        <v>1</v>
      </c>
      <c r="Q326">
        <f>SUMPRODUCT(--(D326:G326-C326:F326=1))</f>
        <v>2</v>
      </c>
      <c r="R326">
        <f>SUMPRODUCT(COUNTIF(C327:G327,C326:G326))</f>
        <v>0</v>
      </c>
    </row>
    <row r="327">
      <c r="A327">
        <v>2252</v>
      </c>
      <c r="B327" t="str">
        <v>2023-08-26</v>
      </c>
      <c r="C327">
        <v>13</v>
      </c>
      <c r="D327">
        <v>18</v>
      </c>
      <c r="E327">
        <v>21</v>
      </c>
      <c r="F327">
        <v>31</v>
      </c>
      <c r="G327">
        <v>35</v>
      </c>
      <c r="H327">
        <v>3</v>
      </c>
      <c r="I327" t="str">
        <v>13 - 18 - 21 - 31 - 35 [PB: 3]</v>
      </c>
      <c r="J327">
        <f>SUM(C327:G327)</f>
        <v>118</v>
      </c>
      <c r="K327">
        <f>AVERAGE(C327:G327)</f>
        <v>23.6</v>
      </c>
      <c r="L327">
        <f>G327-C327</f>
        <v>22</v>
      </c>
      <c r="M327">
        <f>SUMPRODUCT(MOD(C327:G327,2))</f>
        <v>4</v>
      </c>
      <c r="N327">
        <f>5-M327</f>
        <v>1</v>
      </c>
      <c r="O327">
        <f>COUNTIF(C327:G327,"&lt;=17")</f>
        <v>1</v>
      </c>
      <c r="P327">
        <f>COUNTIF(C327:G327,"&gt;=18")</f>
        <v>4</v>
      </c>
      <c r="Q327">
        <f>SUMPRODUCT(--(D327:G327-C327:F327=1))</f>
        <v>0</v>
      </c>
      <c r="R327">
        <f>SUMPRODUCT(COUNTIF(C328:G328,C327:G327))</f>
        <v>2</v>
      </c>
    </row>
    <row r="328">
      <c r="A328">
        <v>2251</v>
      </c>
      <c r="B328" t="str">
        <v>2023-08-23</v>
      </c>
      <c r="C328">
        <v>8</v>
      </c>
      <c r="D328">
        <v>13</v>
      </c>
      <c r="E328">
        <v>20</v>
      </c>
      <c r="F328">
        <v>25</v>
      </c>
      <c r="G328">
        <v>31</v>
      </c>
      <c r="H328">
        <v>6</v>
      </c>
      <c r="I328" t="str">
        <v>08 - 13 - 20 - 25 - 31 [PB: 6]</v>
      </c>
      <c r="J328">
        <f>SUM(C328:G328)</f>
        <v>97</v>
      </c>
      <c r="K328">
        <f>AVERAGE(C328:G328)</f>
        <v>19.4</v>
      </c>
      <c r="L328">
        <f>G328-C328</f>
        <v>23</v>
      </c>
      <c r="M328">
        <f>SUMPRODUCT(MOD(C328:G328,2))</f>
        <v>3</v>
      </c>
      <c r="N328">
        <f>5-M328</f>
        <v>2</v>
      </c>
      <c r="O328">
        <f>COUNTIF(C328:G328,"&lt;=17")</f>
        <v>2</v>
      </c>
      <c r="P328">
        <f>COUNTIF(C328:G328,"&gt;=18")</f>
        <v>3</v>
      </c>
      <c r="Q328">
        <f>SUMPRODUCT(--(D328:G328-C328:F328=1))</f>
        <v>0</v>
      </c>
      <c r="R328">
        <f>SUMPRODUCT(COUNTIF(C329:G329,C328:G328))</f>
        <v>1</v>
      </c>
    </row>
    <row r="329">
      <c r="A329">
        <v>2250</v>
      </c>
      <c r="B329" t="str">
        <v>2023-08-19</v>
      </c>
      <c r="C329">
        <v>6</v>
      </c>
      <c r="D329">
        <v>8</v>
      </c>
      <c r="E329">
        <v>15</v>
      </c>
      <c r="F329">
        <v>24</v>
      </c>
      <c r="G329">
        <v>28</v>
      </c>
      <c r="H329">
        <v>1</v>
      </c>
      <c r="I329" t="str">
        <v>06 - 08 - 15 - 24 - 28 [PB: 1]</v>
      </c>
      <c r="J329">
        <f>SUM(C329:G329)</f>
        <v>81</v>
      </c>
      <c r="K329">
        <f>AVERAGE(C329:G329)</f>
        <v>16.2</v>
      </c>
      <c r="L329">
        <f>G329-C329</f>
        <v>22</v>
      </c>
      <c r="M329">
        <f>SUMPRODUCT(MOD(C329:G329,2))</f>
        <v>1</v>
      </c>
      <c r="N329">
        <f>5-M329</f>
        <v>4</v>
      </c>
      <c r="O329">
        <f>COUNTIF(C329:G329,"&lt;=17")</f>
        <v>3</v>
      </c>
      <c r="P329">
        <f>COUNTIF(C329:G329,"&gt;=18")</f>
        <v>2</v>
      </c>
      <c r="Q329">
        <f>SUMPRODUCT(--(D329:G329-C329:F329=1))</f>
        <v>0</v>
      </c>
      <c r="R329">
        <f>SUMPRODUCT(COUNTIF(C330:G330,C329:G329))</f>
        <v>0</v>
      </c>
    </row>
    <row r="330">
      <c r="A330">
        <v>2249</v>
      </c>
      <c r="B330" t="str">
        <v>2023-08-16</v>
      </c>
      <c r="C330">
        <v>4</v>
      </c>
      <c r="D330">
        <v>10</v>
      </c>
      <c r="E330">
        <v>22</v>
      </c>
      <c r="F330">
        <v>27</v>
      </c>
      <c r="G330">
        <v>31</v>
      </c>
      <c r="H330">
        <v>2</v>
      </c>
      <c r="I330" t="str">
        <v>04 - 10 - 22 - 27 - 31 [PB: 2]</v>
      </c>
      <c r="J330">
        <f>SUM(C330:G330)</f>
        <v>94</v>
      </c>
      <c r="K330">
        <f>AVERAGE(C330:G330)</f>
        <v>18.8</v>
      </c>
      <c r="L330">
        <f>G330-C330</f>
        <v>27</v>
      </c>
      <c r="M330">
        <f>SUMPRODUCT(MOD(C330:G330,2))</f>
        <v>2</v>
      </c>
      <c r="N330">
        <f>5-M330</f>
        <v>3</v>
      </c>
      <c r="O330">
        <f>COUNTIF(C330:G330,"&lt;=17")</f>
        <v>2</v>
      </c>
      <c r="P330">
        <f>COUNTIF(C330:G330,"&gt;=18")</f>
        <v>3</v>
      </c>
      <c r="Q330">
        <f>SUMPRODUCT(--(D330:G330-C330:F330=1))</f>
        <v>0</v>
      </c>
      <c r="R330">
        <f>SUMPRODUCT(COUNTIF(C331:G331,C330:G330))</f>
        <v>0</v>
      </c>
    </row>
    <row r="331">
      <c r="A331">
        <v>2248</v>
      </c>
      <c r="B331" t="str">
        <v>2023-08-12</v>
      </c>
      <c r="C331">
        <v>5</v>
      </c>
      <c r="D331">
        <v>16</v>
      </c>
      <c r="E331">
        <v>23</v>
      </c>
      <c r="F331">
        <v>29</v>
      </c>
      <c r="G331">
        <v>33</v>
      </c>
      <c r="H331">
        <v>8</v>
      </c>
      <c r="I331" t="str">
        <v>05 - 16 - 23 - 29 - 33 [PB: 8]</v>
      </c>
      <c r="J331">
        <f>SUM(C331:G331)</f>
        <v>106</v>
      </c>
      <c r="K331">
        <f>AVERAGE(C331:G331)</f>
        <v>21.2</v>
      </c>
      <c r="L331">
        <f>G331-C331</f>
        <v>28</v>
      </c>
      <c r="M331">
        <f>SUMPRODUCT(MOD(C331:G331,2))</f>
        <v>4</v>
      </c>
      <c r="N331">
        <f>5-M331</f>
        <v>1</v>
      </c>
      <c r="O331">
        <f>COUNTIF(C331:G331,"&lt;=17")</f>
        <v>2</v>
      </c>
      <c r="P331">
        <f>COUNTIF(C331:G331,"&gt;=18")</f>
        <v>3</v>
      </c>
      <c r="Q331">
        <f>SUMPRODUCT(--(D331:G331-C331:F331=1))</f>
        <v>0</v>
      </c>
      <c r="R331">
        <f>SUMPRODUCT(COUNTIF(C332:G332,C331:G331))</f>
        <v>2</v>
      </c>
    </row>
    <row r="332">
      <c r="A332">
        <v>2247</v>
      </c>
      <c r="B332" t="str">
        <v>2023-08-09</v>
      </c>
      <c r="C332">
        <v>1</v>
      </c>
      <c r="D332">
        <v>5</v>
      </c>
      <c r="E332">
        <v>6</v>
      </c>
      <c r="F332">
        <v>30</v>
      </c>
      <c r="G332">
        <v>33</v>
      </c>
      <c r="H332">
        <v>4</v>
      </c>
      <c r="I332" t="str">
        <v>01 - 05 - 06 - 30 - 33 [PB: 4]</v>
      </c>
      <c r="J332">
        <f>SUM(C332:G332)</f>
        <v>75</v>
      </c>
      <c r="K332">
        <f>AVERAGE(C332:G332)</f>
        <v>15</v>
      </c>
      <c r="L332">
        <f>G332-C332</f>
        <v>32</v>
      </c>
      <c r="M332">
        <f>SUMPRODUCT(MOD(C332:G332,2))</f>
        <v>3</v>
      </c>
      <c r="N332">
        <f>5-M332</f>
        <v>2</v>
      </c>
      <c r="O332">
        <f>COUNTIF(C332:G332,"&lt;=17")</f>
        <v>3</v>
      </c>
      <c r="P332">
        <f>COUNTIF(C332:G332,"&gt;=18")</f>
        <v>2</v>
      </c>
      <c r="Q332">
        <f>SUMPRODUCT(--(D332:G332-C332:F332=1))</f>
        <v>1</v>
      </c>
      <c r="R332">
        <f>SUMPRODUCT(COUNTIF(C333:G333,C332:G332))</f>
        <v>1</v>
      </c>
    </row>
    <row r="333">
      <c r="A333">
        <v>2246</v>
      </c>
      <c r="B333" t="str">
        <v>2023-08-05</v>
      </c>
      <c r="C333">
        <v>4</v>
      </c>
      <c r="D333">
        <v>21</v>
      </c>
      <c r="E333">
        <v>26</v>
      </c>
      <c r="F333">
        <v>27</v>
      </c>
      <c r="G333">
        <v>33</v>
      </c>
      <c r="H333">
        <v>2</v>
      </c>
      <c r="I333" t="str">
        <v>04 - 21 - 26 - 27 - 33 [PB: 2]</v>
      </c>
      <c r="J333">
        <f>SUM(C333:G333)</f>
        <v>111</v>
      </c>
      <c r="K333">
        <f>AVERAGE(C333:G333)</f>
        <v>22.2</v>
      </c>
      <c r="L333">
        <f>G333-C333</f>
        <v>29</v>
      </c>
      <c r="M333">
        <f>SUMPRODUCT(MOD(C333:G333,2))</f>
        <v>3</v>
      </c>
      <c r="N333">
        <f>5-M333</f>
        <v>2</v>
      </c>
      <c r="O333">
        <f>COUNTIF(C333:G333,"&lt;=17")</f>
        <v>1</v>
      </c>
      <c r="P333">
        <f>COUNTIF(C333:G333,"&gt;=18")</f>
        <v>4</v>
      </c>
      <c r="Q333">
        <f>SUMPRODUCT(--(D333:G333-C333:F333=1))</f>
        <v>1</v>
      </c>
      <c r="R333">
        <f>SUMPRODUCT(COUNTIF(C334:G334,C333:G333))</f>
        <v>0</v>
      </c>
    </row>
    <row r="334">
      <c r="A334">
        <v>2245</v>
      </c>
      <c r="B334" t="str">
        <v>2023-08-02</v>
      </c>
      <c r="C334">
        <v>2</v>
      </c>
      <c r="D334">
        <v>11</v>
      </c>
      <c r="E334">
        <v>15</v>
      </c>
      <c r="F334">
        <v>18</v>
      </c>
      <c r="G334">
        <v>25</v>
      </c>
      <c r="H334">
        <v>1</v>
      </c>
      <c r="I334" t="str">
        <v>02 - 11 - 15 - 18 - 25 [PB: 1]</v>
      </c>
      <c r="J334">
        <f>SUM(C334:G334)</f>
        <v>71</v>
      </c>
      <c r="K334">
        <f>AVERAGE(C334:G334)</f>
        <v>14.2</v>
      </c>
      <c r="L334">
        <f>G334-C334</f>
        <v>23</v>
      </c>
      <c r="M334">
        <f>SUMPRODUCT(MOD(C334:G334,2))</f>
        <v>3</v>
      </c>
      <c r="N334">
        <f>5-M334</f>
        <v>2</v>
      </c>
      <c r="O334">
        <f>COUNTIF(C334:G334,"&lt;=17")</f>
        <v>3</v>
      </c>
      <c r="P334">
        <f>COUNTIF(C334:G334,"&gt;=18")</f>
        <v>2</v>
      </c>
      <c r="Q334">
        <f>SUMPRODUCT(--(D334:G334-C334:F334=1))</f>
        <v>0</v>
      </c>
      <c r="R334">
        <f>SUMPRODUCT(COUNTIF(C335:G335,C334:G334))</f>
        <v>2</v>
      </c>
    </row>
    <row r="335">
      <c r="A335">
        <v>2244</v>
      </c>
      <c r="B335" t="str">
        <v>2023-07-29</v>
      </c>
      <c r="C335">
        <v>1</v>
      </c>
      <c r="D335">
        <v>5</v>
      </c>
      <c r="E335">
        <v>11</v>
      </c>
      <c r="F335">
        <v>15</v>
      </c>
      <c r="G335">
        <v>30</v>
      </c>
      <c r="H335">
        <v>9</v>
      </c>
      <c r="I335" t="str">
        <v>01 - 05 - 11 - 15 - 30 [PB: 9]</v>
      </c>
      <c r="J335">
        <f>SUM(C335:G335)</f>
        <v>62</v>
      </c>
      <c r="K335">
        <f>AVERAGE(C335:G335)</f>
        <v>12.4</v>
      </c>
      <c r="L335">
        <f>G335-C335</f>
        <v>29</v>
      </c>
      <c r="M335">
        <f>SUMPRODUCT(MOD(C335:G335,2))</f>
        <v>4</v>
      </c>
      <c r="N335">
        <f>5-M335</f>
        <v>1</v>
      </c>
      <c r="O335">
        <f>COUNTIF(C335:G335,"&lt;=17")</f>
        <v>4</v>
      </c>
      <c r="P335">
        <f>COUNTIF(C335:G335,"&gt;=18")</f>
        <v>1</v>
      </c>
      <c r="Q335">
        <f>SUMPRODUCT(--(D335:G335-C335:F335=1))</f>
        <v>0</v>
      </c>
      <c r="R335">
        <f>SUMPRODUCT(COUNTIF(C336:G336,C335:G335))</f>
        <v>0</v>
      </c>
    </row>
    <row r="336">
      <c r="A336">
        <v>2243</v>
      </c>
      <c r="B336" t="str">
        <v>2023-07-26</v>
      </c>
      <c r="C336">
        <v>2</v>
      </c>
      <c r="D336">
        <v>10</v>
      </c>
      <c r="E336">
        <v>17</v>
      </c>
      <c r="F336">
        <v>25</v>
      </c>
      <c r="G336">
        <v>32</v>
      </c>
      <c r="H336">
        <v>5</v>
      </c>
      <c r="I336" t="str">
        <v>02 - 10 - 17 - 25 - 32 [PB: 5]</v>
      </c>
      <c r="J336">
        <f>SUM(C336:G336)</f>
        <v>86</v>
      </c>
      <c r="K336">
        <f>AVERAGE(C336:G336)</f>
        <v>17.2</v>
      </c>
      <c r="L336">
        <f>G336-C336</f>
        <v>30</v>
      </c>
      <c r="M336">
        <f>SUMPRODUCT(MOD(C336:G336,2))</f>
        <v>2</v>
      </c>
      <c r="N336">
        <f>5-M336</f>
        <v>3</v>
      </c>
      <c r="O336">
        <f>COUNTIF(C336:G336,"&lt;=17")</f>
        <v>3</v>
      </c>
      <c r="P336">
        <f>COUNTIF(C336:G336,"&gt;=18")</f>
        <v>2</v>
      </c>
      <c r="Q336">
        <f>SUMPRODUCT(--(D336:G336-C336:F336=1))</f>
        <v>0</v>
      </c>
      <c r="R336">
        <f>SUMPRODUCT(COUNTIF(C337:G337,C336:G336))</f>
        <v>0</v>
      </c>
    </row>
    <row r="337">
      <c r="A337">
        <v>2242</v>
      </c>
      <c r="B337" t="str">
        <v>2023-07-22</v>
      </c>
      <c r="C337">
        <v>6</v>
      </c>
      <c r="D337">
        <v>13</v>
      </c>
      <c r="E337">
        <v>22</v>
      </c>
      <c r="F337">
        <v>26</v>
      </c>
      <c r="G337">
        <v>33</v>
      </c>
      <c r="H337">
        <v>3</v>
      </c>
      <c r="I337" t="str">
        <v>06 - 13 - 22 - 26 - 33 [PB: 3]</v>
      </c>
      <c r="J337">
        <f>SUM(C337:G337)</f>
        <v>100</v>
      </c>
      <c r="K337">
        <f>AVERAGE(C337:G337)</f>
        <v>20</v>
      </c>
      <c r="L337">
        <f>G337-C337</f>
        <v>27</v>
      </c>
      <c r="M337">
        <f>SUMPRODUCT(MOD(C337:G337,2))</f>
        <v>2</v>
      </c>
      <c r="N337">
        <f>5-M337</f>
        <v>3</v>
      </c>
      <c r="O337">
        <f>COUNTIF(C337:G337,"&lt;=17")</f>
        <v>2</v>
      </c>
      <c r="P337">
        <f>COUNTIF(C337:G337,"&gt;=18")</f>
        <v>3</v>
      </c>
      <c r="Q337">
        <f>SUMPRODUCT(--(D337:G337-C337:F337=1))</f>
        <v>0</v>
      </c>
      <c r="R337">
        <f>SUMPRODUCT(COUNTIF(C338:G338,C337:G337))</f>
        <v>0</v>
      </c>
    </row>
    <row r="338">
      <c r="A338">
        <v>2241</v>
      </c>
      <c r="B338" t="str">
        <v>2023-07-19</v>
      </c>
      <c r="C338">
        <v>2</v>
      </c>
      <c r="D338">
        <v>3</v>
      </c>
      <c r="E338">
        <v>11</v>
      </c>
      <c r="F338">
        <v>18</v>
      </c>
      <c r="G338">
        <v>19</v>
      </c>
      <c r="H338">
        <v>4</v>
      </c>
      <c r="I338" t="str">
        <v>02 - 03 - 11 - 18 - 19 [PB: 4]</v>
      </c>
      <c r="J338">
        <f>SUM(C338:G338)</f>
        <v>53</v>
      </c>
      <c r="K338">
        <f>AVERAGE(C338:G338)</f>
        <v>10.6</v>
      </c>
      <c r="L338">
        <f>G338-C338</f>
        <v>17</v>
      </c>
      <c r="M338">
        <f>SUMPRODUCT(MOD(C338:G338,2))</f>
        <v>3</v>
      </c>
      <c r="N338">
        <f>5-M338</f>
        <v>2</v>
      </c>
      <c r="O338">
        <f>COUNTIF(C338:G338,"&lt;=17")</f>
        <v>3</v>
      </c>
      <c r="P338">
        <f>COUNTIF(C338:G338,"&gt;=18")</f>
        <v>2</v>
      </c>
      <c r="Q338">
        <f>SUMPRODUCT(--(D338:G338-C338:F338=1))</f>
        <v>2</v>
      </c>
      <c r="R338">
        <f>SUMPRODUCT(COUNTIF(C339:G339,C338:G338))</f>
        <v>1</v>
      </c>
    </row>
    <row r="339">
      <c r="A339">
        <v>2240</v>
      </c>
      <c r="B339" t="str">
        <v>2023-07-15</v>
      </c>
      <c r="C339">
        <v>2</v>
      </c>
      <c r="D339">
        <v>20</v>
      </c>
      <c r="E339">
        <v>26</v>
      </c>
      <c r="F339">
        <v>30</v>
      </c>
      <c r="G339">
        <v>34</v>
      </c>
      <c r="H339">
        <v>5</v>
      </c>
      <c r="I339" t="str">
        <v>02 - 20 - 26 - 30 - 34 [PB: 5]</v>
      </c>
      <c r="J339">
        <f>SUM(C339:G339)</f>
        <v>112</v>
      </c>
      <c r="K339">
        <f>AVERAGE(C339:G339)</f>
        <v>22.4</v>
      </c>
      <c r="L339">
        <f>G339-C339</f>
        <v>32</v>
      </c>
      <c r="M339">
        <f>SUMPRODUCT(MOD(C339:G339,2))</f>
        <v>0</v>
      </c>
      <c r="N339">
        <f>5-M339</f>
        <v>5</v>
      </c>
      <c r="O339">
        <f>COUNTIF(C339:G339,"&lt;=17")</f>
        <v>1</v>
      </c>
      <c r="P339">
        <f>COUNTIF(C339:G339,"&gt;=18")</f>
        <v>4</v>
      </c>
      <c r="Q339">
        <f>SUMPRODUCT(--(D339:G339-C339:F339=1))</f>
        <v>0</v>
      </c>
      <c r="R339">
        <f>SUMPRODUCT(COUNTIF(C340:G340,C339:G339))</f>
        <v>1</v>
      </c>
    </row>
    <row r="340">
      <c r="A340">
        <v>2239</v>
      </c>
      <c r="B340" t="str">
        <v>2023-07-12</v>
      </c>
      <c r="C340">
        <v>9</v>
      </c>
      <c r="D340">
        <v>11</v>
      </c>
      <c r="E340">
        <v>12</v>
      </c>
      <c r="F340">
        <v>19</v>
      </c>
      <c r="G340">
        <v>34</v>
      </c>
      <c r="H340">
        <v>10</v>
      </c>
      <c r="I340" t="str">
        <v>09 - 11 - 12 - 19 - 34 [PB: 10]</v>
      </c>
      <c r="J340">
        <f>SUM(C340:G340)</f>
        <v>85</v>
      </c>
      <c r="K340">
        <f>AVERAGE(C340:G340)</f>
        <v>17</v>
      </c>
      <c r="L340">
        <f>G340-C340</f>
        <v>25</v>
      </c>
      <c r="M340">
        <f>SUMPRODUCT(MOD(C340:G340,2))</f>
        <v>3</v>
      </c>
      <c r="N340">
        <f>5-M340</f>
        <v>2</v>
      </c>
      <c r="O340">
        <f>COUNTIF(C340:G340,"&lt;=17")</f>
        <v>3</v>
      </c>
      <c r="P340">
        <f>COUNTIF(C340:G340,"&gt;=18")</f>
        <v>2</v>
      </c>
      <c r="Q340">
        <f>SUMPRODUCT(--(D340:G340-C340:F340=1))</f>
        <v>1</v>
      </c>
      <c r="R340">
        <f>SUMPRODUCT(COUNTIF(C341:G341,C340:G340))</f>
        <v>1</v>
      </c>
    </row>
    <row r="341">
      <c r="A341">
        <v>2238</v>
      </c>
      <c r="B341" t="str">
        <v>2023-07-08</v>
      </c>
      <c r="C341">
        <v>3</v>
      </c>
      <c r="D341">
        <v>11</v>
      </c>
      <c r="E341">
        <v>21</v>
      </c>
      <c r="F341">
        <v>23</v>
      </c>
      <c r="G341">
        <v>24</v>
      </c>
      <c r="H341">
        <v>8</v>
      </c>
      <c r="I341" t="str">
        <v>03 - 11 - 21 - 23 - 24 [PB: 8]</v>
      </c>
      <c r="J341">
        <f>SUM(C341:G341)</f>
        <v>82</v>
      </c>
      <c r="K341">
        <f>AVERAGE(C341:G341)</f>
        <v>16.4</v>
      </c>
      <c r="L341">
        <f>G341-C341</f>
        <v>21</v>
      </c>
      <c r="M341">
        <f>SUMPRODUCT(MOD(C341:G341,2))</f>
        <v>4</v>
      </c>
      <c r="N341">
        <f>5-M341</f>
        <v>1</v>
      </c>
      <c r="O341">
        <f>COUNTIF(C341:G341,"&lt;=17")</f>
        <v>2</v>
      </c>
      <c r="P341">
        <f>COUNTIF(C341:G341,"&gt;=18")</f>
        <v>3</v>
      </c>
      <c r="Q341">
        <f>SUMPRODUCT(--(D341:G341-C341:F341=1))</f>
        <v>1</v>
      </c>
      <c r="R341">
        <f>SUMPRODUCT(COUNTIF(C342:G342,C341:G341))</f>
        <v>0</v>
      </c>
    </row>
    <row r="342">
      <c r="A342">
        <v>2237</v>
      </c>
      <c r="B342" t="str">
        <v>2023-07-05</v>
      </c>
      <c r="C342">
        <v>7</v>
      </c>
      <c r="D342">
        <v>9</v>
      </c>
      <c r="E342">
        <v>12</v>
      </c>
      <c r="F342">
        <v>25</v>
      </c>
      <c r="G342">
        <v>27</v>
      </c>
      <c r="H342">
        <v>1</v>
      </c>
      <c r="I342" t="str">
        <v>07 - 09 - 12 - 25 - 27 [PB: 1]</v>
      </c>
      <c r="J342">
        <f>SUM(C342:G342)</f>
        <v>80</v>
      </c>
      <c r="K342">
        <f>AVERAGE(C342:G342)</f>
        <v>16</v>
      </c>
      <c r="L342">
        <f>G342-C342</f>
        <v>20</v>
      </c>
      <c r="M342">
        <f>SUMPRODUCT(MOD(C342:G342,2))</f>
        <v>4</v>
      </c>
      <c r="N342">
        <f>5-M342</f>
        <v>1</v>
      </c>
      <c r="O342">
        <f>COUNTIF(C342:G342,"&lt;=17")</f>
        <v>3</v>
      </c>
      <c r="P342">
        <f>COUNTIF(C342:G342,"&gt;=18")</f>
        <v>2</v>
      </c>
      <c r="Q342">
        <f>SUMPRODUCT(--(D342:G342-C342:F342=1))</f>
        <v>0</v>
      </c>
      <c r="R342">
        <f>SUMPRODUCT(COUNTIF(C343:G343,C342:G342))</f>
        <v>1</v>
      </c>
    </row>
    <row r="343">
      <c r="A343">
        <v>2236</v>
      </c>
      <c r="B343" t="str">
        <v>2023-07-01</v>
      </c>
      <c r="C343">
        <v>10</v>
      </c>
      <c r="D343">
        <v>13</v>
      </c>
      <c r="E343">
        <v>26</v>
      </c>
      <c r="F343">
        <v>27</v>
      </c>
      <c r="G343">
        <v>29</v>
      </c>
      <c r="H343">
        <v>7</v>
      </c>
      <c r="I343" t="str">
        <v>10 - 13 - 26 - 27 - 29 [PB: 7]</v>
      </c>
      <c r="J343">
        <f>SUM(C343:G343)</f>
        <v>105</v>
      </c>
      <c r="K343">
        <f>AVERAGE(C343:G343)</f>
        <v>21</v>
      </c>
      <c r="L343">
        <f>G343-C343</f>
        <v>19</v>
      </c>
      <c r="M343">
        <f>SUMPRODUCT(MOD(C343:G343,2))</f>
        <v>3</v>
      </c>
      <c r="N343">
        <f>5-M343</f>
        <v>2</v>
      </c>
      <c r="O343">
        <f>COUNTIF(C343:G343,"&lt;=17")</f>
        <v>2</v>
      </c>
      <c r="P343">
        <f>COUNTIF(C343:G343,"&gt;=18")</f>
        <v>3</v>
      </c>
      <c r="Q343">
        <f>SUMPRODUCT(--(D343:G343-C343:F343=1))</f>
        <v>1</v>
      </c>
      <c r="R343">
        <f>SUMPRODUCT(COUNTIF(C344:G344,C343:G343))</f>
        <v>1</v>
      </c>
    </row>
    <row r="344">
      <c r="A344">
        <v>2235</v>
      </c>
      <c r="B344" t="str">
        <v>2023-06-28</v>
      </c>
      <c r="C344">
        <v>1</v>
      </c>
      <c r="D344">
        <v>3</v>
      </c>
      <c r="E344">
        <v>5</v>
      </c>
      <c r="F344">
        <v>13</v>
      </c>
      <c r="G344">
        <v>24</v>
      </c>
      <c r="H344">
        <v>6</v>
      </c>
      <c r="I344" t="str">
        <v>01 - 03 - 05 - 13 - 24 [PB: 6]</v>
      </c>
      <c r="J344">
        <f>SUM(C344:G344)</f>
        <v>46</v>
      </c>
      <c r="K344">
        <f>AVERAGE(C344:G344)</f>
        <v>9.2</v>
      </c>
      <c r="L344">
        <f>G344-C344</f>
        <v>23</v>
      </c>
      <c r="M344">
        <f>SUMPRODUCT(MOD(C344:G344,2))</f>
        <v>4</v>
      </c>
      <c r="N344">
        <f>5-M344</f>
        <v>1</v>
      </c>
      <c r="O344">
        <f>COUNTIF(C344:G344,"&lt;=17")</f>
        <v>4</v>
      </c>
      <c r="P344">
        <f>COUNTIF(C344:G344,"&gt;=18")</f>
        <v>1</v>
      </c>
      <c r="Q344">
        <f>SUMPRODUCT(--(D344:G344-C344:F344=1))</f>
        <v>0</v>
      </c>
      <c r="R344">
        <f>SUMPRODUCT(COUNTIF(C345:G345,C344:G344))</f>
        <v>0</v>
      </c>
    </row>
    <row r="345">
      <c r="A345">
        <v>2234</v>
      </c>
      <c r="B345" t="str">
        <v>2023-06-24</v>
      </c>
      <c r="C345">
        <v>7</v>
      </c>
      <c r="D345">
        <v>12</v>
      </c>
      <c r="E345">
        <v>23</v>
      </c>
      <c r="F345">
        <v>30</v>
      </c>
      <c r="G345">
        <v>34</v>
      </c>
      <c r="H345">
        <v>8</v>
      </c>
      <c r="I345" t="str">
        <v>07 - 12 - 23 - 30 - 34 [PB: 8]</v>
      </c>
      <c r="J345">
        <f>SUM(C345:G345)</f>
        <v>106</v>
      </c>
      <c r="K345">
        <f>AVERAGE(C345:G345)</f>
        <v>21.2</v>
      </c>
      <c r="L345">
        <f>G345-C345</f>
        <v>27</v>
      </c>
      <c r="M345">
        <f>SUMPRODUCT(MOD(C345:G345,2))</f>
        <v>2</v>
      </c>
      <c r="N345">
        <f>5-M345</f>
        <v>3</v>
      </c>
      <c r="O345">
        <f>COUNTIF(C345:G345,"&lt;=17")</f>
        <v>2</v>
      </c>
      <c r="P345">
        <f>COUNTIF(C345:G345,"&gt;=18")</f>
        <v>3</v>
      </c>
      <c r="Q345">
        <f>SUMPRODUCT(--(D345:G345-C345:F345=1))</f>
        <v>0</v>
      </c>
      <c r="R345">
        <f>SUMPRODUCT(COUNTIF(C346:G346,C345:G345))</f>
        <v>1</v>
      </c>
    </row>
    <row r="346">
      <c r="A346">
        <v>2233</v>
      </c>
      <c r="B346" t="str">
        <v>2023-06-21</v>
      </c>
      <c r="C346">
        <v>2</v>
      </c>
      <c r="D346">
        <v>8</v>
      </c>
      <c r="E346">
        <v>10</v>
      </c>
      <c r="F346">
        <v>20</v>
      </c>
      <c r="G346">
        <v>30</v>
      </c>
      <c r="H346">
        <v>4</v>
      </c>
      <c r="I346" t="str">
        <v>02 - 08 - 10 - 20 - 30 [PB: 4]</v>
      </c>
      <c r="J346">
        <f>SUM(C346:G346)</f>
        <v>70</v>
      </c>
      <c r="K346">
        <f>AVERAGE(C346:G346)</f>
        <v>14</v>
      </c>
      <c r="L346">
        <f>G346-C346</f>
        <v>28</v>
      </c>
      <c r="M346">
        <f>SUMPRODUCT(MOD(C346:G346,2))</f>
        <v>0</v>
      </c>
      <c r="N346">
        <f>5-M346</f>
        <v>5</v>
      </c>
      <c r="O346">
        <f>COUNTIF(C346:G346,"&lt;=17")</f>
        <v>3</v>
      </c>
      <c r="P346">
        <f>COUNTIF(C346:G346,"&gt;=18")</f>
        <v>2</v>
      </c>
      <c r="Q346">
        <f>SUMPRODUCT(--(D346:G346-C346:F346=1))</f>
        <v>0</v>
      </c>
      <c r="R346">
        <f>SUMPRODUCT(COUNTIF(C347:G347,C346:G346))</f>
        <v>1</v>
      </c>
    </row>
    <row r="347">
      <c r="A347">
        <v>2232</v>
      </c>
      <c r="B347" t="str">
        <v>2023-06-17</v>
      </c>
      <c r="C347">
        <v>6</v>
      </c>
      <c r="D347">
        <v>10</v>
      </c>
      <c r="E347">
        <v>15</v>
      </c>
      <c r="F347">
        <v>17</v>
      </c>
      <c r="G347">
        <v>28</v>
      </c>
      <c r="H347">
        <v>3</v>
      </c>
      <c r="I347" t="str">
        <v>06 - 10 - 15 - 17 - 28 [PB: 3]</v>
      </c>
      <c r="J347">
        <f>SUM(C347:G347)</f>
        <v>76</v>
      </c>
      <c r="K347">
        <f>AVERAGE(C347:G347)</f>
        <v>15.2</v>
      </c>
      <c r="L347">
        <f>G347-C347</f>
        <v>22</v>
      </c>
      <c r="M347">
        <f>SUMPRODUCT(MOD(C347:G347,2))</f>
        <v>2</v>
      </c>
      <c r="N347">
        <f>5-M347</f>
        <v>3</v>
      </c>
      <c r="O347">
        <f>COUNTIF(C347:G347,"&lt;=17")</f>
        <v>4</v>
      </c>
      <c r="P347">
        <f>COUNTIF(C347:G347,"&gt;=18")</f>
        <v>1</v>
      </c>
      <c r="Q347">
        <f>SUMPRODUCT(--(D347:G347-C347:F347=1))</f>
        <v>0</v>
      </c>
      <c r="R347">
        <f>SUMPRODUCT(COUNTIF(C348:G348,C347:G347))</f>
        <v>1</v>
      </c>
    </row>
    <row r="348">
      <c r="A348">
        <v>2231</v>
      </c>
      <c r="B348" t="str">
        <v>2023-06-14</v>
      </c>
      <c r="C348">
        <v>7</v>
      </c>
      <c r="D348">
        <v>21</v>
      </c>
      <c r="E348">
        <v>28</v>
      </c>
      <c r="F348">
        <v>31</v>
      </c>
      <c r="G348">
        <v>34</v>
      </c>
      <c r="H348">
        <v>9</v>
      </c>
      <c r="I348" t="str">
        <v>07 - 21 - 28 - 31 - 34 [PB: 9]</v>
      </c>
      <c r="J348">
        <f>SUM(C348:G348)</f>
        <v>121</v>
      </c>
      <c r="K348">
        <f>AVERAGE(C348:G348)</f>
        <v>24.2</v>
      </c>
      <c r="L348">
        <f>G348-C348</f>
        <v>27</v>
      </c>
      <c r="M348">
        <f>SUMPRODUCT(MOD(C348:G348,2))</f>
        <v>3</v>
      </c>
      <c r="N348">
        <f>5-M348</f>
        <v>2</v>
      </c>
      <c r="O348">
        <f>COUNTIF(C348:G348,"&lt;=17")</f>
        <v>1</v>
      </c>
      <c r="P348">
        <f>COUNTIF(C348:G348,"&gt;=18")</f>
        <v>4</v>
      </c>
      <c r="Q348">
        <f>SUMPRODUCT(--(D348:G348-C348:F348=1))</f>
        <v>0</v>
      </c>
      <c r="R348">
        <f>SUMPRODUCT(COUNTIF(C349:G349,C348:G348))</f>
        <v>0</v>
      </c>
    </row>
    <row r="349">
      <c r="A349">
        <v>2230</v>
      </c>
      <c r="B349" t="str">
        <v>2023-06-10</v>
      </c>
      <c r="C349">
        <v>2</v>
      </c>
      <c r="D349">
        <v>13</v>
      </c>
      <c r="E349">
        <v>17</v>
      </c>
      <c r="F349">
        <v>18</v>
      </c>
      <c r="G349">
        <v>35</v>
      </c>
      <c r="H349">
        <v>7</v>
      </c>
      <c r="I349" t="str">
        <v>02 - 13 - 17 - 18 - 35 [PB: 7]</v>
      </c>
      <c r="J349">
        <f>SUM(C349:G349)</f>
        <v>85</v>
      </c>
      <c r="K349">
        <f>AVERAGE(C349:G349)</f>
        <v>17</v>
      </c>
      <c r="L349">
        <f>G349-C349</f>
        <v>33</v>
      </c>
      <c r="M349">
        <f>SUMPRODUCT(MOD(C349:G349,2))</f>
        <v>3</v>
      </c>
      <c r="N349">
        <f>5-M349</f>
        <v>2</v>
      </c>
      <c r="O349">
        <f>COUNTIF(C349:G349,"&lt;=17")</f>
        <v>3</v>
      </c>
      <c r="P349">
        <f>COUNTIF(C349:G349,"&gt;=18")</f>
        <v>2</v>
      </c>
      <c r="Q349">
        <f>SUMPRODUCT(--(D349:G349-C349:F349=1))</f>
        <v>1</v>
      </c>
      <c r="R349">
        <f>SUMPRODUCT(COUNTIF(C350:G350,C349:G349))</f>
        <v>0</v>
      </c>
    </row>
    <row r="350">
      <c r="A350">
        <v>2229</v>
      </c>
      <c r="B350" t="str">
        <v>2023-06-07</v>
      </c>
      <c r="C350">
        <v>4</v>
      </c>
      <c r="D350">
        <v>5</v>
      </c>
      <c r="E350">
        <v>7</v>
      </c>
      <c r="F350">
        <v>19</v>
      </c>
      <c r="G350">
        <v>26</v>
      </c>
      <c r="H350">
        <v>7</v>
      </c>
      <c r="I350" t="str">
        <v>04 - 05 - 07 - 19 - 26 [PB: 7]</v>
      </c>
      <c r="J350">
        <f>SUM(C350:G350)</f>
        <v>61</v>
      </c>
      <c r="K350">
        <f>AVERAGE(C350:G350)</f>
        <v>12.2</v>
      </c>
      <c r="L350">
        <f>G350-C350</f>
        <v>22</v>
      </c>
      <c r="M350">
        <f>SUMPRODUCT(MOD(C350:G350,2))</f>
        <v>3</v>
      </c>
      <c r="N350">
        <f>5-M350</f>
        <v>2</v>
      </c>
      <c r="O350">
        <f>COUNTIF(C350:G350,"&lt;=17")</f>
        <v>3</v>
      </c>
      <c r="P350">
        <f>COUNTIF(C350:G350,"&gt;=18")</f>
        <v>2</v>
      </c>
      <c r="Q350">
        <f>SUMPRODUCT(--(D350:G350-C350:F350=1))</f>
        <v>1</v>
      </c>
      <c r="R350">
        <f>SUMPRODUCT(COUNTIF(C351:G351,C350:G350))</f>
        <v>0</v>
      </c>
    </row>
    <row r="351">
      <c r="A351">
        <v>2228</v>
      </c>
      <c r="B351" t="str">
        <v>2023-06-03</v>
      </c>
      <c r="C351">
        <v>3</v>
      </c>
      <c r="D351">
        <v>9</v>
      </c>
      <c r="E351">
        <v>15</v>
      </c>
      <c r="F351">
        <v>18</v>
      </c>
      <c r="G351">
        <v>33</v>
      </c>
      <c r="H351">
        <v>5</v>
      </c>
      <c r="I351" t="str">
        <v>03 - 09 - 15 - 18 - 33 [PB: 5]</v>
      </c>
      <c r="J351">
        <f>SUM(C351:G351)</f>
        <v>78</v>
      </c>
      <c r="K351">
        <f>AVERAGE(C351:G351)</f>
        <v>15.6</v>
      </c>
      <c r="L351">
        <f>G351-C351</f>
        <v>30</v>
      </c>
      <c r="M351">
        <f>SUMPRODUCT(MOD(C351:G351,2))</f>
        <v>4</v>
      </c>
      <c r="N351">
        <f>5-M351</f>
        <v>1</v>
      </c>
      <c r="O351">
        <f>COUNTIF(C351:G351,"&lt;=17")</f>
        <v>3</v>
      </c>
      <c r="P351">
        <f>COUNTIF(C351:G351,"&gt;=18")</f>
        <v>2</v>
      </c>
      <c r="Q351">
        <f>SUMPRODUCT(--(D351:G351-C351:F351=1))</f>
        <v>0</v>
      </c>
      <c r="R351">
        <f>SUMPRODUCT(COUNTIF(C352:G352,C351:G351))</f>
        <v>2</v>
      </c>
    </row>
    <row r="352">
      <c r="A352">
        <v>2227</v>
      </c>
      <c r="B352" t="str">
        <v>2023-05-31</v>
      </c>
      <c r="C352">
        <v>15</v>
      </c>
      <c r="D352">
        <v>18</v>
      </c>
      <c r="E352">
        <v>19</v>
      </c>
      <c r="F352">
        <v>28</v>
      </c>
      <c r="G352">
        <v>34</v>
      </c>
      <c r="H352">
        <v>4</v>
      </c>
      <c r="I352" t="str">
        <v>15 - 18 - 19 - 28 - 34 [PB: 4]</v>
      </c>
      <c r="J352">
        <f>SUM(C352:G352)</f>
        <v>114</v>
      </c>
      <c r="K352">
        <f>AVERAGE(C352:G352)</f>
        <v>22.8</v>
      </c>
      <c r="L352">
        <f>G352-C352</f>
        <v>19</v>
      </c>
      <c r="M352">
        <f>SUMPRODUCT(MOD(C352:G352,2))</f>
        <v>2</v>
      </c>
      <c r="N352">
        <f>5-M352</f>
        <v>3</v>
      </c>
      <c r="O352">
        <f>COUNTIF(C352:G352,"&lt;=17")</f>
        <v>1</v>
      </c>
      <c r="P352">
        <f>COUNTIF(C352:G352,"&gt;=18")</f>
        <v>4</v>
      </c>
      <c r="Q352">
        <f>SUMPRODUCT(--(D352:G352-C352:F352=1))</f>
        <v>1</v>
      </c>
      <c r="R352">
        <f>SUMPRODUCT(COUNTIF(C353:G353,C352:G352))</f>
        <v>1</v>
      </c>
    </row>
    <row r="353">
      <c r="A353">
        <v>2226</v>
      </c>
      <c r="B353" t="str">
        <v>2023-05-27</v>
      </c>
      <c r="C353">
        <v>2</v>
      </c>
      <c r="D353">
        <v>8</v>
      </c>
      <c r="E353">
        <v>22</v>
      </c>
      <c r="F353">
        <v>24</v>
      </c>
      <c r="G353">
        <v>28</v>
      </c>
      <c r="H353">
        <v>5</v>
      </c>
      <c r="I353" t="str">
        <v>02 - 08 - 22 - 24 - 28 [PB: 5]</v>
      </c>
      <c r="J353">
        <f>SUM(C353:G353)</f>
        <v>84</v>
      </c>
      <c r="K353">
        <f>AVERAGE(C353:G353)</f>
        <v>16.8</v>
      </c>
      <c r="L353">
        <f>G353-C353</f>
        <v>26</v>
      </c>
      <c r="M353">
        <f>SUMPRODUCT(MOD(C353:G353,2))</f>
        <v>0</v>
      </c>
      <c r="N353">
        <f>5-M353</f>
        <v>5</v>
      </c>
      <c r="O353">
        <f>COUNTIF(C353:G353,"&lt;=17")</f>
        <v>2</v>
      </c>
      <c r="P353">
        <f>COUNTIF(C353:G353,"&gt;=18")</f>
        <v>3</v>
      </c>
      <c r="Q353">
        <f>SUMPRODUCT(--(D353:G353-C353:F353=1))</f>
        <v>0</v>
      </c>
      <c r="R353">
        <f>SUMPRODUCT(COUNTIF(C354:G354,C353:G353))</f>
        <v>1</v>
      </c>
    </row>
    <row r="354">
      <c r="A354">
        <v>2225</v>
      </c>
      <c r="B354" t="str">
        <v>2023-05-24</v>
      </c>
      <c r="C354">
        <v>1</v>
      </c>
      <c r="D354">
        <v>5</v>
      </c>
      <c r="E354">
        <v>14</v>
      </c>
      <c r="F354">
        <v>28</v>
      </c>
      <c r="G354">
        <v>33</v>
      </c>
      <c r="H354">
        <v>3</v>
      </c>
      <c r="I354" t="str">
        <v>01 - 05 - 14 - 28 - 33 [PB: 3]</v>
      </c>
      <c r="J354">
        <f>SUM(C354:G354)</f>
        <v>81</v>
      </c>
      <c r="K354">
        <f>AVERAGE(C354:G354)</f>
        <v>16.2</v>
      </c>
      <c r="L354">
        <f>G354-C354</f>
        <v>32</v>
      </c>
      <c r="M354">
        <f>SUMPRODUCT(MOD(C354:G354,2))</f>
        <v>3</v>
      </c>
      <c r="N354">
        <f>5-M354</f>
        <v>2</v>
      </c>
      <c r="O354">
        <f>COUNTIF(C354:G354,"&lt;=17")</f>
        <v>3</v>
      </c>
      <c r="P354">
        <f>COUNTIF(C354:G354,"&gt;=18")</f>
        <v>2</v>
      </c>
      <c r="Q354">
        <f>SUMPRODUCT(--(D354:G354-C354:F354=1))</f>
        <v>0</v>
      </c>
      <c r="R354">
        <f>SUMPRODUCT(COUNTIF(C355:G355,C354:G354))</f>
        <v>0</v>
      </c>
    </row>
    <row r="355">
      <c r="A355">
        <v>2224</v>
      </c>
      <c r="B355" t="str">
        <v>2023-05-20</v>
      </c>
      <c r="C355">
        <v>2</v>
      </c>
      <c r="D355">
        <v>18</v>
      </c>
      <c r="E355">
        <v>25</v>
      </c>
      <c r="F355">
        <v>32</v>
      </c>
      <c r="G355">
        <v>34</v>
      </c>
      <c r="H355">
        <v>2</v>
      </c>
      <c r="I355" t="str">
        <v>02 - 18 - 25 - 32 - 34 [PB: 2]</v>
      </c>
      <c r="J355">
        <f>SUM(C355:G355)</f>
        <v>111</v>
      </c>
      <c r="K355">
        <f>AVERAGE(C355:G355)</f>
        <v>22.2</v>
      </c>
      <c r="L355">
        <f>G355-C355</f>
        <v>32</v>
      </c>
      <c r="M355">
        <f>SUMPRODUCT(MOD(C355:G355,2))</f>
        <v>1</v>
      </c>
      <c r="N355">
        <f>5-M355</f>
        <v>4</v>
      </c>
      <c r="O355">
        <f>COUNTIF(C355:G355,"&lt;=17")</f>
        <v>1</v>
      </c>
      <c r="P355">
        <f>COUNTIF(C355:G355,"&gt;=18")</f>
        <v>4</v>
      </c>
      <c r="Q355">
        <f>SUMPRODUCT(--(D355:G355-C355:F355=1))</f>
        <v>0</v>
      </c>
      <c r="R355">
        <f>SUMPRODUCT(COUNTIF(C356:G356,C355:G355))</f>
        <v>1</v>
      </c>
    </row>
    <row r="356">
      <c r="A356">
        <v>2223</v>
      </c>
      <c r="B356" t="str">
        <v>2023-05-17</v>
      </c>
      <c r="C356">
        <v>2</v>
      </c>
      <c r="D356">
        <v>9</v>
      </c>
      <c r="E356">
        <v>10</v>
      </c>
      <c r="F356">
        <v>20</v>
      </c>
      <c r="G356">
        <v>26</v>
      </c>
      <c r="H356">
        <v>1</v>
      </c>
      <c r="I356" t="str">
        <v>02 - 09 - 10 - 20 - 26 [PB: 1]</v>
      </c>
      <c r="J356">
        <f>SUM(C356:G356)</f>
        <v>67</v>
      </c>
      <c r="K356">
        <f>AVERAGE(C356:G356)</f>
        <v>13.4</v>
      </c>
      <c r="L356">
        <f>G356-C356</f>
        <v>24</v>
      </c>
      <c r="M356">
        <f>SUMPRODUCT(MOD(C356:G356,2))</f>
        <v>1</v>
      </c>
      <c r="N356">
        <f>5-M356</f>
        <v>4</v>
      </c>
      <c r="O356">
        <f>COUNTIF(C356:G356,"&lt;=17")</f>
        <v>3</v>
      </c>
      <c r="P356">
        <f>COUNTIF(C356:G356,"&gt;=18")</f>
        <v>2</v>
      </c>
      <c r="Q356">
        <f>SUMPRODUCT(--(D356:G356-C356:F356=1))</f>
        <v>1</v>
      </c>
      <c r="R356">
        <f>SUMPRODUCT(COUNTIF(C357:G357,C356:G356))</f>
        <v>1</v>
      </c>
    </row>
    <row r="357">
      <c r="A357">
        <v>2222</v>
      </c>
      <c r="B357" t="str">
        <v>2023-05-13</v>
      </c>
      <c r="C357">
        <v>6</v>
      </c>
      <c r="D357">
        <v>10</v>
      </c>
      <c r="E357">
        <v>18</v>
      </c>
      <c r="F357">
        <v>27</v>
      </c>
      <c r="G357">
        <v>28</v>
      </c>
      <c r="H357">
        <v>4</v>
      </c>
      <c r="I357" t="str">
        <v>06 - 10 - 18 - 27 - 28 [PB: 4]</v>
      </c>
      <c r="J357">
        <f>SUM(C357:G357)</f>
        <v>89</v>
      </c>
      <c r="K357">
        <f>AVERAGE(C357:G357)</f>
        <v>17.8</v>
      </c>
      <c r="L357">
        <f>G357-C357</f>
        <v>22</v>
      </c>
      <c r="M357">
        <f>SUMPRODUCT(MOD(C357:G357,2))</f>
        <v>1</v>
      </c>
      <c r="N357">
        <f>5-M357</f>
        <v>4</v>
      </c>
      <c r="O357">
        <f>COUNTIF(C357:G357,"&lt;=17")</f>
        <v>2</v>
      </c>
      <c r="P357">
        <f>COUNTIF(C357:G357,"&gt;=18")</f>
        <v>3</v>
      </c>
      <c r="Q357">
        <f>SUMPRODUCT(--(D357:G357-C357:F357=1))</f>
        <v>1</v>
      </c>
      <c r="R357">
        <f>SUMPRODUCT(COUNTIF(C358:G358,C357:G357))</f>
        <v>0</v>
      </c>
    </row>
    <row r="358">
      <c r="A358">
        <v>2221</v>
      </c>
      <c r="B358" t="str">
        <v>2023-05-10</v>
      </c>
      <c r="C358">
        <v>7</v>
      </c>
      <c r="D358">
        <v>14</v>
      </c>
      <c r="E358">
        <v>17</v>
      </c>
      <c r="F358">
        <v>20</v>
      </c>
      <c r="G358">
        <v>31</v>
      </c>
      <c r="H358">
        <v>4</v>
      </c>
      <c r="I358" t="str">
        <v>07 - 14 - 17 - 20 - 31 [PB: 4]</v>
      </c>
      <c r="J358">
        <f>SUM(C358:G358)</f>
        <v>89</v>
      </c>
      <c r="K358">
        <f>AVERAGE(C358:G358)</f>
        <v>17.8</v>
      </c>
      <c r="L358">
        <f>G358-C358</f>
        <v>24</v>
      </c>
      <c r="M358">
        <f>SUMPRODUCT(MOD(C358:G358,2))</f>
        <v>3</v>
      </c>
      <c r="N358">
        <f>5-M358</f>
        <v>2</v>
      </c>
      <c r="O358">
        <f>COUNTIF(C358:G358,"&lt;=17")</f>
        <v>3</v>
      </c>
      <c r="P358">
        <f>COUNTIF(C358:G358,"&gt;=18")</f>
        <v>2</v>
      </c>
      <c r="Q358">
        <f>SUMPRODUCT(--(D358:G358-C358:F358=1))</f>
        <v>0</v>
      </c>
      <c r="R358">
        <f>SUMPRODUCT(COUNTIF(C359:G359,C358:G358))</f>
        <v>1</v>
      </c>
    </row>
    <row r="359">
      <c r="A359">
        <v>2220</v>
      </c>
      <c r="B359" t="str">
        <v>2023-05-06</v>
      </c>
      <c r="C359">
        <v>11</v>
      </c>
      <c r="D359">
        <v>13</v>
      </c>
      <c r="E359">
        <v>15</v>
      </c>
      <c r="F359">
        <v>20</v>
      </c>
      <c r="G359">
        <v>29</v>
      </c>
      <c r="H359">
        <v>7</v>
      </c>
      <c r="I359" t="str">
        <v>11 - 13 - 15 - 20 - 29 [PB: 7]</v>
      </c>
      <c r="J359">
        <f>SUM(C359:G359)</f>
        <v>88</v>
      </c>
      <c r="K359">
        <f>AVERAGE(C359:G359)</f>
        <v>17.6</v>
      </c>
      <c r="L359">
        <f>G359-C359</f>
        <v>18</v>
      </c>
      <c r="M359">
        <f>SUMPRODUCT(MOD(C359:G359,2))</f>
        <v>4</v>
      </c>
      <c r="N359">
        <f>5-M359</f>
        <v>1</v>
      </c>
      <c r="O359">
        <f>COUNTIF(C359:G359,"&lt;=17")</f>
        <v>3</v>
      </c>
      <c r="P359">
        <f>COUNTIF(C359:G359,"&gt;=18")</f>
        <v>2</v>
      </c>
      <c r="Q359">
        <f>SUMPRODUCT(--(D359:G359-C359:F359=1))</f>
        <v>0</v>
      </c>
      <c r="R359">
        <f>SUMPRODUCT(COUNTIF(C360:G360,C359:G359))</f>
        <v>1</v>
      </c>
    </row>
    <row r="360">
      <c r="A360">
        <v>2219</v>
      </c>
      <c r="B360" t="str">
        <v>2023-05-03</v>
      </c>
      <c r="C360">
        <v>7</v>
      </c>
      <c r="D360">
        <v>15</v>
      </c>
      <c r="E360">
        <v>16</v>
      </c>
      <c r="F360">
        <v>21</v>
      </c>
      <c r="G360">
        <v>23</v>
      </c>
      <c r="H360">
        <v>1</v>
      </c>
      <c r="I360" t="str">
        <v>07 - 15 - 16 - 21 - 23 [PB: 1]</v>
      </c>
      <c r="J360">
        <f>SUM(C360:G360)</f>
        <v>82</v>
      </c>
      <c r="K360">
        <f>AVERAGE(C360:G360)</f>
        <v>16.4</v>
      </c>
      <c r="L360">
        <f>G360-C360</f>
        <v>16</v>
      </c>
      <c r="M360">
        <f>SUMPRODUCT(MOD(C360:G360,2))</f>
        <v>4</v>
      </c>
      <c r="N360">
        <f>5-M360</f>
        <v>1</v>
      </c>
      <c r="O360">
        <f>COUNTIF(C360:G360,"&lt;=17")</f>
        <v>3</v>
      </c>
      <c r="P360">
        <f>COUNTIF(C360:G360,"&gt;=18")</f>
        <v>2</v>
      </c>
      <c r="Q360">
        <f>SUMPRODUCT(--(D360:G360-C360:F360=1))</f>
        <v>1</v>
      </c>
      <c r="R360">
        <f>SUMPRODUCT(COUNTIF(C361:G361,C360:G360))</f>
        <v>0</v>
      </c>
    </row>
    <row r="361">
      <c r="A361">
        <v>2218</v>
      </c>
      <c r="B361" t="str">
        <v>2023-04-29</v>
      </c>
      <c r="C361">
        <v>6</v>
      </c>
      <c r="D361">
        <v>10</v>
      </c>
      <c r="E361">
        <v>12</v>
      </c>
      <c r="F361">
        <v>17</v>
      </c>
      <c r="G361">
        <v>27</v>
      </c>
      <c r="H361">
        <v>4</v>
      </c>
      <c r="I361" t="str">
        <v>06 - 10 - 12 - 17 - 27 [PB: 4]</v>
      </c>
      <c r="J361">
        <f>SUM(C361:G361)</f>
        <v>72</v>
      </c>
      <c r="K361">
        <f>AVERAGE(C361:G361)</f>
        <v>14.4</v>
      </c>
      <c r="L361">
        <f>G361-C361</f>
        <v>21</v>
      </c>
      <c r="M361">
        <f>SUMPRODUCT(MOD(C361:G361,2))</f>
        <v>2</v>
      </c>
      <c r="N361">
        <f>5-M361</f>
        <v>3</v>
      </c>
      <c r="O361">
        <f>COUNTIF(C361:G361,"&lt;=17")</f>
        <v>4</v>
      </c>
      <c r="P361">
        <f>COUNTIF(C361:G361,"&gt;=18")</f>
        <v>1</v>
      </c>
      <c r="Q361">
        <f>SUMPRODUCT(--(D361:G361-C361:F361=1))</f>
        <v>0</v>
      </c>
      <c r="R361">
        <f>SUMPRODUCT(COUNTIF(C362:G362,C361:G361))</f>
        <v>0</v>
      </c>
    </row>
    <row r="362">
      <c r="A362">
        <v>2217</v>
      </c>
      <c r="B362" t="str">
        <v>2023-04-26</v>
      </c>
      <c r="C362">
        <v>3</v>
      </c>
      <c r="D362">
        <v>4</v>
      </c>
      <c r="E362">
        <v>19</v>
      </c>
      <c r="F362">
        <v>20</v>
      </c>
      <c r="G362">
        <v>26</v>
      </c>
      <c r="H362">
        <v>8</v>
      </c>
      <c r="I362" t="str">
        <v>03 - 04 - 19 - 20 - 26 [PB: 8]</v>
      </c>
      <c r="J362">
        <f>SUM(C362:G362)</f>
        <v>72</v>
      </c>
      <c r="K362">
        <f>AVERAGE(C362:G362)</f>
        <v>14.4</v>
      </c>
      <c r="L362">
        <f>G362-C362</f>
        <v>23</v>
      </c>
      <c r="M362">
        <f>SUMPRODUCT(MOD(C362:G362,2))</f>
        <v>2</v>
      </c>
      <c r="N362">
        <f>5-M362</f>
        <v>3</v>
      </c>
      <c r="O362">
        <f>COUNTIF(C362:G362,"&lt;=17")</f>
        <v>2</v>
      </c>
      <c r="P362">
        <f>COUNTIF(C362:G362,"&gt;=18")</f>
        <v>3</v>
      </c>
      <c r="Q362">
        <f>SUMPRODUCT(--(D362:G362-C362:F362=1))</f>
        <v>2</v>
      </c>
      <c r="R362">
        <f>SUMPRODUCT(COUNTIF(C363:G363,C362:G362))</f>
        <v>0</v>
      </c>
    </row>
    <row r="363">
      <c r="A363">
        <v>2216</v>
      </c>
      <c r="B363" t="str">
        <v>2023-04-19</v>
      </c>
      <c r="C363">
        <v>17</v>
      </c>
      <c r="D363">
        <v>22</v>
      </c>
      <c r="E363">
        <v>23</v>
      </c>
      <c r="F363">
        <v>29</v>
      </c>
      <c r="G363">
        <v>35</v>
      </c>
      <c r="H363">
        <v>7</v>
      </c>
      <c r="I363" t="str">
        <v>17 - 22 - 23 - 29 - 35 [PB: 7]</v>
      </c>
      <c r="J363">
        <f>SUM(C363:G363)</f>
        <v>126</v>
      </c>
      <c r="K363">
        <f>AVERAGE(C363:G363)</f>
        <v>25.2</v>
      </c>
      <c r="L363">
        <f>G363-C363</f>
        <v>18</v>
      </c>
      <c r="M363">
        <f>SUMPRODUCT(MOD(C363:G363,2))</f>
        <v>4</v>
      </c>
      <c r="N363">
        <f>5-M363</f>
        <v>1</v>
      </c>
      <c r="O363">
        <f>COUNTIF(C363:G363,"&lt;=17")</f>
        <v>1</v>
      </c>
      <c r="P363">
        <f>COUNTIF(C363:G363,"&gt;=18")</f>
        <v>4</v>
      </c>
      <c r="Q363">
        <f>SUMPRODUCT(--(D363:G363-C363:F363=1))</f>
        <v>1</v>
      </c>
      <c r="R363">
        <f>SUMPRODUCT(COUNTIF(C364:G364,C363:G363))</f>
        <v>0</v>
      </c>
    </row>
    <row r="364">
      <c r="A364">
        <v>2215</v>
      </c>
      <c r="B364" t="str">
        <v>2023-04-15</v>
      </c>
      <c r="C364">
        <v>2</v>
      </c>
      <c r="D364">
        <v>15</v>
      </c>
      <c r="E364">
        <v>27</v>
      </c>
      <c r="F364">
        <v>32</v>
      </c>
      <c r="G364">
        <v>33</v>
      </c>
      <c r="H364">
        <v>9</v>
      </c>
      <c r="I364" t="str">
        <v>02 - 15 - 27 - 32 - 33 [PB: 9]</v>
      </c>
      <c r="J364">
        <f>SUM(C364:G364)</f>
        <v>109</v>
      </c>
      <c r="K364">
        <f>AVERAGE(C364:G364)</f>
        <v>21.8</v>
      </c>
      <c r="L364">
        <f>G364-C364</f>
        <v>31</v>
      </c>
      <c r="M364">
        <f>SUMPRODUCT(MOD(C364:G364,2))</f>
        <v>3</v>
      </c>
      <c r="N364">
        <f>5-M364</f>
        <v>2</v>
      </c>
      <c r="O364">
        <f>COUNTIF(C364:G364,"&lt;=17")</f>
        <v>2</v>
      </c>
      <c r="P364">
        <f>COUNTIF(C364:G364,"&gt;=18")</f>
        <v>3</v>
      </c>
      <c r="Q364">
        <f>SUMPRODUCT(--(D364:G364-C364:F364=1))</f>
        <v>1</v>
      </c>
      <c r="R364">
        <f>SUMPRODUCT(COUNTIF(C365:G365,C364:G364))</f>
        <v>0</v>
      </c>
    </row>
    <row r="365">
      <c r="A365">
        <v>2214</v>
      </c>
      <c r="B365" t="str">
        <v>2023-04-12</v>
      </c>
      <c r="C365">
        <v>6</v>
      </c>
      <c r="D365">
        <v>14</v>
      </c>
      <c r="E365">
        <v>25</v>
      </c>
      <c r="F365">
        <v>28</v>
      </c>
      <c r="G365">
        <v>29</v>
      </c>
      <c r="H365">
        <v>9</v>
      </c>
      <c r="I365" t="str">
        <v>06 - 14 - 25 - 28 - 29 [PB: 9]</v>
      </c>
      <c r="J365">
        <f>SUM(C365:G365)</f>
        <v>102</v>
      </c>
      <c r="K365">
        <f>AVERAGE(C365:G365)</f>
        <v>20.4</v>
      </c>
      <c r="L365">
        <f>G365-C365</f>
        <v>23</v>
      </c>
      <c r="M365">
        <f>SUMPRODUCT(MOD(C365:G365,2))</f>
        <v>2</v>
      </c>
      <c r="N365">
        <f>5-M365</f>
        <v>3</v>
      </c>
      <c r="O365">
        <f>COUNTIF(C365:G365,"&lt;=17")</f>
        <v>2</v>
      </c>
      <c r="P365">
        <f>COUNTIF(C365:G365,"&gt;=18")</f>
        <v>3</v>
      </c>
      <c r="Q365">
        <f>SUMPRODUCT(--(D365:G365-C365:F365=1))</f>
        <v>1</v>
      </c>
      <c r="R365">
        <f>SUMPRODUCT(COUNTIF(C366:G366,C365:G365))</f>
        <v>0</v>
      </c>
    </row>
    <row r="366">
      <c r="A366">
        <v>2213</v>
      </c>
      <c r="B366" t="str">
        <v>2023-04-08</v>
      </c>
      <c r="C366">
        <v>2</v>
      </c>
      <c r="D366">
        <v>18</v>
      </c>
      <c r="E366">
        <v>23</v>
      </c>
      <c r="F366">
        <v>27</v>
      </c>
      <c r="G366">
        <v>32</v>
      </c>
      <c r="H366">
        <v>3</v>
      </c>
      <c r="I366" t="str">
        <v>02 - 18 - 23 - 27 - 32 [PB: 3]</v>
      </c>
      <c r="J366">
        <f>SUM(C366:G366)</f>
        <v>102</v>
      </c>
      <c r="K366">
        <f>AVERAGE(C366:G366)</f>
        <v>20.4</v>
      </c>
      <c r="L366">
        <f>G366-C366</f>
        <v>30</v>
      </c>
      <c r="M366">
        <f>SUMPRODUCT(MOD(C366:G366,2))</f>
        <v>2</v>
      </c>
      <c r="N366">
        <f>5-M366</f>
        <v>3</v>
      </c>
      <c r="O366">
        <f>COUNTIF(C366:G366,"&lt;=17")</f>
        <v>1</v>
      </c>
      <c r="P366">
        <f>COUNTIF(C366:G366,"&gt;=18")</f>
        <v>4</v>
      </c>
      <c r="Q366">
        <f>SUMPRODUCT(--(D366:G366-C366:F366=1))</f>
        <v>0</v>
      </c>
      <c r="R366">
        <f>SUMPRODUCT(COUNTIF(C367:G367,C366:G366))</f>
        <v>0</v>
      </c>
    </row>
    <row r="367">
      <c r="A367">
        <v>2212</v>
      </c>
      <c r="B367" t="str">
        <v>2023-04-05</v>
      </c>
      <c r="C367">
        <v>4</v>
      </c>
      <c r="D367">
        <v>7</v>
      </c>
      <c r="E367">
        <v>11</v>
      </c>
      <c r="F367">
        <v>20</v>
      </c>
      <c r="G367">
        <v>25</v>
      </c>
      <c r="H367">
        <v>6</v>
      </c>
      <c r="I367" t="str">
        <v>04 - 07 - 11 - 20 - 25 [PB: 6]</v>
      </c>
      <c r="J367">
        <f>SUM(C367:G367)</f>
        <v>67</v>
      </c>
      <c r="K367">
        <f>AVERAGE(C367:G367)</f>
        <v>13.4</v>
      </c>
      <c r="L367">
        <f>G367-C367</f>
        <v>21</v>
      </c>
      <c r="M367">
        <f>SUMPRODUCT(MOD(C367:G367,2))</f>
        <v>3</v>
      </c>
      <c r="N367">
        <f>5-M367</f>
        <v>2</v>
      </c>
      <c r="O367">
        <f>COUNTIF(C367:G367,"&lt;=17")</f>
        <v>3</v>
      </c>
      <c r="P367">
        <f>COUNTIF(C367:G367,"&gt;=18")</f>
        <v>2</v>
      </c>
      <c r="Q367">
        <f>SUMPRODUCT(--(D367:G367-C367:F367=1))</f>
        <v>0</v>
      </c>
      <c r="R367">
        <f>SUMPRODUCT(COUNTIF(C368:G368,C367:G367))</f>
        <v>0</v>
      </c>
    </row>
    <row r="368">
      <c r="A368">
        <v>2211</v>
      </c>
      <c r="B368" t="str">
        <v>2023-04-01</v>
      </c>
      <c r="C368">
        <v>1</v>
      </c>
      <c r="D368">
        <v>10</v>
      </c>
      <c r="E368">
        <v>19</v>
      </c>
      <c r="F368">
        <v>27</v>
      </c>
      <c r="G368">
        <v>34</v>
      </c>
      <c r="H368">
        <v>5</v>
      </c>
      <c r="I368" t="str">
        <v>01 - 10 - 19 - 27 - 34 [PB: 5]</v>
      </c>
      <c r="J368">
        <f>SUM(C368:G368)</f>
        <v>91</v>
      </c>
      <c r="K368">
        <f>AVERAGE(C368:G368)</f>
        <v>18.2</v>
      </c>
      <c r="L368">
        <f>G368-C368</f>
        <v>33</v>
      </c>
      <c r="M368">
        <f>SUMPRODUCT(MOD(C368:G368,2))</f>
        <v>3</v>
      </c>
      <c r="N368">
        <f>5-M368</f>
        <v>2</v>
      </c>
      <c r="O368">
        <f>COUNTIF(C368:G368,"&lt;=17")</f>
        <v>2</v>
      </c>
      <c r="P368">
        <f>COUNTIF(C368:G368,"&gt;=18")</f>
        <v>3</v>
      </c>
      <c r="Q368">
        <f>SUMPRODUCT(--(D368:G368-C368:F368=1))</f>
        <v>0</v>
      </c>
      <c r="R368">
        <f>SUMPRODUCT(COUNTIF(C369:G369,C368:G368))</f>
        <v>1</v>
      </c>
    </row>
    <row r="369">
      <c r="A369">
        <v>2210</v>
      </c>
      <c r="B369" t="str">
        <v>2023-03-29</v>
      </c>
      <c r="C369">
        <v>7</v>
      </c>
      <c r="D369">
        <v>9</v>
      </c>
      <c r="E369">
        <v>17</v>
      </c>
      <c r="F369">
        <v>19</v>
      </c>
      <c r="G369">
        <v>23</v>
      </c>
      <c r="H369">
        <v>7</v>
      </c>
      <c r="I369" t="str">
        <v>07 - 09 - 17 - 19 - 23 [PB: 7]</v>
      </c>
      <c r="J369">
        <f>SUM(C369:G369)</f>
        <v>75</v>
      </c>
      <c r="K369">
        <f>AVERAGE(C369:G369)</f>
        <v>15</v>
      </c>
      <c r="L369">
        <f>G369-C369</f>
        <v>16</v>
      </c>
      <c r="M369">
        <f>SUMPRODUCT(MOD(C369:G369,2))</f>
        <v>5</v>
      </c>
      <c r="N369">
        <f>5-M369</f>
        <v>0</v>
      </c>
      <c r="O369">
        <f>COUNTIF(C369:G369,"&lt;=17")</f>
        <v>3</v>
      </c>
      <c r="P369">
        <f>COUNTIF(C369:G369,"&gt;=18")</f>
        <v>2</v>
      </c>
      <c r="Q369">
        <f>SUMPRODUCT(--(D369:G369-C369:F369=1))</f>
        <v>0</v>
      </c>
      <c r="R369">
        <f>SUMPRODUCT(COUNTIF(C370:G370,C369:G369))</f>
        <v>0</v>
      </c>
    </row>
    <row r="370">
      <c r="A370">
        <v>2209</v>
      </c>
      <c r="B370" t="str">
        <v>2023-03-25</v>
      </c>
      <c r="C370">
        <v>2</v>
      </c>
      <c r="D370">
        <v>4</v>
      </c>
      <c r="E370">
        <v>13</v>
      </c>
      <c r="F370">
        <v>24</v>
      </c>
      <c r="G370">
        <v>32</v>
      </c>
      <c r="H370">
        <v>3</v>
      </c>
      <c r="I370" t="str">
        <v>02 - 04 - 13 - 24 - 32 [PB: 3]</v>
      </c>
      <c r="J370">
        <f>SUM(C370:G370)</f>
        <v>75</v>
      </c>
      <c r="K370">
        <f>AVERAGE(C370:G370)</f>
        <v>15</v>
      </c>
      <c r="L370">
        <f>G370-C370</f>
        <v>30</v>
      </c>
      <c r="M370">
        <f>SUMPRODUCT(MOD(C370:G370,2))</f>
        <v>1</v>
      </c>
      <c r="N370">
        <f>5-M370</f>
        <v>4</v>
      </c>
      <c r="O370">
        <f>COUNTIF(C370:G370,"&lt;=17")</f>
        <v>3</v>
      </c>
      <c r="P370">
        <f>COUNTIF(C370:G370,"&gt;=18")</f>
        <v>2</v>
      </c>
      <c r="Q370">
        <f>SUMPRODUCT(--(D370:G370-C370:F370=1))</f>
        <v>0</v>
      </c>
      <c r="R370">
        <f>SUMPRODUCT(COUNTIF(C371:G371,C370:G370))</f>
        <v>0</v>
      </c>
    </row>
    <row r="371">
      <c r="A371">
        <v>2208</v>
      </c>
      <c r="B371" t="str">
        <v>2023-03-22</v>
      </c>
      <c r="C371">
        <v>1</v>
      </c>
      <c r="D371">
        <v>3</v>
      </c>
      <c r="E371">
        <v>14</v>
      </c>
      <c r="F371">
        <v>20</v>
      </c>
      <c r="G371">
        <v>33</v>
      </c>
      <c r="H371">
        <v>9</v>
      </c>
      <c r="I371" t="str">
        <v>01 - 03 - 14 - 20 - 33 [PB: 9]</v>
      </c>
      <c r="J371">
        <f>SUM(C371:G371)</f>
        <v>71</v>
      </c>
      <c r="K371">
        <f>AVERAGE(C371:G371)</f>
        <v>14.2</v>
      </c>
      <c r="L371">
        <f>G371-C371</f>
        <v>32</v>
      </c>
      <c r="M371">
        <f>SUMPRODUCT(MOD(C371:G371,2))</f>
        <v>3</v>
      </c>
      <c r="N371">
        <f>5-M371</f>
        <v>2</v>
      </c>
      <c r="O371">
        <f>COUNTIF(C371:G371,"&lt;=17")</f>
        <v>3</v>
      </c>
      <c r="P371">
        <f>COUNTIF(C371:G371,"&gt;=18")</f>
        <v>2</v>
      </c>
      <c r="Q371">
        <f>SUMPRODUCT(--(D371:G371-C371:F371=1))</f>
        <v>0</v>
      </c>
      <c r="R371">
        <f>SUMPRODUCT(COUNTIF(C372:G372,C371:G371))</f>
        <v>0</v>
      </c>
    </row>
    <row r="372">
      <c r="A372">
        <v>2207</v>
      </c>
      <c r="B372" t="str">
        <v>2023-03-18</v>
      </c>
      <c r="C372">
        <v>9</v>
      </c>
      <c r="D372">
        <v>17</v>
      </c>
      <c r="E372">
        <v>18</v>
      </c>
      <c r="F372">
        <v>24</v>
      </c>
      <c r="G372">
        <v>31</v>
      </c>
      <c r="H372">
        <v>10</v>
      </c>
      <c r="I372" t="str">
        <v>09 - 17 - 18 - 24 - 31 [PB: 10]</v>
      </c>
      <c r="J372">
        <f>SUM(C372:G372)</f>
        <v>99</v>
      </c>
      <c r="K372">
        <f>AVERAGE(C372:G372)</f>
        <v>19.8</v>
      </c>
      <c r="L372">
        <f>G372-C372</f>
        <v>22</v>
      </c>
      <c r="M372">
        <f>SUMPRODUCT(MOD(C372:G372,2))</f>
        <v>3</v>
      </c>
      <c r="N372">
        <f>5-M372</f>
        <v>2</v>
      </c>
      <c r="O372">
        <f>COUNTIF(C372:G372,"&lt;=17")</f>
        <v>2</v>
      </c>
      <c r="P372">
        <f>COUNTIF(C372:G372,"&gt;=18")</f>
        <v>3</v>
      </c>
      <c r="Q372">
        <f>SUMPRODUCT(--(D372:G372-C372:F372=1))</f>
        <v>1</v>
      </c>
      <c r="R372">
        <f>SUMPRODUCT(COUNTIF(C373:G373,C372:G372))</f>
        <v>1</v>
      </c>
    </row>
    <row r="373">
      <c r="A373">
        <v>2206</v>
      </c>
      <c r="B373" t="str">
        <v>2023-03-15</v>
      </c>
      <c r="C373">
        <v>3</v>
      </c>
      <c r="D373">
        <v>4</v>
      </c>
      <c r="E373">
        <v>9</v>
      </c>
      <c r="F373">
        <v>10</v>
      </c>
      <c r="G373">
        <v>13</v>
      </c>
      <c r="H373">
        <v>6</v>
      </c>
      <c r="I373" t="str">
        <v>03 - 04 - 09 - 10 - 13 [PB: 6]</v>
      </c>
      <c r="J373">
        <f>SUM(C373:G373)</f>
        <v>39</v>
      </c>
      <c r="K373">
        <f>AVERAGE(C373:G373)</f>
        <v>7.8</v>
      </c>
      <c r="L373">
        <f>G373-C373</f>
        <v>10</v>
      </c>
      <c r="M373">
        <f>SUMPRODUCT(MOD(C373:G373,2))</f>
        <v>3</v>
      </c>
      <c r="N373">
        <f>5-M373</f>
        <v>2</v>
      </c>
      <c r="O373">
        <f>COUNTIF(C373:G373,"&lt;=17")</f>
        <v>5</v>
      </c>
      <c r="P373">
        <f>COUNTIF(C373:G373,"&gt;=18")</f>
        <v>0</v>
      </c>
      <c r="Q373">
        <f>SUMPRODUCT(--(D373:G373-C373:F373=1))</f>
        <v>2</v>
      </c>
      <c r="R373">
        <f>SUMPRODUCT(COUNTIF(C374:G374,C373:G373))</f>
        <v>1</v>
      </c>
    </row>
    <row r="374">
      <c r="A374">
        <v>2205</v>
      </c>
      <c r="B374" t="str">
        <v>2023-03-11</v>
      </c>
      <c r="C374">
        <v>4</v>
      </c>
      <c r="D374">
        <v>6</v>
      </c>
      <c r="E374">
        <v>22</v>
      </c>
      <c r="F374">
        <v>23</v>
      </c>
      <c r="G374">
        <v>35</v>
      </c>
      <c r="H374">
        <v>1</v>
      </c>
      <c r="I374" t="str">
        <v>04 - 06 - 22 - 23 - 35 [PB: 1]</v>
      </c>
      <c r="J374">
        <f>SUM(C374:G374)</f>
        <v>90</v>
      </c>
      <c r="K374">
        <f>AVERAGE(C374:G374)</f>
        <v>18</v>
      </c>
      <c r="L374">
        <f>G374-C374</f>
        <v>31</v>
      </c>
      <c r="M374">
        <f>SUMPRODUCT(MOD(C374:G374,2))</f>
        <v>2</v>
      </c>
      <c r="N374">
        <f>5-M374</f>
        <v>3</v>
      </c>
      <c r="O374">
        <f>COUNTIF(C374:G374,"&lt;=17")</f>
        <v>2</v>
      </c>
      <c r="P374">
        <f>COUNTIF(C374:G374,"&gt;=18")</f>
        <v>3</v>
      </c>
      <c r="Q374">
        <f>SUMPRODUCT(--(D374:G374-C374:F374=1))</f>
        <v>1</v>
      </c>
      <c r="R374">
        <f>SUMPRODUCT(COUNTIF(C375:G375,C374:G374))</f>
        <v>0</v>
      </c>
    </row>
    <row r="375">
      <c r="A375">
        <v>2204</v>
      </c>
      <c r="B375" t="str">
        <v>2023-03-08</v>
      </c>
      <c r="C375">
        <v>2</v>
      </c>
      <c r="D375">
        <v>5</v>
      </c>
      <c r="E375">
        <v>7</v>
      </c>
      <c r="F375">
        <v>16</v>
      </c>
      <c r="G375">
        <v>32</v>
      </c>
      <c r="H375">
        <v>7</v>
      </c>
      <c r="I375" t="str">
        <v>02 - 05 - 07 - 16 - 32 [PB: 7]</v>
      </c>
      <c r="J375">
        <f>SUM(C375:G375)</f>
        <v>62</v>
      </c>
      <c r="K375">
        <f>AVERAGE(C375:G375)</f>
        <v>12.4</v>
      </c>
      <c r="L375">
        <f>G375-C375</f>
        <v>30</v>
      </c>
      <c r="M375">
        <f>SUMPRODUCT(MOD(C375:G375,2))</f>
        <v>2</v>
      </c>
      <c r="N375">
        <f>5-M375</f>
        <v>3</v>
      </c>
      <c r="O375">
        <f>COUNTIF(C375:G375,"&lt;=17")</f>
        <v>4</v>
      </c>
      <c r="P375">
        <f>COUNTIF(C375:G375,"&gt;=18")</f>
        <v>1</v>
      </c>
      <c r="Q375">
        <f>SUMPRODUCT(--(D375:G375-C375:F375=1))</f>
        <v>0</v>
      </c>
      <c r="R375">
        <f>SUMPRODUCT(COUNTIF(C376:G376,C375:G375))</f>
        <v>1</v>
      </c>
    </row>
    <row r="376">
      <c r="A376">
        <v>2203</v>
      </c>
      <c r="B376" t="str">
        <v>2023-03-04</v>
      </c>
      <c r="C376">
        <v>6</v>
      </c>
      <c r="D376">
        <v>24</v>
      </c>
      <c r="E376">
        <v>25</v>
      </c>
      <c r="F376">
        <v>27</v>
      </c>
      <c r="G376">
        <v>32</v>
      </c>
      <c r="H376">
        <v>9</v>
      </c>
      <c r="I376" t="str">
        <v>06 - 24 - 25 - 27 - 32 [PB: 9]</v>
      </c>
      <c r="J376">
        <f>SUM(C376:G376)</f>
        <v>114</v>
      </c>
      <c r="K376">
        <f>AVERAGE(C376:G376)</f>
        <v>22.8</v>
      </c>
      <c r="L376">
        <f>G376-C376</f>
        <v>26</v>
      </c>
      <c r="M376">
        <f>SUMPRODUCT(MOD(C376:G376,2))</f>
        <v>2</v>
      </c>
      <c r="N376">
        <f>5-M376</f>
        <v>3</v>
      </c>
      <c r="O376">
        <f>COUNTIF(C376:G376,"&lt;=17")</f>
        <v>1</v>
      </c>
      <c r="P376">
        <f>COUNTIF(C376:G376,"&gt;=18")</f>
        <v>4</v>
      </c>
      <c r="Q376">
        <f>SUMPRODUCT(--(D376:G376-C376:F376=1))</f>
        <v>1</v>
      </c>
      <c r="R376">
        <f>SUMPRODUCT(COUNTIF(C377:G377,C376:G376))</f>
        <v>1</v>
      </c>
    </row>
    <row r="377">
      <c r="A377">
        <v>2202</v>
      </c>
      <c r="B377" t="str">
        <v>2023-03-01</v>
      </c>
      <c r="C377">
        <v>18</v>
      </c>
      <c r="D377">
        <v>20</v>
      </c>
      <c r="E377">
        <v>25</v>
      </c>
      <c r="F377">
        <v>31</v>
      </c>
      <c r="G377">
        <v>34</v>
      </c>
      <c r="H377">
        <v>5</v>
      </c>
      <c r="I377" t="str">
        <v>18 - 20 - 25 - 31 - 34 [PB: 5]</v>
      </c>
      <c r="J377">
        <f>SUM(C377:G377)</f>
        <v>128</v>
      </c>
      <c r="K377">
        <f>AVERAGE(C377:G377)</f>
        <v>25.6</v>
      </c>
      <c r="L377">
        <f>G377-C377</f>
        <v>16</v>
      </c>
      <c r="M377">
        <f>SUMPRODUCT(MOD(C377:G377,2))</f>
        <v>2</v>
      </c>
      <c r="N377">
        <f>5-M377</f>
        <v>3</v>
      </c>
      <c r="O377">
        <f>COUNTIF(C377:G377,"&lt;=17")</f>
        <v>0</v>
      </c>
      <c r="P377">
        <f>COUNTIF(C377:G377,"&gt;=18")</f>
        <v>5</v>
      </c>
      <c r="Q377">
        <f>SUMPRODUCT(--(D377:G377-C377:F377=1))</f>
        <v>0</v>
      </c>
      <c r="R377">
        <f>SUMPRODUCT(COUNTIF(C378:G378,C377:G377))</f>
        <v>0</v>
      </c>
    </row>
    <row r="378">
      <c r="A378">
        <v>2201</v>
      </c>
      <c r="B378" t="str">
        <v>2023-02-25</v>
      </c>
      <c r="C378">
        <v>6</v>
      </c>
      <c r="D378">
        <v>12</v>
      </c>
      <c r="E378">
        <v>17</v>
      </c>
      <c r="F378">
        <v>29</v>
      </c>
      <c r="G378">
        <v>33</v>
      </c>
      <c r="H378">
        <v>1</v>
      </c>
      <c r="I378" t="str">
        <v>06 - 12 - 17 - 29 - 33 [PB: 1]</v>
      </c>
      <c r="J378">
        <f>SUM(C378:G378)</f>
        <v>97</v>
      </c>
      <c r="K378">
        <f>AVERAGE(C378:G378)</f>
        <v>19.4</v>
      </c>
      <c r="L378">
        <f>G378-C378</f>
        <v>27</v>
      </c>
      <c r="M378">
        <f>SUMPRODUCT(MOD(C378:G378,2))</f>
        <v>3</v>
      </c>
      <c r="N378">
        <f>5-M378</f>
        <v>2</v>
      </c>
      <c r="O378">
        <f>COUNTIF(C378:G378,"&lt;=17")</f>
        <v>3</v>
      </c>
      <c r="P378">
        <f>COUNTIF(C378:G378,"&gt;=18")</f>
        <v>2</v>
      </c>
      <c r="Q378">
        <f>SUMPRODUCT(--(D378:G378-C378:F378=1))</f>
        <v>0</v>
      </c>
      <c r="R378">
        <f>SUMPRODUCT(COUNTIF(C379:G379,C378:G378))</f>
        <v>0</v>
      </c>
    </row>
    <row r="379">
      <c r="A379">
        <v>2200</v>
      </c>
      <c r="B379" t="str">
        <v>2023-02-22</v>
      </c>
      <c r="C379">
        <v>4</v>
      </c>
      <c r="D379">
        <v>5</v>
      </c>
      <c r="E379">
        <v>13</v>
      </c>
      <c r="F379">
        <v>18</v>
      </c>
      <c r="G379">
        <v>32</v>
      </c>
      <c r="H379">
        <v>4</v>
      </c>
      <c r="I379" t="str">
        <v>04 - 05 - 13 - 18 - 32 [PB: 4]</v>
      </c>
      <c r="J379">
        <f>SUM(C379:G379)</f>
        <v>72</v>
      </c>
      <c r="K379">
        <f>AVERAGE(C379:G379)</f>
        <v>14.4</v>
      </c>
      <c r="L379">
        <f>G379-C379</f>
        <v>28</v>
      </c>
      <c r="M379">
        <f>SUMPRODUCT(MOD(C379:G379,2))</f>
        <v>2</v>
      </c>
      <c r="N379">
        <f>5-M379</f>
        <v>3</v>
      </c>
      <c r="O379">
        <f>COUNTIF(C379:G379,"&lt;=17")</f>
        <v>3</v>
      </c>
      <c r="P379">
        <f>COUNTIF(C379:G379,"&gt;=18")</f>
        <v>2</v>
      </c>
      <c r="Q379">
        <f>SUMPRODUCT(--(D379:G379-C379:F379=1))</f>
        <v>1</v>
      </c>
      <c r="R379">
        <f>SUMPRODUCT(COUNTIF(C380:G380,C379:G379))</f>
        <v>0</v>
      </c>
    </row>
    <row r="380">
      <c r="A380">
        <v>2199</v>
      </c>
      <c r="B380" t="str">
        <v>2023-02-18</v>
      </c>
      <c r="C380">
        <v>3</v>
      </c>
      <c r="D380">
        <v>15</v>
      </c>
      <c r="E380">
        <v>16</v>
      </c>
      <c r="F380">
        <v>19</v>
      </c>
      <c r="G380">
        <v>21</v>
      </c>
      <c r="H380">
        <v>10</v>
      </c>
      <c r="I380" t="str">
        <v>03 - 15 - 16 - 19 - 21 [PB: 10]</v>
      </c>
      <c r="J380">
        <f>SUM(C380:G380)</f>
        <v>74</v>
      </c>
      <c r="K380">
        <f>AVERAGE(C380:G380)</f>
        <v>14.8</v>
      </c>
      <c r="L380">
        <f>G380-C380</f>
        <v>18</v>
      </c>
      <c r="M380">
        <f>SUMPRODUCT(MOD(C380:G380,2))</f>
        <v>4</v>
      </c>
      <c r="N380">
        <f>5-M380</f>
        <v>1</v>
      </c>
      <c r="O380">
        <f>COUNTIF(C380:G380,"&lt;=17")</f>
        <v>3</v>
      </c>
      <c r="P380">
        <f>COUNTIF(C380:G380,"&gt;=18")</f>
        <v>2</v>
      </c>
      <c r="Q380">
        <f>SUMPRODUCT(--(D380:G380-C380:F380=1))</f>
        <v>1</v>
      </c>
      <c r="R380">
        <f>SUMPRODUCT(COUNTIF(C381:G381,C380:G380))</f>
        <v>1</v>
      </c>
    </row>
    <row r="381">
      <c r="A381">
        <v>2198</v>
      </c>
      <c r="B381" t="str">
        <v>2023-02-15</v>
      </c>
      <c r="C381">
        <v>21</v>
      </c>
      <c r="D381">
        <v>22</v>
      </c>
      <c r="E381">
        <v>24</v>
      </c>
      <c r="F381">
        <v>27</v>
      </c>
      <c r="G381">
        <v>29</v>
      </c>
      <c r="H381">
        <v>3</v>
      </c>
      <c r="I381" t="str">
        <v>21 - 22 - 24 - 27 - 29 [PB: 3]</v>
      </c>
      <c r="J381">
        <f>SUM(C381:G381)</f>
        <v>123</v>
      </c>
      <c r="K381">
        <f>AVERAGE(C381:G381)</f>
        <v>24.6</v>
      </c>
      <c r="L381">
        <f>G381-C381</f>
        <v>8</v>
      </c>
      <c r="M381">
        <f>SUMPRODUCT(MOD(C381:G381,2))</f>
        <v>3</v>
      </c>
      <c r="N381">
        <f>5-M381</f>
        <v>2</v>
      </c>
      <c r="O381">
        <f>COUNTIF(C381:G381,"&lt;=17")</f>
        <v>0</v>
      </c>
      <c r="P381">
        <f>COUNTIF(C381:G381,"&gt;=18")</f>
        <v>5</v>
      </c>
      <c r="Q381">
        <f>SUMPRODUCT(--(D381:G381-C381:F381=1))</f>
        <v>1</v>
      </c>
      <c r="R381">
        <f>SUMPRODUCT(COUNTIF(C382:G382,C381:G381))</f>
        <v>2</v>
      </c>
    </row>
    <row r="382">
      <c r="A382">
        <v>2197</v>
      </c>
      <c r="B382" t="str">
        <v>2023-02-11</v>
      </c>
      <c r="C382">
        <v>10</v>
      </c>
      <c r="D382">
        <v>17</v>
      </c>
      <c r="E382">
        <v>20</v>
      </c>
      <c r="F382">
        <v>21</v>
      </c>
      <c r="G382">
        <v>24</v>
      </c>
      <c r="H382">
        <v>7</v>
      </c>
      <c r="I382" t="str">
        <v>10 - 17 - 20 - 21 - 24 [PB: 7]</v>
      </c>
      <c r="J382">
        <f>SUM(C382:G382)</f>
        <v>92</v>
      </c>
      <c r="K382">
        <f>AVERAGE(C382:G382)</f>
        <v>18.4</v>
      </c>
      <c r="L382">
        <f>G382-C382</f>
        <v>14</v>
      </c>
      <c r="M382">
        <f>SUMPRODUCT(MOD(C382:G382,2))</f>
        <v>2</v>
      </c>
      <c r="N382">
        <f>5-M382</f>
        <v>3</v>
      </c>
      <c r="O382">
        <f>COUNTIF(C382:G382,"&lt;=17")</f>
        <v>2</v>
      </c>
      <c r="P382">
        <f>COUNTIF(C382:G382,"&gt;=18")</f>
        <v>3</v>
      </c>
      <c r="Q382">
        <f>SUMPRODUCT(--(D382:G382-C382:F382=1))</f>
        <v>1</v>
      </c>
      <c r="R382">
        <f>SUMPRODUCT(COUNTIF(C383:G383,C382:G382))</f>
        <v>1</v>
      </c>
    </row>
    <row r="383">
      <c r="A383">
        <v>2196</v>
      </c>
      <c r="B383" t="str">
        <v>2023-02-08</v>
      </c>
      <c r="C383">
        <v>5</v>
      </c>
      <c r="D383">
        <v>18</v>
      </c>
      <c r="E383">
        <v>21</v>
      </c>
      <c r="F383">
        <v>28</v>
      </c>
      <c r="G383">
        <v>29</v>
      </c>
      <c r="H383">
        <v>1</v>
      </c>
      <c r="I383" t="str">
        <v>05 - 18 - 21 - 28 - 29 [PB: 1]</v>
      </c>
      <c r="J383">
        <f>SUM(C383:G383)</f>
        <v>101</v>
      </c>
      <c r="K383">
        <f>AVERAGE(C383:G383)</f>
        <v>20.2</v>
      </c>
      <c r="L383">
        <f>G383-C383</f>
        <v>24</v>
      </c>
      <c r="M383">
        <f>SUMPRODUCT(MOD(C383:G383,2))</f>
        <v>3</v>
      </c>
      <c r="N383">
        <f>5-M383</f>
        <v>2</v>
      </c>
      <c r="O383">
        <f>COUNTIF(C383:G383,"&lt;=17")</f>
        <v>1</v>
      </c>
      <c r="P383">
        <f>COUNTIF(C383:G383,"&gt;=18")</f>
        <v>4</v>
      </c>
      <c r="Q383">
        <f>SUMPRODUCT(--(D383:G383-C383:F383=1))</f>
        <v>1</v>
      </c>
      <c r="R383">
        <f>SUMPRODUCT(COUNTIF(C384:G384,C383:G383))</f>
        <v>0</v>
      </c>
    </row>
    <row r="384">
      <c r="A384">
        <v>2195</v>
      </c>
      <c r="B384" t="str">
        <v>2023-02-04</v>
      </c>
      <c r="C384">
        <v>4</v>
      </c>
      <c r="D384">
        <v>9</v>
      </c>
      <c r="E384">
        <v>17</v>
      </c>
      <c r="F384">
        <v>20</v>
      </c>
      <c r="G384">
        <v>33</v>
      </c>
      <c r="H384">
        <v>9</v>
      </c>
      <c r="I384" t="str">
        <v>04 - 09 - 17 - 20 - 33 [PB: 9]</v>
      </c>
      <c r="J384">
        <f>SUM(C384:G384)</f>
        <v>83</v>
      </c>
      <c r="K384">
        <f>AVERAGE(C384:G384)</f>
        <v>16.6</v>
      </c>
      <c r="L384">
        <f>G384-C384</f>
        <v>29</v>
      </c>
      <c r="M384">
        <f>SUMPRODUCT(MOD(C384:G384,2))</f>
        <v>3</v>
      </c>
      <c r="N384">
        <f>5-M384</f>
        <v>2</v>
      </c>
      <c r="O384">
        <f>COUNTIF(C384:G384,"&lt;=17")</f>
        <v>3</v>
      </c>
      <c r="P384">
        <f>COUNTIF(C384:G384,"&gt;=18")</f>
        <v>2</v>
      </c>
      <c r="Q384">
        <f>SUMPRODUCT(--(D384:G384-C384:F384=1))</f>
        <v>0</v>
      </c>
      <c r="R384">
        <f>SUMPRODUCT(COUNTIF(C385:G385,C384:G384))</f>
        <v>1</v>
      </c>
    </row>
    <row r="385">
      <c r="A385">
        <v>2194</v>
      </c>
      <c r="B385" t="str">
        <v>2023-02-01</v>
      </c>
      <c r="C385">
        <v>4</v>
      </c>
      <c r="D385">
        <v>13</v>
      </c>
      <c r="E385">
        <v>16</v>
      </c>
      <c r="F385">
        <v>21</v>
      </c>
      <c r="G385">
        <v>31</v>
      </c>
      <c r="H385">
        <v>7</v>
      </c>
      <c r="I385" t="str">
        <v>04 - 13 - 16 - 21 - 31 [PB: 7]</v>
      </c>
      <c r="J385">
        <f>SUM(C385:G385)</f>
        <v>85</v>
      </c>
      <c r="K385">
        <f>AVERAGE(C385:G385)</f>
        <v>17</v>
      </c>
      <c r="L385">
        <f>G385-C385</f>
        <v>27</v>
      </c>
      <c r="M385">
        <f>SUMPRODUCT(MOD(C385:G385,2))</f>
        <v>3</v>
      </c>
      <c r="N385">
        <f>5-M385</f>
        <v>2</v>
      </c>
      <c r="O385">
        <f>COUNTIF(C385:G385,"&lt;=17")</f>
        <v>3</v>
      </c>
      <c r="P385">
        <f>COUNTIF(C385:G385,"&gt;=18")</f>
        <v>2</v>
      </c>
      <c r="Q385">
        <f>SUMPRODUCT(--(D385:G385-C385:F385=1))</f>
        <v>0</v>
      </c>
      <c r="R385">
        <f>SUMPRODUCT(COUNTIF(C386:G386,C385:G385))</f>
        <v>0</v>
      </c>
    </row>
    <row r="386">
      <c r="A386">
        <v>2193</v>
      </c>
      <c r="B386" t="str">
        <v>2023-01-28</v>
      </c>
      <c r="C386">
        <v>2</v>
      </c>
      <c r="D386">
        <v>6</v>
      </c>
      <c r="E386">
        <v>18</v>
      </c>
      <c r="F386">
        <v>26</v>
      </c>
      <c r="G386">
        <v>28</v>
      </c>
      <c r="H386">
        <v>4</v>
      </c>
      <c r="I386" t="str">
        <v>02 - 06 - 18 - 26 - 28 [PB: 4]</v>
      </c>
      <c r="J386">
        <f>SUM(C386:G386)</f>
        <v>80</v>
      </c>
      <c r="K386">
        <f>AVERAGE(C386:G386)</f>
        <v>16</v>
      </c>
      <c r="L386">
        <f>G386-C386</f>
        <v>26</v>
      </c>
      <c r="M386">
        <f>SUMPRODUCT(MOD(C386:G386,2))</f>
        <v>0</v>
      </c>
      <c r="N386">
        <f>5-M386</f>
        <v>5</v>
      </c>
      <c r="O386">
        <f>COUNTIF(C386:G386,"&lt;=17")</f>
        <v>2</v>
      </c>
      <c r="P386">
        <f>COUNTIF(C386:G386,"&gt;=18")</f>
        <v>3</v>
      </c>
      <c r="Q386">
        <f>SUMPRODUCT(--(D386:G386-C386:F386=1))</f>
        <v>0</v>
      </c>
      <c r="R386">
        <f>SUMPRODUCT(COUNTIF(C387:G387,C386:G386))</f>
        <v>1</v>
      </c>
    </row>
    <row r="387">
      <c r="A387">
        <v>2192</v>
      </c>
      <c r="B387" t="str">
        <v>2023-01-25</v>
      </c>
      <c r="C387">
        <v>3</v>
      </c>
      <c r="D387">
        <v>24</v>
      </c>
      <c r="E387">
        <v>25</v>
      </c>
      <c r="F387">
        <v>26</v>
      </c>
      <c r="G387">
        <v>33</v>
      </c>
      <c r="H387">
        <v>2</v>
      </c>
      <c r="I387" t="str">
        <v>03 - 24 - 25 - 26 - 33 [PB: 2]</v>
      </c>
      <c r="J387">
        <f>SUM(C387:G387)</f>
        <v>111</v>
      </c>
      <c r="K387">
        <f>AVERAGE(C387:G387)</f>
        <v>22.2</v>
      </c>
      <c r="L387">
        <f>G387-C387</f>
        <v>30</v>
      </c>
      <c r="M387">
        <f>SUMPRODUCT(MOD(C387:G387,2))</f>
        <v>3</v>
      </c>
      <c r="N387">
        <f>5-M387</f>
        <v>2</v>
      </c>
      <c r="O387">
        <f>COUNTIF(C387:G387,"&lt;=17")</f>
        <v>1</v>
      </c>
      <c r="P387">
        <f>COUNTIF(C387:G387,"&gt;=18")</f>
        <v>4</v>
      </c>
      <c r="Q387">
        <f>SUMPRODUCT(--(D387:G387-C387:F387=1))</f>
        <v>2</v>
      </c>
      <c r="R387">
        <f>SUMPRODUCT(COUNTIF(C388:G388,C387:G387))</f>
        <v>0</v>
      </c>
    </row>
    <row r="388">
      <c r="A388">
        <v>2191</v>
      </c>
      <c r="B388" t="str">
        <v>2023-01-21</v>
      </c>
      <c r="C388">
        <v>1</v>
      </c>
      <c r="D388">
        <v>4</v>
      </c>
      <c r="E388">
        <v>29</v>
      </c>
      <c r="F388">
        <v>30</v>
      </c>
      <c r="G388">
        <v>32</v>
      </c>
      <c r="H388">
        <v>4</v>
      </c>
      <c r="I388" t="str">
        <v>01 - 04 - 29 - 30 - 32 [PB: 4]</v>
      </c>
      <c r="J388">
        <f>SUM(C388:G388)</f>
        <v>96</v>
      </c>
      <c r="K388">
        <f>AVERAGE(C388:G388)</f>
        <v>19.2</v>
      </c>
      <c r="L388">
        <f>G388-C388</f>
        <v>31</v>
      </c>
      <c r="M388">
        <f>SUMPRODUCT(MOD(C388:G388,2))</f>
        <v>2</v>
      </c>
      <c r="N388">
        <f>5-M388</f>
        <v>3</v>
      </c>
      <c r="O388">
        <f>COUNTIF(C388:G388,"&lt;=17")</f>
        <v>2</v>
      </c>
      <c r="P388">
        <f>COUNTIF(C388:G388,"&gt;=18")</f>
        <v>3</v>
      </c>
      <c r="Q388">
        <f>SUMPRODUCT(--(D388:G388-C388:F388=1))</f>
        <v>1</v>
      </c>
      <c r="R388">
        <f>SUMPRODUCT(COUNTIF(C389:G389,C388:G388))</f>
        <v>0</v>
      </c>
    </row>
    <row r="389">
      <c r="A389">
        <v>2190</v>
      </c>
      <c r="B389" t="str">
        <v>2023-01-18</v>
      </c>
      <c r="C389">
        <v>12</v>
      </c>
      <c r="D389">
        <v>16</v>
      </c>
      <c r="E389">
        <v>17</v>
      </c>
      <c r="F389">
        <v>20</v>
      </c>
      <c r="G389">
        <v>26</v>
      </c>
      <c r="H389">
        <v>10</v>
      </c>
      <c r="I389" t="str">
        <v>12 - 16 - 17 - 20 - 26 [PB: 10]</v>
      </c>
      <c r="J389">
        <f>SUM(C389:G389)</f>
        <v>91</v>
      </c>
      <c r="K389">
        <f>AVERAGE(C389:G389)</f>
        <v>18.2</v>
      </c>
      <c r="L389">
        <f>G389-C389</f>
        <v>14</v>
      </c>
      <c r="M389">
        <f>SUMPRODUCT(MOD(C389:G389,2))</f>
        <v>1</v>
      </c>
      <c r="N389">
        <f>5-M389</f>
        <v>4</v>
      </c>
      <c r="O389">
        <f>COUNTIF(C389:G389,"&lt;=17")</f>
        <v>3</v>
      </c>
      <c r="P389">
        <f>COUNTIF(C389:G389,"&gt;=18")</f>
        <v>2</v>
      </c>
      <c r="Q389">
        <f>SUMPRODUCT(--(D389:G389-C389:F389=1))</f>
        <v>1</v>
      </c>
      <c r="R389">
        <f>SUMPRODUCT(COUNTIF(C390:G390,C389:G389))</f>
        <v>1</v>
      </c>
    </row>
    <row r="390">
      <c r="A390">
        <v>2189</v>
      </c>
      <c r="B390" t="str">
        <v>2023-01-14</v>
      </c>
      <c r="C390">
        <v>4</v>
      </c>
      <c r="D390">
        <v>5</v>
      </c>
      <c r="E390">
        <v>6</v>
      </c>
      <c r="F390">
        <v>9</v>
      </c>
      <c r="G390">
        <v>17</v>
      </c>
      <c r="H390">
        <v>9</v>
      </c>
      <c r="I390" t="str">
        <v>04 - 05 - 06 - 09 - 17 [PB: 9]</v>
      </c>
      <c r="J390">
        <f>SUM(C390:G390)</f>
        <v>41</v>
      </c>
      <c r="K390">
        <f>AVERAGE(C390:G390)</f>
        <v>8.2</v>
      </c>
      <c r="L390">
        <f>G390-C390</f>
        <v>13</v>
      </c>
      <c r="M390">
        <f>SUMPRODUCT(MOD(C390:G390,2))</f>
        <v>3</v>
      </c>
      <c r="N390">
        <f>5-M390</f>
        <v>2</v>
      </c>
      <c r="O390">
        <f>COUNTIF(C390:G390,"&lt;=17")</f>
        <v>5</v>
      </c>
      <c r="P390">
        <f>COUNTIF(C390:G390,"&gt;=18")</f>
        <v>0</v>
      </c>
      <c r="Q390">
        <f>SUMPRODUCT(--(D390:G390-C390:F390=1))</f>
        <v>2</v>
      </c>
      <c r="R390">
        <f>SUMPRODUCT(COUNTIF(C391:G391,C390:G390))</f>
        <v>1</v>
      </c>
    </row>
    <row r="391">
      <c r="A391">
        <v>2188</v>
      </c>
      <c r="B391" t="str">
        <v>2023-01-11</v>
      </c>
      <c r="C391">
        <v>4</v>
      </c>
      <c r="D391">
        <v>8</v>
      </c>
      <c r="E391">
        <v>19</v>
      </c>
      <c r="F391">
        <v>20</v>
      </c>
      <c r="G391">
        <v>26</v>
      </c>
      <c r="H391">
        <v>2</v>
      </c>
      <c r="I391" t="str">
        <v>04 - 08 - 19 - 20 - 26 [PB: 2]</v>
      </c>
      <c r="J391">
        <f>SUM(C391:G391)</f>
        <v>77</v>
      </c>
      <c r="K391">
        <f>AVERAGE(C391:G391)</f>
        <v>15.4</v>
      </c>
      <c r="L391">
        <f>G391-C391</f>
        <v>22</v>
      </c>
      <c r="M391">
        <f>SUMPRODUCT(MOD(C391:G391,2))</f>
        <v>1</v>
      </c>
      <c r="N391">
        <f>5-M391</f>
        <v>4</v>
      </c>
      <c r="O391">
        <f>COUNTIF(C391:G391,"&lt;=17")</f>
        <v>2</v>
      </c>
      <c r="P391">
        <f>COUNTIF(C391:G391,"&gt;=18")</f>
        <v>3</v>
      </c>
      <c r="Q391">
        <f>SUMPRODUCT(--(D391:G391-C391:F391=1))</f>
        <v>1</v>
      </c>
      <c r="R391">
        <f>SUMPRODUCT(COUNTIF(C392:G392,C391:G391))</f>
        <v>0</v>
      </c>
    </row>
    <row r="392">
      <c r="A392">
        <v>2187</v>
      </c>
      <c r="B392" t="str">
        <v>2023-01-07</v>
      </c>
      <c r="C392">
        <v>2</v>
      </c>
      <c r="D392">
        <v>7</v>
      </c>
      <c r="E392">
        <v>18</v>
      </c>
      <c r="F392">
        <v>28</v>
      </c>
      <c r="G392">
        <v>33</v>
      </c>
      <c r="H392">
        <v>9</v>
      </c>
      <c r="I392" t="str">
        <v>02 - 07 - 18 - 28 - 33 [PB: 9]</v>
      </c>
      <c r="J392">
        <f>SUM(C392:G392)</f>
        <v>88</v>
      </c>
      <c r="K392">
        <f>AVERAGE(C392:G392)</f>
        <v>17.6</v>
      </c>
      <c r="L392">
        <f>G392-C392</f>
        <v>31</v>
      </c>
      <c r="M392">
        <f>SUMPRODUCT(MOD(C392:G392,2))</f>
        <v>2</v>
      </c>
      <c r="N392">
        <f>5-M392</f>
        <v>3</v>
      </c>
      <c r="O392">
        <f>COUNTIF(C392:G392,"&lt;=17")</f>
        <v>2</v>
      </c>
      <c r="P392">
        <f>COUNTIF(C392:G392,"&gt;=18")</f>
        <v>3</v>
      </c>
      <c r="Q392">
        <f>SUMPRODUCT(--(D392:G392-C392:F392=1))</f>
        <v>0</v>
      </c>
      <c r="R392">
        <f>SUMPRODUCT(COUNTIF(C393:G393,C392:G392))</f>
        <v>1</v>
      </c>
    </row>
    <row r="393">
      <c r="A393">
        <v>2186</v>
      </c>
      <c r="B393" t="str">
        <v>2023-01-04</v>
      </c>
      <c r="C393">
        <v>13</v>
      </c>
      <c r="D393">
        <v>18</v>
      </c>
      <c r="E393">
        <v>20</v>
      </c>
      <c r="F393">
        <v>31</v>
      </c>
      <c r="G393">
        <v>35</v>
      </c>
      <c r="H393">
        <v>6</v>
      </c>
      <c r="I393" t="str">
        <v>13 - 18 - 20 - 31 - 35 [PB: 6]</v>
      </c>
      <c r="J393">
        <f>SUM(C393:G393)</f>
        <v>117</v>
      </c>
      <c r="K393">
        <f>AVERAGE(C393:G393)</f>
        <v>23.4</v>
      </c>
      <c r="L393">
        <f>G393-C393</f>
        <v>22</v>
      </c>
      <c r="M393">
        <f>SUMPRODUCT(MOD(C393:G393,2))</f>
        <v>3</v>
      </c>
      <c r="N393">
        <f>5-M393</f>
        <v>2</v>
      </c>
      <c r="O393">
        <f>COUNTIF(C393:G393,"&lt;=17")</f>
        <v>1</v>
      </c>
      <c r="P393">
        <f>COUNTIF(C393:G393,"&gt;=18")</f>
        <v>4</v>
      </c>
      <c r="Q393">
        <f>SUMPRODUCT(--(D393:G393-C393:F393=1))</f>
        <v>0</v>
      </c>
      <c r="R393">
        <f>SUMPRODUCT(COUNTIF(C394:G394,C393:G393))</f>
        <v>0</v>
      </c>
    </row>
    <row r="394">
      <c r="A394">
        <v>2041</v>
      </c>
      <c r="B394" t="str">
        <v>2021-05-15</v>
      </c>
      <c r="C394">
        <v>3</v>
      </c>
      <c r="D394">
        <v>9</v>
      </c>
      <c r="E394">
        <v>21</v>
      </c>
      <c r="F394">
        <v>25</v>
      </c>
      <c r="G394">
        <v>33</v>
      </c>
      <c r="H394">
        <v>10</v>
      </c>
      <c r="I394" t="str">
        <v>03 - 09 - 21 - 25 - 33 [PB: 10]</v>
      </c>
      <c r="J394">
        <f>SUM(C394:G394)</f>
        <v>91</v>
      </c>
      <c r="K394">
        <f>AVERAGE(C394:G394)</f>
        <v>18.2</v>
      </c>
      <c r="L394">
        <f>G394-C394</f>
        <v>30</v>
      </c>
      <c r="M394">
        <f>SUMPRODUCT(MOD(C394:G394,2))</f>
        <v>5</v>
      </c>
      <c r="N394">
        <f>5-M394</f>
        <v>0</v>
      </c>
      <c r="O394">
        <f>COUNTIF(C394:G394,"&lt;=17")</f>
        <v>2</v>
      </c>
      <c r="P394">
        <f>COUNTIF(C394:G394,"&gt;=18")</f>
        <v>3</v>
      </c>
      <c r="Q394">
        <f>SUMPRODUCT(--(D394:G394-C394:F394=1))</f>
        <v>0</v>
      </c>
      <c r="R394">
        <f>SUMPRODUCT(COUNTIF(C395:G395,C394:G394))</f>
        <v>0</v>
      </c>
    </row>
    <row r="395">
      <c r="A395">
        <v>2040</v>
      </c>
      <c r="B395" t="str">
        <v>2021-05-12</v>
      </c>
      <c r="C395">
        <v>11</v>
      </c>
      <c r="D395">
        <v>17</v>
      </c>
      <c r="E395">
        <v>19</v>
      </c>
      <c r="F395">
        <v>23</v>
      </c>
      <c r="G395">
        <v>31</v>
      </c>
      <c r="H395">
        <v>3</v>
      </c>
      <c r="I395" t="str">
        <v>11 - 17 - 19 - 23 - 31 [PB: 3]</v>
      </c>
      <c r="J395">
        <f>SUM(C395:G395)</f>
        <v>101</v>
      </c>
      <c r="K395">
        <f>AVERAGE(C395:G395)</f>
        <v>20.2</v>
      </c>
      <c r="L395">
        <f>G395-C395</f>
        <v>20</v>
      </c>
      <c r="M395">
        <f>SUMPRODUCT(MOD(C395:G395,2))</f>
        <v>5</v>
      </c>
      <c r="N395">
        <f>5-M395</f>
        <v>0</v>
      </c>
      <c r="O395">
        <f>COUNTIF(C395:G395,"&lt;=17")</f>
        <v>2</v>
      </c>
      <c r="P395">
        <f>COUNTIF(C395:G395,"&gt;=18")</f>
        <v>3</v>
      </c>
      <c r="Q395">
        <f>SUMPRODUCT(--(D395:G395-C395:F395=1))</f>
        <v>0</v>
      </c>
      <c r="R395">
        <f>SUMPRODUCT(COUNTIF(C396:G396,C395:G395))</f>
        <v>0</v>
      </c>
    </row>
    <row r="396">
      <c r="A396">
        <v>2039</v>
      </c>
      <c r="B396" t="str">
        <v>2021-05-08</v>
      </c>
      <c r="C396">
        <v>4</v>
      </c>
      <c r="D396">
        <v>5</v>
      </c>
      <c r="E396">
        <v>8</v>
      </c>
      <c r="F396">
        <v>24</v>
      </c>
      <c r="G396">
        <v>35</v>
      </c>
      <c r="H396">
        <v>1</v>
      </c>
      <c r="I396" t="str">
        <v>04 - 05 - 08 - 24 - 35 [PB: 1]</v>
      </c>
      <c r="J396">
        <f>SUM(C396:G396)</f>
        <v>76</v>
      </c>
      <c r="K396">
        <f>AVERAGE(C396:G396)</f>
        <v>15.2</v>
      </c>
      <c r="L396">
        <f>G396-C396</f>
        <v>31</v>
      </c>
      <c r="M396">
        <f>SUMPRODUCT(MOD(C396:G396,2))</f>
        <v>2</v>
      </c>
      <c r="N396">
        <f>5-M396</f>
        <v>3</v>
      </c>
      <c r="O396">
        <f>COUNTIF(C396:G396,"&lt;=17")</f>
        <v>3</v>
      </c>
      <c r="P396">
        <f>COUNTIF(C396:G396,"&gt;=18")</f>
        <v>2</v>
      </c>
      <c r="Q396">
        <f>SUMPRODUCT(--(D396:G396-C396:F396=1))</f>
        <v>1</v>
      </c>
      <c r="R396">
        <f>SUMPRODUCT(COUNTIF(C397:G397,C396:G396))</f>
        <v>1</v>
      </c>
    </row>
    <row r="397">
      <c r="A397">
        <v>2038</v>
      </c>
      <c r="B397" t="str">
        <v>2021-05-05</v>
      </c>
      <c r="C397">
        <v>4</v>
      </c>
      <c r="D397">
        <v>11</v>
      </c>
      <c r="E397">
        <v>13</v>
      </c>
      <c r="F397">
        <v>20</v>
      </c>
      <c r="G397">
        <v>28</v>
      </c>
      <c r="H397">
        <v>9</v>
      </c>
      <c r="I397" t="str">
        <v>04 - 11 - 13 - 20 - 28 [PB: 9]</v>
      </c>
      <c r="J397">
        <f>SUM(C397:G397)</f>
        <v>76</v>
      </c>
      <c r="K397">
        <f>AVERAGE(C397:G397)</f>
        <v>15.2</v>
      </c>
      <c r="L397">
        <f>G397-C397</f>
        <v>24</v>
      </c>
      <c r="M397">
        <f>SUMPRODUCT(MOD(C397:G397,2))</f>
        <v>2</v>
      </c>
      <c r="N397">
        <f>5-M397</f>
        <v>3</v>
      </c>
      <c r="O397">
        <f>COUNTIF(C397:G397,"&lt;=17")</f>
        <v>3</v>
      </c>
      <c r="P397">
        <f>COUNTIF(C397:G397,"&gt;=18")</f>
        <v>2</v>
      </c>
      <c r="Q397">
        <f>SUMPRODUCT(--(D397:G397-C397:F397=1))</f>
        <v>0</v>
      </c>
      <c r="R397">
        <f>SUMPRODUCT(COUNTIF(C398:G398,C397:G397))</f>
        <v>1</v>
      </c>
    </row>
    <row r="398">
      <c r="A398">
        <v>2037</v>
      </c>
      <c r="B398" t="str">
        <v>2021-05-01</v>
      </c>
      <c r="C398">
        <v>12</v>
      </c>
      <c r="D398">
        <v>16</v>
      </c>
      <c r="E398">
        <v>27</v>
      </c>
      <c r="F398">
        <v>28</v>
      </c>
      <c r="G398">
        <v>33</v>
      </c>
      <c r="H398">
        <v>4</v>
      </c>
      <c r="I398" t="str">
        <v>12 - 16 - 27 - 28 - 33 [PB: 4]</v>
      </c>
      <c r="J398">
        <f>SUM(C398:G398)</f>
        <v>116</v>
      </c>
      <c r="K398">
        <f>AVERAGE(C398:G398)</f>
        <v>23.2</v>
      </c>
      <c r="L398">
        <f>G398-C398</f>
        <v>21</v>
      </c>
      <c r="M398">
        <f>SUMPRODUCT(MOD(C398:G398,2))</f>
        <v>2</v>
      </c>
      <c r="N398">
        <f>5-M398</f>
        <v>3</v>
      </c>
      <c r="O398">
        <f>COUNTIF(C398:G398,"&lt;=17")</f>
        <v>2</v>
      </c>
      <c r="P398">
        <f>COUNTIF(C398:G398,"&gt;=18")</f>
        <v>3</v>
      </c>
      <c r="Q398">
        <f>SUMPRODUCT(--(D398:G398-C398:F398=1))</f>
        <v>1</v>
      </c>
      <c r="R398">
        <f>SUMPRODUCT(COUNTIF(C399:G399,C398:G398))</f>
        <v>1</v>
      </c>
    </row>
    <row r="399">
      <c r="A399">
        <v>2036</v>
      </c>
      <c r="B399" t="str">
        <v>2021-04-28</v>
      </c>
      <c r="C399">
        <v>10</v>
      </c>
      <c r="D399">
        <v>15</v>
      </c>
      <c r="E399">
        <v>17</v>
      </c>
      <c r="F399">
        <v>23</v>
      </c>
      <c r="G399">
        <v>28</v>
      </c>
      <c r="H399">
        <v>8</v>
      </c>
      <c r="I399" t="str">
        <v>10 - 15 - 17 - 23 - 28 [PB: 8]</v>
      </c>
      <c r="J399">
        <f>SUM(C399:G399)</f>
        <v>93</v>
      </c>
      <c r="K399">
        <f>AVERAGE(C399:G399)</f>
        <v>18.6</v>
      </c>
      <c r="L399">
        <f>G399-C399</f>
        <v>18</v>
      </c>
      <c r="M399">
        <f>SUMPRODUCT(MOD(C399:G399,2))</f>
        <v>3</v>
      </c>
      <c r="N399">
        <f>5-M399</f>
        <v>2</v>
      </c>
      <c r="O399">
        <f>COUNTIF(C399:G399,"&lt;=17")</f>
        <v>3</v>
      </c>
      <c r="P399">
        <f>COUNTIF(C399:G399,"&gt;=18")</f>
        <v>2</v>
      </c>
      <c r="Q399">
        <f>SUMPRODUCT(--(D399:G399-C399:F399=1))</f>
        <v>0</v>
      </c>
      <c r="R399">
        <f>SUMPRODUCT(COUNTIF(C400:G400,C399:G399))</f>
        <v>1</v>
      </c>
    </row>
    <row r="400">
      <c r="A400">
        <v>2035</v>
      </c>
      <c r="B400" t="str">
        <v>2021-04-24</v>
      </c>
      <c r="C400">
        <v>5</v>
      </c>
      <c r="D400">
        <v>17</v>
      </c>
      <c r="E400">
        <v>21</v>
      </c>
      <c r="F400">
        <v>26</v>
      </c>
      <c r="G400">
        <v>30</v>
      </c>
      <c r="H400">
        <v>3</v>
      </c>
      <c r="I400" t="str">
        <v>05 - 17 - 21 - 26 - 30 [PB: 3]</v>
      </c>
      <c r="J400">
        <f>SUM(C400:G400)</f>
        <v>99</v>
      </c>
      <c r="K400">
        <f>AVERAGE(C400:G400)</f>
        <v>19.8</v>
      </c>
      <c r="L400">
        <f>G400-C400</f>
        <v>25</v>
      </c>
      <c r="M400">
        <f>SUMPRODUCT(MOD(C400:G400,2))</f>
        <v>3</v>
      </c>
      <c r="N400">
        <f>5-M400</f>
        <v>2</v>
      </c>
      <c r="O400">
        <f>COUNTIF(C400:G400,"&lt;=17")</f>
        <v>2</v>
      </c>
      <c r="P400">
        <f>COUNTIF(C400:G400,"&gt;=18")</f>
        <v>3</v>
      </c>
      <c r="Q400">
        <f>SUMPRODUCT(--(D400:G400-C400:F400=1))</f>
        <v>0</v>
      </c>
      <c r="R400">
        <f>SUMPRODUCT(COUNTIF(C401:G401,C400:G400))</f>
        <v>0</v>
      </c>
    </row>
    <row r="401">
      <c r="A401">
        <v>2034</v>
      </c>
      <c r="B401" t="str">
        <v>2021-04-21</v>
      </c>
      <c r="C401">
        <v>2</v>
      </c>
      <c r="D401">
        <v>18</v>
      </c>
      <c r="E401">
        <v>20</v>
      </c>
      <c r="F401">
        <v>23</v>
      </c>
      <c r="G401">
        <v>32</v>
      </c>
      <c r="H401">
        <v>1</v>
      </c>
      <c r="I401" t="str">
        <v>02 - 18 - 20 - 23 - 32 [PB: 1]</v>
      </c>
      <c r="J401">
        <f>SUM(C401:G401)</f>
        <v>95</v>
      </c>
      <c r="K401">
        <f>AVERAGE(C401:G401)</f>
        <v>19</v>
      </c>
      <c r="L401">
        <f>G401-C401</f>
        <v>30</v>
      </c>
      <c r="M401">
        <f>SUMPRODUCT(MOD(C401:G401,2))</f>
        <v>1</v>
      </c>
      <c r="N401">
        <f>5-M401</f>
        <v>4</v>
      </c>
      <c r="O401">
        <f>COUNTIF(C401:G401,"&lt;=17")</f>
        <v>1</v>
      </c>
      <c r="P401">
        <f>COUNTIF(C401:G401,"&gt;=18")</f>
        <v>4</v>
      </c>
      <c r="Q401">
        <f>SUMPRODUCT(--(D401:G401-C401:F401=1))</f>
        <v>0</v>
      </c>
      <c r="R401">
        <f>SUMPRODUCT(COUNTIF(C402:G402,C401:G401))</f>
        <v>1</v>
      </c>
    </row>
    <row r="402">
      <c r="A402">
        <v>2033</v>
      </c>
      <c r="B402" t="str">
        <v>2021-04-17</v>
      </c>
      <c r="C402">
        <v>1</v>
      </c>
      <c r="D402">
        <v>5</v>
      </c>
      <c r="E402">
        <v>20</v>
      </c>
      <c r="F402">
        <v>25</v>
      </c>
      <c r="G402">
        <v>29</v>
      </c>
      <c r="H402">
        <v>3</v>
      </c>
      <c r="I402" t="str">
        <v>01 - 05 - 20 - 25 - 29 [PB: 3]</v>
      </c>
      <c r="J402">
        <f>SUM(C402:G402)</f>
        <v>80</v>
      </c>
      <c r="K402">
        <f>AVERAGE(C402:G402)</f>
        <v>16</v>
      </c>
      <c r="L402">
        <f>G402-C402</f>
        <v>28</v>
      </c>
      <c r="M402">
        <f>SUMPRODUCT(MOD(C402:G402,2))</f>
        <v>4</v>
      </c>
      <c r="N402">
        <f>5-M402</f>
        <v>1</v>
      </c>
      <c r="O402">
        <f>COUNTIF(C402:G402,"&lt;=17")</f>
        <v>2</v>
      </c>
      <c r="P402">
        <f>COUNTIF(C402:G402,"&gt;=18")</f>
        <v>3</v>
      </c>
      <c r="Q402">
        <f>SUMPRODUCT(--(D402:G402-C402:F402=1))</f>
        <v>0</v>
      </c>
      <c r="R402">
        <f>SUMPRODUCT(COUNTIF(C403:G403,C402:G402))</f>
        <v>1</v>
      </c>
    </row>
    <row r="403">
      <c r="A403">
        <v>2032</v>
      </c>
      <c r="B403" t="str">
        <v>2021-04-14</v>
      </c>
      <c r="C403">
        <v>9</v>
      </c>
      <c r="D403">
        <v>19</v>
      </c>
      <c r="E403">
        <v>20</v>
      </c>
      <c r="F403">
        <v>32</v>
      </c>
      <c r="G403">
        <v>34</v>
      </c>
      <c r="H403">
        <v>8</v>
      </c>
      <c r="I403" t="str">
        <v>09 - 19 - 20 - 32 - 34 [PB: 8]</v>
      </c>
      <c r="J403">
        <f>SUM(C403:G403)</f>
        <v>114</v>
      </c>
      <c r="K403">
        <f>AVERAGE(C403:G403)</f>
        <v>22.8</v>
      </c>
      <c r="L403">
        <f>G403-C403</f>
        <v>25</v>
      </c>
      <c r="M403">
        <f>SUMPRODUCT(MOD(C403:G403,2))</f>
        <v>2</v>
      </c>
      <c r="N403">
        <f>5-M403</f>
        <v>3</v>
      </c>
      <c r="O403">
        <f>COUNTIF(C403:G403,"&lt;=17")</f>
        <v>1</v>
      </c>
      <c r="P403">
        <f>COUNTIF(C403:G403,"&gt;=18")</f>
        <v>4</v>
      </c>
      <c r="Q403">
        <f>SUMPRODUCT(--(D403:G403-C403:F403=1))</f>
        <v>1</v>
      </c>
      <c r="R403">
        <f>SUMPRODUCT(COUNTIF(C404:G404,C403:G403))</f>
        <v>0</v>
      </c>
    </row>
    <row r="404">
      <c r="A404">
        <v>2031</v>
      </c>
      <c r="B404" t="str">
        <v>2021-04-10</v>
      </c>
      <c r="C404">
        <v>2</v>
      </c>
      <c r="D404">
        <v>7</v>
      </c>
      <c r="E404">
        <v>24</v>
      </c>
      <c r="F404">
        <v>26</v>
      </c>
      <c r="G404">
        <v>28</v>
      </c>
      <c r="H404">
        <v>2</v>
      </c>
      <c r="I404" t="str">
        <v>02 - 07 - 24 - 26 - 28 [PB: 2]</v>
      </c>
      <c r="J404">
        <f>SUM(C404:G404)</f>
        <v>87</v>
      </c>
      <c r="K404">
        <f>AVERAGE(C404:G404)</f>
        <v>17.4</v>
      </c>
      <c r="L404">
        <f>G404-C404</f>
        <v>26</v>
      </c>
      <c r="M404">
        <f>SUMPRODUCT(MOD(C404:G404,2))</f>
        <v>1</v>
      </c>
      <c r="N404">
        <f>5-M404</f>
        <v>4</v>
      </c>
      <c r="O404">
        <f>COUNTIF(C404:G404,"&lt;=17")</f>
        <v>2</v>
      </c>
      <c r="P404">
        <f>COUNTIF(C404:G404,"&gt;=18")</f>
        <v>3</v>
      </c>
      <c r="Q404">
        <f>SUMPRODUCT(--(D404:G404-C404:F404=1))</f>
        <v>0</v>
      </c>
      <c r="R404">
        <f>SUMPRODUCT(COUNTIF(C405:G405,C404:G404))</f>
        <v>1</v>
      </c>
    </row>
    <row r="405">
      <c r="A405">
        <v>2030</v>
      </c>
      <c r="B405" t="str">
        <v>2021-04-07</v>
      </c>
      <c r="C405">
        <v>3</v>
      </c>
      <c r="D405">
        <v>5</v>
      </c>
      <c r="E405">
        <v>15</v>
      </c>
      <c r="F405">
        <v>24</v>
      </c>
      <c r="G405">
        <v>29</v>
      </c>
      <c r="H405">
        <v>3</v>
      </c>
      <c r="I405" t="str">
        <v>03 - 05 - 15 - 24 - 29 [PB: 3]</v>
      </c>
      <c r="J405">
        <f>SUM(C405:G405)</f>
        <v>76</v>
      </c>
      <c r="K405">
        <f>AVERAGE(C405:G405)</f>
        <v>15.2</v>
      </c>
      <c r="L405">
        <f>G405-C405</f>
        <v>26</v>
      </c>
      <c r="M405">
        <f>SUMPRODUCT(MOD(C405:G405,2))</f>
        <v>4</v>
      </c>
      <c r="N405">
        <f>5-M405</f>
        <v>1</v>
      </c>
      <c r="O405">
        <f>COUNTIF(C405:G405,"&lt;=17")</f>
        <v>3</v>
      </c>
      <c r="P405">
        <f>COUNTIF(C405:G405,"&gt;=18")</f>
        <v>2</v>
      </c>
      <c r="Q405">
        <f>SUMPRODUCT(--(D405:G405-C405:F405=1))</f>
        <v>0</v>
      </c>
      <c r="R405">
        <f>SUMPRODUCT(COUNTIF(C406:G406,C405:G405))</f>
        <v>0</v>
      </c>
    </row>
    <row r="406">
      <c r="A406">
        <v>2029</v>
      </c>
      <c r="B406" t="str">
        <v>2021-04-03</v>
      </c>
      <c r="C406">
        <v>12</v>
      </c>
      <c r="D406">
        <v>13</v>
      </c>
      <c r="E406">
        <v>17</v>
      </c>
      <c r="F406">
        <v>25</v>
      </c>
      <c r="G406">
        <v>27</v>
      </c>
      <c r="H406">
        <v>10</v>
      </c>
      <c r="I406" t="str">
        <v>12 - 13 - 17 - 25 - 27 [PB: 10]</v>
      </c>
      <c r="J406">
        <f>SUM(C406:G406)</f>
        <v>94</v>
      </c>
      <c r="K406">
        <f>AVERAGE(C406:G406)</f>
        <v>18.8</v>
      </c>
      <c r="L406">
        <f>G406-C406</f>
        <v>15</v>
      </c>
      <c r="M406">
        <f>SUMPRODUCT(MOD(C406:G406,2))</f>
        <v>4</v>
      </c>
      <c r="N406">
        <f>5-M406</f>
        <v>1</v>
      </c>
      <c r="O406">
        <f>COUNTIF(C406:G406,"&lt;=17")</f>
        <v>3</v>
      </c>
      <c r="P406">
        <f>COUNTIF(C406:G406,"&gt;=18")</f>
        <v>2</v>
      </c>
      <c r="Q406">
        <f>SUMPRODUCT(--(D406:G406-C406:F406=1))</f>
        <v>1</v>
      </c>
      <c r="R406">
        <f>SUMPRODUCT(COUNTIF(C407:G407,C406:G406))</f>
        <v>0</v>
      </c>
    </row>
    <row r="407">
      <c r="A407">
        <v>2028</v>
      </c>
      <c r="B407" t="str">
        <v>2021-03-31</v>
      </c>
      <c r="C407">
        <v>11</v>
      </c>
      <c r="D407">
        <v>22</v>
      </c>
      <c r="E407">
        <v>24</v>
      </c>
      <c r="F407">
        <v>33</v>
      </c>
      <c r="G407">
        <v>35</v>
      </c>
      <c r="H407">
        <v>6</v>
      </c>
      <c r="I407" t="str">
        <v>11 - 22 - 24 - 33 - 35 [PB: 6]</v>
      </c>
      <c r="J407">
        <f>SUM(C407:G407)</f>
        <v>125</v>
      </c>
      <c r="K407">
        <f>AVERAGE(C407:G407)</f>
        <v>25</v>
      </c>
      <c r="L407">
        <f>G407-C407</f>
        <v>24</v>
      </c>
      <c r="M407">
        <f>SUMPRODUCT(MOD(C407:G407,2))</f>
        <v>3</v>
      </c>
      <c r="N407">
        <f>5-M407</f>
        <v>2</v>
      </c>
      <c r="O407">
        <f>COUNTIF(C407:G407,"&lt;=17")</f>
        <v>1</v>
      </c>
      <c r="P407">
        <f>COUNTIF(C407:G407,"&gt;=18")</f>
        <v>4</v>
      </c>
      <c r="Q407">
        <f>SUMPRODUCT(--(D407:G407-C407:F407=1))</f>
        <v>0</v>
      </c>
      <c r="R407">
        <f>SUMPRODUCT(COUNTIF(C408:G408,C407:G407))</f>
        <v>1</v>
      </c>
    </row>
    <row r="408">
      <c r="A408">
        <v>2027</v>
      </c>
      <c r="B408" t="str">
        <v>2021-03-27</v>
      </c>
      <c r="C408">
        <v>5</v>
      </c>
      <c r="D408">
        <v>20</v>
      </c>
      <c r="E408">
        <v>32</v>
      </c>
      <c r="F408">
        <v>34</v>
      </c>
      <c r="G408">
        <v>35</v>
      </c>
      <c r="H408">
        <v>7</v>
      </c>
      <c r="I408" t="str">
        <v>05 - 20 - 32 - 34 - 35 [PB: 7]</v>
      </c>
      <c r="J408">
        <f>SUM(C408:G408)</f>
        <v>126</v>
      </c>
      <c r="K408">
        <f>AVERAGE(C408:G408)</f>
        <v>25.2</v>
      </c>
      <c r="L408">
        <f>G408-C408</f>
        <v>30</v>
      </c>
      <c r="M408">
        <f>SUMPRODUCT(MOD(C408:G408,2))</f>
        <v>2</v>
      </c>
      <c r="N408">
        <f>5-M408</f>
        <v>3</v>
      </c>
      <c r="O408">
        <f>COUNTIF(C408:G408,"&lt;=17")</f>
        <v>1</v>
      </c>
      <c r="P408">
        <f>COUNTIF(C408:G408,"&gt;=18")</f>
        <v>4</v>
      </c>
      <c r="Q408">
        <f>SUMPRODUCT(--(D408:G408-C408:F408=1))</f>
        <v>1</v>
      </c>
      <c r="R408">
        <f>SUMPRODUCT(COUNTIF(C409:G409,C408:G408))</f>
        <v>1</v>
      </c>
    </row>
    <row r="409">
      <c r="A409">
        <v>2026</v>
      </c>
      <c r="B409" t="str">
        <v>2021-03-24</v>
      </c>
      <c r="C409">
        <v>10</v>
      </c>
      <c r="D409">
        <v>17</v>
      </c>
      <c r="E409">
        <v>25</v>
      </c>
      <c r="F409">
        <v>27</v>
      </c>
      <c r="G409">
        <v>35</v>
      </c>
      <c r="H409">
        <v>8</v>
      </c>
      <c r="I409" t="str">
        <v>10 - 17 - 25 - 27 - 35 [PB: 8]</v>
      </c>
      <c r="J409">
        <f>SUM(C409:G409)</f>
        <v>114</v>
      </c>
      <c r="K409">
        <f>AVERAGE(C409:G409)</f>
        <v>22.8</v>
      </c>
      <c r="L409">
        <f>G409-C409</f>
        <v>25</v>
      </c>
      <c r="M409">
        <f>SUMPRODUCT(MOD(C409:G409,2))</f>
        <v>4</v>
      </c>
      <c r="N409">
        <f>5-M409</f>
        <v>1</v>
      </c>
      <c r="O409">
        <f>COUNTIF(C409:G409,"&lt;=17")</f>
        <v>2</v>
      </c>
      <c r="P409">
        <f>COUNTIF(C409:G409,"&gt;=18")</f>
        <v>3</v>
      </c>
      <c r="Q409">
        <f>SUMPRODUCT(--(D409:G409-C409:F409=1))</f>
        <v>0</v>
      </c>
      <c r="R409">
        <f>SUMPRODUCT(COUNTIF(C410:G410,C409:G409))</f>
        <v>3</v>
      </c>
    </row>
    <row r="410">
      <c r="A410">
        <v>2025</v>
      </c>
      <c r="B410" t="str">
        <v>2021-03-20</v>
      </c>
      <c r="C410">
        <v>6</v>
      </c>
      <c r="D410">
        <v>15</v>
      </c>
      <c r="E410">
        <v>17</v>
      </c>
      <c r="F410">
        <v>27</v>
      </c>
      <c r="G410">
        <v>35</v>
      </c>
      <c r="H410">
        <v>5</v>
      </c>
      <c r="I410" t="str">
        <v>06 - 15 - 17 - 27 - 35 [PB: 5]</v>
      </c>
      <c r="J410">
        <f>SUM(C410:G410)</f>
        <v>100</v>
      </c>
      <c r="K410">
        <f>AVERAGE(C410:G410)</f>
        <v>20</v>
      </c>
      <c r="L410">
        <f>G410-C410</f>
        <v>29</v>
      </c>
      <c r="M410">
        <f>SUMPRODUCT(MOD(C410:G410,2))</f>
        <v>4</v>
      </c>
      <c r="N410">
        <f>5-M410</f>
        <v>1</v>
      </c>
      <c r="O410">
        <f>COUNTIF(C410:G410,"&lt;=17")</f>
        <v>3</v>
      </c>
      <c r="P410">
        <f>COUNTIF(C410:G410,"&gt;=18")</f>
        <v>2</v>
      </c>
      <c r="Q410">
        <f>SUMPRODUCT(--(D410:G410-C410:F410=1))</f>
        <v>0</v>
      </c>
      <c r="R410">
        <f>SUMPRODUCT(COUNTIF(C411:G411,C410:G410))</f>
        <v>1</v>
      </c>
    </row>
    <row r="411">
      <c r="A411">
        <v>2024</v>
      </c>
      <c r="B411" t="str">
        <v>2021-03-17</v>
      </c>
      <c r="C411">
        <v>4</v>
      </c>
      <c r="D411">
        <v>9</v>
      </c>
      <c r="E411">
        <v>15</v>
      </c>
      <c r="F411">
        <v>21</v>
      </c>
      <c r="G411">
        <v>26</v>
      </c>
      <c r="H411">
        <v>5</v>
      </c>
      <c r="I411" t="str">
        <v>04 - 09 - 15 - 21 - 26 [PB: 5]</v>
      </c>
      <c r="J411">
        <f>SUM(C411:G411)</f>
        <v>75</v>
      </c>
      <c r="K411">
        <f>AVERAGE(C411:G411)</f>
        <v>15</v>
      </c>
      <c r="L411">
        <f>G411-C411</f>
        <v>22</v>
      </c>
      <c r="M411">
        <f>SUMPRODUCT(MOD(C411:G411,2))</f>
        <v>3</v>
      </c>
      <c r="N411">
        <f>5-M411</f>
        <v>2</v>
      </c>
      <c r="O411">
        <f>COUNTIF(C411:G411,"&lt;=17")</f>
        <v>3</v>
      </c>
      <c r="P411">
        <f>COUNTIF(C411:G411,"&gt;=18")</f>
        <v>2</v>
      </c>
      <c r="Q411">
        <f>SUMPRODUCT(--(D411:G411-C411:F411=1))</f>
        <v>0</v>
      </c>
      <c r="R411">
        <f>SUMPRODUCT(COUNTIF(C412:G412,C411:G411))</f>
        <v>2</v>
      </c>
    </row>
    <row r="412">
      <c r="A412">
        <v>2023</v>
      </c>
      <c r="B412" t="str">
        <v>2021-03-13</v>
      </c>
      <c r="C412">
        <v>3</v>
      </c>
      <c r="D412">
        <v>4</v>
      </c>
      <c r="E412">
        <v>12</v>
      </c>
      <c r="F412">
        <v>15</v>
      </c>
      <c r="G412">
        <v>18</v>
      </c>
      <c r="H412">
        <v>2</v>
      </c>
      <c r="I412" t="str">
        <v>03 - 04 - 12 - 15 - 18 [PB: 2]</v>
      </c>
      <c r="J412">
        <f>SUM(C412:G412)</f>
        <v>52</v>
      </c>
      <c r="K412">
        <f>AVERAGE(C412:G412)</f>
        <v>10.4</v>
      </c>
      <c r="L412">
        <f>G412-C412</f>
        <v>15</v>
      </c>
      <c r="M412">
        <f>SUMPRODUCT(MOD(C412:G412,2))</f>
        <v>2</v>
      </c>
      <c r="N412">
        <f>5-M412</f>
        <v>3</v>
      </c>
      <c r="O412">
        <f>COUNTIF(C412:G412,"&lt;=17")</f>
        <v>4</v>
      </c>
      <c r="P412">
        <f>COUNTIF(C412:G412,"&gt;=18")</f>
        <v>1</v>
      </c>
      <c r="Q412">
        <f>SUMPRODUCT(--(D412:G412-C412:F412=1))</f>
        <v>1</v>
      </c>
      <c r="R412">
        <f>SUMPRODUCT(COUNTIF(C413:G413,C412:G412))</f>
        <v>1</v>
      </c>
    </row>
    <row r="413">
      <c r="A413">
        <v>2022</v>
      </c>
      <c r="B413" t="str">
        <v>2021-03-10</v>
      </c>
      <c r="C413">
        <v>4</v>
      </c>
      <c r="D413">
        <v>6</v>
      </c>
      <c r="E413">
        <v>10</v>
      </c>
      <c r="F413">
        <v>11</v>
      </c>
      <c r="G413">
        <v>23</v>
      </c>
      <c r="H413">
        <v>7</v>
      </c>
      <c r="I413" t="str">
        <v>04 - 06 - 10 - 11 - 23 [PB: 7]</v>
      </c>
      <c r="J413">
        <f>SUM(C413:G413)</f>
        <v>54</v>
      </c>
      <c r="K413">
        <f>AVERAGE(C413:G413)</f>
        <v>10.8</v>
      </c>
      <c r="L413">
        <f>G413-C413</f>
        <v>19</v>
      </c>
      <c r="M413">
        <f>SUMPRODUCT(MOD(C413:G413,2))</f>
        <v>2</v>
      </c>
      <c r="N413">
        <f>5-M413</f>
        <v>3</v>
      </c>
      <c r="O413">
        <f>COUNTIF(C413:G413,"&lt;=17")</f>
        <v>4</v>
      </c>
      <c r="P413">
        <f>COUNTIF(C413:G413,"&gt;=18")</f>
        <v>1</v>
      </c>
      <c r="Q413">
        <f>SUMPRODUCT(--(D413:G413-C413:F413=1))</f>
        <v>1</v>
      </c>
      <c r="R413">
        <f>SUMPRODUCT(COUNTIF(C414:G414,C413:G413))</f>
        <v>2</v>
      </c>
    </row>
    <row r="414">
      <c r="A414">
        <v>2021</v>
      </c>
      <c r="B414" t="str">
        <v>2021-03-06</v>
      </c>
      <c r="C414">
        <v>3</v>
      </c>
      <c r="D414">
        <v>6</v>
      </c>
      <c r="E414">
        <v>7</v>
      </c>
      <c r="F414">
        <v>10</v>
      </c>
      <c r="G414">
        <v>14</v>
      </c>
      <c r="H414">
        <v>9</v>
      </c>
      <c r="I414" t="str">
        <v>03 - 06 - 07 - 10 - 14 [PB: 9]</v>
      </c>
      <c r="J414">
        <f>SUM(C414:G414)</f>
        <v>40</v>
      </c>
      <c r="K414">
        <f>AVERAGE(C414:G414)</f>
        <v>8</v>
      </c>
      <c r="L414">
        <f>G414-C414</f>
        <v>11</v>
      </c>
      <c r="M414">
        <f>SUMPRODUCT(MOD(C414:G414,2))</f>
        <v>2</v>
      </c>
      <c r="N414">
        <f>5-M414</f>
        <v>3</v>
      </c>
      <c r="O414">
        <f>COUNTIF(C414:G414,"&lt;=17")</f>
        <v>5</v>
      </c>
      <c r="P414">
        <f>COUNTIF(C414:G414,"&gt;=18")</f>
        <v>0</v>
      </c>
      <c r="Q414">
        <f>SUMPRODUCT(--(D414:G414-C414:F414=1))</f>
        <v>1</v>
      </c>
      <c r="R414">
        <f>SUMPRODUCT(COUNTIF(C415:G415,C414:G414))</f>
        <v>0</v>
      </c>
    </row>
    <row r="415">
      <c r="A415">
        <v>2020</v>
      </c>
      <c r="B415" t="str">
        <v>2021-03-03</v>
      </c>
      <c r="C415">
        <v>1</v>
      </c>
      <c r="D415">
        <v>5</v>
      </c>
      <c r="E415">
        <v>11</v>
      </c>
      <c r="F415">
        <v>30</v>
      </c>
      <c r="G415">
        <v>32</v>
      </c>
      <c r="H415">
        <v>5</v>
      </c>
      <c r="I415" t="str">
        <v>01 - 05 - 11 - 30 - 32 [PB: 5]</v>
      </c>
      <c r="J415">
        <f>SUM(C415:G415)</f>
        <v>79</v>
      </c>
      <c r="K415">
        <f>AVERAGE(C415:G415)</f>
        <v>15.8</v>
      </c>
      <c r="L415">
        <f>G415-C415</f>
        <v>31</v>
      </c>
      <c r="M415">
        <f>SUMPRODUCT(MOD(C415:G415,2))</f>
        <v>3</v>
      </c>
      <c r="N415">
        <f>5-M415</f>
        <v>2</v>
      </c>
      <c r="O415">
        <f>COUNTIF(C415:G415,"&lt;=17")</f>
        <v>3</v>
      </c>
      <c r="P415">
        <f>COUNTIF(C415:G415,"&gt;=18")</f>
        <v>2</v>
      </c>
      <c r="Q415">
        <f>SUMPRODUCT(--(D415:G415-C415:F415=1))</f>
        <v>0</v>
      </c>
      <c r="R415">
        <f>SUMPRODUCT(COUNTIF(C416:G416,C415:G415))</f>
        <v>1</v>
      </c>
    </row>
    <row r="416">
      <c r="A416">
        <v>2019</v>
      </c>
      <c r="B416" t="str">
        <v>2021-02-27</v>
      </c>
      <c r="C416">
        <v>13</v>
      </c>
      <c r="D416">
        <v>15</v>
      </c>
      <c r="E416">
        <v>22</v>
      </c>
      <c r="F416">
        <v>23</v>
      </c>
      <c r="G416">
        <v>32</v>
      </c>
      <c r="H416">
        <v>10</v>
      </c>
      <c r="I416" t="str">
        <v>13 - 15 - 22 - 23 - 32 [PB: 10]</v>
      </c>
      <c r="J416">
        <f>SUM(C416:G416)</f>
        <v>105</v>
      </c>
      <c r="K416">
        <f>AVERAGE(C416:G416)</f>
        <v>21</v>
      </c>
      <c r="L416">
        <f>G416-C416</f>
        <v>19</v>
      </c>
      <c r="M416">
        <f>SUMPRODUCT(MOD(C416:G416,2))</f>
        <v>3</v>
      </c>
      <c r="N416">
        <f>5-M416</f>
        <v>2</v>
      </c>
      <c r="O416">
        <f>COUNTIF(C416:G416,"&lt;=17")</f>
        <v>2</v>
      </c>
      <c r="P416">
        <f>COUNTIF(C416:G416,"&gt;=18")</f>
        <v>3</v>
      </c>
      <c r="Q416">
        <f>SUMPRODUCT(--(D416:G416-C416:F416=1))</f>
        <v>1</v>
      </c>
      <c r="R416">
        <f>SUMPRODUCT(COUNTIF(C417:G417,C416:G416))</f>
        <v>0</v>
      </c>
    </row>
    <row r="417">
      <c r="A417">
        <v>2018</v>
      </c>
      <c r="B417" t="str">
        <v>2021-02-24</v>
      </c>
      <c r="C417">
        <v>2</v>
      </c>
      <c r="D417">
        <v>18</v>
      </c>
      <c r="E417">
        <v>19</v>
      </c>
      <c r="F417">
        <v>20</v>
      </c>
      <c r="G417">
        <v>27</v>
      </c>
      <c r="H417">
        <v>7</v>
      </c>
      <c r="I417" t="str">
        <v>02 - 18 - 19 - 20 - 27 [PB: 7]</v>
      </c>
      <c r="J417">
        <f>SUM(C417:G417)</f>
        <v>86</v>
      </c>
      <c r="K417">
        <f>AVERAGE(C417:G417)</f>
        <v>17.2</v>
      </c>
      <c r="L417">
        <f>G417-C417</f>
        <v>25</v>
      </c>
      <c r="M417">
        <f>SUMPRODUCT(MOD(C417:G417,2))</f>
        <v>2</v>
      </c>
      <c r="N417">
        <f>5-M417</f>
        <v>3</v>
      </c>
      <c r="O417">
        <f>COUNTIF(C417:G417,"&lt;=17")</f>
        <v>1</v>
      </c>
      <c r="P417">
        <f>COUNTIF(C417:G417,"&gt;=18")</f>
        <v>4</v>
      </c>
      <c r="Q417">
        <f>SUMPRODUCT(--(D417:G417-C417:F417=1))</f>
        <v>2</v>
      </c>
      <c r="R417">
        <f>SUMPRODUCT(COUNTIF(C418:G418,C417:G417))</f>
        <v>0</v>
      </c>
    </row>
    <row r="418">
      <c r="A418">
        <v>2017</v>
      </c>
      <c r="B418" t="str">
        <v>2021-02-20</v>
      </c>
      <c r="C418">
        <v>1</v>
      </c>
      <c r="D418">
        <v>6</v>
      </c>
      <c r="E418">
        <v>8</v>
      </c>
      <c r="F418">
        <v>22</v>
      </c>
      <c r="G418">
        <v>30</v>
      </c>
      <c r="H418">
        <v>1</v>
      </c>
      <c r="I418" t="str">
        <v>01 - 06 - 08 - 22 - 30 [PB: 1]</v>
      </c>
      <c r="J418">
        <f>SUM(C418:G418)</f>
        <v>67</v>
      </c>
      <c r="K418">
        <f>AVERAGE(C418:G418)</f>
        <v>13.4</v>
      </c>
      <c r="L418">
        <f>G418-C418</f>
        <v>29</v>
      </c>
      <c r="M418">
        <f>SUMPRODUCT(MOD(C418:G418,2))</f>
        <v>1</v>
      </c>
      <c r="N418">
        <f>5-M418</f>
        <v>4</v>
      </c>
      <c r="O418">
        <f>COUNTIF(C418:G418,"&lt;=17")</f>
        <v>3</v>
      </c>
      <c r="P418">
        <f>COUNTIF(C418:G418,"&gt;=18")</f>
        <v>2</v>
      </c>
      <c r="Q418">
        <f>SUMPRODUCT(--(D418:G418-C418:F418=1))</f>
        <v>0</v>
      </c>
      <c r="R418">
        <f>SUMPRODUCT(COUNTIF(C419:G419,C418:G418))</f>
        <v>1</v>
      </c>
    </row>
    <row r="419">
      <c r="A419">
        <v>2016</v>
      </c>
      <c r="B419" t="str">
        <v>2021-02-17</v>
      </c>
      <c r="C419">
        <v>3</v>
      </c>
      <c r="D419">
        <v>15</v>
      </c>
      <c r="E419">
        <v>16</v>
      </c>
      <c r="F419">
        <v>22</v>
      </c>
      <c r="G419">
        <v>32</v>
      </c>
      <c r="H419">
        <v>1</v>
      </c>
      <c r="I419" t="str">
        <v>03 - 15 - 16 - 22 - 32 [PB: 1]</v>
      </c>
      <c r="J419">
        <f>SUM(C419:G419)</f>
        <v>88</v>
      </c>
      <c r="K419">
        <f>AVERAGE(C419:G419)</f>
        <v>17.6</v>
      </c>
      <c r="L419">
        <f>G419-C419</f>
        <v>29</v>
      </c>
      <c r="M419">
        <f>SUMPRODUCT(MOD(C419:G419,2))</f>
        <v>2</v>
      </c>
      <c r="N419">
        <f>5-M419</f>
        <v>3</v>
      </c>
      <c r="O419">
        <f>COUNTIF(C419:G419,"&lt;=17")</f>
        <v>3</v>
      </c>
      <c r="P419">
        <f>COUNTIF(C419:G419,"&gt;=18")</f>
        <v>2</v>
      </c>
      <c r="Q419">
        <f>SUMPRODUCT(--(D419:G419-C419:F419=1))</f>
        <v>1</v>
      </c>
      <c r="R419">
        <f>SUMPRODUCT(COUNTIF(C420:G420,C419:G419))</f>
        <v>1</v>
      </c>
    </row>
    <row r="420">
      <c r="A420">
        <v>2015</v>
      </c>
      <c r="B420" t="str">
        <v>2021-02-13</v>
      </c>
      <c r="C420">
        <v>1</v>
      </c>
      <c r="D420">
        <v>2</v>
      </c>
      <c r="E420">
        <v>4</v>
      </c>
      <c r="F420">
        <v>23</v>
      </c>
      <c r="G420">
        <v>32</v>
      </c>
      <c r="H420">
        <v>7</v>
      </c>
      <c r="I420" t="str">
        <v>01 - 02 - 04 - 23 - 32 [PB: 7]</v>
      </c>
      <c r="J420">
        <f>SUM(C420:G420)</f>
        <v>62</v>
      </c>
      <c r="K420">
        <f>AVERAGE(C420:G420)</f>
        <v>12.4</v>
      </c>
      <c r="L420">
        <f>G420-C420</f>
        <v>31</v>
      </c>
      <c r="M420">
        <f>SUMPRODUCT(MOD(C420:G420,2))</f>
        <v>2</v>
      </c>
      <c r="N420">
        <f>5-M420</f>
        <v>3</v>
      </c>
      <c r="O420">
        <f>COUNTIF(C420:G420,"&lt;=17")</f>
        <v>3</v>
      </c>
      <c r="P420">
        <f>COUNTIF(C420:G420,"&gt;=18")</f>
        <v>2</v>
      </c>
      <c r="Q420">
        <f>SUMPRODUCT(--(D420:G420-C420:F420=1))</f>
        <v>1</v>
      </c>
      <c r="R420">
        <f>SUMPRODUCT(COUNTIF(C421:G421,C420:G420))</f>
        <v>0</v>
      </c>
    </row>
    <row r="421">
      <c r="A421">
        <v>2014</v>
      </c>
      <c r="B421" t="str">
        <v>2021-02-10</v>
      </c>
      <c r="C421">
        <v>5</v>
      </c>
      <c r="D421">
        <v>8</v>
      </c>
      <c r="E421">
        <v>10</v>
      </c>
      <c r="F421">
        <v>28</v>
      </c>
      <c r="G421">
        <v>30</v>
      </c>
      <c r="H421">
        <v>2</v>
      </c>
      <c r="I421" t="str">
        <v>05 - 08 - 10 - 28 - 30 [PB: 2]</v>
      </c>
      <c r="J421">
        <f>SUM(C421:G421)</f>
        <v>81</v>
      </c>
      <c r="K421">
        <f>AVERAGE(C421:G421)</f>
        <v>16.2</v>
      </c>
      <c r="L421">
        <f>G421-C421</f>
        <v>25</v>
      </c>
      <c r="M421">
        <f>SUMPRODUCT(MOD(C421:G421,2))</f>
        <v>1</v>
      </c>
      <c r="N421">
        <f>5-M421</f>
        <v>4</v>
      </c>
      <c r="O421">
        <f>COUNTIF(C421:G421,"&lt;=17")</f>
        <v>3</v>
      </c>
      <c r="P421">
        <f>COUNTIF(C421:G421,"&gt;=18")</f>
        <v>2</v>
      </c>
      <c r="Q421">
        <f>SUMPRODUCT(--(D421:G421-C421:F421=1))</f>
        <v>0</v>
      </c>
      <c r="R421">
        <f>SUMPRODUCT(COUNTIF(C422:G422,C421:G421))</f>
        <v>1</v>
      </c>
    </row>
    <row r="422">
      <c r="A422">
        <v>2013</v>
      </c>
      <c r="B422" t="str">
        <v>2021-02-06</v>
      </c>
      <c r="C422">
        <v>9</v>
      </c>
      <c r="D422">
        <v>14</v>
      </c>
      <c r="E422">
        <v>21</v>
      </c>
      <c r="F422">
        <v>23</v>
      </c>
      <c r="G422">
        <v>28</v>
      </c>
      <c r="H422">
        <v>10</v>
      </c>
      <c r="I422" t="str">
        <v>09 - 14 - 21 - 23 - 28 [PB: 10]</v>
      </c>
      <c r="J422">
        <f>SUM(C422:G422)</f>
        <v>95</v>
      </c>
      <c r="K422">
        <f>AVERAGE(C422:G422)</f>
        <v>19</v>
      </c>
      <c r="L422">
        <f>G422-C422</f>
        <v>19</v>
      </c>
      <c r="M422">
        <f>SUMPRODUCT(MOD(C422:G422,2))</f>
        <v>3</v>
      </c>
      <c r="N422">
        <f>5-M422</f>
        <v>2</v>
      </c>
      <c r="O422">
        <f>COUNTIF(C422:G422,"&lt;=17")</f>
        <v>2</v>
      </c>
      <c r="P422">
        <f>COUNTIF(C422:G422,"&gt;=18")</f>
        <v>3</v>
      </c>
      <c r="Q422">
        <f>SUMPRODUCT(--(D422:G422-C422:F422=1))</f>
        <v>0</v>
      </c>
      <c r="R422">
        <f>SUMPRODUCT(COUNTIF(C423:G423,C422:G422))</f>
        <v>2</v>
      </c>
    </row>
    <row r="423">
      <c r="A423">
        <v>2012</v>
      </c>
      <c r="B423" t="str">
        <v>2021-02-03</v>
      </c>
      <c r="C423">
        <v>13</v>
      </c>
      <c r="D423">
        <v>14</v>
      </c>
      <c r="E423">
        <v>20</v>
      </c>
      <c r="F423">
        <v>22</v>
      </c>
      <c r="G423">
        <v>23</v>
      </c>
      <c r="H423">
        <v>2</v>
      </c>
      <c r="I423" t="str">
        <v>13 - 14 - 20 - 22 - 23 [PB: 2]</v>
      </c>
      <c r="J423">
        <f>SUM(C423:G423)</f>
        <v>92</v>
      </c>
      <c r="K423">
        <f>AVERAGE(C423:G423)</f>
        <v>18.4</v>
      </c>
      <c r="L423">
        <f>G423-C423</f>
        <v>10</v>
      </c>
      <c r="M423">
        <f>SUMPRODUCT(MOD(C423:G423,2))</f>
        <v>2</v>
      </c>
      <c r="N423">
        <f>5-M423</f>
        <v>3</v>
      </c>
      <c r="O423">
        <f>COUNTIF(C423:G423,"&lt;=17")</f>
        <v>2</v>
      </c>
      <c r="P423">
        <f>COUNTIF(C423:G423,"&gt;=18")</f>
        <v>3</v>
      </c>
      <c r="Q423">
        <f>SUMPRODUCT(--(D423:G423-C423:F423=1))</f>
        <v>2</v>
      </c>
      <c r="R423">
        <f>SUMPRODUCT(COUNTIF(C424:G424,C423:G423))</f>
        <v>1</v>
      </c>
    </row>
    <row r="424">
      <c r="A424">
        <v>2011</v>
      </c>
      <c r="B424" t="str">
        <v>2021-01-30</v>
      </c>
      <c r="C424">
        <v>2</v>
      </c>
      <c r="D424">
        <v>10</v>
      </c>
      <c r="E424">
        <v>22</v>
      </c>
      <c r="F424">
        <v>30</v>
      </c>
      <c r="G424">
        <v>33</v>
      </c>
      <c r="H424">
        <v>8</v>
      </c>
      <c r="I424" t="str">
        <v>02 - 10 - 22 - 30 - 33 [PB: 8]</v>
      </c>
      <c r="J424">
        <f>SUM(C424:G424)</f>
        <v>97</v>
      </c>
      <c r="K424">
        <f>AVERAGE(C424:G424)</f>
        <v>19.4</v>
      </c>
      <c r="L424">
        <f>G424-C424</f>
        <v>31</v>
      </c>
      <c r="M424">
        <f>SUMPRODUCT(MOD(C424:G424,2))</f>
        <v>1</v>
      </c>
      <c r="N424">
        <f>5-M424</f>
        <v>4</v>
      </c>
      <c r="O424">
        <f>COUNTIF(C424:G424,"&lt;=17")</f>
        <v>2</v>
      </c>
      <c r="P424">
        <f>COUNTIF(C424:G424,"&gt;=18")</f>
        <v>3</v>
      </c>
      <c r="Q424">
        <f>SUMPRODUCT(--(D424:G424-C424:F424=1))</f>
        <v>0</v>
      </c>
      <c r="R424">
        <f>SUMPRODUCT(COUNTIF(C425:G425,C424:G424))</f>
        <v>1</v>
      </c>
    </row>
    <row r="425">
      <c r="A425">
        <v>2010</v>
      </c>
      <c r="B425" t="str">
        <v>2021-01-27</v>
      </c>
      <c r="C425">
        <v>2</v>
      </c>
      <c r="D425">
        <v>13</v>
      </c>
      <c r="E425">
        <v>15</v>
      </c>
      <c r="F425">
        <v>29</v>
      </c>
      <c r="G425">
        <v>35</v>
      </c>
      <c r="H425">
        <v>7</v>
      </c>
      <c r="I425" t="str">
        <v>02 - 13 - 15 - 29 - 35 [PB: 7]</v>
      </c>
      <c r="J425">
        <f>SUM(C425:G425)</f>
        <v>94</v>
      </c>
      <c r="K425">
        <f>AVERAGE(C425:G425)</f>
        <v>18.8</v>
      </c>
      <c r="L425">
        <f>G425-C425</f>
        <v>33</v>
      </c>
      <c r="M425">
        <f>SUMPRODUCT(MOD(C425:G425,2))</f>
        <v>4</v>
      </c>
      <c r="N425">
        <f>5-M425</f>
        <v>1</v>
      </c>
      <c r="O425">
        <f>COUNTIF(C425:G425,"&lt;=17")</f>
        <v>3</v>
      </c>
      <c r="P425">
        <f>COUNTIF(C425:G425,"&gt;=18")</f>
        <v>2</v>
      </c>
      <c r="Q425">
        <f>SUMPRODUCT(--(D425:G425-C425:F425=1))</f>
        <v>0</v>
      </c>
      <c r="R425">
        <f>SUMPRODUCT(COUNTIF(C426:G426,C425:G425))</f>
        <v>0</v>
      </c>
    </row>
    <row r="426">
      <c r="A426">
        <v>2009</v>
      </c>
      <c r="B426" t="str">
        <v>2021-01-23</v>
      </c>
      <c r="C426">
        <v>6</v>
      </c>
      <c r="D426">
        <v>11</v>
      </c>
      <c r="E426">
        <v>21</v>
      </c>
      <c r="F426">
        <v>33</v>
      </c>
      <c r="G426">
        <v>34</v>
      </c>
      <c r="H426">
        <v>4</v>
      </c>
      <c r="I426" t="str">
        <v>06 - 11 - 21 - 33 - 34 [PB: 4]</v>
      </c>
      <c r="J426">
        <f>SUM(C426:G426)</f>
        <v>105</v>
      </c>
      <c r="K426">
        <f>AVERAGE(C426:G426)</f>
        <v>21</v>
      </c>
      <c r="L426">
        <f>G426-C426</f>
        <v>28</v>
      </c>
      <c r="M426">
        <f>SUMPRODUCT(MOD(C426:G426,2))</f>
        <v>3</v>
      </c>
      <c r="N426">
        <f>5-M426</f>
        <v>2</v>
      </c>
      <c r="O426">
        <f>COUNTIF(C426:G426,"&lt;=17")</f>
        <v>2</v>
      </c>
      <c r="P426">
        <f>COUNTIF(C426:G426,"&gt;=18")</f>
        <v>3</v>
      </c>
      <c r="Q426">
        <f>SUMPRODUCT(--(D426:G426-C426:F426=1))</f>
        <v>1</v>
      </c>
      <c r="R426">
        <f>SUMPRODUCT(COUNTIF(C427:G427,C426:G426))</f>
        <v>0</v>
      </c>
    </row>
    <row r="427">
      <c r="A427">
        <v>2008</v>
      </c>
      <c r="B427" t="str">
        <v>2021-01-20</v>
      </c>
      <c r="C427">
        <v>1</v>
      </c>
      <c r="D427">
        <v>16</v>
      </c>
      <c r="E427">
        <v>19</v>
      </c>
      <c r="F427">
        <v>22</v>
      </c>
      <c r="G427">
        <v>23</v>
      </c>
      <c r="H427">
        <v>5</v>
      </c>
      <c r="I427" t="str">
        <v>01 - 16 - 19 - 22 - 23 [PB: 5]</v>
      </c>
      <c r="J427">
        <f>SUM(C427:G427)</f>
        <v>81</v>
      </c>
      <c r="K427">
        <f>AVERAGE(C427:G427)</f>
        <v>16.2</v>
      </c>
      <c r="L427">
        <f>G427-C427</f>
        <v>22</v>
      </c>
      <c r="M427">
        <f>SUMPRODUCT(MOD(C427:G427,2))</f>
        <v>3</v>
      </c>
      <c r="N427">
        <f>5-M427</f>
        <v>2</v>
      </c>
      <c r="O427">
        <f>COUNTIF(C427:G427,"&lt;=17")</f>
        <v>2</v>
      </c>
      <c r="P427">
        <f>COUNTIF(C427:G427,"&gt;=18")</f>
        <v>3</v>
      </c>
      <c r="Q427">
        <f>SUMPRODUCT(--(D427:G427-C427:F427=1))</f>
        <v>1</v>
      </c>
      <c r="R427">
        <f>SUMPRODUCT(COUNTIF(C428:G428,C427:G427))</f>
        <v>0</v>
      </c>
    </row>
    <row r="428">
      <c r="A428">
        <v>2007</v>
      </c>
      <c r="B428" t="str">
        <v>2021-01-16</v>
      </c>
      <c r="C428">
        <v>5</v>
      </c>
      <c r="D428">
        <v>12</v>
      </c>
      <c r="E428">
        <v>27</v>
      </c>
      <c r="F428">
        <v>32</v>
      </c>
      <c r="G428">
        <v>35</v>
      </c>
      <c r="H428">
        <v>2</v>
      </c>
      <c r="I428" t="str">
        <v>05 - 12 - 27 - 32 - 35 [PB: 2]</v>
      </c>
      <c r="J428">
        <f>SUM(C428:G428)</f>
        <v>111</v>
      </c>
      <c r="K428">
        <f>AVERAGE(C428:G428)</f>
        <v>22.2</v>
      </c>
      <c r="L428">
        <f>G428-C428</f>
        <v>30</v>
      </c>
      <c r="M428">
        <f>SUMPRODUCT(MOD(C428:G428,2))</f>
        <v>3</v>
      </c>
      <c r="N428">
        <f>5-M428</f>
        <v>2</v>
      </c>
      <c r="O428">
        <f>COUNTIF(C428:G428,"&lt;=17")</f>
        <v>2</v>
      </c>
      <c r="P428">
        <f>COUNTIF(C428:G428,"&gt;=18")</f>
        <v>3</v>
      </c>
      <c r="Q428">
        <f>SUMPRODUCT(--(D428:G428-C428:F428=1))</f>
        <v>0</v>
      </c>
      <c r="R428">
        <f>SUMPRODUCT(COUNTIF(C429:G429,C428:G428))</f>
        <v>1</v>
      </c>
    </row>
    <row r="429">
      <c r="A429">
        <v>2006</v>
      </c>
      <c r="B429" t="str">
        <v>2021-01-13</v>
      </c>
      <c r="C429">
        <v>4</v>
      </c>
      <c r="D429">
        <v>5</v>
      </c>
      <c r="E429">
        <v>9</v>
      </c>
      <c r="F429">
        <v>10</v>
      </c>
      <c r="G429">
        <v>18</v>
      </c>
      <c r="H429">
        <v>7</v>
      </c>
      <c r="I429" t="str">
        <v>04 - 05 - 09 - 10 - 18 [PB: 7]</v>
      </c>
      <c r="J429">
        <f>SUM(C429:G429)</f>
        <v>46</v>
      </c>
      <c r="K429">
        <f>AVERAGE(C429:G429)</f>
        <v>9.2</v>
      </c>
      <c r="L429">
        <f>G429-C429</f>
        <v>14</v>
      </c>
      <c r="M429">
        <f>SUMPRODUCT(MOD(C429:G429,2))</f>
        <v>2</v>
      </c>
      <c r="N429">
        <f>5-M429</f>
        <v>3</v>
      </c>
      <c r="O429">
        <f>COUNTIF(C429:G429,"&lt;=17")</f>
        <v>4</v>
      </c>
      <c r="P429">
        <f>COUNTIF(C429:G429,"&gt;=18")</f>
        <v>1</v>
      </c>
      <c r="Q429">
        <f>SUMPRODUCT(--(D429:G429-C429:F429=1))</f>
        <v>2</v>
      </c>
      <c r="R429">
        <f>SUMPRODUCT(COUNTIF(C430:G430,C429:G429))</f>
        <v>0</v>
      </c>
    </row>
    <row r="430">
      <c r="A430">
        <v>2005</v>
      </c>
      <c r="B430" t="str">
        <v>2021-01-09</v>
      </c>
      <c r="C430">
        <v>8</v>
      </c>
      <c r="D430">
        <v>11</v>
      </c>
      <c r="E430">
        <v>17</v>
      </c>
      <c r="F430">
        <v>27</v>
      </c>
      <c r="G430">
        <v>29</v>
      </c>
      <c r="H430">
        <v>3</v>
      </c>
      <c r="I430" t="str">
        <v>08 - 11 - 17 - 27 - 29 [PB: 3]</v>
      </c>
      <c r="J430">
        <f>SUM(C430:G430)</f>
        <v>92</v>
      </c>
      <c r="K430">
        <f>AVERAGE(C430:G430)</f>
        <v>18.4</v>
      </c>
      <c r="L430">
        <f>G430-C430</f>
        <v>21</v>
      </c>
      <c r="M430">
        <f>SUMPRODUCT(MOD(C430:G430,2))</f>
        <v>4</v>
      </c>
      <c r="N430">
        <f>5-M430</f>
        <v>1</v>
      </c>
      <c r="O430">
        <f>COUNTIF(C430:G430,"&lt;=17")</f>
        <v>3</v>
      </c>
      <c r="P430">
        <f>COUNTIF(C430:G430,"&gt;=18")</f>
        <v>2</v>
      </c>
      <c r="Q430">
        <f>SUMPRODUCT(--(D430:G430-C430:F430=1))</f>
        <v>0</v>
      </c>
      <c r="R430">
        <f>SUMPRODUCT(COUNTIF(C431:G431,C430:G430))</f>
        <v>1</v>
      </c>
    </row>
    <row r="431">
      <c r="A431">
        <v>2004</v>
      </c>
      <c r="B431" t="str">
        <v>2021-01-06</v>
      </c>
      <c r="C431">
        <v>4</v>
      </c>
      <c r="D431">
        <v>28</v>
      </c>
      <c r="E431">
        <v>29</v>
      </c>
      <c r="F431">
        <v>30</v>
      </c>
      <c r="G431">
        <v>31</v>
      </c>
      <c r="H431">
        <v>3</v>
      </c>
      <c r="I431" t="str">
        <v>04 - 28 - 29 - 30 - 31 [PB: 3]</v>
      </c>
      <c r="J431">
        <f>SUM(C431:G431)</f>
        <v>122</v>
      </c>
      <c r="K431">
        <f>AVERAGE(C431:G431)</f>
        <v>24.4</v>
      </c>
      <c r="L431">
        <f>G431-C431</f>
        <v>27</v>
      </c>
      <c r="M431">
        <f>SUMPRODUCT(MOD(C431:G431,2))</f>
        <v>2</v>
      </c>
      <c r="N431">
        <f>5-M431</f>
        <v>3</v>
      </c>
      <c r="O431">
        <f>COUNTIF(C431:G431,"&lt;=17")</f>
        <v>1</v>
      </c>
      <c r="P431">
        <f>COUNTIF(C431:G431,"&gt;=18")</f>
        <v>4</v>
      </c>
      <c r="Q431">
        <f>SUMPRODUCT(--(D431:G431-C431:F431=1))</f>
        <v>3</v>
      </c>
      <c r="R431">
        <f>SUMPRODUCT(COUNTIF(C432:G432,C431:G431))</f>
        <v>0</v>
      </c>
    </row>
    <row r="432">
      <c r="A432">
        <v>2003</v>
      </c>
      <c r="B432" t="str">
        <v>2021-01-02</v>
      </c>
      <c r="C432">
        <v>6</v>
      </c>
      <c r="D432">
        <v>10</v>
      </c>
      <c r="E432">
        <v>13</v>
      </c>
      <c r="F432">
        <v>14</v>
      </c>
      <c r="G432">
        <v>19</v>
      </c>
      <c r="H432">
        <v>7</v>
      </c>
      <c r="I432" t="str">
        <v>06 - 10 - 13 - 14 - 19 [PB: 7]</v>
      </c>
      <c r="J432">
        <f>SUM(C432:G432)</f>
        <v>62</v>
      </c>
      <c r="K432">
        <f>AVERAGE(C432:G432)</f>
        <v>12.4</v>
      </c>
      <c r="L432">
        <f>G432-C432</f>
        <v>13</v>
      </c>
      <c r="M432">
        <f>SUMPRODUCT(MOD(C432:G432,2))</f>
        <v>2</v>
      </c>
      <c r="N432">
        <f>5-M432</f>
        <v>3</v>
      </c>
      <c r="O432">
        <f>COUNTIF(C432:G432,"&lt;=17")</f>
        <v>4</v>
      </c>
      <c r="P432">
        <f>COUNTIF(C432:G432,"&gt;=18")</f>
        <v>1</v>
      </c>
      <c r="Q432">
        <f>SUMPRODUCT(--(D432:G432-C432:F432=1))</f>
        <v>1</v>
      </c>
      <c r="R432">
        <f>SUMPRODUCT(COUNTIF(C433:G433,C432:G432))</f>
        <v>1</v>
      </c>
    </row>
    <row r="433">
      <c r="A433">
        <v>2002</v>
      </c>
      <c r="B433" t="str">
        <v>2020-12-30</v>
      </c>
      <c r="C433">
        <v>8</v>
      </c>
      <c r="D433">
        <v>14</v>
      </c>
      <c r="E433">
        <v>15</v>
      </c>
      <c r="F433">
        <v>24</v>
      </c>
      <c r="G433">
        <v>29</v>
      </c>
      <c r="H433">
        <v>6</v>
      </c>
      <c r="I433" t="str">
        <v>08 - 14 - 15 - 24 - 29 [PB: 6]</v>
      </c>
      <c r="J433">
        <f>SUM(C433:G433)</f>
        <v>90</v>
      </c>
      <c r="K433">
        <f>AVERAGE(C433:G433)</f>
        <v>18</v>
      </c>
      <c r="L433">
        <f>G433-C433</f>
        <v>21</v>
      </c>
      <c r="M433">
        <f>SUMPRODUCT(MOD(C433:G433,2))</f>
        <v>2</v>
      </c>
      <c r="N433">
        <f>5-M433</f>
        <v>3</v>
      </c>
      <c r="O433">
        <f>COUNTIF(C433:G433,"&lt;=17")</f>
        <v>3</v>
      </c>
      <c r="P433">
        <f>COUNTIF(C433:G433,"&gt;=18")</f>
        <v>2</v>
      </c>
      <c r="Q433">
        <f>SUMPRODUCT(--(D433:G433-C433:F433=1))</f>
        <v>1</v>
      </c>
      <c r="R433">
        <f>SUMPRODUCT(COUNTIF(C434:G434,C433:G433))</f>
        <v>0</v>
      </c>
    </row>
    <row r="434">
      <c r="A434">
        <v>2001</v>
      </c>
      <c r="B434" t="str">
        <v>2020-12-26</v>
      </c>
      <c r="C434">
        <v>11</v>
      </c>
      <c r="D434">
        <v>16</v>
      </c>
      <c r="E434">
        <v>17</v>
      </c>
      <c r="F434">
        <v>33</v>
      </c>
      <c r="G434">
        <v>35</v>
      </c>
      <c r="H434">
        <v>1</v>
      </c>
      <c r="I434" t="str">
        <v>11 - 16 - 17 - 33 - 35 [PB: 1]</v>
      </c>
      <c r="J434">
        <f>SUM(C434:G434)</f>
        <v>112</v>
      </c>
      <c r="K434">
        <f>AVERAGE(C434:G434)</f>
        <v>22.4</v>
      </c>
      <c r="L434">
        <f>G434-C434</f>
        <v>24</v>
      </c>
      <c r="M434">
        <f>SUMPRODUCT(MOD(C434:G434,2))</f>
        <v>4</v>
      </c>
      <c r="N434">
        <f>5-M434</f>
        <v>1</v>
      </c>
      <c r="O434">
        <f>COUNTIF(C434:G434,"&lt;=17")</f>
        <v>3</v>
      </c>
      <c r="P434">
        <f>COUNTIF(C434:G434,"&gt;=18")</f>
        <v>2</v>
      </c>
      <c r="Q434">
        <f>SUMPRODUCT(--(D434:G434-C434:F434=1))</f>
        <v>1</v>
      </c>
      <c r="R434">
        <f>SUMPRODUCT(COUNTIF(C435:G435,C434:G434))</f>
        <v>2</v>
      </c>
    </row>
    <row r="435">
      <c r="A435">
        <v>2000</v>
      </c>
      <c r="B435" t="str">
        <v>2020-12-23</v>
      </c>
      <c r="C435">
        <v>8</v>
      </c>
      <c r="D435">
        <v>11</v>
      </c>
      <c r="E435">
        <v>16</v>
      </c>
      <c r="F435">
        <v>23</v>
      </c>
      <c r="G435">
        <v>25</v>
      </c>
      <c r="H435">
        <v>1</v>
      </c>
      <c r="I435" t="str">
        <v>08 - 11 - 16 - 23 - 25 [PB: 1]</v>
      </c>
      <c r="J435">
        <f>SUM(C435:G435)</f>
        <v>83</v>
      </c>
      <c r="K435">
        <f>AVERAGE(C435:G435)</f>
        <v>16.6</v>
      </c>
      <c r="L435">
        <f>G435-C435</f>
        <v>17</v>
      </c>
      <c r="M435">
        <f>SUMPRODUCT(MOD(C435:G435,2))</f>
        <v>3</v>
      </c>
      <c r="N435">
        <f>5-M435</f>
        <v>2</v>
      </c>
      <c r="O435">
        <f>COUNTIF(C435:G435,"&lt;=17")</f>
        <v>3</v>
      </c>
      <c r="P435">
        <f>COUNTIF(C435:G435,"&gt;=18")</f>
        <v>2</v>
      </c>
      <c r="Q435">
        <f>SUMPRODUCT(--(D435:G435-C435:F435=1))</f>
        <v>0</v>
      </c>
      <c r="R435">
        <f>SUMPRODUCT(COUNTIF(C436:G436,C435:G435))</f>
        <v>3</v>
      </c>
    </row>
    <row r="436">
      <c r="A436">
        <v>1999</v>
      </c>
      <c r="B436" t="str">
        <v>2020-12-19</v>
      </c>
      <c r="C436">
        <v>8</v>
      </c>
      <c r="D436">
        <v>11</v>
      </c>
      <c r="E436">
        <v>16</v>
      </c>
      <c r="F436">
        <v>19</v>
      </c>
      <c r="G436">
        <v>31</v>
      </c>
      <c r="H436">
        <v>9</v>
      </c>
      <c r="I436" t="str">
        <v>08 - 11 - 16 - 19 - 31 [PB: 9]</v>
      </c>
      <c r="J436">
        <f>SUM(C436:G436)</f>
        <v>85</v>
      </c>
      <c r="K436">
        <f>AVERAGE(C436:G436)</f>
        <v>17</v>
      </c>
      <c r="L436">
        <f>G436-C436</f>
        <v>23</v>
      </c>
      <c r="M436">
        <f>SUMPRODUCT(MOD(C436:G436,2))</f>
        <v>3</v>
      </c>
      <c r="N436">
        <f>5-M436</f>
        <v>2</v>
      </c>
      <c r="O436">
        <f>COUNTIF(C436:G436,"&lt;=17")</f>
        <v>3</v>
      </c>
      <c r="P436">
        <f>COUNTIF(C436:G436,"&gt;=18")</f>
        <v>2</v>
      </c>
      <c r="Q436">
        <f>SUMPRODUCT(--(D436:G436-C436:F436=1))</f>
        <v>0</v>
      </c>
      <c r="R436">
        <f>SUMPRODUCT(COUNTIF(C437:G437,C436:G436))</f>
        <v>2</v>
      </c>
    </row>
    <row r="437">
      <c r="A437">
        <v>1998</v>
      </c>
      <c r="B437" t="str">
        <v>2020-12-16</v>
      </c>
      <c r="C437">
        <v>9</v>
      </c>
      <c r="D437">
        <v>17</v>
      </c>
      <c r="E437">
        <v>19</v>
      </c>
      <c r="F437">
        <v>27</v>
      </c>
      <c r="G437">
        <v>31</v>
      </c>
      <c r="H437">
        <v>6</v>
      </c>
      <c r="I437" t="str">
        <v>09 - 17 - 19 - 27 - 31 [PB: 6]</v>
      </c>
      <c r="J437">
        <f>SUM(C437:G437)</f>
        <v>103</v>
      </c>
      <c r="K437">
        <f>AVERAGE(C437:G437)</f>
        <v>20.6</v>
      </c>
      <c r="L437">
        <f>G437-C437</f>
        <v>22</v>
      </c>
      <c r="M437">
        <f>SUMPRODUCT(MOD(C437:G437,2))</f>
        <v>5</v>
      </c>
      <c r="N437">
        <f>5-M437</f>
        <v>0</v>
      </c>
      <c r="O437">
        <f>COUNTIF(C437:G437,"&lt;=17")</f>
        <v>2</v>
      </c>
      <c r="P437">
        <f>COUNTIF(C437:G437,"&gt;=18")</f>
        <v>3</v>
      </c>
      <c r="Q437">
        <f>SUMPRODUCT(--(D437:G437-C437:F437=1))</f>
        <v>0</v>
      </c>
      <c r="R437">
        <f>SUMPRODUCT(COUNTIF(C438:G438,C437:G437))</f>
        <v>0</v>
      </c>
    </row>
    <row r="438">
      <c r="A438">
        <v>1997</v>
      </c>
      <c r="B438" t="str">
        <v>2020-12-12</v>
      </c>
      <c r="C438">
        <v>8</v>
      </c>
      <c r="D438">
        <v>21</v>
      </c>
      <c r="E438">
        <v>26</v>
      </c>
      <c r="F438">
        <v>32</v>
      </c>
      <c r="G438">
        <v>33</v>
      </c>
      <c r="H438">
        <v>9</v>
      </c>
      <c r="I438" t="str">
        <v>08 - 21 - 26 - 32 - 33 [PB: 9]</v>
      </c>
      <c r="J438">
        <f>SUM(C438:G438)</f>
        <v>120</v>
      </c>
      <c r="K438">
        <f>AVERAGE(C438:G438)</f>
        <v>24</v>
      </c>
      <c r="L438">
        <f>G438-C438</f>
        <v>25</v>
      </c>
      <c r="M438">
        <f>SUMPRODUCT(MOD(C438:G438,2))</f>
        <v>2</v>
      </c>
      <c r="N438">
        <f>5-M438</f>
        <v>3</v>
      </c>
      <c r="O438">
        <f>COUNTIF(C438:G438,"&lt;=17")</f>
        <v>1</v>
      </c>
      <c r="P438">
        <f>COUNTIF(C438:G438,"&gt;=18")</f>
        <v>4</v>
      </c>
      <c r="Q438">
        <f>SUMPRODUCT(--(D438:G438-C438:F438=1))</f>
        <v>1</v>
      </c>
      <c r="R438">
        <f>SUMPRODUCT(COUNTIF(C439:G439,C438:G438))</f>
        <v>2</v>
      </c>
    </row>
    <row r="439">
      <c r="A439">
        <v>1996</v>
      </c>
      <c r="B439" t="str">
        <v>2020-12-09</v>
      </c>
      <c r="C439">
        <v>10</v>
      </c>
      <c r="D439">
        <v>14</v>
      </c>
      <c r="E439">
        <v>22</v>
      </c>
      <c r="F439">
        <v>26</v>
      </c>
      <c r="G439">
        <v>32</v>
      </c>
      <c r="H439">
        <v>10</v>
      </c>
      <c r="I439" t="str">
        <v>10 - 14 - 22 - 26 - 32 [PB: 10]</v>
      </c>
      <c r="J439">
        <f>SUM(C439:G439)</f>
        <v>104</v>
      </c>
      <c r="K439">
        <f>AVERAGE(C439:G439)</f>
        <v>20.8</v>
      </c>
      <c r="L439">
        <f>G439-C439</f>
        <v>22</v>
      </c>
      <c r="M439">
        <f>SUMPRODUCT(MOD(C439:G439,2))</f>
        <v>0</v>
      </c>
      <c r="N439">
        <f>5-M439</f>
        <v>5</v>
      </c>
      <c r="O439">
        <f>COUNTIF(C439:G439,"&lt;=17")</f>
        <v>2</v>
      </c>
      <c r="P439">
        <f>COUNTIF(C439:G439,"&gt;=18")</f>
        <v>3</v>
      </c>
      <c r="Q439">
        <f>SUMPRODUCT(--(D439:G439-C439:F439=1))</f>
        <v>0</v>
      </c>
      <c r="R439">
        <f>SUMPRODUCT(COUNTIF(C440:G440,C439:G439))</f>
        <v>1</v>
      </c>
    </row>
    <row r="440">
      <c r="A440">
        <v>1995</v>
      </c>
      <c r="B440" t="str">
        <v>2020-12-05</v>
      </c>
      <c r="C440">
        <v>6</v>
      </c>
      <c r="D440">
        <v>15</v>
      </c>
      <c r="E440">
        <v>20</v>
      </c>
      <c r="F440">
        <v>21</v>
      </c>
      <c r="G440">
        <v>22</v>
      </c>
      <c r="H440">
        <v>6</v>
      </c>
      <c r="I440" t="str">
        <v>06 - 15 - 20 - 21 - 22 [PB: 6]</v>
      </c>
      <c r="J440">
        <f>SUM(C440:G440)</f>
        <v>84</v>
      </c>
      <c r="K440">
        <f>AVERAGE(C440:G440)</f>
        <v>16.8</v>
      </c>
      <c r="L440">
        <f>G440-C440</f>
        <v>16</v>
      </c>
      <c r="M440">
        <f>SUMPRODUCT(MOD(C440:G440,2))</f>
        <v>2</v>
      </c>
      <c r="N440">
        <f>5-M440</f>
        <v>3</v>
      </c>
      <c r="O440">
        <f>COUNTIF(C440:G440,"&lt;=17")</f>
        <v>2</v>
      </c>
      <c r="P440">
        <f>COUNTIF(C440:G440,"&gt;=18")</f>
        <v>3</v>
      </c>
      <c r="Q440">
        <f>SUMPRODUCT(--(D440:G440-C440:F440=1))</f>
        <v>2</v>
      </c>
      <c r="R440">
        <f>SUMPRODUCT(COUNTIF(C441:G441,C440:G440))</f>
        <v>0</v>
      </c>
    </row>
    <row r="441">
      <c r="A441">
        <v>1994</v>
      </c>
      <c r="B441" t="str">
        <v>2020-12-02</v>
      </c>
      <c r="C441">
        <v>5</v>
      </c>
      <c r="D441">
        <v>7</v>
      </c>
      <c r="E441">
        <v>12</v>
      </c>
      <c r="F441">
        <v>19</v>
      </c>
      <c r="G441">
        <v>27</v>
      </c>
      <c r="H441">
        <v>4</v>
      </c>
      <c r="I441" t="str">
        <v>05 - 07 - 12 - 19 - 27 [PB: 4]</v>
      </c>
      <c r="J441">
        <f>SUM(C441:G441)</f>
        <v>70</v>
      </c>
      <c r="K441">
        <f>AVERAGE(C441:G441)</f>
        <v>14</v>
      </c>
      <c r="L441">
        <f>G441-C441</f>
        <v>22</v>
      </c>
      <c r="M441">
        <f>SUMPRODUCT(MOD(C441:G441,2))</f>
        <v>4</v>
      </c>
      <c r="N441">
        <f>5-M441</f>
        <v>1</v>
      </c>
      <c r="O441">
        <f>COUNTIF(C441:G441,"&lt;=17")</f>
        <v>3</v>
      </c>
      <c r="P441">
        <f>COUNTIF(C441:G441,"&gt;=18")</f>
        <v>2</v>
      </c>
      <c r="Q441">
        <f>SUMPRODUCT(--(D441:G441-C441:F441=1))</f>
        <v>0</v>
      </c>
      <c r="R441">
        <f>SUMPRODUCT(COUNTIF(C442:G442,C441:G441))</f>
        <v>1</v>
      </c>
    </row>
    <row r="442">
      <c r="A442">
        <v>1798</v>
      </c>
      <c r="B442" t="str">
        <v>2018-10-31</v>
      </c>
      <c r="C442">
        <v>1</v>
      </c>
      <c r="D442">
        <v>7</v>
      </c>
      <c r="E442">
        <v>23</v>
      </c>
      <c r="F442">
        <v>32</v>
      </c>
      <c r="G442">
        <v>34</v>
      </c>
      <c r="H442">
        <v>2</v>
      </c>
      <c r="I442" t="str">
        <v>01 - 07 - 23 - 32 - 34 [PB: 2]</v>
      </c>
      <c r="J442">
        <f>SUM(C442:G442)</f>
        <v>97</v>
      </c>
      <c r="K442">
        <f>AVERAGE(C442:G442)</f>
        <v>19.4</v>
      </c>
      <c r="L442">
        <f>G442-C442</f>
        <v>33</v>
      </c>
      <c r="M442">
        <f>SUMPRODUCT(MOD(C442:G442,2))</f>
        <v>3</v>
      </c>
      <c r="N442">
        <f>5-M442</f>
        <v>2</v>
      </c>
      <c r="O442">
        <f>COUNTIF(C442:G442,"&lt;=17")</f>
        <v>2</v>
      </c>
      <c r="P442">
        <f>COUNTIF(C442:G442,"&gt;=18")</f>
        <v>3</v>
      </c>
      <c r="Q442">
        <f>SUMPRODUCT(--(D442:G442-C442:F442=1))</f>
        <v>0</v>
      </c>
      <c r="R442">
        <f>SUMPRODUCT(COUNTIF(C443:G443,C442:G442))</f>
        <v>0</v>
      </c>
    </row>
    <row r="443">
      <c r="A443">
        <v>1797</v>
      </c>
      <c r="B443" t="str">
        <v>2018-10-27</v>
      </c>
      <c r="C443">
        <v>2</v>
      </c>
      <c r="D443">
        <v>17</v>
      </c>
      <c r="E443">
        <v>21</v>
      </c>
      <c r="F443">
        <v>24</v>
      </c>
      <c r="G443">
        <v>25</v>
      </c>
      <c r="H443">
        <v>8</v>
      </c>
      <c r="I443" t="str">
        <v>02 - 17 - 21 - 24 - 25 [PB: 8]</v>
      </c>
      <c r="J443">
        <f>SUM(C443:G443)</f>
        <v>89</v>
      </c>
      <c r="K443">
        <f>AVERAGE(C443:G443)</f>
        <v>17.8</v>
      </c>
      <c r="L443">
        <f>G443-C443</f>
        <v>23</v>
      </c>
      <c r="M443">
        <f>SUMPRODUCT(MOD(C443:G443,2))</f>
        <v>3</v>
      </c>
      <c r="N443">
        <f>5-M443</f>
        <v>2</v>
      </c>
      <c r="O443">
        <f>COUNTIF(C443:G443,"&lt;=17")</f>
        <v>2</v>
      </c>
      <c r="P443">
        <f>COUNTIF(C443:G443,"&gt;=18")</f>
        <v>3</v>
      </c>
      <c r="Q443">
        <f>SUMPRODUCT(--(D443:G443-C443:F443=1))</f>
        <v>1</v>
      </c>
      <c r="R443">
        <f>SUMPRODUCT(COUNTIF(C444:G444,C443:G443))</f>
        <v>0</v>
      </c>
    </row>
    <row r="444">
      <c r="A444">
        <v>1796</v>
      </c>
      <c r="B444" t="str">
        <v>2018-10-24</v>
      </c>
      <c r="C444">
        <v>9</v>
      </c>
      <c r="D444">
        <v>12</v>
      </c>
      <c r="E444">
        <v>13</v>
      </c>
      <c r="F444">
        <v>32</v>
      </c>
      <c r="G444">
        <v>35</v>
      </c>
      <c r="H444">
        <v>4</v>
      </c>
      <c r="I444" t="str">
        <v>09 - 12 - 13 - 32 - 35 [PB: 4]</v>
      </c>
      <c r="J444">
        <f>SUM(C444:G444)</f>
        <v>101</v>
      </c>
      <c r="K444">
        <f>AVERAGE(C444:G444)</f>
        <v>20.2</v>
      </c>
      <c r="L444">
        <f>G444-C444</f>
        <v>26</v>
      </c>
      <c r="M444">
        <f>SUMPRODUCT(MOD(C444:G444,2))</f>
        <v>3</v>
      </c>
      <c r="N444">
        <f>5-M444</f>
        <v>2</v>
      </c>
      <c r="O444">
        <f>COUNTIF(C444:G444,"&lt;=17")</f>
        <v>3</v>
      </c>
      <c r="P444">
        <f>COUNTIF(C444:G444,"&gt;=18")</f>
        <v>2</v>
      </c>
      <c r="Q444">
        <f>SUMPRODUCT(--(D444:G444-C444:F444=1))</f>
        <v>1</v>
      </c>
      <c r="R444">
        <f>SUMPRODUCT(COUNTIF(C445:G445,C444:G444))</f>
        <v>0</v>
      </c>
    </row>
    <row r="445">
      <c r="A445">
        <v>1795</v>
      </c>
      <c r="B445" t="str">
        <v>2018-10-20</v>
      </c>
      <c r="C445">
        <v>5</v>
      </c>
      <c r="D445">
        <v>8</v>
      </c>
      <c r="E445">
        <v>10</v>
      </c>
      <c r="F445">
        <v>11</v>
      </c>
      <c r="G445">
        <v>25</v>
      </c>
      <c r="H445">
        <v>6</v>
      </c>
      <c r="I445" t="str">
        <v>05 - 08 - 10 - 11 - 25 [PB: 6]</v>
      </c>
      <c r="J445">
        <f>SUM(C445:G445)</f>
        <v>59</v>
      </c>
      <c r="K445">
        <f>AVERAGE(C445:G445)</f>
        <v>11.8</v>
      </c>
      <c r="L445">
        <f>G445-C445</f>
        <v>20</v>
      </c>
      <c r="M445">
        <f>SUMPRODUCT(MOD(C445:G445,2))</f>
        <v>3</v>
      </c>
      <c r="N445">
        <f>5-M445</f>
        <v>2</v>
      </c>
      <c r="O445">
        <f>COUNTIF(C445:G445,"&lt;=17")</f>
        <v>4</v>
      </c>
      <c r="P445">
        <f>COUNTIF(C445:G445,"&gt;=18")</f>
        <v>1</v>
      </c>
      <c r="Q445">
        <f>SUMPRODUCT(--(D445:G445-C445:F445=1))</f>
        <v>1</v>
      </c>
      <c r="R445">
        <f>SUMPRODUCT(COUNTIF(C446:G446,C445:G445))</f>
        <v>2</v>
      </c>
    </row>
    <row r="446">
      <c r="A446">
        <v>1794</v>
      </c>
      <c r="B446" t="str">
        <v>2018-10-17</v>
      </c>
      <c r="C446">
        <v>5</v>
      </c>
      <c r="D446">
        <v>7</v>
      </c>
      <c r="E446">
        <v>10</v>
      </c>
      <c r="F446">
        <v>16</v>
      </c>
      <c r="G446">
        <v>31</v>
      </c>
      <c r="H446">
        <v>9</v>
      </c>
      <c r="I446" t="str">
        <v>05 - 07 - 10 - 16 - 31 [PB: 9]</v>
      </c>
      <c r="J446">
        <f>SUM(C446:G446)</f>
        <v>69</v>
      </c>
      <c r="K446">
        <f>AVERAGE(C446:G446)</f>
        <v>13.8</v>
      </c>
      <c r="L446">
        <f>G446-C446</f>
        <v>26</v>
      </c>
      <c r="M446">
        <f>SUMPRODUCT(MOD(C446:G446,2))</f>
        <v>3</v>
      </c>
      <c r="N446">
        <f>5-M446</f>
        <v>2</v>
      </c>
      <c r="O446">
        <f>COUNTIF(C446:G446,"&lt;=17")</f>
        <v>4</v>
      </c>
      <c r="P446">
        <f>COUNTIF(C446:G446,"&gt;=18")</f>
        <v>1</v>
      </c>
      <c r="Q446">
        <f>SUMPRODUCT(--(D446:G446-C446:F446=1))</f>
        <v>0</v>
      </c>
      <c r="R446">
        <f>SUMPRODUCT(COUNTIF(C447:G447,C446:G446))</f>
        <v>1</v>
      </c>
    </row>
    <row r="447">
      <c r="A447">
        <v>1793</v>
      </c>
      <c r="B447" t="str">
        <v>2018-10-13</v>
      </c>
      <c r="C447">
        <v>1</v>
      </c>
      <c r="D447">
        <v>12</v>
      </c>
      <c r="E447">
        <v>13</v>
      </c>
      <c r="F447">
        <v>29</v>
      </c>
      <c r="G447">
        <v>31</v>
      </c>
      <c r="H447">
        <v>4</v>
      </c>
      <c r="I447" t="str">
        <v>01 - 12 - 13 - 29 - 31 [PB: 4]</v>
      </c>
      <c r="J447">
        <f>SUM(C447:G447)</f>
        <v>86</v>
      </c>
      <c r="K447">
        <f>AVERAGE(C447:G447)</f>
        <v>17.2</v>
      </c>
      <c r="L447">
        <f>G447-C447</f>
        <v>30</v>
      </c>
      <c r="M447">
        <f>SUMPRODUCT(MOD(C447:G447,2))</f>
        <v>4</v>
      </c>
      <c r="N447">
        <f>5-M447</f>
        <v>1</v>
      </c>
      <c r="O447">
        <f>COUNTIF(C447:G447,"&lt;=17")</f>
        <v>3</v>
      </c>
      <c r="P447">
        <f>COUNTIF(C447:G447,"&gt;=18")</f>
        <v>2</v>
      </c>
      <c r="Q447">
        <f>SUMPRODUCT(--(D447:G447-C447:F447=1))</f>
        <v>1</v>
      </c>
      <c r="R447">
        <f>SUMPRODUCT(COUNTIF(C448:G448,C447:G447))</f>
        <v>1</v>
      </c>
    </row>
    <row r="448">
      <c r="A448">
        <v>1792</v>
      </c>
      <c r="B448" t="str">
        <v>2018-10-10</v>
      </c>
      <c r="C448">
        <v>3</v>
      </c>
      <c r="D448">
        <v>8</v>
      </c>
      <c r="E448">
        <v>9</v>
      </c>
      <c r="F448">
        <v>13</v>
      </c>
      <c r="G448">
        <v>22</v>
      </c>
      <c r="H448">
        <v>5</v>
      </c>
      <c r="I448" t="str">
        <v>03 - 08 - 09 - 13 - 22 [PB: 5]</v>
      </c>
      <c r="J448">
        <f>SUM(C448:G448)</f>
        <v>55</v>
      </c>
      <c r="K448">
        <f>AVERAGE(C448:G448)</f>
        <v>11</v>
      </c>
      <c r="L448">
        <f>G448-C448</f>
        <v>19</v>
      </c>
      <c r="M448">
        <f>SUMPRODUCT(MOD(C448:G448,2))</f>
        <v>3</v>
      </c>
      <c r="N448">
        <f>5-M448</f>
        <v>2</v>
      </c>
      <c r="O448">
        <f>COUNTIF(C448:G448,"&lt;=17")</f>
        <v>4</v>
      </c>
      <c r="P448">
        <f>COUNTIF(C448:G448,"&gt;=18")</f>
        <v>1</v>
      </c>
      <c r="Q448">
        <f>SUMPRODUCT(--(D448:G448-C448:F448=1))</f>
        <v>1</v>
      </c>
      <c r="R448">
        <f>SUMPRODUCT(COUNTIF(C449:G449,C448:G448))</f>
        <v>1</v>
      </c>
    </row>
    <row r="449">
      <c r="A449">
        <v>1791</v>
      </c>
      <c r="B449" t="str">
        <v>2018-10-06</v>
      </c>
      <c r="C449">
        <v>4</v>
      </c>
      <c r="D449">
        <v>15</v>
      </c>
      <c r="E449">
        <v>22</v>
      </c>
      <c r="F449">
        <v>25</v>
      </c>
      <c r="G449">
        <v>27</v>
      </c>
      <c r="H449">
        <v>2</v>
      </c>
      <c r="I449" t="str">
        <v>04 - 15 - 22 - 25 - 27 [PB: 2]</v>
      </c>
      <c r="J449">
        <f>SUM(C449:G449)</f>
        <v>93</v>
      </c>
      <c r="K449">
        <f>AVERAGE(C449:G449)</f>
        <v>18.6</v>
      </c>
      <c r="L449">
        <f>G449-C449</f>
        <v>23</v>
      </c>
      <c r="M449">
        <f>SUMPRODUCT(MOD(C449:G449,2))</f>
        <v>3</v>
      </c>
      <c r="N449">
        <f>5-M449</f>
        <v>2</v>
      </c>
      <c r="O449">
        <f>COUNTIF(C449:G449,"&lt;=17")</f>
        <v>2</v>
      </c>
      <c r="P449">
        <f>COUNTIF(C449:G449,"&gt;=18")</f>
        <v>3</v>
      </c>
      <c r="Q449">
        <f>SUMPRODUCT(--(D449:G449-C449:F449=1))</f>
        <v>0</v>
      </c>
      <c r="R449">
        <f>SUMPRODUCT(COUNTIF(C450:G450,C449:G449))</f>
        <v>0</v>
      </c>
    </row>
    <row r="450">
      <c r="A450">
        <v>1790</v>
      </c>
      <c r="B450" t="str">
        <v>2018-10-03</v>
      </c>
      <c r="C450">
        <v>3</v>
      </c>
      <c r="D450">
        <v>18</v>
      </c>
      <c r="E450">
        <v>20</v>
      </c>
      <c r="F450">
        <v>29</v>
      </c>
      <c r="G450">
        <v>31</v>
      </c>
      <c r="H450">
        <v>9</v>
      </c>
      <c r="I450" t="str">
        <v>03 - 18 - 20 - 29 - 31 [PB: 9]</v>
      </c>
      <c r="J450">
        <f>SUM(C450:G450)</f>
        <v>101</v>
      </c>
      <c r="K450">
        <f>AVERAGE(C450:G450)</f>
        <v>20.2</v>
      </c>
      <c r="L450">
        <f>G450-C450</f>
        <v>28</v>
      </c>
      <c r="M450">
        <f>SUMPRODUCT(MOD(C450:G450,2))</f>
        <v>3</v>
      </c>
      <c r="N450">
        <f>5-M450</f>
        <v>2</v>
      </c>
      <c r="O450">
        <f>COUNTIF(C450:G450,"&lt;=17")</f>
        <v>1</v>
      </c>
      <c r="P450">
        <f>COUNTIF(C450:G450,"&gt;=18")</f>
        <v>4</v>
      </c>
      <c r="Q450">
        <f>SUMPRODUCT(--(D450:G450-C450:F450=1))</f>
        <v>0</v>
      </c>
      <c r="R450">
        <f>SUMPRODUCT(COUNTIF(C451:G451,C450:G450))</f>
        <v>0</v>
      </c>
    </row>
    <row r="451">
      <c r="A451">
        <v>1789</v>
      </c>
      <c r="B451" t="str">
        <v>2018-09-29</v>
      </c>
      <c r="C451">
        <v>7</v>
      </c>
      <c r="D451">
        <v>8</v>
      </c>
      <c r="E451">
        <v>13</v>
      </c>
      <c r="F451">
        <v>19</v>
      </c>
      <c r="G451">
        <v>21</v>
      </c>
      <c r="H451">
        <v>9</v>
      </c>
      <c r="I451" t="str">
        <v>07 - 08 - 13 - 19 - 21 [PB: 9]</v>
      </c>
      <c r="J451">
        <f>SUM(C451:G451)</f>
        <v>68</v>
      </c>
      <c r="K451">
        <f>AVERAGE(C451:G451)</f>
        <v>13.6</v>
      </c>
      <c r="L451">
        <f>G451-C451</f>
        <v>14</v>
      </c>
      <c r="M451">
        <f>SUMPRODUCT(MOD(C451:G451,2))</f>
        <v>4</v>
      </c>
      <c r="N451">
        <f>5-M451</f>
        <v>1</v>
      </c>
      <c r="O451">
        <f>COUNTIF(C451:G451,"&lt;=17")</f>
        <v>3</v>
      </c>
      <c r="P451">
        <f>COUNTIF(C451:G451,"&gt;=18")</f>
        <v>2</v>
      </c>
      <c r="Q451">
        <f>SUMPRODUCT(--(D451:G451-C451:F451=1))</f>
        <v>1</v>
      </c>
      <c r="R451">
        <f>SUMPRODUCT(COUNTIF(C452:G452,C451:G451))</f>
        <v>1</v>
      </c>
    </row>
    <row r="452">
      <c r="A452">
        <v>1788</v>
      </c>
      <c r="B452" t="str">
        <v>2018-09-26</v>
      </c>
      <c r="C452">
        <v>2</v>
      </c>
      <c r="D452">
        <v>14</v>
      </c>
      <c r="E452">
        <v>18</v>
      </c>
      <c r="F452">
        <v>21</v>
      </c>
      <c r="G452">
        <v>27</v>
      </c>
      <c r="H452">
        <v>10</v>
      </c>
      <c r="I452" t="str">
        <v>02 - 14 - 18 - 21 - 27 [PB: 10]</v>
      </c>
      <c r="J452">
        <f>SUM(C452:G452)</f>
        <v>82</v>
      </c>
      <c r="K452">
        <f>AVERAGE(C452:G452)</f>
        <v>16.4</v>
      </c>
      <c r="L452">
        <f>G452-C452</f>
        <v>25</v>
      </c>
      <c r="M452">
        <f>SUMPRODUCT(MOD(C452:G452,2))</f>
        <v>2</v>
      </c>
      <c r="N452">
        <f>5-M452</f>
        <v>3</v>
      </c>
      <c r="O452">
        <f>COUNTIF(C452:G452,"&lt;=17")</f>
        <v>2</v>
      </c>
      <c r="P452">
        <f>COUNTIF(C452:G452,"&gt;=18")</f>
        <v>3</v>
      </c>
      <c r="Q452">
        <f>SUMPRODUCT(--(D452:G452-C452:F452=1))</f>
        <v>0</v>
      </c>
      <c r="R452">
        <f>SUMPRODUCT(COUNTIF(C453:G453,C452:G452))</f>
        <v>2</v>
      </c>
    </row>
    <row r="453">
      <c r="A453">
        <v>1787</v>
      </c>
      <c r="B453" t="str">
        <v>2018-09-22</v>
      </c>
      <c r="C453">
        <v>2</v>
      </c>
      <c r="D453">
        <v>5</v>
      </c>
      <c r="E453">
        <v>13</v>
      </c>
      <c r="F453">
        <v>21</v>
      </c>
      <c r="G453">
        <v>26</v>
      </c>
      <c r="H453">
        <v>3</v>
      </c>
      <c r="I453" t="str">
        <v>02 - 05 - 13 - 21 - 26 [PB: 3]</v>
      </c>
      <c r="J453">
        <f>SUM(C453:G453)</f>
        <v>67</v>
      </c>
      <c r="K453">
        <f>AVERAGE(C453:G453)</f>
        <v>13.4</v>
      </c>
      <c r="L453">
        <f>G453-C453</f>
        <v>24</v>
      </c>
      <c r="M453">
        <f>SUMPRODUCT(MOD(C453:G453,2))</f>
        <v>3</v>
      </c>
      <c r="N453">
        <f>5-M453</f>
        <v>2</v>
      </c>
      <c r="O453">
        <f>COUNTIF(C453:G453,"&lt;=17")</f>
        <v>3</v>
      </c>
      <c r="P453">
        <f>COUNTIF(C453:G453,"&gt;=18")</f>
        <v>2</v>
      </c>
      <c r="Q453">
        <f>SUMPRODUCT(--(D453:G453-C453:F453=1))</f>
        <v>0</v>
      </c>
      <c r="R453">
        <f>SUMPRODUCT(COUNTIF(C454:G454,C453:G453))</f>
        <v>1</v>
      </c>
    </row>
    <row r="454">
      <c r="A454">
        <v>1786</v>
      </c>
      <c r="B454" t="str">
        <v>2018-09-19</v>
      </c>
      <c r="C454">
        <v>2</v>
      </c>
      <c r="D454">
        <v>6</v>
      </c>
      <c r="E454">
        <v>8</v>
      </c>
      <c r="F454">
        <v>17</v>
      </c>
      <c r="G454">
        <v>35</v>
      </c>
      <c r="H454">
        <v>2</v>
      </c>
      <c r="I454" t="str">
        <v>02 - 06 - 08 - 17 - 35 [PB: 2]</v>
      </c>
      <c r="J454">
        <f>SUM(C454:G454)</f>
        <v>68</v>
      </c>
      <c r="K454">
        <f>AVERAGE(C454:G454)</f>
        <v>13.6</v>
      </c>
      <c r="L454">
        <f>G454-C454</f>
        <v>33</v>
      </c>
      <c r="M454">
        <f>SUMPRODUCT(MOD(C454:G454,2))</f>
        <v>2</v>
      </c>
      <c r="N454">
        <f>5-M454</f>
        <v>3</v>
      </c>
      <c r="O454">
        <f>COUNTIF(C454:G454,"&lt;=17")</f>
        <v>4</v>
      </c>
      <c r="P454">
        <f>COUNTIF(C454:G454,"&gt;=18")</f>
        <v>1</v>
      </c>
      <c r="Q454">
        <f>SUMPRODUCT(--(D454:G454-C454:F454=1))</f>
        <v>0</v>
      </c>
      <c r="R454">
        <f>SUMPRODUCT(COUNTIF(C455:G455,C454:G454))</f>
        <v>1</v>
      </c>
    </row>
    <row r="455">
      <c r="A455">
        <v>1785</v>
      </c>
      <c r="B455" t="str">
        <v>2018-09-15</v>
      </c>
      <c r="C455">
        <v>14</v>
      </c>
      <c r="D455">
        <v>15</v>
      </c>
      <c r="E455">
        <v>16</v>
      </c>
      <c r="F455">
        <v>17</v>
      </c>
      <c r="G455">
        <v>18</v>
      </c>
      <c r="H455">
        <v>4</v>
      </c>
      <c r="I455" t="str">
        <v>14 - 15 - 16 - 17 - 18 [PB: 4]</v>
      </c>
      <c r="J455">
        <f>SUM(C455:G455)</f>
        <v>80</v>
      </c>
      <c r="K455">
        <f>AVERAGE(C455:G455)</f>
        <v>16</v>
      </c>
      <c r="L455">
        <f>G455-C455</f>
        <v>4</v>
      </c>
      <c r="M455">
        <f>SUMPRODUCT(MOD(C455:G455,2))</f>
        <v>2</v>
      </c>
      <c r="N455">
        <f>5-M455</f>
        <v>3</v>
      </c>
      <c r="O455">
        <f>COUNTIF(C455:G455,"&lt;=17")</f>
        <v>4</v>
      </c>
      <c r="P455">
        <f>COUNTIF(C455:G455,"&gt;=18")</f>
        <v>1</v>
      </c>
      <c r="Q455">
        <f>SUMPRODUCT(--(D455:G455-C455:F455=1))</f>
        <v>4</v>
      </c>
      <c r="R455">
        <f>SUMPRODUCT(COUNTIF(C456:G456,C455:G455))</f>
        <v>2</v>
      </c>
    </row>
    <row r="456">
      <c r="A456">
        <v>1784</v>
      </c>
      <c r="B456" t="str">
        <v>2018-09-12</v>
      </c>
      <c r="C456">
        <v>2</v>
      </c>
      <c r="D456">
        <v>16</v>
      </c>
      <c r="E456">
        <v>18</v>
      </c>
      <c r="F456">
        <v>19</v>
      </c>
      <c r="G456">
        <v>22</v>
      </c>
      <c r="H456">
        <v>1</v>
      </c>
      <c r="I456" t="str">
        <v>02 - 16 - 18 - 19 - 22 [PB: 1]</v>
      </c>
      <c r="J456">
        <f>SUM(C456:G456)</f>
        <v>77</v>
      </c>
      <c r="K456">
        <f>AVERAGE(C456:G456)</f>
        <v>15.4</v>
      </c>
      <c r="L456">
        <f>G456-C456</f>
        <v>20</v>
      </c>
      <c r="M456">
        <f>SUMPRODUCT(MOD(C456:G456,2))</f>
        <v>1</v>
      </c>
      <c r="N456">
        <f>5-M456</f>
        <v>4</v>
      </c>
      <c r="O456">
        <f>COUNTIF(C456:G456,"&lt;=17")</f>
        <v>2</v>
      </c>
      <c r="P456">
        <f>COUNTIF(C456:G456,"&gt;=18")</f>
        <v>3</v>
      </c>
      <c r="Q456">
        <f>SUMPRODUCT(--(D456:G456-C456:F456=1))</f>
        <v>1</v>
      </c>
      <c r="R456">
        <f>SUMPRODUCT(COUNTIF(C457:G457,C456:G456))</f>
        <v>0</v>
      </c>
    </row>
    <row r="457">
      <c r="A457">
        <v>1783</v>
      </c>
      <c r="B457" t="str">
        <v>2018-09-08</v>
      </c>
      <c r="C457">
        <v>4</v>
      </c>
      <c r="D457">
        <v>5</v>
      </c>
      <c r="E457">
        <v>10</v>
      </c>
      <c r="F457">
        <v>11</v>
      </c>
      <c r="G457">
        <v>32</v>
      </c>
      <c r="H457">
        <v>9</v>
      </c>
      <c r="I457" t="str">
        <v>04 - 05 - 10 - 11 - 32 [PB: 9]</v>
      </c>
      <c r="J457">
        <f>SUM(C457:G457)</f>
        <v>62</v>
      </c>
      <c r="K457">
        <f>AVERAGE(C457:G457)</f>
        <v>12.4</v>
      </c>
      <c r="L457">
        <f>G457-C457</f>
        <v>28</v>
      </c>
      <c r="M457">
        <f>SUMPRODUCT(MOD(C457:G457,2))</f>
        <v>2</v>
      </c>
      <c r="N457">
        <f>5-M457</f>
        <v>3</v>
      </c>
      <c r="O457">
        <f>COUNTIF(C457:G457,"&lt;=17")</f>
        <v>4</v>
      </c>
      <c r="P457">
        <f>COUNTIF(C457:G457,"&gt;=18")</f>
        <v>1</v>
      </c>
      <c r="Q457">
        <f>SUMPRODUCT(--(D457:G457-C457:F457=1))</f>
        <v>2</v>
      </c>
      <c r="R457">
        <f>SUMPRODUCT(COUNTIF(C458:G458,C457:G457))</f>
        <v>1</v>
      </c>
    </row>
    <row r="458">
      <c r="A458">
        <v>1782</v>
      </c>
      <c r="B458" t="str">
        <v>2018-09-05</v>
      </c>
      <c r="C458">
        <v>5</v>
      </c>
      <c r="D458">
        <v>7</v>
      </c>
      <c r="E458">
        <v>18</v>
      </c>
      <c r="F458">
        <v>27</v>
      </c>
      <c r="G458">
        <v>30</v>
      </c>
      <c r="H458">
        <v>2</v>
      </c>
      <c r="I458" t="str">
        <v>05 - 07 - 18 - 27 - 30 [PB: 2]</v>
      </c>
      <c r="J458">
        <f>SUM(C458:G458)</f>
        <v>87</v>
      </c>
      <c r="K458">
        <f>AVERAGE(C458:G458)</f>
        <v>17.4</v>
      </c>
      <c r="L458">
        <f>G458-C458</f>
        <v>25</v>
      </c>
      <c r="M458">
        <f>SUMPRODUCT(MOD(C458:G458,2))</f>
        <v>3</v>
      </c>
      <c r="N458">
        <f>5-M458</f>
        <v>2</v>
      </c>
      <c r="O458">
        <f>COUNTIF(C458:G458,"&lt;=17")</f>
        <v>2</v>
      </c>
      <c r="P458">
        <f>COUNTIF(C458:G458,"&gt;=18")</f>
        <v>3</v>
      </c>
      <c r="Q458">
        <f>SUMPRODUCT(--(D458:G458-C458:F458=1))</f>
        <v>0</v>
      </c>
      <c r="R458">
        <f>SUMPRODUCT(COUNTIF(C459:G459,C458:G458))</f>
        <v>1</v>
      </c>
    </row>
    <row r="459">
      <c r="A459">
        <v>1781</v>
      </c>
      <c r="B459" t="str">
        <v>2018-09-01</v>
      </c>
      <c r="C459">
        <v>7</v>
      </c>
      <c r="D459">
        <v>9</v>
      </c>
      <c r="E459">
        <v>11</v>
      </c>
      <c r="F459">
        <v>12</v>
      </c>
      <c r="G459">
        <v>31</v>
      </c>
      <c r="H459">
        <v>2</v>
      </c>
      <c r="I459" t="str">
        <v>07 - 09 - 11 - 12 - 31 [PB: 2]</v>
      </c>
      <c r="J459">
        <f>SUM(C459:G459)</f>
        <v>70</v>
      </c>
      <c r="K459">
        <f>AVERAGE(C459:G459)</f>
        <v>14</v>
      </c>
      <c r="L459">
        <f>G459-C459</f>
        <v>24</v>
      </c>
      <c r="M459">
        <f>SUMPRODUCT(MOD(C459:G459,2))</f>
        <v>4</v>
      </c>
      <c r="N459">
        <f>5-M459</f>
        <v>1</v>
      </c>
      <c r="O459">
        <f>COUNTIF(C459:G459,"&lt;=17")</f>
        <v>4</v>
      </c>
      <c r="P459">
        <f>COUNTIF(C459:G459,"&gt;=18")</f>
        <v>1</v>
      </c>
      <c r="Q459">
        <f>SUMPRODUCT(--(D459:G459-C459:F459=1))</f>
        <v>1</v>
      </c>
      <c r="R459">
        <f>SUMPRODUCT(COUNTIF(C460:G460,C459:G459))</f>
        <v>1</v>
      </c>
    </row>
    <row r="460">
      <c r="A460">
        <v>1780</v>
      </c>
      <c r="B460" t="str">
        <v>2018-08-29</v>
      </c>
      <c r="C460">
        <v>4</v>
      </c>
      <c r="D460">
        <v>8</v>
      </c>
      <c r="E460">
        <v>24</v>
      </c>
      <c r="F460">
        <v>25</v>
      </c>
      <c r="G460">
        <v>31</v>
      </c>
      <c r="H460">
        <v>5</v>
      </c>
      <c r="I460" t="str">
        <v>04 - 08 - 24 - 25 - 31 [PB: 5]</v>
      </c>
      <c r="J460">
        <f>SUM(C460:G460)</f>
        <v>92</v>
      </c>
      <c r="K460">
        <f>AVERAGE(C460:G460)</f>
        <v>18.4</v>
      </c>
      <c r="L460">
        <f>G460-C460</f>
        <v>27</v>
      </c>
      <c r="M460">
        <f>SUMPRODUCT(MOD(C460:G460,2))</f>
        <v>2</v>
      </c>
      <c r="N460">
        <f>5-M460</f>
        <v>3</v>
      </c>
      <c r="O460">
        <f>COUNTIF(C460:G460,"&lt;=17")</f>
        <v>2</v>
      </c>
      <c r="P460">
        <f>COUNTIF(C460:G460,"&gt;=18")</f>
        <v>3</v>
      </c>
      <c r="Q460">
        <f>SUMPRODUCT(--(D460:G460-C460:F460=1))</f>
        <v>1</v>
      </c>
      <c r="R460">
        <f>SUMPRODUCT(COUNTIF(C461:G461,C460:G460))</f>
        <v>0</v>
      </c>
    </row>
    <row r="461">
      <c r="A461">
        <v>1779</v>
      </c>
      <c r="B461" t="str">
        <v>2018-08-25</v>
      </c>
      <c r="C461">
        <v>1</v>
      </c>
      <c r="D461">
        <v>12</v>
      </c>
      <c r="E461">
        <v>15</v>
      </c>
      <c r="F461">
        <v>17</v>
      </c>
      <c r="G461">
        <v>18</v>
      </c>
      <c r="H461">
        <v>1</v>
      </c>
      <c r="I461" t="str">
        <v>01 - 12 - 15 - 17 - 18 [PB: 1]</v>
      </c>
      <c r="J461">
        <f>SUM(C461:G461)</f>
        <v>63</v>
      </c>
      <c r="K461">
        <f>AVERAGE(C461:G461)</f>
        <v>12.6</v>
      </c>
      <c r="L461">
        <f>G461-C461</f>
        <v>17</v>
      </c>
      <c r="M461">
        <f>SUMPRODUCT(MOD(C461:G461,2))</f>
        <v>3</v>
      </c>
      <c r="N461">
        <f>5-M461</f>
        <v>2</v>
      </c>
      <c r="O461">
        <f>COUNTIF(C461:G461,"&lt;=17")</f>
        <v>4</v>
      </c>
      <c r="P461">
        <f>COUNTIF(C461:G461,"&gt;=18")</f>
        <v>1</v>
      </c>
      <c r="Q461">
        <f>SUMPRODUCT(--(D461:G461-C461:F461=1))</f>
        <v>1</v>
      </c>
      <c r="R461">
        <f>SUMPRODUCT(COUNTIF(C462:G462,C461:G461))</f>
        <v>1</v>
      </c>
    </row>
    <row r="462">
      <c r="A462">
        <v>1778</v>
      </c>
      <c r="B462" t="str">
        <v>2018-08-22</v>
      </c>
      <c r="C462">
        <v>9</v>
      </c>
      <c r="D462">
        <v>13</v>
      </c>
      <c r="E462">
        <v>15</v>
      </c>
      <c r="F462">
        <v>19</v>
      </c>
      <c r="G462">
        <v>30</v>
      </c>
      <c r="H462">
        <v>4</v>
      </c>
      <c r="I462" t="str">
        <v>09 - 13 - 15 - 19 - 30 [PB: 4]</v>
      </c>
      <c r="J462">
        <f>SUM(C462:G462)</f>
        <v>86</v>
      </c>
      <c r="K462">
        <f>AVERAGE(C462:G462)</f>
        <v>17.2</v>
      </c>
      <c r="L462">
        <f>G462-C462</f>
        <v>21</v>
      </c>
      <c r="M462">
        <f>SUMPRODUCT(MOD(C462:G462,2))</f>
        <v>4</v>
      </c>
      <c r="N462">
        <f>5-M462</f>
        <v>1</v>
      </c>
      <c r="O462">
        <f>COUNTIF(C462:G462,"&lt;=17")</f>
        <v>3</v>
      </c>
      <c r="P462">
        <f>COUNTIF(C462:G462,"&gt;=18")</f>
        <v>2</v>
      </c>
      <c r="Q462">
        <f>SUMPRODUCT(--(D462:G462-C462:F462=1))</f>
        <v>0</v>
      </c>
      <c r="R462">
        <f>SUMPRODUCT(COUNTIF(C463:G463,C462:G462))</f>
        <v>0</v>
      </c>
    </row>
    <row r="463">
      <c r="A463">
        <v>1777</v>
      </c>
      <c r="B463" t="str">
        <v>2018-08-18</v>
      </c>
      <c r="C463">
        <v>5</v>
      </c>
      <c r="D463">
        <v>17</v>
      </c>
      <c r="E463">
        <v>18</v>
      </c>
      <c r="F463">
        <v>24</v>
      </c>
      <c r="G463">
        <v>26</v>
      </c>
      <c r="H463">
        <v>10</v>
      </c>
      <c r="I463" t="str">
        <v>05 - 17 - 18 - 24 - 26 [PB: 10]</v>
      </c>
      <c r="J463">
        <f>SUM(C463:G463)</f>
        <v>90</v>
      </c>
      <c r="K463">
        <f>AVERAGE(C463:G463)</f>
        <v>18</v>
      </c>
      <c r="L463">
        <f>G463-C463</f>
        <v>21</v>
      </c>
      <c r="M463">
        <f>SUMPRODUCT(MOD(C463:G463,2))</f>
        <v>2</v>
      </c>
      <c r="N463">
        <f>5-M463</f>
        <v>3</v>
      </c>
      <c r="O463">
        <f>COUNTIF(C463:G463,"&lt;=17")</f>
        <v>2</v>
      </c>
      <c r="P463">
        <f>COUNTIF(C463:G463,"&gt;=18")</f>
        <v>3</v>
      </c>
      <c r="Q463">
        <f>SUMPRODUCT(--(D463:G463-C463:F463=1))</f>
        <v>1</v>
      </c>
      <c r="R463">
        <f>SUMPRODUCT(COUNTIF(C464:G464,C463:G463))</f>
        <v>0</v>
      </c>
    </row>
    <row r="464">
      <c r="A464">
        <v>1776</v>
      </c>
      <c r="B464" t="str">
        <v>2018-08-15</v>
      </c>
      <c r="C464">
        <v>3</v>
      </c>
      <c r="D464">
        <v>11</v>
      </c>
      <c r="E464">
        <v>25</v>
      </c>
      <c r="F464">
        <v>34</v>
      </c>
      <c r="G464">
        <v>35</v>
      </c>
      <c r="H464">
        <v>1</v>
      </c>
      <c r="I464" t="str">
        <v>03 - 11 - 25 - 34 - 35 [PB: 1]</v>
      </c>
      <c r="J464">
        <f>SUM(C464:G464)</f>
        <v>108</v>
      </c>
      <c r="K464">
        <f>AVERAGE(C464:G464)</f>
        <v>21.6</v>
      </c>
      <c r="L464">
        <f>G464-C464</f>
        <v>32</v>
      </c>
      <c r="M464">
        <f>SUMPRODUCT(MOD(C464:G464,2))</f>
        <v>4</v>
      </c>
      <c r="N464">
        <f>5-M464</f>
        <v>1</v>
      </c>
      <c r="O464">
        <f>COUNTIF(C464:G464,"&lt;=17")</f>
        <v>2</v>
      </c>
      <c r="P464">
        <f>COUNTIF(C464:G464,"&gt;=18")</f>
        <v>3</v>
      </c>
      <c r="Q464">
        <f>SUMPRODUCT(--(D464:G464-C464:F464=1))</f>
        <v>1</v>
      </c>
      <c r="R464">
        <f>SUMPRODUCT(COUNTIF(C465:G465,C464:G464))</f>
        <v>1</v>
      </c>
    </row>
    <row r="465">
      <c r="A465">
        <v>1775</v>
      </c>
      <c r="B465" t="str">
        <v>2018-08-11</v>
      </c>
      <c r="C465">
        <v>7</v>
      </c>
      <c r="D465">
        <v>10</v>
      </c>
      <c r="E465">
        <v>12</v>
      </c>
      <c r="F465">
        <v>25</v>
      </c>
      <c r="G465">
        <v>32</v>
      </c>
      <c r="H465">
        <v>9</v>
      </c>
      <c r="I465" t="str">
        <v>07 - 10 - 12 - 25 - 32 [PB: 9]</v>
      </c>
      <c r="J465">
        <f>SUM(C465:G465)</f>
        <v>86</v>
      </c>
      <c r="K465">
        <f>AVERAGE(C465:G465)</f>
        <v>17.2</v>
      </c>
      <c r="L465">
        <f>G465-C465</f>
        <v>25</v>
      </c>
      <c r="M465">
        <f>SUMPRODUCT(MOD(C465:G465,2))</f>
        <v>2</v>
      </c>
      <c r="N465">
        <f>5-M465</f>
        <v>3</v>
      </c>
      <c r="O465">
        <f>COUNTIF(C465:G465,"&lt;=17")</f>
        <v>3</v>
      </c>
      <c r="P465">
        <f>COUNTIF(C465:G465,"&gt;=18")</f>
        <v>2</v>
      </c>
      <c r="Q465">
        <f>SUMPRODUCT(--(D465:G465-C465:F465=1))</f>
        <v>0</v>
      </c>
      <c r="R465">
        <f>SUMPRODUCT(COUNTIF(C466:G466,C465:G465))</f>
        <v>0</v>
      </c>
    </row>
    <row r="466">
      <c r="A466">
        <v>1774</v>
      </c>
      <c r="B466" t="str">
        <v>2018-08-08</v>
      </c>
      <c r="C466">
        <v>18</v>
      </c>
      <c r="D466">
        <v>21</v>
      </c>
      <c r="E466">
        <v>23</v>
      </c>
      <c r="F466">
        <v>28</v>
      </c>
      <c r="G466">
        <v>33</v>
      </c>
      <c r="H466">
        <v>9</v>
      </c>
      <c r="I466" t="str">
        <v>18 - 21 - 23 - 28 - 33 [PB: 9]</v>
      </c>
      <c r="J466">
        <f>SUM(C466:G466)</f>
        <v>123</v>
      </c>
      <c r="K466">
        <f>AVERAGE(C466:G466)</f>
        <v>24.6</v>
      </c>
      <c r="L466">
        <f>G466-C466</f>
        <v>15</v>
      </c>
      <c r="M466">
        <f>SUMPRODUCT(MOD(C466:G466,2))</f>
        <v>3</v>
      </c>
      <c r="N466">
        <f>5-M466</f>
        <v>2</v>
      </c>
      <c r="O466">
        <f>COUNTIF(C466:G466,"&lt;=17")</f>
        <v>0</v>
      </c>
      <c r="P466">
        <f>COUNTIF(C466:G466,"&gt;=18")</f>
        <v>5</v>
      </c>
      <c r="Q466">
        <f>SUMPRODUCT(--(D466:G466-C466:F466=1))</f>
        <v>0</v>
      </c>
      <c r="R466">
        <f>SUMPRODUCT(COUNTIF(C467:G467,C466:G466))</f>
        <v>1</v>
      </c>
    </row>
    <row r="467">
      <c r="A467">
        <v>1773</v>
      </c>
      <c r="B467" t="str">
        <v>2018-08-04</v>
      </c>
      <c r="C467">
        <v>6</v>
      </c>
      <c r="D467">
        <v>22</v>
      </c>
      <c r="E467">
        <v>25</v>
      </c>
      <c r="F467">
        <v>28</v>
      </c>
      <c r="G467">
        <v>29</v>
      </c>
      <c r="H467">
        <v>2</v>
      </c>
      <c r="I467" t="str">
        <v>06 - 22 - 25 - 28 - 29 [PB: 2]</v>
      </c>
      <c r="J467">
        <f>SUM(C467:G467)</f>
        <v>110</v>
      </c>
      <c r="K467">
        <f>AVERAGE(C467:G467)</f>
        <v>22</v>
      </c>
      <c r="L467">
        <f>G467-C467</f>
        <v>23</v>
      </c>
      <c r="M467">
        <f>SUMPRODUCT(MOD(C467:G467,2))</f>
        <v>2</v>
      </c>
      <c r="N467">
        <f>5-M467</f>
        <v>3</v>
      </c>
      <c r="O467">
        <f>COUNTIF(C467:G467,"&lt;=17")</f>
        <v>1</v>
      </c>
      <c r="P467">
        <f>COUNTIF(C467:G467,"&gt;=18")</f>
        <v>4</v>
      </c>
      <c r="Q467">
        <f>SUMPRODUCT(--(D467:G467-C467:F467=1))</f>
        <v>1</v>
      </c>
      <c r="R467">
        <f>SUMPRODUCT(COUNTIF(C468:G468,C467:G467))</f>
        <v>2</v>
      </c>
    </row>
    <row r="468">
      <c r="A468">
        <v>1772</v>
      </c>
      <c r="B468" t="str">
        <v>2018-08-01</v>
      </c>
      <c r="C468">
        <v>1</v>
      </c>
      <c r="D468">
        <v>6</v>
      </c>
      <c r="E468">
        <v>9</v>
      </c>
      <c r="F468">
        <v>28</v>
      </c>
      <c r="G468">
        <v>30</v>
      </c>
      <c r="H468">
        <v>10</v>
      </c>
      <c r="I468" t="str">
        <v>01 - 06 - 09 - 28 - 30 [PB: 10]</v>
      </c>
      <c r="J468">
        <f>SUM(C468:G468)</f>
        <v>74</v>
      </c>
      <c r="K468">
        <f>AVERAGE(C468:G468)</f>
        <v>14.8</v>
      </c>
      <c r="L468">
        <f>G468-C468</f>
        <v>29</v>
      </c>
      <c r="M468">
        <f>SUMPRODUCT(MOD(C468:G468,2))</f>
        <v>2</v>
      </c>
      <c r="N468">
        <f>5-M468</f>
        <v>3</v>
      </c>
      <c r="O468">
        <f>COUNTIF(C468:G468,"&lt;=17")</f>
        <v>3</v>
      </c>
      <c r="P468">
        <f>COUNTIF(C468:G468,"&gt;=18")</f>
        <v>2</v>
      </c>
      <c r="Q468">
        <f>SUMPRODUCT(--(D468:G468-C468:F468=1))</f>
        <v>0</v>
      </c>
      <c r="R468">
        <f>SUMPRODUCT(COUNTIF(C469:G469,C468:G468))</f>
        <v>1</v>
      </c>
    </row>
    <row r="469">
      <c r="A469">
        <v>1771</v>
      </c>
      <c r="B469" t="str">
        <v>2018-07-28</v>
      </c>
      <c r="C469">
        <v>9</v>
      </c>
      <c r="D469">
        <v>11</v>
      </c>
      <c r="E469">
        <v>25</v>
      </c>
      <c r="F469">
        <v>29</v>
      </c>
      <c r="G469">
        <v>35</v>
      </c>
      <c r="H469">
        <v>8</v>
      </c>
      <c r="I469" t="str">
        <v>09 - 11 - 25 - 29 - 35 [PB: 8]</v>
      </c>
      <c r="J469">
        <f>SUM(C469:G469)</f>
        <v>109</v>
      </c>
      <c r="K469">
        <f>AVERAGE(C469:G469)</f>
        <v>21.8</v>
      </c>
      <c r="L469">
        <f>G469-C469</f>
        <v>26</v>
      </c>
      <c r="M469">
        <f>SUMPRODUCT(MOD(C469:G469,2))</f>
        <v>5</v>
      </c>
      <c r="N469">
        <f>5-M469</f>
        <v>0</v>
      </c>
      <c r="O469">
        <f>COUNTIF(C469:G469,"&lt;=17")</f>
        <v>2</v>
      </c>
      <c r="P469">
        <f>COUNTIF(C469:G469,"&gt;=18")</f>
        <v>3</v>
      </c>
      <c r="Q469">
        <f>SUMPRODUCT(--(D469:G469-C469:F469=1))</f>
        <v>0</v>
      </c>
      <c r="R469">
        <f>SUMPRODUCT(COUNTIF(C470:G470,C469:G469))</f>
        <v>0</v>
      </c>
    </row>
    <row r="470">
      <c r="A470">
        <v>1770</v>
      </c>
      <c r="B470" t="str">
        <v>2018-07-25</v>
      </c>
      <c r="C470">
        <v>3</v>
      </c>
      <c r="D470">
        <v>8</v>
      </c>
      <c r="E470">
        <v>15</v>
      </c>
      <c r="F470">
        <v>21</v>
      </c>
      <c r="G470">
        <v>27</v>
      </c>
      <c r="H470">
        <v>8</v>
      </c>
      <c r="I470" t="str">
        <v>03 - 08 - 15 - 21 - 27 [PB: 8]</v>
      </c>
      <c r="J470">
        <f>SUM(C470:G470)</f>
        <v>74</v>
      </c>
      <c r="K470">
        <f>AVERAGE(C470:G470)</f>
        <v>14.8</v>
      </c>
      <c r="L470">
        <f>G470-C470</f>
        <v>24</v>
      </c>
      <c r="M470">
        <f>SUMPRODUCT(MOD(C470:G470,2))</f>
        <v>4</v>
      </c>
      <c r="N470">
        <f>5-M470</f>
        <v>1</v>
      </c>
      <c r="O470">
        <f>COUNTIF(C470:G470,"&lt;=17")</f>
        <v>3</v>
      </c>
      <c r="P470">
        <f>COUNTIF(C470:G470,"&gt;=18")</f>
        <v>2</v>
      </c>
      <c r="Q470">
        <f>SUMPRODUCT(--(D470:G470-C470:F470=1))</f>
        <v>0</v>
      </c>
      <c r="R470">
        <f>SUMPRODUCT(COUNTIF(C471:G471,C470:G470))</f>
        <v>0</v>
      </c>
    </row>
    <row r="471">
      <c r="A471">
        <v>1769</v>
      </c>
      <c r="B471" t="str">
        <v>2018-07-21</v>
      </c>
      <c r="C471">
        <v>6</v>
      </c>
      <c r="D471">
        <v>19</v>
      </c>
      <c r="E471">
        <v>25</v>
      </c>
      <c r="F471">
        <v>28</v>
      </c>
      <c r="G471">
        <v>35</v>
      </c>
      <c r="H471">
        <v>1</v>
      </c>
      <c r="I471" t="str">
        <v>06 - 19 - 25 - 28 - 35 [PB: 1]</v>
      </c>
      <c r="J471">
        <f>SUM(C471:G471)</f>
        <v>113</v>
      </c>
      <c r="K471">
        <f>AVERAGE(C471:G471)</f>
        <v>22.6</v>
      </c>
      <c r="L471">
        <f>G471-C471</f>
        <v>29</v>
      </c>
      <c r="M471">
        <f>SUMPRODUCT(MOD(C471:G471,2))</f>
        <v>3</v>
      </c>
      <c r="N471">
        <f>5-M471</f>
        <v>2</v>
      </c>
      <c r="O471">
        <f>COUNTIF(C471:G471,"&lt;=17")</f>
        <v>1</v>
      </c>
      <c r="P471">
        <f>COUNTIF(C471:G471,"&gt;=18")</f>
        <v>4</v>
      </c>
      <c r="Q471">
        <f>SUMPRODUCT(--(D471:G471-C471:F471=1))</f>
        <v>0</v>
      </c>
      <c r="R471">
        <f>SUMPRODUCT(COUNTIF(C472:G472,C471:G471))</f>
        <v>0</v>
      </c>
    </row>
    <row r="472">
      <c r="A472">
        <v>1768</v>
      </c>
      <c r="B472" t="str">
        <v>2018-07-18</v>
      </c>
      <c r="C472">
        <v>5</v>
      </c>
      <c r="D472">
        <v>8</v>
      </c>
      <c r="E472">
        <v>9</v>
      </c>
      <c r="F472">
        <v>26</v>
      </c>
      <c r="G472">
        <v>27</v>
      </c>
      <c r="H472">
        <v>1</v>
      </c>
      <c r="I472" t="str">
        <v>05 - 08 - 09 - 26 - 27 [PB: 1]</v>
      </c>
      <c r="J472">
        <f>SUM(C472:G472)</f>
        <v>75</v>
      </c>
      <c r="K472">
        <f>AVERAGE(C472:G472)</f>
        <v>15</v>
      </c>
      <c r="L472">
        <f>G472-C472</f>
        <v>22</v>
      </c>
      <c r="M472">
        <f>SUMPRODUCT(MOD(C472:G472,2))</f>
        <v>3</v>
      </c>
      <c r="N472">
        <f>5-M472</f>
        <v>2</v>
      </c>
      <c r="O472">
        <f>COUNTIF(C472:G472,"&lt;=17")</f>
        <v>3</v>
      </c>
      <c r="P472">
        <f>COUNTIF(C472:G472,"&gt;=18")</f>
        <v>2</v>
      </c>
      <c r="Q472">
        <f>SUMPRODUCT(--(D472:G472-C472:F472=1))</f>
        <v>2</v>
      </c>
      <c r="R472">
        <f>SUMPRODUCT(COUNTIF(C473:G473,C472:G472))</f>
        <v>1</v>
      </c>
    </row>
    <row r="473">
      <c r="A473">
        <v>1767</v>
      </c>
      <c r="B473" t="str">
        <v>2018-07-14</v>
      </c>
      <c r="C473">
        <v>17</v>
      </c>
      <c r="D473">
        <v>19</v>
      </c>
      <c r="E473">
        <v>27</v>
      </c>
      <c r="F473">
        <v>32</v>
      </c>
      <c r="G473">
        <v>34</v>
      </c>
      <c r="H473">
        <v>4</v>
      </c>
      <c r="I473" t="str">
        <v>17 - 19 - 27 - 32 - 34 [PB: 4]</v>
      </c>
      <c r="J473">
        <f>SUM(C473:G473)</f>
        <v>129</v>
      </c>
      <c r="K473">
        <f>AVERAGE(C473:G473)</f>
        <v>25.8</v>
      </c>
      <c r="L473">
        <f>G473-C473</f>
        <v>17</v>
      </c>
      <c r="M473">
        <f>SUMPRODUCT(MOD(C473:G473,2))</f>
        <v>3</v>
      </c>
      <c r="N473">
        <f>5-M473</f>
        <v>2</v>
      </c>
      <c r="O473">
        <f>COUNTIF(C473:G473,"&lt;=17")</f>
        <v>1</v>
      </c>
      <c r="P473">
        <f>COUNTIF(C473:G473,"&gt;=18")</f>
        <v>4</v>
      </c>
      <c r="Q473">
        <f>SUMPRODUCT(--(D473:G473-C473:F473=1))</f>
        <v>0</v>
      </c>
      <c r="R473">
        <f>SUMPRODUCT(COUNTIF(C474:G474,C473:G473))</f>
        <v>1</v>
      </c>
    </row>
    <row r="474">
      <c r="A474">
        <v>1766</v>
      </c>
      <c r="B474" t="str">
        <v>2018-07-11</v>
      </c>
      <c r="C474">
        <v>1</v>
      </c>
      <c r="D474">
        <v>7</v>
      </c>
      <c r="E474">
        <v>9</v>
      </c>
      <c r="F474">
        <v>13</v>
      </c>
      <c r="G474">
        <v>27</v>
      </c>
      <c r="H474">
        <v>2</v>
      </c>
      <c r="I474" t="str">
        <v>01 - 07 - 09 - 13 - 27 [PB: 2]</v>
      </c>
      <c r="J474">
        <f>SUM(C474:G474)</f>
        <v>57</v>
      </c>
      <c r="K474">
        <f>AVERAGE(C474:G474)</f>
        <v>11.4</v>
      </c>
      <c r="L474">
        <f>G474-C474</f>
        <v>26</v>
      </c>
      <c r="M474">
        <f>SUMPRODUCT(MOD(C474:G474,2))</f>
        <v>5</v>
      </c>
      <c r="N474">
        <f>5-M474</f>
        <v>0</v>
      </c>
      <c r="O474">
        <f>COUNTIF(C474:G474,"&lt;=17")</f>
        <v>4</v>
      </c>
      <c r="P474">
        <f>COUNTIF(C474:G474,"&gt;=18")</f>
        <v>1</v>
      </c>
      <c r="Q474">
        <f>SUMPRODUCT(--(D474:G474-C474:F474=1))</f>
        <v>0</v>
      </c>
      <c r="R474">
        <f>SUMPRODUCT(COUNTIF(C475:G475,C474:G474))</f>
        <v>0</v>
      </c>
    </row>
    <row r="475">
      <c r="A475">
        <v>1765</v>
      </c>
      <c r="B475" t="str">
        <v>2018-07-07</v>
      </c>
      <c r="C475">
        <v>8</v>
      </c>
      <c r="D475">
        <v>21</v>
      </c>
      <c r="E475">
        <v>25</v>
      </c>
      <c r="F475">
        <v>26</v>
      </c>
      <c r="G475">
        <v>35</v>
      </c>
      <c r="H475">
        <v>3</v>
      </c>
      <c r="I475" t="str">
        <v>08 - 21 - 25 - 26 - 35 [PB: 3]</v>
      </c>
      <c r="J475">
        <f>SUM(C475:G475)</f>
        <v>115</v>
      </c>
      <c r="K475">
        <f>AVERAGE(C475:G475)</f>
        <v>23</v>
      </c>
      <c r="L475">
        <f>G475-C475</f>
        <v>27</v>
      </c>
      <c r="M475">
        <f>SUMPRODUCT(MOD(C475:G475,2))</f>
        <v>3</v>
      </c>
      <c r="N475">
        <f>5-M475</f>
        <v>2</v>
      </c>
      <c r="O475">
        <f>COUNTIF(C475:G475,"&lt;=17")</f>
        <v>1</v>
      </c>
      <c r="P475">
        <f>COUNTIF(C475:G475,"&gt;=18")</f>
        <v>4</v>
      </c>
      <c r="Q475">
        <f>SUMPRODUCT(--(D475:G475-C475:F475=1))</f>
        <v>1</v>
      </c>
      <c r="R475">
        <f>SUMPRODUCT(COUNTIF(C476:G476,C475:G475))</f>
        <v>0</v>
      </c>
    </row>
    <row r="476">
      <c r="A476">
        <v>1764</v>
      </c>
      <c r="B476" t="str">
        <v>2018-07-04</v>
      </c>
      <c r="C476">
        <v>6</v>
      </c>
      <c r="D476">
        <v>11</v>
      </c>
      <c r="E476">
        <v>13</v>
      </c>
      <c r="F476">
        <v>28</v>
      </c>
      <c r="G476">
        <v>31</v>
      </c>
      <c r="H476">
        <v>2</v>
      </c>
      <c r="I476" t="str">
        <v>06 - 11 - 13 - 28 - 31 [PB: 2]</v>
      </c>
      <c r="J476">
        <f>SUM(C476:G476)</f>
        <v>89</v>
      </c>
      <c r="K476">
        <f>AVERAGE(C476:G476)</f>
        <v>17.8</v>
      </c>
      <c r="L476">
        <f>G476-C476</f>
        <v>25</v>
      </c>
      <c r="M476">
        <f>SUMPRODUCT(MOD(C476:G476,2))</f>
        <v>3</v>
      </c>
      <c r="N476">
        <f>5-M476</f>
        <v>2</v>
      </c>
      <c r="O476">
        <f>COUNTIF(C476:G476,"&lt;=17")</f>
        <v>3</v>
      </c>
      <c r="P476">
        <f>COUNTIF(C476:G476,"&gt;=18")</f>
        <v>2</v>
      </c>
      <c r="Q476">
        <f>SUMPRODUCT(--(D476:G476-C476:F476=1))</f>
        <v>0</v>
      </c>
      <c r="R476">
        <f>SUMPRODUCT(COUNTIF(C477:G477,C476:G476))</f>
        <v>0</v>
      </c>
    </row>
    <row r="477">
      <c r="A477">
        <v>1763</v>
      </c>
      <c r="B477" t="str">
        <v>2018-06-30</v>
      </c>
      <c r="C477">
        <v>1</v>
      </c>
      <c r="D477">
        <v>2</v>
      </c>
      <c r="E477">
        <v>5</v>
      </c>
      <c r="F477">
        <v>25</v>
      </c>
      <c r="G477">
        <v>33</v>
      </c>
      <c r="H477">
        <v>3</v>
      </c>
      <c r="I477" t="str">
        <v>01 - 02 - 05 - 25 - 33 [PB: 3]</v>
      </c>
      <c r="J477">
        <f>SUM(C477:G477)</f>
        <v>66</v>
      </c>
      <c r="K477">
        <f>AVERAGE(C477:G477)</f>
        <v>13.2</v>
      </c>
      <c r="L477">
        <f>G477-C477</f>
        <v>32</v>
      </c>
      <c r="M477">
        <f>SUMPRODUCT(MOD(C477:G477,2))</f>
        <v>4</v>
      </c>
      <c r="N477">
        <f>5-M477</f>
        <v>1</v>
      </c>
      <c r="O477">
        <f>COUNTIF(C477:G477,"&lt;=17")</f>
        <v>3</v>
      </c>
      <c r="P477">
        <f>COUNTIF(C477:G477,"&gt;=18")</f>
        <v>2</v>
      </c>
      <c r="Q477">
        <f>SUMPRODUCT(--(D477:G477-C477:F477=1))</f>
        <v>1</v>
      </c>
      <c r="R477">
        <f>SUMPRODUCT(COUNTIF(C478:G478,C477:G477))</f>
        <v>2</v>
      </c>
    </row>
    <row r="478">
      <c r="A478">
        <v>1762</v>
      </c>
      <c r="B478" t="str">
        <v>2018-06-27</v>
      </c>
      <c r="C478">
        <v>2</v>
      </c>
      <c r="D478">
        <v>5</v>
      </c>
      <c r="E478">
        <v>20</v>
      </c>
      <c r="F478">
        <v>26</v>
      </c>
      <c r="G478">
        <v>27</v>
      </c>
      <c r="H478">
        <v>2</v>
      </c>
      <c r="I478" t="str">
        <v>02 - 05 - 20 - 26 - 27 [PB: 2]</v>
      </c>
      <c r="J478">
        <f>SUM(C478:G478)</f>
        <v>80</v>
      </c>
      <c r="K478">
        <f>AVERAGE(C478:G478)</f>
        <v>16</v>
      </c>
      <c r="L478">
        <f>G478-C478</f>
        <v>25</v>
      </c>
      <c r="M478">
        <f>SUMPRODUCT(MOD(C478:G478,2))</f>
        <v>2</v>
      </c>
      <c r="N478">
        <f>5-M478</f>
        <v>3</v>
      </c>
      <c r="O478">
        <f>COUNTIF(C478:G478,"&lt;=17")</f>
        <v>2</v>
      </c>
      <c r="P478">
        <f>COUNTIF(C478:G478,"&gt;=18")</f>
        <v>3</v>
      </c>
      <c r="Q478">
        <f>SUMPRODUCT(--(D478:G478-C478:F478=1))</f>
        <v>1</v>
      </c>
      <c r="R478">
        <f>SUMPRODUCT(COUNTIF(C479:G479,C478:G478))</f>
        <v>0</v>
      </c>
    </row>
    <row r="479">
      <c r="A479">
        <v>1761</v>
      </c>
      <c r="B479" t="str">
        <v>2018-06-23</v>
      </c>
      <c r="C479">
        <v>9</v>
      </c>
      <c r="D479">
        <v>17</v>
      </c>
      <c r="E479">
        <v>30</v>
      </c>
      <c r="F479">
        <v>31</v>
      </c>
      <c r="G479">
        <v>33</v>
      </c>
      <c r="H479">
        <v>10</v>
      </c>
      <c r="I479" t="str">
        <v>09 - 17 - 30 - 31 - 33 [PB: 10]</v>
      </c>
      <c r="J479">
        <f>SUM(C479:G479)</f>
        <v>120</v>
      </c>
      <c r="K479">
        <f>AVERAGE(C479:G479)</f>
        <v>24</v>
      </c>
      <c r="L479">
        <f>G479-C479</f>
        <v>24</v>
      </c>
      <c r="M479">
        <f>SUMPRODUCT(MOD(C479:G479,2))</f>
        <v>4</v>
      </c>
      <c r="N479">
        <f>5-M479</f>
        <v>1</v>
      </c>
      <c r="O479">
        <f>COUNTIF(C479:G479,"&lt;=17")</f>
        <v>2</v>
      </c>
      <c r="P479">
        <f>COUNTIF(C479:G479,"&gt;=18")</f>
        <v>3</v>
      </c>
      <c r="Q479">
        <f>SUMPRODUCT(--(D479:G479-C479:F479=1))</f>
        <v>1</v>
      </c>
      <c r="R479">
        <f>SUMPRODUCT(COUNTIF(C480:G480,C479:G479))</f>
        <v>1</v>
      </c>
    </row>
    <row r="480">
      <c r="A480">
        <v>1760</v>
      </c>
      <c r="B480" t="str">
        <v>2018-06-20</v>
      </c>
      <c r="C480">
        <v>2</v>
      </c>
      <c r="D480">
        <v>17</v>
      </c>
      <c r="E480">
        <v>18</v>
      </c>
      <c r="F480">
        <v>25</v>
      </c>
      <c r="G480">
        <v>29</v>
      </c>
      <c r="H480">
        <v>8</v>
      </c>
      <c r="I480" t="str">
        <v>02 - 17 - 18 - 25 - 29 [PB: 8]</v>
      </c>
      <c r="J480">
        <f>SUM(C480:G480)</f>
        <v>91</v>
      </c>
      <c r="K480">
        <f>AVERAGE(C480:G480)</f>
        <v>18.2</v>
      </c>
      <c r="L480">
        <f>G480-C480</f>
        <v>27</v>
      </c>
      <c r="M480">
        <f>SUMPRODUCT(MOD(C480:G480,2))</f>
        <v>3</v>
      </c>
      <c r="N480">
        <f>5-M480</f>
        <v>2</v>
      </c>
      <c r="O480">
        <f>COUNTIF(C480:G480,"&lt;=17")</f>
        <v>2</v>
      </c>
      <c r="P480">
        <f>COUNTIF(C480:G480,"&gt;=18")</f>
        <v>3</v>
      </c>
      <c r="Q480">
        <f>SUMPRODUCT(--(D480:G480-C480:F480=1))</f>
        <v>1</v>
      </c>
      <c r="R480">
        <f>SUMPRODUCT(COUNTIF(C481:G481,C480:G480))</f>
        <v>2</v>
      </c>
    </row>
    <row r="481">
      <c r="A481">
        <v>1759</v>
      </c>
      <c r="B481" t="str">
        <v>2018-06-16</v>
      </c>
      <c r="C481">
        <v>3</v>
      </c>
      <c r="D481">
        <v>13</v>
      </c>
      <c r="E481">
        <v>17</v>
      </c>
      <c r="F481">
        <v>29</v>
      </c>
      <c r="G481">
        <v>31</v>
      </c>
      <c r="H481">
        <v>3</v>
      </c>
      <c r="I481" t="str">
        <v>03 - 13 - 17 - 29 - 31 [PB: 3]</v>
      </c>
      <c r="J481">
        <f>SUM(C481:G481)</f>
        <v>93</v>
      </c>
      <c r="K481">
        <f>AVERAGE(C481:G481)</f>
        <v>18.6</v>
      </c>
      <c r="L481">
        <f>G481-C481</f>
        <v>28</v>
      </c>
      <c r="M481">
        <f>SUMPRODUCT(MOD(C481:G481,2))</f>
        <v>5</v>
      </c>
      <c r="N481">
        <f>5-M481</f>
        <v>0</v>
      </c>
      <c r="O481">
        <f>COUNTIF(C481:G481,"&lt;=17")</f>
        <v>3</v>
      </c>
      <c r="P481">
        <f>COUNTIF(C481:G481,"&gt;=18")</f>
        <v>2</v>
      </c>
      <c r="Q481">
        <f>SUMPRODUCT(--(D481:G481-C481:F481=1))</f>
        <v>0</v>
      </c>
      <c r="R481">
        <f>SUMPRODUCT(COUNTIF(C482:G482,C481:G481))</f>
        <v>1</v>
      </c>
    </row>
    <row r="482">
      <c r="A482">
        <v>1758</v>
      </c>
      <c r="B482" t="str">
        <v>2018-06-13</v>
      </c>
      <c r="C482">
        <v>7</v>
      </c>
      <c r="D482">
        <v>8</v>
      </c>
      <c r="E482">
        <v>13</v>
      </c>
      <c r="F482">
        <v>24</v>
      </c>
      <c r="G482">
        <v>30</v>
      </c>
      <c r="H482">
        <v>1</v>
      </c>
      <c r="I482" t="str">
        <v>07 - 08 - 13 - 24 - 30 [PB: 1]</v>
      </c>
      <c r="J482">
        <f>SUM(C482:G482)</f>
        <v>82</v>
      </c>
      <c r="K482">
        <f>AVERAGE(C482:G482)</f>
        <v>16.4</v>
      </c>
      <c r="L482">
        <f>G482-C482</f>
        <v>23</v>
      </c>
      <c r="M482">
        <f>SUMPRODUCT(MOD(C482:G482,2))</f>
        <v>2</v>
      </c>
      <c r="N482">
        <f>5-M482</f>
        <v>3</v>
      </c>
      <c r="O482">
        <f>COUNTIF(C482:G482,"&lt;=17")</f>
        <v>3</v>
      </c>
      <c r="P482">
        <f>COUNTIF(C482:G482,"&gt;=18")</f>
        <v>2</v>
      </c>
      <c r="Q482">
        <f>SUMPRODUCT(--(D482:G482-C482:F482=1))</f>
        <v>1</v>
      </c>
      <c r="R482">
        <f>SUMPRODUCT(COUNTIF(C483:G483,C482:G482))</f>
        <v>2</v>
      </c>
    </row>
    <row r="483">
      <c r="A483">
        <v>1757</v>
      </c>
      <c r="B483" t="str">
        <v>2018-06-09</v>
      </c>
      <c r="C483">
        <v>2</v>
      </c>
      <c r="D483">
        <v>7</v>
      </c>
      <c r="E483">
        <v>9</v>
      </c>
      <c r="F483">
        <v>13</v>
      </c>
      <c r="G483">
        <v>32</v>
      </c>
      <c r="H483">
        <v>1</v>
      </c>
      <c r="I483" t="str">
        <v>02 - 07 - 09 - 13 - 32 [PB: 1]</v>
      </c>
      <c r="J483">
        <f>SUM(C483:G483)</f>
        <v>63</v>
      </c>
      <c r="K483">
        <f>AVERAGE(C483:G483)</f>
        <v>12.6</v>
      </c>
      <c r="L483">
        <f>G483-C483</f>
        <v>30</v>
      </c>
      <c r="M483">
        <f>SUMPRODUCT(MOD(C483:G483,2))</f>
        <v>3</v>
      </c>
      <c r="N483">
        <f>5-M483</f>
        <v>2</v>
      </c>
      <c r="O483">
        <f>COUNTIF(C483:G483,"&lt;=17")</f>
        <v>4</v>
      </c>
      <c r="P483">
        <f>COUNTIF(C483:G483,"&gt;=18")</f>
        <v>1</v>
      </c>
      <c r="Q483">
        <f>SUMPRODUCT(--(D483:G483-C483:F483=1))</f>
        <v>0</v>
      </c>
      <c r="R483">
        <f>SUMPRODUCT(COUNTIF(C484:G484,C483:G483))</f>
        <v>1</v>
      </c>
    </row>
    <row r="484">
      <c r="A484">
        <v>1756</v>
      </c>
      <c r="B484" t="str">
        <v>2018-06-06</v>
      </c>
      <c r="C484">
        <v>4</v>
      </c>
      <c r="D484">
        <v>9</v>
      </c>
      <c r="E484">
        <v>12</v>
      </c>
      <c r="F484">
        <v>29</v>
      </c>
      <c r="G484">
        <v>33</v>
      </c>
      <c r="H484">
        <v>3</v>
      </c>
      <c r="I484" t="str">
        <v>04 - 09 - 12 - 29 - 33 [PB: 3]</v>
      </c>
      <c r="J484">
        <f>SUM(C484:G484)</f>
        <v>87</v>
      </c>
      <c r="K484">
        <f>AVERAGE(C484:G484)</f>
        <v>17.4</v>
      </c>
      <c r="L484">
        <f>G484-C484</f>
        <v>29</v>
      </c>
      <c r="M484">
        <f>SUMPRODUCT(MOD(C484:G484,2))</f>
        <v>3</v>
      </c>
      <c r="N484">
        <f>5-M484</f>
        <v>2</v>
      </c>
      <c r="O484">
        <f>COUNTIF(C484:G484,"&lt;=17")</f>
        <v>3</v>
      </c>
      <c r="P484">
        <f>COUNTIF(C484:G484,"&gt;=18")</f>
        <v>2</v>
      </c>
      <c r="Q484">
        <f>SUMPRODUCT(--(D484:G484-C484:F484=1))</f>
        <v>0</v>
      </c>
      <c r="R484">
        <f>SUMPRODUCT(COUNTIF(C485:G485,C484:G484))</f>
        <v>1</v>
      </c>
    </row>
    <row r="485">
      <c r="A485">
        <v>1755</v>
      </c>
      <c r="B485" t="str">
        <v>2018-06-02</v>
      </c>
      <c r="C485">
        <v>5</v>
      </c>
      <c r="D485">
        <v>12</v>
      </c>
      <c r="E485">
        <v>21</v>
      </c>
      <c r="F485">
        <v>22</v>
      </c>
      <c r="G485">
        <v>28</v>
      </c>
      <c r="H485">
        <v>2</v>
      </c>
      <c r="I485" t="str">
        <v>05 - 12 - 21 - 22 - 28 [PB: 2]</v>
      </c>
      <c r="J485">
        <f>SUM(C485:G485)</f>
        <v>88</v>
      </c>
      <c r="K485">
        <f>AVERAGE(C485:G485)</f>
        <v>17.6</v>
      </c>
      <c r="L485">
        <f>G485-C485</f>
        <v>23</v>
      </c>
      <c r="M485">
        <f>SUMPRODUCT(MOD(C485:G485,2))</f>
        <v>2</v>
      </c>
      <c r="N485">
        <f>5-M485</f>
        <v>3</v>
      </c>
      <c r="O485">
        <f>COUNTIF(C485:G485,"&lt;=17")</f>
        <v>2</v>
      </c>
      <c r="P485">
        <f>COUNTIF(C485:G485,"&gt;=18")</f>
        <v>3</v>
      </c>
      <c r="Q485">
        <f>SUMPRODUCT(--(D485:G485-C485:F485=1))</f>
        <v>1</v>
      </c>
      <c r="R485">
        <f>SUMPRODUCT(COUNTIF(C486:G486,C485:G485))</f>
        <v>0</v>
      </c>
    </row>
    <row r="486">
      <c r="A486">
        <v>1754</v>
      </c>
      <c r="B486" t="str">
        <v>2018-05-30</v>
      </c>
      <c r="C486">
        <v>13</v>
      </c>
      <c r="D486">
        <v>16</v>
      </c>
      <c r="E486">
        <v>18</v>
      </c>
      <c r="F486">
        <v>29</v>
      </c>
      <c r="G486">
        <v>31</v>
      </c>
      <c r="H486">
        <v>8</v>
      </c>
      <c r="I486" t="str">
        <v>13 - 16 - 18 - 29 - 31 [PB: 8]</v>
      </c>
      <c r="J486">
        <f>SUM(C486:G486)</f>
        <v>107</v>
      </c>
      <c r="K486">
        <f>AVERAGE(C486:G486)</f>
        <v>21.4</v>
      </c>
      <c r="L486">
        <f>G486-C486</f>
        <v>18</v>
      </c>
      <c r="M486">
        <f>SUMPRODUCT(MOD(C486:G486,2))</f>
        <v>3</v>
      </c>
      <c r="N486">
        <f>5-M486</f>
        <v>2</v>
      </c>
      <c r="O486">
        <f>COUNTIF(C486:G486,"&lt;=17")</f>
        <v>2</v>
      </c>
      <c r="P486">
        <f>COUNTIF(C486:G486,"&gt;=18")</f>
        <v>3</v>
      </c>
      <c r="Q486">
        <f>SUMPRODUCT(--(D486:G486-C486:F486=1))</f>
        <v>0</v>
      </c>
      <c r="R486">
        <f>SUMPRODUCT(COUNTIF(C487:G487,C486:G486))</f>
        <v>1</v>
      </c>
    </row>
    <row r="487">
      <c r="A487">
        <v>1753</v>
      </c>
      <c r="B487" t="str">
        <v>2018-05-26</v>
      </c>
      <c r="C487">
        <v>8</v>
      </c>
      <c r="D487">
        <v>12</v>
      </c>
      <c r="E487">
        <v>15</v>
      </c>
      <c r="F487">
        <v>18</v>
      </c>
      <c r="G487">
        <v>32</v>
      </c>
      <c r="H487">
        <v>5</v>
      </c>
      <c r="I487" t="str">
        <v>08 - 12 - 15 - 18 - 32 [PB: 5]</v>
      </c>
      <c r="J487">
        <f>SUM(C487:G487)</f>
        <v>85</v>
      </c>
      <c r="K487">
        <f>AVERAGE(C487:G487)</f>
        <v>17</v>
      </c>
      <c r="L487">
        <f>G487-C487</f>
        <v>24</v>
      </c>
      <c r="M487">
        <f>SUMPRODUCT(MOD(C487:G487,2))</f>
        <v>1</v>
      </c>
      <c r="N487">
        <f>5-M487</f>
        <v>4</v>
      </c>
      <c r="O487">
        <f>COUNTIF(C487:G487,"&lt;=17")</f>
        <v>3</v>
      </c>
      <c r="P487">
        <f>COUNTIF(C487:G487,"&gt;=18")</f>
        <v>2</v>
      </c>
      <c r="Q487">
        <f>SUMPRODUCT(--(D487:G487-C487:F487=1))</f>
        <v>0</v>
      </c>
      <c r="R487">
        <f>SUMPRODUCT(COUNTIF(C488:G488,C487:G487))</f>
        <v>1</v>
      </c>
    </row>
    <row r="488">
      <c r="A488">
        <v>1752</v>
      </c>
      <c r="B488" t="str">
        <v>2018-05-23</v>
      </c>
      <c r="C488">
        <v>3</v>
      </c>
      <c r="D488">
        <v>11</v>
      </c>
      <c r="E488">
        <v>12</v>
      </c>
      <c r="F488">
        <v>20</v>
      </c>
      <c r="G488">
        <v>30</v>
      </c>
      <c r="H488">
        <v>7</v>
      </c>
      <c r="I488" t="str">
        <v>03 - 11 - 12 - 20 - 30 [PB: 7]</v>
      </c>
      <c r="J488">
        <f>SUM(C488:G488)</f>
        <v>76</v>
      </c>
      <c r="K488">
        <f>AVERAGE(C488:G488)</f>
        <v>15.2</v>
      </c>
      <c r="L488">
        <f>G488-C488</f>
        <v>27</v>
      </c>
      <c r="M488">
        <f>SUMPRODUCT(MOD(C488:G488,2))</f>
        <v>2</v>
      </c>
      <c r="N488">
        <f>5-M488</f>
        <v>3</v>
      </c>
      <c r="O488">
        <f>COUNTIF(C488:G488,"&lt;=17")</f>
        <v>3</v>
      </c>
      <c r="P488">
        <f>COUNTIF(C488:G488,"&gt;=18")</f>
        <v>2</v>
      </c>
      <c r="Q488">
        <f>SUMPRODUCT(--(D488:G488-C488:F488=1))</f>
        <v>1</v>
      </c>
      <c r="R488">
        <f>SUMPRODUCT(COUNTIF(C489:G489,C488:G488))</f>
        <v>1</v>
      </c>
    </row>
    <row r="489">
      <c r="A489">
        <v>1751</v>
      </c>
      <c r="B489" t="str">
        <v>2018-05-19</v>
      </c>
      <c r="C489">
        <v>9</v>
      </c>
      <c r="D489">
        <v>12</v>
      </c>
      <c r="E489">
        <v>31</v>
      </c>
      <c r="F489">
        <v>33</v>
      </c>
      <c r="G489">
        <v>34</v>
      </c>
      <c r="H489">
        <v>2</v>
      </c>
      <c r="I489" t="str">
        <v>09 - 12 - 31 - 33 - 34 [PB: 2]</v>
      </c>
      <c r="J489">
        <f>SUM(C489:G489)</f>
        <v>119</v>
      </c>
      <c r="K489">
        <f>AVERAGE(C489:G489)</f>
        <v>23.8</v>
      </c>
      <c r="L489">
        <f>G489-C489</f>
        <v>25</v>
      </c>
      <c r="M489">
        <f>SUMPRODUCT(MOD(C489:G489,2))</f>
        <v>3</v>
      </c>
      <c r="N489">
        <f>5-M489</f>
        <v>2</v>
      </c>
      <c r="O489">
        <f>COUNTIF(C489:G489,"&lt;=17")</f>
        <v>2</v>
      </c>
      <c r="P489">
        <f>COUNTIF(C489:G489,"&gt;=18")</f>
        <v>3</v>
      </c>
      <c r="Q489">
        <f>SUMPRODUCT(--(D489:G489-C489:F489=1))</f>
        <v>1</v>
      </c>
      <c r="R489">
        <f>SUMPRODUCT(COUNTIF(C490:G490,C489:G489))</f>
        <v>1</v>
      </c>
    </row>
    <row r="490">
      <c r="A490">
        <v>1750</v>
      </c>
      <c r="B490" t="str">
        <v>2018-05-16</v>
      </c>
      <c r="C490">
        <v>1</v>
      </c>
      <c r="D490">
        <v>2</v>
      </c>
      <c r="E490">
        <v>6</v>
      </c>
      <c r="F490">
        <v>9</v>
      </c>
      <c r="G490">
        <v>25</v>
      </c>
      <c r="H490">
        <v>8</v>
      </c>
      <c r="I490" t="str">
        <v>01 - 02 - 06 - 09 - 25 [PB: 8]</v>
      </c>
      <c r="J490">
        <f>SUM(C490:G490)</f>
        <v>43</v>
      </c>
      <c r="K490">
        <f>AVERAGE(C490:G490)</f>
        <v>8.6</v>
      </c>
      <c r="L490">
        <f>G490-C490</f>
        <v>24</v>
      </c>
      <c r="M490">
        <f>SUMPRODUCT(MOD(C490:G490,2))</f>
        <v>3</v>
      </c>
      <c r="N490">
        <f>5-M490</f>
        <v>2</v>
      </c>
      <c r="O490">
        <f>COUNTIF(C490:G490,"&lt;=17")</f>
        <v>4</v>
      </c>
      <c r="P490">
        <f>COUNTIF(C490:G490,"&gt;=18")</f>
        <v>1</v>
      </c>
      <c r="Q490">
        <f>SUMPRODUCT(--(D490:G490-C490:F490=1))</f>
        <v>1</v>
      </c>
      <c r="R490">
        <f>SUMPRODUCT(COUNTIF(C491:G491,C490:G490))</f>
        <v>0</v>
      </c>
    </row>
    <row r="491">
      <c r="A491">
        <v>1749</v>
      </c>
      <c r="B491" t="str">
        <v>2018-05-12</v>
      </c>
      <c r="C491">
        <v>4</v>
      </c>
      <c r="D491">
        <v>11</v>
      </c>
      <c r="E491">
        <v>12</v>
      </c>
      <c r="F491">
        <v>30</v>
      </c>
      <c r="G491">
        <v>33</v>
      </c>
      <c r="H491">
        <v>6</v>
      </c>
      <c r="I491" t="str">
        <v>04 - 11 - 12 - 30 - 33 [PB: 6]</v>
      </c>
      <c r="J491">
        <f>SUM(C491:G491)</f>
        <v>90</v>
      </c>
      <c r="K491">
        <f>AVERAGE(C491:G491)</f>
        <v>18</v>
      </c>
      <c r="L491">
        <f>G491-C491</f>
        <v>29</v>
      </c>
      <c r="M491">
        <f>SUMPRODUCT(MOD(C491:G491,2))</f>
        <v>2</v>
      </c>
      <c r="N491">
        <f>5-M491</f>
        <v>3</v>
      </c>
      <c r="O491">
        <f>COUNTIF(C491:G491,"&lt;=17")</f>
        <v>3</v>
      </c>
      <c r="P491">
        <f>COUNTIF(C491:G491,"&gt;=18")</f>
        <v>2</v>
      </c>
      <c r="Q491">
        <f>SUMPRODUCT(--(D491:G491-C491:F491=1))</f>
        <v>1</v>
      </c>
      <c r="R491">
        <f>SUMPRODUCT(COUNTIF(C492:G492,C491:G491))</f>
        <v>0</v>
      </c>
    </row>
    <row r="492">
      <c r="A492">
        <v>1748</v>
      </c>
      <c r="B492" t="str">
        <v>2018-05-09</v>
      </c>
      <c r="C492">
        <v>1</v>
      </c>
      <c r="D492">
        <v>16</v>
      </c>
      <c r="E492">
        <v>20</v>
      </c>
      <c r="F492">
        <v>28</v>
      </c>
      <c r="G492">
        <v>31</v>
      </c>
      <c r="H492">
        <v>1</v>
      </c>
      <c r="I492" t="str">
        <v>01 - 16 - 20 - 28 - 31 [PB: 1]</v>
      </c>
      <c r="J492">
        <f>SUM(C492:G492)</f>
        <v>96</v>
      </c>
      <c r="K492">
        <f>AVERAGE(C492:G492)</f>
        <v>19.2</v>
      </c>
      <c r="L492">
        <f>G492-C492</f>
        <v>30</v>
      </c>
      <c r="M492">
        <f>SUMPRODUCT(MOD(C492:G492,2))</f>
        <v>2</v>
      </c>
      <c r="N492">
        <f>5-M492</f>
        <v>3</v>
      </c>
      <c r="O492">
        <f>COUNTIF(C492:G492,"&lt;=17")</f>
        <v>2</v>
      </c>
      <c r="P492">
        <f>COUNTIF(C492:G492,"&gt;=18")</f>
        <v>3</v>
      </c>
      <c r="Q492">
        <f>SUMPRODUCT(--(D492:G492-C492:F492=1))</f>
        <v>0</v>
      </c>
      <c r="R492">
        <f>SUMPRODUCT(COUNTIF(C493:G493,C492:G492))</f>
        <v>0</v>
      </c>
    </row>
    <row r="493">
      <c r="A493">
        <v>1747</v>
      </c>
      <c r="B493" t="str">
        <v>2018-05-05</v>
      </c>
      <c r="C493">
        <v>9</v>
      </c>
      <c r="D493">
        <v>13</v>
      </c>
      <c r="E493">
        <v>15</v>
      </c>
      <c r="F493">
        <v>17</v>
      </c>
      <c r="G493">
        <v>19</v>
      </c>
      <c r="H493">
        <v>1</v>
      </c>
      <c r="I493" t="str">
        <v>09 - 13 - 15 - 17 - 19 [PB: 1]</v>
      </c>
      <c r="J493">
        <f>SUM(C493:G493)</f>
        <v>73</v>
      </c>
      <c r="K493">
        <f>AVERAGE(C493:G493)</f>
        <v>14.6</v>
      </c>
      <c r="L493">
        <f>G493-C493</f>
        <v>10</v>
      </c>
      <c r="M493">
        <f>SUMPRODUCT(MOD(C493:G493,2))</f>
        <v>5</v>
      </c>
      <c r="N493">
        <f>5-M493</f>
        <v>0</v>
      </c>
      <c r="O493">
        <f>COUNTIF(C493:G493,"&lt;=17")</f>
        <v>4</v>
      </c>
      <c r="P493">
        <f>COUNTIF(C493:G493,"&gt;=18")</f>
        <v>1</v>
      </c>
      <c r="Q493">
        <f>SUMPRODUCT(--(D493:G493-C493:F493=1))</f>
        <v>0</v>
      </c>
      <c r="R493">
        <f>SUMPRODUCT(COUNTIF(C494:G494,C493:G493))</f>
        <v>2</v>
      </c>
    </row>
    <row r="494">
      <c r="A494">
        <v>1746</v>
      </c>
      <c r="B494" t="str">
        <v>2018-05-02</v>
      </c>
      <c r="C494">
        <v>11</v>
      </c>
      <c r="D494">
        <v>12</v>
      </c>
      <c r="E494">
        <v>13</v>
      </c>
      <c r="F494">
        <v>18</v>
      </c>
      <c r="G494">
        <v>19</v>
      </c>
      <c r="H494">
        <v>10</v>
      </c>
      <c r="I494" t="str">
        <v>11 - 12 - 13 - 18 - 19 [PB: 10]</v>
      </c>
      <c r="J494">
        <f>SUM(C494:G494)</f>
        <v>73</v>
      </c>
      <c r="K494">
        <f>AVERAGE(C494:G494)</f>
        <v>14.6</v>
      </c>
      <c r="L494">
        <f>G494-C494</f>
        <v>8</v>
      </c>
      <c r="M494">
        <f>SUMPRODUCT(MOD(C494:G494,2))</f>
        <v>3</v>
      </c>
      <c r="N494">
        <f>5-M494</f>
        <v>2</v>
      </c>
      <c r="O494">
        <f>COUNTIF(C494:G494,"&lt;=17")</f>
        <v>3</v>
      </c>
      <c r="P494">
        <f>COUNTIF(C494:G494,"&gt;=18")</f>
        <v>2</v>
      </c>
      <c r="Q494">
        <f>SUMPRODUCT(--(D494:G494-C494:F494=1))</f>
        <v>3</v>
      </c>
      <c r="R494">
        <f>SUMPRODUCT(COUNTIF(C495:G495,C494:G494))</f>
        <v>1</v>
      </c>
    </row>
    <row r="495">
      <c r="A495">
        <v>1745</v>
      </c>
      <c r="B495" t="str">
        <v>2018-04-28</v>
      </c>
      <c r="C495">
        <v>9</v>
      </c>
      <c r="D495">
        <v>12</v>
      </c>
      <c r="E495">
        <v>25</v>
      </c>
      <c r="F495">
        <v>30</v>
      </c>
      <c r="G495">
        <v>33</v>
      </c>
      <c r="H495">
        <v>9</v>
      </c>
      <c r="I495" t="str">
        <v>09 - 12 - 25 - 30 - 33 [PB: 9]</v>
      </c>
      <c r="J495">
        <f>SUM(C495:G495)</f>
        <v>109</v>
      </c>
      <c r="K495">
        <f>AVERAGE(C495:G495)</f>
        <v>21.8</v>
      </c>
      <c r="L495">
        <f>G495-C495</f>
        <v>24</v>
      </c>
      <c r="M495">
        <f>SUMPRODUCT(MOD(C495:G495,2))</f>
        <v>3</v>
      </c>
      <c r="N495">
        <f>5-M495</f>
        <v>2</v>
      </c>
      <c r="O495">
        <f>COUNTIF(C495:G495,"&lt;=17")</f>
        <v>2</v>
      </c>
      <c r="P495">
        <f>COUNTIF(C495:G495,"&gt;=18")</f>
        <v>3</v>
      </c>
      <c r="Q495">
        <f>SUMPRODUCT(--(D495:G495-C495:F495=1))</f>
        <v>0</v>
      </c>
      <c r="R495">
        <f>SUMPRODUCT(COUNTIF(C496:G496,C495:G495))</f>
        <v>1</v>
      </c>
    </row>
    <row r="496">
      <c r="A496">
        <v>1744</v>
      </c>
      <c r="B496" t="str">
        <v>2018-04-25</v>
      </c>
      <c r="C496">
        <v>9</v>
      </c>
      <c r="D496">
        <v>10</v>
      </c>
      <c r="E496">
        <v>22</v>
      </c>
      <c r="F496">
        <v>23</v>
      </c>
      <c r="G496">
        <v>32</v>
      </c>
      <c r="H496">
        <v>9</v>
      </c>
      <c r="I496" t="str">
        <v>09 - 10 - 22 - 23 - 32 [PB: 9]</v>
      </c>
      <c r="J496">
        <f>SUM(C496:G496)</f>
        <v>96</v>
      </c>
      <c r="K496">
        <f>AVERAGE(C496:G496)</f>
        <v>19.2</v>
      </c>
      <c r="L496">
        <f>G496-C496</f>
        <v>23</v>
      </c>
      <c r="M496">
        <f>SUMPRODUCT(MOD(C496:G496,2))</f>
        <v>2</v>
      </c>
      <c r="N496">
        <f>5-M496</f>
        <v>3</v>
      </c>
      <c r="O496">
        <f>COUNTIF(C496:G496,"&lt;=17")</f>
        <v>2</v>
      </c>
      <c r="P496">
        <f>COUNTIF(C496:G496,"&gt;=18")</f>
        <v>3</v>
      </c>
      <c r="Q496">
        <f>SUMPRODUCT(--(D496:G496-C496:F496=1))</f>
        <v>2</v>
      </c>
      <c r="R496">
        <f>SUMPRODUCT(COUNTIF(C497:G497,C496:G496))</f>
        <v>0</v>
      </c>
    </row>
    <row r="497">
      <c r="A497">
        <v>1743</v>
      </c>
      <c r="B497" t="str">
        <v>2018-04-21</v>
      </c>
      <c r="C497">
        <v>2</v>
      </c>
      <c r="D497">
        <v>6</v>
      </c>
      <c r="E497">
        <v>19</v>
      </c>
      <c r="F497">
        <v>24</v>
      </c>
      <c r="G497">
        <v>30</v>
      </c>
      <c r="H497">
        <v>8</v>
      </c>
      <c r="I497" t="str">
        <v>02 - 06 - 19 - 24 - 30 [PB: 8]</v>
      </c>
      <c r="J497">
        <f>SUM(C497:G497)</f>
        <v>81</v>
      </c>
      <c r="K497">
        <f>AVERAGE(C497:G497)</f>
        <v>16.2</v>
      </c>
      <c r="L497">
        <f>G497-C497</f>
        <v>28</v>
      </c>
      <c r="M497">
        <f>SUMPRODUCT(MOD(C497:G497,2))</f>
        <v>1</v>
      </c>
      <c r="N497">
        <f>5-M497</f>
        <v>4</v>
      </c>
      <c r="O497">
        <f>COUNTIF(C497:G497,"&lt;=17")</f>
        <v>2</v>
      </c>
      <c r="P497">
        <f>COUNTIF(C497:G497,"&gt;=18")</f>
        <v>3</v>
      </c>
      <c r="Q497">
        <f>SUMPRODUCT(--(D497:G497-C497:F497=1))</f>
        <v>0</v>
      </c>
      <c r="R497">
        <f>SUMPRODUCT(COUNTIF(C498:G498,C497:G497))</f>
        <v>1</v>
      </c>
    </row>
    <row r="498">
      <c r="A498">
        <v>1742</v>
      </c>
      <c r="B498" t="str">
        <v>2018-04-18</v>
      </c>
      <c r="C498">
        <v>15</v>
      </c>
      <c r="D498">
        <v>21</v>
      </c>
      <c r="E498">
        <v>24</v>
      </c>
      <c r="F498">
        <v>26</v>
      </c>
      <c r="G498">
        <v>28</v>
      </c>
      <c r="H498">
        <v>10</v>
      </c>
      <c r="I498" t="str">
        <v>15 - 21 - 24 - 26 - 28 [PB: 10]</v>
      </c>
      <c r="J498">
        <f>SUM(C498:G498)</f>
        <v>114</v>
      </c>
      <c r="K498">
        <f>AVERAGE(C498:G498)</f>
        <v>22.8</v>
      </c>
      <c r="L498">
        <f>G498-C498</f>
        <v>13</v>
      </c>
      <c r="M498">
        <f>SUMPRODUCT(MOD(C498:G498,2))</f>
        <v>2</v>
      </c>
      <c r="N498">
        <f>5-M498</f>
        <v>3</v>
      </c>
      <c r="O498">
        <f>COUNTIF(C498:G498,"&lt;=17")</f>
        <v>1</v>
      </c>
      <c r="P498">
        <f>COUNTIF(C498:G498,"&gt;=18")</f>
        <v>4</v>
      </c>
      <c r="Q498">
        <f>SUMPRODUCT(--(D498:G498-C498:F498=1))</f>
        <v>0</v>
      </c>
      <c r="R498">
        <f>SUMPRODUCT(COUNTIF(C499:G499,C498:G498))</f>
        <v>0</v>
      </c>
    </row>
    <row r="499">
      <c r="A499">
        <v>1741</v>
      </c>
      <c r="B499" t="str">
        <v>2018-04-14</v>
      </c>
      <c r="C499">
        <v>3</v>
      </c>
      <c r="D499">
        <v>9</v>
      </c>
      <c r="E499">
        <v>17</v>
      </c>
      <c r="F499">
        <v>29</v>
      </c>
      <c r="G499">
        <v>32</v>
      </c>
      <c r="H499">
        <v>3</v>
      </c>
      <c r="I499" t="str">
        <v>03 - 09 - 17 - 29 - 32 [PB: 3]</v>
      </c>
      <c r="J499">
        <f>SUM(C499:G499)</f>
        <v>90</v>
      </c>
      <c r="K499">
        <f>AVERAGE(C499:G499)</f>
        <v>18</v>
      </c>
      <c r="L499">
        <f>G499-C499</f>
        <v>29</v>
      </c>
      <c r="M499">
        <f>SUMPRODUCT(MOD(C499:G499,2))</f>
        <v>4</v>
      </c>
      <c r="N499">
        <f>5-M499</f>
        <v>1</v>
      </c>
      <c r="O499">
        <f>COUNTIF(C499:G499,"&lt;=17")</f>
        <v>3</v>
      </c>
      <c r="P499">
        <f>COUNTIF(C499:G499,"&gt;=18")</f>
        <v>2</v>
      </c>
      <c r="Q499">
        <f>SUMPRODUCT(--(D499:G499-C499:F499=1))</f>
        <v>0</v>
      </c>
      <c r="R499">
        <f>SUMPRODUCT(COUNTIF(C500:G500,C499:G499))</f>
        <v>2</v>
      </c>
    </row>
    <row r="500">
      <c r="A500">
        <v>1740</v>
      </c>
      <c r="B500" t="str">
        <v>2018-04-11</v>
      </c>
      <c r="C500">
        <v>4</v>
      </c>
      <c r="D500">
        <v>9</v>
      </c>
      <c r="E500">
        <v>12</v>
      </c>
      <c r="F500">
        <v>17</v>
      </c>
      <c r="G500">
        <v>33</v>
      </c>
      <c r="H500">
        <v>3</v>
      </c>
      <c r="I500" t="str">
        <v>04 - 09 - 12 - 17 - 33 [PB: 3]</v>
      </c>
      <c r="J500">
        <f>SUM(C500:G500)</f>
        <v>75</v>
      </c>
      <c r="K500">
        <f>AVERAGE(C500:G500)</f>
        <v>15</v>
      </c>
      <c r="L500">
        <f>G500-C500</f>
        <v>29</v>
      </c>
      <c r="M500">
        <f>SUMPRODUCT(MOD(C500:G500,2))</f>
        <v>3</v>
      </c>
      <c r="N500">
        <f>5-M500</f>
        <v>2</v>
      </c>
      <c r="O500">
        <f>COUNTIF(C500:G500,"&lt;=17")</f>
        <v>4</v>
      </c>
      <c r="P500">
        <f>COUNTIF(C500:G500,"&gt;=18")</f>
        <v>1</v>
      </c>
      <c r="Q500">
        <f>SUMPRODUCT(--(D500:G500-C500:F500=1))</f>
        <v>0</v>
      </c>
      <c r="R500">
        <f>SUMPRODUCT(COUNTIF(C501:G501,C500:G500))</f>
        <v>1</v>
      </c>
    </row>
    <row r="501">
      <c r="A501">
        <v>1739</v>
      </c>
      <c r="B501" t="str">
        <v>2018-04-07</v>
      </c>
      <c r="C501">
        <v>4</v>
      </c>
      <c r="D501">
        <v>13</v>
      </c>
      <c r="E501">
        <v>16</v>
      </c>
      <c r="F501">
        <v>19</v>
      </c>
      <c r="G501">
        <v>30</v>
      </c>
      <c r="H501">
        <v>8</v>
      </c>
      <c r="I501" t="str">
        <v>04 - 13 - 16 - 19 - 30 [PB: 8]</v>
      </c>
      <c r="J501">
        <f>SUM(C501:G501)</f>
        <v>82</v>
      </c>
      <c r="K501">
        <f>AVERAGE(C501:G501)</f>
        <v>16.4</v>
      </c>
      <c r="L501">
        <f>G501-C501</f>
        <v>26</v>
      </c>
      <c r="M501">
        <f>SUMPRODUCT(MOD(C501:G501,2))</f>
        <v>2</v>
      </c>
      <c r="N501">
        <f>5-M501</f>
        <v>3</v>
      </c>
      <c r="O501">
        <f>COUNTIF(C501:G501,"&lt;=17")</f>
        <v>3</v>
      </c>
      <c r="P501">
        <f>COUNTIF(C501:G501,"&gt;=18")</f>
        <v>2</v>
      </c>
      <c r="Q501">
        <f>SUMPRODUCT(--(D501:G501-C501:F501=1))</f>
        <v>0</v>
      </c>
      <c r="R501">
        <f>SUMPRODUCT(COUNTIF(C502:G502,C501:G501))</f>
        <v>1</v>
      </c>
    </row>
    <row r="502">
      <c r="A502">
        <v>1738</v>
      </c>
      <c r="B502" t="str">
        <v>2018-04-04</v>
      </c>
      <c r="C502">
        <v>4</v>
      </c>
      <c r="D502">
        <v>11</v>
      </c>
      <c r="E502">
        <v>20</v>
      </c>
      <c r="F502">
        <v>22</v>
      </c>
      <c r="G502">
        <v>26</v>
      </c>
      <c r="H502">
        <v>2</v>
      </c>
      <c r="I502" t="str">
        <v>04 - 11 - 20 - 22 - 26 [PB: 2]</v>
      </c>
      <c r="J502">
        <f>SUM(C502:G502)</f>
        <v>83</v>
      </c>
      <c r="K502">
        <f>AVERAGE(C502:G502)</f>
        <v>16.6</v>
      </c>
      <c r="L502">
        <f>G502-C502</f>
        <v>22</v>
      </c>
      <c r="M502">
        <f>SUMPRODUCT(MOD(C502:G502,2))</f>
        <v>1</v>
      </c>
      <c r="N502">
        <f>5-M502</f>
        <v>4</v>
      </c>
      <c r="O502">
        <f>COUNTIF(C502:G502,"&lt;=17")</f>
        <v>2</v>
      </c>
      <c r="P502">
        <f>COUNTIF(C502:G502,"&gt;=18")</f>
        <v>3</v>
      </c>
      <c r="Q502">
        <f>SUMPRODUCT(--(D502:G502-C502:F502=1))</f>
        <v>0</v>
      </c>
      <c r="R502">
        <f>SUMPRODUCT(COUNTIF(C503:G503,C502:G502))</f>
        <v>0</v>
      </c>
    </row>
    <row r="503">
      <c r="A503">
        <v>1737</v>
      </c>
      <c r="B503" t="str">
        <v>2018-03-28</v>
      </c>
      <c r="C503">
        <v>10</v>
      </c>
      <c r="D503">
        <v>17</v>
      </c>
      <c r="E503">
        <v>18</v>
      </c>
      <c r="F503">
        <v>19</v>
      </c>
      <c r="G503">
        <v>31</v>
      </c>
      <c r="H503">
        <v>9</v>
      </c>
      <c r="I503" t="str">
        <v>10 - 17 - 18 - 19 - 31 [PB: 9]</v>
      </c>
      <c r="J503">
        <f>SUM(C503:G503)</f>
        <v>95</v>
      </c>
      <c r="K503">
        <f>AVERAGE(C503:G503)</f>
        <v>19</v>
      </c>
      <c r="L503">
        <f>G503-C503</f>
        <v>21</v>
      </c>
      <c r="M503">
        <f>SUMPRODUCT(MOD(C503:G503,2))</f>
        <v>3</v>
      </c>
      <c r="N503">
        <f>5-M503</f>
        <v>2</v>
      </c>
      <c r="O503">
        <f>COUNTIF(C503:G503,"&lt;=17")</f>
        <v>2</v>
      </c>
      <c r="P503">
        <f>COUNTIF(C503:G503,"&gt;=18")</f>
        <v>3</v>
      </c>
      <c r="Q503">
        <f>SUMPRODUCT(--(D503:G503-C503:F503=1))</f>
        <v>2</v>
      </c>
      <c r="R503">
        <f>SUMPRODUCT(COUNTIF(C504:G504,C503:G503))</f>
        <v>1</v>
      </c>
    </row>
    <row r="504">
      <c r="A504">
        <v>1736</v>
      </c>
      <c r="B504" t="str">
        <v>2018-03-24</v>
      </c>
      <c r="C504">
        <v>6</v>
      </c>
      <c r="D504">
        <v>22</v>
      </c>
      <c r="E504">
        <v>25</v>
      </c>
      <c r="F504">
        <v>28</v>
      </c>
      <c r="G504">
        <v>31</v>
      </c>
      <c r="H504">
        <v>9</v>
      </c>
      <c r="I504" t="str">
        <v>06 - 22 - 25 - 28 - 31 [PB: 9]</v>
      </c>
      <c r="J504">
        <f>SUM(C504:G504)</f>
        <v>112</v>
      </c>
      <c r="K504">
        <f>AVERAGE(C504:G504)</f>
        <v>22.4</v>
      </c>
      <c r="L504">
        <f>G504-C504</f>
        <v>25</v>
      </c>
      <c r="M504">
        <f>SUMPRODUCT(MOD(C504:G504,2))</f>
        <v>2</v>
      </c>
      <c r="N504">
        <f>5-M504</f>
        <v>3</v>
      </c>
      <c r="O504">
        <f>COUNTIF(C504:G504,"&lt;=17")</f>
        <v>1</v>
      </c>
      <c r="P504">
        <f>COUNTIF(C504:G504,"&gt;=18")</f>
        <v>4</v>
      </c>
      <c r="Q504">
        <f>SUMPRODUCT(--(D504:G504-C504:F504=1))</f>
        <v>0</v>
      </c>
      <c r="R504">
        <f>SUMPRODUCT(COUNTIF(C505:G505,C504:G504))</f>
        <v>0</v>
      </c>
    </row>
    <row r="505">
      <c r="A505">
        <v>1735</v>
      </c>
      <c r="B505" t="str">
        <v>2018-03-21</v>
      </c>
      <c r="C505">
        <v>1</v>
      </c>
      <c r="D505">
        <v>2</v>
      </c>
      <c r="E505">
        <v>7</v>
      </c>
      <c r="F505">
        <v>13</v>
      </c>
      <c r="G505">
        <v>29</v>
      </c>
      <c r="H505">
        <v>2</v>
      </c>
      <c r="I505" t="str">
        <v>01 - 02 - 07 - 13 - 29 [PB: 2]</v>
      </c>
      <c r="J505">
        <f>SUM(C505:G505)</f>
        <v>52</v>
      </c>
      <c r="K505">
        <f>AVERAGE(C505:G505)</f>
        <v>10.4</v>
      </c>
      <c r="L505">
        <f>G505-C505</f>
        <v>28</v>
      </c>
      <c r="M505">
        <f>SUMPRODUCT(MOD(C505:G505,2))</f>
        <v>4</v>
      </c>
      <c r="N505">
        <f>5-M505</f>
        <v>1</v>
      </c>
      <c r="O505">
        <f>COUNTIF(C505:G505,"&lt;=17")</f>
        <v>4</v>
      </c>
      <c r="P505">
        <f>COUNTIF(C505:G505,"&gt;=18")</f>
        <v>1</v>
      </c>
      <c r="Q505">
        <f>SUMPRODUCT(--(D505:G505-C505:F505=1))</f>
        <v>1</v>
      </c>
      <c r="R505">
        <f>SUMPRODUCT(COUNTIF(C506:G506,C505:G505))</f>
        <v>1</v>
      </c>
    </row>
    <row r="506">
      <c r="A506">
        <v>1734</v>
      </c>
      <c r="B506" t="str">
        <v>2018-03-17</v>
      </c>
      <c r="C506">
        <v>19</v>
      </c>
      <c r="D506">
        <v>23</v>
      </c>
      <c r="E506">
        <v>24</v>
      </c>
      <c r="F506">
        <v>26</v>
      </c>
      <c r="G506">
        <v>29</v>
      </c>
      <c r="H506">
        <v>9</v>
      </c>
      <c r="I506" t="str">
        <v>19 - 23 - 24 - 26 - 29 [PB: 9]</v>
      </c>
      <c r="J506">
        <f>SUM(C506:G506)</f>
        <v>121</v>
      </c>
      <c r="K506">
        <f>AVERAGE(C506:G506)</f>
        <v>24.2</v>
      </c>
      <c r="L506">
        <f>G506-C506</f>
        <v>10</v>
      </c>
      <c r="M506">
        <f>SUMPRODUCT(MOD(C506:G506,2))</f>
        <v>3</v>
      </c>
      <c r="N506">
        <f>5-M506</f>
        <v>2</v>
      </c>
      <c r="O506">
        <f>COUNTIF(C506:G506,"&lt;=17")</f>
        <v>0</v>
      </c>
      <c r="P506">
        <f>COUNTIF(C506:G506,"&gt;=18")</f>
        <v>5</v>
      </c>
      <c r="Q506">
        <f>SUMPRODUCT(--(D506:G506-C506:F506=1))</f>
        <v>1</v>
      </c>
      <c r="R506">
        <f>SUMPRODUCT(COUNTIF(C507:G507,C506:G506))</f>
        <v>0</v>
      </c>
    </row>
    <row r="507">
      <c r="A507">
        <v>1733</v>
      </c>
      <c r="B507" t="str">
        <v>2018-03-14</v>
      </c>
      <c r="C507">
        <v>2</v>
      </c>
      <c r="D507">
        <v>4</v>
      </c>
      <c r="E507">
        <v>15</v>
      </c>
      <c r="F507">
        <v>18</v>
      </c>
      <c r="G507">
        <v>20</v>
      </c>
      <c r="H507">
        <v>8</v>
      </c>
      <c r="I507" t="str">
        <v>02 - 04 - 15 - 18 - 20 [PB: 8]</v>
      </c>
      <c r="J507">
        <f>SUM(C507:G507)</f>
        <v>59</v>
      </c>
      <c r="K507">
        <f>AVERAGE(C507:G507)</f>
        <v>11.8</v>
      </c>
      <c r="L507">
        <f>G507-C507</f>
        <v>18</v>
      </c>
      <c r="M507">
        <f>SUMPRODUCT(MOD(C507:G507,2))</f>
        <v>1</v>
      </c>
      <c r="N507">
        <f>5-M507</f>
        <v>4</v>
      </c>
      <c r="O507">
        <f>COUNTIF(C507:G507,"&lt;=17")</f>
        <v>3</v>
      </c>
      <c r="P507">
        <f>COUNTIF(C507:G507,"&gt;=18")</f>
        <v>2</v>
      </c>
      <c r="Q507">
        <f>SUMPRODUCT(--(D507:G507-C507:F507=1))</f>
        <v>0</v>
      </c>
      <c r="R507">
        <f>SUMPRODUCT(COUNTIF(C508:G508,C507:G507))</f>
        <v>0</v>
      </c>
    </row>
    <row r="508">
      <c r="A508">
        <v>1732</v>
      </c>
      <c r="B508" t="str">
        <v>2018-03-10</v>
      </c>
      <c r="C508">
        <v>21</v>
      </c>
      <c r="D508">
        <v>24</v>
      </c>
      <c r="E508">
        <v>26</v>
      </c>
      <c r="F508">
        <v>27</v>
      </c>
      <c r="G508">
        <v>33</v>
      </c>
      <c r="H508">
        <v>7</v>
      </c>
      <c r="I508" t="str">
        <v>21 - 24 - 26 - 27 - 33 [PB: 7]</v>
      </c>
      <c r="J508">
        <f>SUM(C508:G508)</f>
        <v>131</v>
      </c>
      <c r="K508">
        <f>AVERAGE(C508:G508)</f>
        <v>26.2</v>
      </c>
      <c r="L508">
        <f>G508-C508</f>
        <v>12</v>
      </c>
      <c r="M508">
        <f>SUMPRODUCT(MOD(C508:G508,2))</f>
        <v>3</v>
      </c>
      <c r="N508">
        <f>5-M508</f>
        <v>2</v>
      </c>
      <c r="O508">
        <f>COUNTIF(C508:G508,"&lt;=17")</f>
        <v>0</v>
      </c>
      <c r="P508">
        <f>COUNTIF(C508:G508,"&gt;=18")</f>
        <v>5</v>
      </c>
      <c r="Q508">
        <f>SUMPRODUCT(--(D508:G508-C508:F508=1))</f>
        <v>1</v>
      </c>
      <c r="R508">
        <f>SUMPRODUCT(COUNTIF(C509:G509,C508:G508))</f>
        <v>0</v>
      </c>
    </row>
    <row r="509">
      <c r="A509">
        <v>1731</v>
      </c>
      <c r="B509" t="str">
        <v>2018-03-07</v>
      </c>
      <c r="C509">
        <v>5</v>
      </c>
      <c r="D509">
        <v>8</v>
      </c>
      <c r="E509">
        <v>12</v>
      </c>
      <c r="F509">
        <v>13</v>
      </c>
      <c r="G509">
        <v>17</v>
      </c>
      <c r="H509">
        <v>9</v>
      </c>
      <c r="I509" t="str">
        <v>05 - 08 - 12 - 13 - 17 [PB: 9]</v>
      </c>
      <c r="J509">
        <f>SUM(C509:G509)</f>
        <v>55</v>
      </c>
      <c r="K509">
        <f>AVERAGE(C509:G509)</f>
        <v>11</v>
      </c>
      <c r="L509">
        <f>G509-C509</f>
        <v>12</v>
      </c>
      <c r="M509">
        <f>SUMPRODUCT(MOD(C509:G509,2))</f>
        <v>3</v>
      </c>
      <c r="N509">
        <f>5-M509</f>
        <v>2</v>
      </c>
      <c r="O509">
        <f>COUNTIF(C509:G509,"&lt;=17")</f>
        <v>5</v>
      </c>
      <c r="P509">
        <f>COUNTIF(C509:G509,"&gt;=18")</f>
        <v>0</v>
      </c>
      <c r="Q509">
        <f>SUMPRODUCT(--(D509:G509-C509:F509=1))</f>
        <v>1</v>
      </c>
      <c r="R509">
        <f>SUMPRODUCT(COUNTIF(C510:G510,C509:G509))</f>
        <v>0</v>
      </c>
    </row>
    <row r="510">
      <c r="A510">
        <v>1730</v>
      </c>
      <c r="B510" t="str">
        <v>2018-03-03</v>
      </c>
      <c r="C510">
        <v>2</v>
      </c>
      <c r="D510">
        <v>6</v>
      </c>
      <c r="E510">
        <v>23</v>
      </c>
      <c r="F510">
        <v>24</v>
      </c>
      <c r="G510">
        <v>34</v>
      </c>
      <c r="H510">
        <v>9</v>
      </c>
      <c r="I510" t="str">
        <v>02 - 06 - 23 - 24 - 34 [PB: 9]</v>
      </c>
      <c r="J510">
        <f>SUM(C510:G510)</f>
        <v>89</v>
      </c>
      <c r="K510">
        <f>AVERAGE(C510:G510)</f>
        <v>17.8</v>
      </c>
      <c r="L510">
        <f>G510-C510</f>
        <v>32</v>
      </c>
      <c r="M510">
        <f>SUMPRODUCT(MOD(C510:G510,2))</f>
        <v>1</v>
      </c>
      <c r="N510">
        <f>5-M510</f>
        <v>4</v>
      </c>
      <c r="O510">
        <f>COUNTIF(C510:G510,"&lt;=17")</f>
        <v>2</v>
      </c>
      <c r="P510">
        <f>COUNTIF(C510:G510,"&gt;=18")</f>
        <v>3</v>
      </c>
      <c r="Q510">
        <f>SUMPRODUCT(--(D510:G510-C510:F510=1))</f>
        <v>1</v>
      </c>
      <c r="R510">
        <f>SUMPRODUCT(COUNTIF(C511:G511,C510:G510))</f>
        <v>1</v>
      </c>
    </row>
    <row r="511">
      <c r="A511">
        <v>1516</v>
      </c>
      <c r="B511" t="str">
        <v>2016-01-31</v>
      </c>
      <c r="C511">
        <v>8</v>
      </c>
      <c r="D511">
        <v>10</v>
      </c>
      <c r="E511">
        <v>12</v>
      </c>
      <c r="F511">
        <v>29</v>
      </c>
      <c r="G511">
        <v>34</v>
      </c>
      <c r="H511">
        <v>1</v>
      </c>
      <c r="I511" t="str">
        <v>08 - 10 - 12 - 29 - 34 [PB: 1]</v>
      </c>
      <c r="J511">
        <f>SUM(C511:G511)</f>
        <v>93</v>
      </c>
      <c r="K511">
        <f>AVERAGE(C511:G511)</f>
        <v>18.6</v>
      </c>
      <c r="L511">
        <f>G511-C511</f>
        <v>26</v>
      </c>
      <c r="M511">
        <f>SUMPRODUCT(MOD(C511:G511,2))</f>
        <v>1</v>
      </c>
      <c r="N511">
        <f>5-M511</f>
        <v>4</v>
      </c>
      <c r="O511">
        <f>COUNTIF(C511:G511,"&lt;=17")</f>
        <v>3</v>
      </c>
      <c r="P511">
        <f>COUNTIF(C511:G511,"&gt;=18")</f>
        <v>2</v>
      </c>
      <c r="Q511">
        <f>SUMPRODUCT(--(D511:G511-C511:F511=1))</f>
        <v>0</v>
      </c>
      <c r="R511">
        <f>SUMPRODUCT(COUNTIF(C512:G512,C511:G511))</f>
        <v>1</v>
      </c>
    </row>
    <row r="512">
      <c r="A512">
        <v>1515</v>
      </c>
      <c r="B512" t="str">
        <v>2016-01-27</v>
      </c>
      <c r="C512">
        <v>2</v>
      </c>
      <c r="D512">
        <v>3</v>
      </c>
      <c r="E512">
        <v>6</v>
      </c>
      <c r="F512">
        <v>12</v>
      </c>
      <c r="G512">
        <v>25</v>
      </c>
      <c r="H512">
        <v>10</v>
      </c>
      <c r="I512" t="str">
        <v>02 - 03 - 06 - 12 - 25 [PB: 10]</v>
      </c>
      <c r="J512">
        <f>SUM(C512:G512)</f>
        <v>48</v>
      </c>
      <c r="K512">
        <f>AVERAGE(C512:G512)</f>
        <v>9.6</v>
      </c>
      <c r="L512">
        <f>G512-C512</f>
        <v>23</v>
      </c>
      <c r="M512">
        <f>SUMPRODUCT(MOD(C512:G512,2))</f>
        <v>2</v>
      </c>
      <c r="N512">
        <f>5-M512</f>
        <v>3</v>
      </c>
      <c r="O512">
        <f>COUNTIF(C512:G512,"&lt;=17")</f>
        <v>4</v>
      </c>
      <c r="P512">
        <f>COUNTIF(C512:G512,"&gt;=18")</f>
        <v>1</v>
      </c>
      <c r="Q512">
        <f>SUMPRODUCT(--(D512:G512-C512:F512=1))</f>
        <v>1</v>
      </c>
      <c r="R512">
        <f>SUMPRODUCT(COUNTIF(C513:G513,C512:G512))</f>
        <v>1</v>
      </c>
    </row>
    <row r="513">
      <c r="A513">
        <v>1514</v>
      </c>
      <c r="B513" t="str">
        <v>2016-01-23</v>
      </c>
      <c r="C513">
        <v>2</v>
      </c>
      <c r="D513">
        <v>7</v>
      </c>
      <c r="E513">
        <v>11</v>
      </c>
      <c r="F513">
        <v>28</v>
      </c>
      <c r="G513">
        <v>31</v>
      </c>
      <c r="H513">
        <v>9</v>
      </c>
      <c r="I513" t="str">
        <v>02 - 07 - 11 - 28 - 31 [PB: 9]</v>
      </c>
      <c r="J513">
        <f>SUM(C513:G513)</f>
        <v>79</v>
      </c>
      <c r="K513">
        <f>AVERAGE(C513:G513)</f>
        <v>15.8</v>
      </c>
      <c r="L513">
        <f>G513-C513</f>
        <v>29</v>
      </c>
      <c r="M513">
        <f>SUMPRODUCT(MOD(C513:G513,2))</f>
        <v>3</v>
      </c>
      <c r="N513">
        <f>5-M513</f>
        <v>2</v>
      </c>
      <c r="O513">
        <f>COUNTIF(C513:G513,"&lt;=17")</f>
        <v>3</v>
      </c>
      <c r="P513">
        <f>COUNTIF(C513:G513,"&gt;=18")</f>
        <v>2</v>
      </c>
      <c r="Q513">
        <f>SUMPRODUCT(--(D513:G513-C513:F513=1))</f>
        <v>0</v>
      </c>
      <c r="R513">
        <f>SUMPRODUCT(COUNTIF(C514:G514,C513:G513))</f>
        <v>0</v>
      </c>
    </row>
    <row r="514">
      <c r="A514">
        <v>1513</v>
      </c>
      <c r="B514" t="str">
        <v>2016-01-20</v>
      </c>
      <c r="C514">
        <v>3</v>
      </c>
      <c r="D514">
        <v>8</v>
      </c>
      <c r="E514">
        <v>10</v>
      </c>
      <c r="F514">
        <v>15</v>
      </c>
      <c r="G514">
        <v>30</v>
      </c>
      <c r="H514">
        <v>4</v>
      </c>
      <c r="I514" t="str">
        <v>03 - 08 - 10 - 15 - 30 [PB: 4]</v>
      </c>
      <c r="J514">
        <f>SUM(C514:G514)</f>
        <v>66</v>
      </c>
      <c r="K514">
        <f>AVERAGE(C514:G514)</f>
        <v>13.2</v>
      </c>
      <c r="L514">
        <f>G514-C514</f>
        <v>27</v>
      </c>
      <c r="M514">
        <f>SUMPRODUCT(MOD(C514:G514,2))</f>
        <v>2</v>
      </c>
      <c r="N514">
        <f>5-M514</f>
        <v>3</v>
      </c>
      <c r="O514">
        <f>COUNTIF(C514:G514,"&lt;=17")</f>
        <v>4</v>
      </c>
      <c r="P514">
        <f>COUNTIF(C514:G514,"&gt;=18")</f>
        <v>1</v>
      </c>
      <c r="Q514">
        <f>SUMPRODUCT(--(D514:G514-C514:F514=1))</f>
        <v>0</v>
      </c>
      <c r="R514">
        <f>SUMPRODUCT(COUNTIF(C515:G515,C514:G514))</f>
        <v>1</v>
      </c>
    </row>
    <row r="515">
      <c r="A515">
        <v>1512</v>
      </c>
      <c r="B515" t="str">
        <v>2016-01-16</v>
      </c>
      <c r="C515">
        <v>4</v>
      </c>
      <c r="D515">
        <v>8</v>
      </c>
      <c r="E515">
        <v>13</v>
      </c>
      <c r="F515">
        <v>21</v>
      </c>
      <c r="G515">
        <v>24</v>
      </c>
      <c r="H515">
        <v>7</v>
      </c>
      <c r="I515" t="str">
        <v>04 - 08 - 13 - 21 - 24 [PB: 7]</v>
      </c>
      <c r="J515">
        <f>SUM(C515:G515)</f>
        <v>70</v>
      </c>
      <c r="K515">
        <f>AVERAGE(C515:G515)</f>
        <v>14</v>
      </c>
      <c r="L515">
        <f>G515-C515</f>
        <v>20</v>
      </c>
      <c r="M515">
        <f>SUMPRODUCT(MOD(C515:G515,2))</f>
        <v>2</v>
      </c>
      <c r="N515">
        <f>5-M515</f>
        <v>3</v>
      </c>
      <c r="O515">
        <f>COUNTIF(C515:G515,"&lt;=17")</f>
        <v>3</v>
      </c>
      <c r="P515">
        <f>COUNTIF(C515:G515,"&gt;=18")</f>
        <v>2</v>
      </c>
      <c r="Q515">
        <f>SUMPRODUCT(--(D515:G515-C515:F515=1))</f>
        <v>0</v>
      </c>
      <c r="R515">
        <f>SUMPRODUCT(COUNTIF(C516:G516,C515:G515))</f>
        <v>0</v>
      </c>
    </row>
    <row r="516">
      <c r="A516">
        <v>1511</v>
      </c>
      <c r="B516" t="str">
        <v>2016-01-13</v>
      </c>
      <c r="C516">
        <v>7</v>
      </c>
      <c r="D516">
        <v>16</v>
      </c>
      <c r="E516">
        <v>18</v>
      </c>
      <c r="F516">
        <v>26</v>
      </c>
      <c r="G516">
        <v>29</v>
      </c>
      <c r="H516">
        <v>9</v>
      </c>
      <c r="I516" t="str">
        <v>07 - 16 - 18 - 26 - 29 [PB: 9]</v>
      </c>
      <c r="J516">
        <f>SUM(C516:G516)</f>
        <v>96</v>
      </c>
      <c r="K516">
        <f>AVERAGE(C516:G516)</f>
        <v>19.2</v>
      </c>
      <c r="L516">
        <f>G516-C516</f>
        <v>22</v>
      </c>
      <c r="M516">
        <f>SUMPRODUCT(MOD(C516:G516,2))</f>
        <v>2</v>
      </c>
      <c r="N516">
        <f>5-M516</f>
        <v>3</v>
      </c>
      <c r="O516">
        <f>COUNTIF(C516:G516,"&lt;=17")</f>
        <v>2</v>
      </c>
      <c r="P516">
        <f>COUNTIF(C516:G516,"&gt;=18")</f>
        <v>3</v>
      </c>
      <c r="Q516">
        <f>SUMPRODUCT(--(D516:G516-C516:F516=1))</f>
        <v>0</v>
      </c>
      <c r="R516">
        <f>SUMPRODUCT(COUNTIF(C517:G517,C516:G516))</f>
        <v>1</v>
      </c>
    </row>
    <row r="517">
      <c r="A517">
        <v>1510</v>
      </c>
      <c r="B517" t="str">
        <v>2016-01-09</v>
      </c>
      <c r="C517">
        <v>10</v>
      </c>
      <c r="D517">
        <v>12</v>
      </c>
      <c r="E517">
        <v>16</v>
      </c>
      <c r="F517">
        <v>17</v>
      </c>
      <c r="G517">
        <v>23</v>
      </c>
      <c r="H517">
        <v>8</v>
      </c>
      <c r="I517" t="str">
        <v>10 - 12 - 16 - 17 - 23 [PB: 8]</v>
      </c>
      <c r="J517">
        <f>SUM(C517:G517)</f>
        <v>78</v>
      </c>
      <c r="K517">
        <f>AVERAGE(C517:G517)</f>
        <v>15.6</v>
      </c>
      <c r="L517">
        <f>G517-C517</f>
        <v>13</v>
      </c>
      <c r="M517">
        <f>SUMPRODUCT(MOD(C517:G517,2))</f>
        <v>2</v>
      </c>
      <c r="N517">
        <f>5-M517</f>
        <v>3</v>
      </c>
      <c r="O517">
        <f>COUNTIF(C517:G517,"&lt;=17")</f>
        <v>4</v>
      </c>
      <c r="P517">
        <f>COUNTIF(C517:G517,"&gt;=18")</f>
        <v>1</v>
      </c>
      <c r="Q517">
        <f>SUMPRODUCT(--(D517:G517-C517:F517=1))</f>
        <v>1</v>
      </c>
      <c r="R517">
        <f>SUMPRODUCT(COUNTIF(C518:G518,C517:G517))</f>
        <v>1</v>
      </c>
    </row>
    <row r="518">
      <c r="A518">
        <v>1509</v>
      </c>
      <c r="B518" t="str">
        <v>2016-01-07</v>
      </c>
      <c r="C518">
        <v>5</v>
      </c>
      <c r="D518">
        <v>7</v>
      </c>
      <c r="E518">
        <v>12</v>
      </c>
      <c r="F518">
        <v>20</v>
      </c>
      <c r="G518">
        <v>34</v>
      </c>
      <c r="H518">
        <v>3</v>
      </c>
      <c r="I518" t="str">
        <v>05 - 07 - 12 - 20 - 34 [PB: 3]</v>
      </c>
      <c r="J518">
        <f>SUM(C518:G518)</f>
        <v>78</v>
      </c>
      <c r="K518">
        <f>AVERAGE(C518:G518)</f>
        <v>15.6</v>
      </c>
      <c r="L518">
        <f>G518-C518</f>
        <v>29</v>
      </c>
      <c r="M518">
        <f>SUMPRODUCT(MOD(C518:G518,2))</f>
        <v>2</v>
      </c>
      <c r="N518">
        <f>5-M518</f>
        <v>3</v>
      </c>
      <c r="O518">
        <f>COUNTIF(C518:G518,"&lt;=17")</f>
        <v>3</v>
      </c>
      <c r="P518">
        <f>COUNTIF(C518:G518,"&gt;=18")</f>
        <v>2</v>
      </c>
      <c r="Q518">
        <f>SUMPRODUCT(--(D518:G518-C518:F518=1))</f>
        <v>0</v>
      </c>
      <c r="R518">
        <f>SUMPRODUCT(COUNTIF(C519:G519,C518:G518))</f>
        <v>0</v>
      </c>
    </row>
    <row r="519">
      <c r="A519">
        <v>1508</v>
      </c>
      <c r="B519" t="str">
        <v>2016-01-02</v>
      </c>
      <c r="C519">
        <v>13</v>
      </c>
      <c r="D519">
        <v>18</v>
      </c>
      <c r="E519">
        <v>19</v>
      </c>
      <c r="F519">
        <v>28</v>
      </c>
      <c r="G519">
        <v>29</v>
      </c>
      <c r="H519">
        <v>6</v>
      </c>
      <c r="I519" t="str">
        <v>13 - 18 - 19 - 28 - 29 [PB: 6]</v>
      </c>
      <c r="J519">
        <f>SUM(C519:G519)</f>
        <v>107</v>
      </c>
      <c r="K519">
        <f>AVERAGE(C519:G519)</f>
        <v>21.4</v>
      </c>
      <c r="L519">
        <f>G519-C519</f>
        <v>16</v>
      </c>
      <c r="M519">
        <f>SUMPRODUCT(MOD(C519:G519,2))</f>
        <v>3</v>
      </c>
      <c r="N519">
        <f>5-M519</f>
        <v>2</v>
      </c>
      <c r="O519">
        <f>COUNTIF(C519:G519,"&lt;=17")</f>
        <v>1</v>
      </c>
      <c r="P519">
        <f>COUNTIF(C519:G519,"&gt;=18")</f>
        <v>4</v>
      </c>
      <c r="Q519">
        <f>SUMPRODUCT(--(D519:G519-C519:F519=1))</f>
        <v>2</v>
      </c>
      <c r="R519">
        <f>SUMPRODUCT(COUNTIF(C520:G520,C519:G519))</f>
        <v>0</v>
      </c>
    </row>
    <row r="520">
      <c r="A520">
        <v>1507</v>
      </c>
      <c r="B520" t="str">
        <v>2015-12-30</v>
      </c>
      <c r="C520">
        <v>2</v>
      </c>
      <c r="D520">
        <v>7</v>
      </c>
      <c r="E520">
        <v>16</v>
      </c>
      <c r="F520">
        <v>26</v>
      </c>
      <c r="G520">
        <v>35</v>
      </c>
      <c r="H520">
        <v>5</v>
      </c>
      <c r="I520" t="str">
        <v>02 - 07 - 16 - 26 - 35 [PB: 5]</v>
      </c>
      <c r="J520">
        <f>SUM(C520:G520)</f>
        <v>86</v>
      </c>
      <c r="K520">
        <f>AVERAGE(C520:G520)</f>
        <v>17.2</v>
      </c>
      <c r="L520">
        <f>G520-C520</f>
        <v>33</v>
      </c>
      <c r="M520">
        <f>SUMPRODUCT(MOD(C520:G520,2))</f>
        <v>2</v>
      </c>
      <c r="N520">
        <f>5-M520</f>
        <v>3</v>
      </c>
      <c r="O520">
        <f>COUNTIF(C520:G520,"&lt;=17")</f>
        <v>3</v>
      </c>
      <c r="P520">
        <f>COUNTIF(C520:G520,"&gt;=18")</f>
        <v>2</v>
      </c>
      <c r="Q520">
        <f>SUMPRODUCT(--(D520:G520-C520:F520=1))</f>
        <v>0</v>
      </c>
      <c r="R520">
        <f>SUMPRODUCT(COUNTIF(C521:G521,C520:G520))</f>
        <v>1</v>
      </c>
    </row>
    <row r="521">
      <c r="A521">
        <v>1506</v>
      </c>
      <c r="B521" t="str">
        <v>2015-12-26</v>
      </c>
      <c r="C521">
        <v>15</v>
      </c>
      <c r="D521">
        <v>22</v>
      </c>
      <c r="E521">
        <v>29</v>
      </c>
      <c r="F521">
        <v>30</v>
      </c>
      <c r="G521">
        <v>35</v>
      </c>
      <c r="H521">
        <v>2</v>
      </c>
      <c r="I521" t="str">
        <v>15 - 22 - 29 - 30 - 35 [PB: 2]</v>
      </c>
      <c r="J521">
        <f>SUM(C521:G521)</f>
        <v>131</v>
      </c>
      <c r="K521">
        <f>AVERAGE(C521:G521)</f>
        <v>26.2</v>
      </c>
      <c r="L521">
        <f>G521-C521</f>
        <v>20</v>
      </c>
      <c r="M521">
        <f>SUMPRODUCT(MOD(C521:G521,2))</f>
        <v>3</v>
      </c>
      <c r="N521">
        <f>5-M521</f>
        <v>2</v>
      </c>
      <c r="O521">
        <f>COUNTIF(C521:G521,"&lt;=17")</f>
        <v>1</v>
      </c>
      <c r="P521">
        <f>COUNTIF(C521:G521,"&gt;=18")</f>
        <v>4</v>
      </c>
      <c r="Q521">
        <f>SUMPRODUCT(--(D521:G521-C521:F521=1))</f>
        <v>1</v>
      </c>
      <c r="R521">
        <f>SUMPRODUCT(COUNTIF(C522:G522,C521:G521))</f>
        <v>0</v>
      </c>
    </row>
    <row r="522">
      <c r="A522">
        <v>1505</v>
      </c>
      <c r="B522" t="str">
        <v>2015-12-23</v>
      </c>
      <c r="C522">
        <v>17</v>
      </c>
      <c r="D522">
        <v>23</v>
      </c>
      <c r="E522">
        <v>25</v>
      </c>
      <c r="F522">
        <v>27</v>
      </c>
      <c r="G522">
        <v>28</v>
      </c>
      <c r="H522">
        <v>7</v>
      </c>
      <c r="I522" t="str">
        <v>17 - 23 - 25 - 27 - 28 [PB: 7]</v>
      </c>
      <c r="J522">
        <f>SUM(C522:G522)</f>
        <v>120</v>
      </c>
      <c r="K522">
        <f>AVERAGE(C522:G522)</f>
        <v>24</v>
      </c>
      <c r="L522">
        <f>G522-C522</f>
        <v>11</v>
      </c>
      <c r="M522">
        <f>SUMPRODUCT(MOD(C522:G522,2))</f>
        <v>4</v>
      </c>
      <c r="N522">
        <f>5-M522</f>
        <v>1</v>
      </c>
      <c r="O522">
        <f>COUNTIF(C522:G522,"&lt;=17")</f>
        <v>1</v>
      </c>
      <c r="P522">
        <f>COUNTIF(C522:G522,"&gt;=18")</f>
        <v>4</v>
      </c>
      <c r="Q522">
        <f>SUMPRODUCT(--(D522:G522-C522:F522=1))</f>
        <v>1</v>
      </c>
      <c r="R522">
        <f>SUMPRODUCT(COUNTIF(C523:G523,C522:G522))</f>
        <v>0</v>
      </c>
    </row>
    <row r="523">
      <c r="A523">
        <v>1504</v>
      </c>
      <c r="B523" t="str">
        <v>2015-12-19</v>
      </c>
      <c r="C523">
        <v>13</v>
      </c>
      <c r="D523">
        <v>20</v>
      </c>
      <c r="E523">
        <v>21</v>
      </c>
      <c r="F523">
        <v>24</v>
      </c>
      <c r="G523">
        <v>33</v>
      </c>
      <c r="H523">
        <v>5</v>
      </c>
      <c r="I523" t="str">
        <v>13 - 20 - 21 - 24 - 33 [PB: 5]</v>
      </c>
      <c r="J523">
        <f>SUM(C523:G523)</f>
        <v>111</v>
      </c>
      <c r="K523">
        <f>AVERAGE(C523:G523)</f>
        <v>22.2</v>
      </c>
      <c r="L523">
        <f>G523-C523</f>
        <v>20</v>
      </c>
      <c r="M523">
        <f>SUMPRODUCT(MOD(C523:G523,2))</f>
        <v>3</v>
      </c>
      <c r="N523">
        <f>5-M523</f>
        <v>2</v>
      </c>
      <c r="O523">
        <f>COUNTIF(C523:G523,"&lt;=17")</f>
        <v>1</v>
      </c>
      <c r="P523">
        <f>COUNTIF(C523:G523,"&gt;=18")</f>
        <v>4</v>
      </c>
      <c r="Q523">
        <f>SUMPRODUCT(--(D523:G523-C523:F523=1))</f>
        <v>1</v>
      </c>
      <c r="R523">
        <f>SUMPRODUCT(COUNTIF(C524:G524,C523:G523))</f>
        <v>1</v>
      </c>
    </row>
    <row r="524">
      <c r="A524">
        <v>1503</v>
      </c>
      <c r="B524" t="str">
        <v>2015-12-17</v>
      </c>
      <c r="C524">
        <v>10</v>
      </c>
      <c r="D524">
        <v>13</v>
      </c>
      <c r="E524">
        <v>19</v>
      </c>
      <c r="F524">
        <v>25</v>
      </c>
      <c r="G524">
        <v>26</v>
      </c>
      <c r="H524">
        <v>9</v>
      </c>
      <c r="I524" t="str">
        <v>10 - 13 - 19 - 25 - 26 [PB: 9]</v>
      </c>
      <c r="J524">
        <f>SUM(C524:G524)</f>
        <v>93</v>
      </c>
      <c r="K524">
        <f>AVERAGE(C524:G524)</f>
        <v>18.6</v>
      </c>
      <c r="L524">
        <f>G524-C524</f>
        <v>16</v>
      </c>
      <c r="M524">
        <f>SUMPRODUCT(MOD(C524:G524,2))</f>
        <v>3</v>
      </c>
      <c r="N524">
        <f>5-M524</f>
        <v>2</v>
      </c>
      <c r="O524">
        <f>COUNTIF(C524:G524,"&lt;=17")</f>
        <v>2</v>
      </c>
      <c r="P524">
        <f>COUNTIF(C524:G524,"&gt;=18")</f>
        <v>3</v>
      </c>
      <c r="Q524">
        <f>SUMPRODUCT(--(D524:G524-C524:F524=1))</f>
        <v>1</v>
      </c>
      <c r="R524">
        <f>SUMPRODUCT(COUNTIF(C525:G525,C524:G524))</f>
        <v>0</v>
      </c>
    </row>
    <row r="525">
      <c r="A525">
        <v>1502</v>
      </c>
      <c r="B525" t="str">
        <v>2015-12-13</v>
      </c>
      <c r="C525">
        <v>7</v>
      </c>
      <c r="D525">
        <v>9</v>
      </c>
      <c r="E525">
        <v>17</v>
      </c>
      <c r="F525">
        <v>21</v>
      </c>
      <c r="G525">
        <v>29</v>
      </c>
      <c r="H525">
        <v>4</v>
      </c>
      <c r="I525" t="str">
        <v>07 - 09 - 17 - 21 - 29 [PB: 4]</v>
      </c>
      <c r="J525">
        <f>SUM(C525:G525)</f>
        <v>83</v>
      </c>
      <c r="K525">
        <f>AVERAGE(C525:G525)</f>
        <v>16.6</v>
      </c>
      <c r="L525">
        <f>G525-C525</f>
        <v>22</v>
      </c>
      <c r="M525">
        <f>SUMPRODUCT(MOD(C525:G525,2))</f>
        <v>5</v>
      </c>
      <c r="N525">
        <f>5-M525</f>
        <v>0</v>
      </c>
      <c r="O525">
        <f>COUNTIF(C525:G525,"&lt;=17")</f>
        <v>3</v>
      </c>
      <c r="P525">
        <f>COUNTIF(C525:G525,"&gt;=18")</f>
        <v>2</v>
      </c>
      <c r="Q525">
        <f>SUMPRODUCT(--(D525:G525-C525:F525=1))</f>
        <v>0</v>
      </c>
      <c r="R525">
        <f>SUMPRODUCT(COUNTIF(C526:G526,C525:G525))</f>
        <v>2</v>
      </c>
    </row>
    <row r="526">
      <c r="A526">
        <v>1501</v>
      </c>
      <c r="B526" t="str">
        <v>2015-12-09</v>
      </c>
      <c r="C526">
        <v>3</v>
      </c>
      <c r="D526">
        <v>12</v>
      </c>
      <c r="E526">
        <v>16</v>
      </c>
      <c r="F526">
        <v>17</v>
      </c>
      <c r="G526">
        <v>29</v>
      </c>
      <c r="H526">
        <v>3</v>
      </c>
      <c r="I526" t="str">
        <v>03 - 12 - 16 - 17 - 29 [PB: 3]</v>
      </c>
      <c r="J526">
        <f>SUM(C526:G526)</f>
        <v>77</v>
      </c>
      <c r="K526">
        <f>AVERAGE(C526:G526)</f>
        <v>15.4</v>
      </c>
      <c r="L526">
        <f>G526-C526</f>
        <v>26</v>
      </c>
      <c r="M526">
        <f>SUMPRODUCT(MOD(C526:G526,2))</f>
        <v>3</v>
      </c>
      <c r="N526">
        <f>5-M526</f>
        <v>2</v>
      </c>
      <c r="O526">
        <f>COUNTIF(C526:G526,"&lt;=17")</f>
        <v>4</v>
      </c>
      <c r="P526">
        <f>COUNTIF(C526:G526,"&gt;=18")</f>
        <v>1</v>
      </c>
      <c r="Q526">
        <f>SUMPRODUCT(--(D526:G526-C526:F526=1))</f>
        <v>1</v>
      </c>
      <c r="R526">
        <f>SUMPRODUCT(COUNTIF(C527:G527,C526:G526))</f>
        <v>1</v>
      </c>
    </row>
    <row r="527">
      <c r="A527">
        <v>1500</v>
      </c>
      <c r="B527" t="str">
        <v>2015-12-05</v>
      </c>
      <c r="C527">
        <v>1</v>
      </c>
      <c r="D527">
        <v>17</v>
      </c>
      <c r="E527">
        <v>20</v>
      </c>
      <c r="F527">
        <v>23</v>
      </c>
      <c r="G527">
        <v>32</v>
      </c>
      <c r="H527">
        <v>2</v>
      </c>
      <c r="I527" t="str">
        <v>01 - 17 - 20 - 23 - 32 [PB: 2]</v>
      </c>
      <c r="J527">
        <f>SUM(C527:G527)</f>
        <v>93</v>
      </c>
      <c r="K527">
        <f>AVERAGE(C527:G527)</f>
        <v>18.6</v>
      </c>
      <c r="L527">
        <f>G527-C527</f>
        <v>31</v>
      </c>
      <c r="M527">
        <f>SUMPRODUCT(MOD(C527:G527,2))</f>
        <v>3</v>
      </c>
      <c r="N527">
        <f>5-M527</f>
        <v>2</v>
      </c>
      <c r="O527">
        <f>COUNTIF(C527:G527,"&lt;=17")</f>
        <v>2</v>
      </c>
      <c r="P527">
        <f>COUNTIF(C527:G527,"&gt;=18")</f>
        <v>3</v>
      </c>
      <c r="Q527">
        <f>SUMPRODUCT(--(D527:G527-C527:F527=1))</f>
        <v>0</v>
      </c>
      <c r="R527">
        <f>SUMPRODUCT(COUNTIF(C528:G528,C527:G527))</f>
        <v>1</v>
      </c>
    </row>
    <row r="528">
      <c r="A528">
        <v>1499</v>
      </c>
      <c r="B528" t="str">
        <v>2015-12-03</v>
      </c>
      <c r="C528">
        <v>6</v>
      </c>
      <c r="D528">
        <v>16</v>
      </c>
      <c r="E528">
        <v>18</v>
      </c>
      <c r="F528">
        <v>30</v>
      </c>
      <c r="G528">
        <v>32</v>
      </c>
      <c r="H528">
        <v>10</v>
      </c>
      <c r="I528" t="str">
        <v>06 - 16 - 18 - 30 - 32 [PB: 10]</v>
      </c>
      <c r="J528">
        <f>SUM(C528:G528)</f>
        <v>102</v>
      </c>
      <c r="K528">
        <f>AVERAGE(C528:G528)</f>
        <v>20.4</v>
      </c>
      <c r="L528">
        <f>G528-C528</f>
        <v>26</v>
      </c>
      <c r="M528">
        <f>SUMPRODUCT(MOD(C528:G528,2))</f>
        <v>0</v>
      </c>
      <c r="N528">
        <f>5-M528</f>
        <v>5</v>
      </c>
      <c r="O528">
        <f>COUNTIF(C528:G528,"&lt;=17")</f>
        <v>2</v>
      </c>
      <c r="P528">
        <f>COUNTIF(C528:G528,"&gt;=18")</f>
        <v>3</v>
      </c>
      <c r="Q528">
        <f>SUMPRODUCT(--(D528:G528-C528:F528=1))</f>
        <v>0</v>
      </c>
      <c r="R528">
        <f>SUMPRODUCT(COUNTIF(C529:G529,C528:G528))</f>
        <v>0</v>
      </c>
    </row>
    <row r="529">
      <c r="A529">
        <v>1498</v>
      </c>
      <c r="B529" t="str">
        <v>2015-11-29</v>
      </c>
      <c r="C529">
        <v>8</v>
      </c>
      <c r="D529">
        <v>23</v>
      </c>
      <c r="E529">
        <v>24</v>
      </c>
      <c r="F529">
        <v>27</v>
      </c>
      <c r="G529">
        <v>34</v>
      </c>
      <c r="H529">
        <v>5</v>
      </c>
      <c r="I529" t="str">
        <v>08 - 23 - 24 - 27 - 34 [PB: 5]</v>
      </c>
      <c r="J529">
        <f>SUM(C529:G529)</f>
        <v>116</v>
      </c>
      <c r="K529">
        <f>AVERAGE(C529:G529)</f>
        <v>23.2</v>
      </c>
      <c r="L529">
        <f>G529-C529</f>
        <v>26</v>
      </c>
      <c r="M529">
        <f>SUMPRODUCT(MOD(C529:G529,2))</f>
        <v>2</v>
      </c>
      <c r="N529">
        <f>5-M529</f>
        <v>3</v>
      </c>
      <c r="O529">
        <f>COUNTIF(C529:G529,"&lt;=17")</f>
        <v>1</v>
      </c>
      <c r="P529">
        <f>COUNTIF(C529:G529,"&gt;=18")</f>
        <v>4</v>
      </c>
      <c r="Q529">
        <f>SUMPRODUCT(--(D529:G529-C529:F529=1))</f>
        <v>1</v>
      </c>
      <c r="R529">
        <f>SUMPRODUCT(COUNTIF(C530:G530,C529:G529))</f>
        <v>0</v>
      </c>
    </row>
    <row r="530">
      <c r="A530">
        <v>1497</v>
      </c>
      <c r="B530" t="str">
        <v>2015-11-25</v>
      </c>
      <c r="C530">
        <v>13</v>
      </c>
      <c r="D530">
        <v>16</v>
      </c>
      <c r="E530">
        <v>26</v>
      </c>
      <c r="F530">
        <v>32</v>
      </c>
      <c r="G530">
        <v>33</v>
      </c>
      <c r="H530">
        <v>6</v>
      </c>
      <c r="I530" t="str">
        <v>13 - 16 - 26 - 32 - 33 [PB: 6]</v>
      </c>
      <c r="J530">
        <f>SUM(C530:G530)</f>
        <v>120</v>
      </c>
      <c r="K530">
        <f>AVERAGE(C530:G530)</f>
        <v>24</v>
      </c>
      <c r="L530">
        <f>G530-C530</f>
        <v>20</v>
      </c>
      <c r="M530">
        <f>SUMPRODUCT(MOD(C530:G530,2))</f>
        <v>2</v>
      </c>
      <c r="N530">
        <f>5-M530</f>
        <v>3</v>
      </c>
      <c r="O530">
        <f>COUNTIF(C530:G530,"&lt;=17")</f>
        <v>2</v>
      </c>
      <c r="P530">
        <f>COUNTIF(C530:G530,"&gt;=18")</f>
        <v>3</v>
      </c>
      <c r="Q530">
        <f>SUMPRODUCT(--(D530:G530-C530:F530=1))</f>
        <v>1</v>
      </c>
      <c r="R530">
        <f>SUMPRODUCT(COUNTIF(C531:G531,C530:G530))</f>
        <v>0</v>
      </c>
    </row>
    <row r="531">
      <c r="A531">
        <v>1496</v>
      </c>
      <c r="B531" t="str">
        <v>2015-11-21</v>
      </c>
      <c r="C531">
        <v>9</v>
      </c>
      <c r="D531">
        <v>10</v>
      </c>
      <c r="E531">
        <v>18</v>
      </c>
      <c r="F531">
        <v>20</v>
      </c>
      <c r="G531">
        <v>34</v>
      </c>
      <c r="H531">
        <v>1</v>
      </c>
      <c r="I531" t="str">
        <v>09 - 10 - 18 - 20 - 34 [PB: 1]</v>
      </c>
      <c r="J531">
        <f>SUM(C531:G531)</f>
        <v>91</v>
      </c>
      <c r="K531">
        <f>AVERAGE(C531:G531)</f>
        <v>18.2</v>
      </c>
      <c r="L531">
        <f>G531-C531</f>
        <v>25</v>
      </c>
      <c r="M531">
        <f>SUMPRODUCT(MOD(C531:G531,2))</f>
        <v>1</v>
      </c>
      <c r="N531">
        <f>5-M531</f>
        <v>4</v>
      </c>
      <c r="O531">
        <f>COUNTIF(C531:G531,"&lt;=17")</f>
        <v>2</v>
      </c>
      <c r="P531">
        <f>COUNTIF(C531:G531,"&gt;=18")</f>
        <v>3</v>
      </c>
      <c r="Q531">
        <f>SUMPRODUCT(--(D531:G531-C531:F531=1))</f>
        <v>1</v>
      </c>
      <c r="R531">
        <f>SUMPRODUCT(COUNTIF(C532:G532,C531:G531))</f>
        <v>1</v>
      </c>
    </row>
    <row r="532">
      <c r="A532">
        <v>1495</v>
      </c>
      <c r="B532" t="str">
        <v>2015-11-18</v>
      </c>
      <c r="C532">
        <v>3</v>
      </c>
      <c r="D532">
        <v>11</v>
      </c>
      <c r="E532">
        <v>12</v>
      </c>
      <c r="F532">
        <v>22</v>
      </c>
      <c r="G532">
        <v>34</v>
      </c>
      <c r="H532">
        <v>6</v>
      </c>
      <c r="I532" t="str">
        <v>03 - 11 - 12 - 22 - 34 [PB: 6]</v>
      </c>
      <c r="J532">
        <f>SUM(C532:G532)</f>
        <v>82</v>
      </c>
      <c r="K532">
        <f>AVERAGE(C532:G532)</f>
        <v>16.4</v>
      </c>
      <c r="L532">
        <f>G532-C532</f>
        <v>31</v>
      </c>
      <c r="M532">
        <f>SUMPRODUCT(MOD(C532:G532,2))</f>
        <v>2</v>
      </c>
      <c r="N532">
        <f>5-M532</f>
        <v>3</v>
      </c>
      <c r="O532">
        <f>COUNTIF(C532:G532,"&lt;=17")</f>
        <v>3</v>
      </c>
      <c r="P532">
        <f>COUNTIF(C532:G532,"&gt;=18")</f>
        <v>2</v>
      </c>
      <c r="Q532">
        <f>SUMPRODUCT(--(D532:G532-C532:F532=1))</f>
        <v>1</v>
      </c>
      <c r="R532">
        <f>SUMPRODUCT(COUNTIF(C533:G533,C532:G532))</f>
        <v>0</v>
      </c>
    </row>
    <row r="533">
      <c r="A533">
        <v>1494</v>
      </c>
      <c r="B533" t="str">
        <v>2015-11-15</v>
      </c>
      <c r="C533">
        <v>14</v>
      </c>
      <c r="D533">
        <v>23</v>
      </c>
      <c r="E533">
        <v>25</v>
      </c>
      <c r="F533">
        <v>27</v>
      </c>
      <c r="G533">
        <v>30</v>
      </c>
      <c r="H533">
        <v>7</v>
      </c>
      <c r="I533" t="str">
        <v>14 - 23 - 25 - 27 - 30 [PB: 7]</v>
      </c>
      <c r="J533">
        <f>SUM(C533:G533)</f>
        <v>119</v>
      </c>
      <c r="K533">
        <f>AVERAGE(C533:G533)</f>
        <v>23.8</v>
      </c>
      <c r="L533">
        <f>G533-C533</f>
        <v>16</v>
      </c>
      <c r="M533">
        <f>SUMPRODUCT(MOD(C533:G533,2))</f>
        <v>3</v>
      </c>
      <c r="N533">
        <f>5-M533</f>
        <v>2</v>
      </c>
      <c r="O533">
        <f>COUNTIF(C533:G533,"&lt;=17")</f>
        <v>1</v>
      </c>
      <c r="P533">
        <f>COUNTIF(C533:G533,"&gt;=18")</f>
        <v>4</v>
      </c>
      <c r="Q533">
        <f>SUMPRODUCT(--(D533:G533-C533:F533=1))</f>
        <v>0</v>
      </c>
      <c r="R533">
        <f>SUMPRODUCT(COUNTIF(C534:G534,C533:G533))</f>
        <v>0</v>
      </c>
    </row>
    <row r="534">
      <c r="A534">
        <v>1493</v>
      </c>
      <c r="B534" t="str">
        <v>2015-11-11</v>
      </c>
      <c r="C534">
        <v>8</v>
      </c>
      <c r="D534">
        <v>12</v>
      </c>
      <c r="E534">
        <v>19</v>
      </c>
      <c r="F534">
        <v>26</v>
      </c>
      <c r="G534">
        <v>33</v>
      </c>
      <c r="H534">
        <v>8</v>
      </c>
      <c r="I534" t="str">
        <v>08 - 12 - 19 - 26 - 33 [PB: 8]</v>
      </c>
      <c r="J534">
        <f>SUM(C534:G534)</f>
        <v>98</v>
      </c>
      <c r="K534">
        <f>AVERAGE(C534:G534)</f>
        <v>19.6</v>
      </c>
      <c r="L534">
        <f>G534-C534</f>
        <v>25</v>
      </c>
      <c r="M534">
        <f>SUMPRODUCT(MOD(C534:G534,2))</f>
        <v>2</v>
      </c>
      <c r="N534">
        <f>5-M534</f>
        <v>3</v>
      </c>
      <c r="O534">
        <f>COUNTIF(C534:G534,"&lt;=17")</f>
        <v>2</v>
      </c>
      <c r="P534">
        <f>COUNTIF(C534:G534,"&gt;=18")</f>
        <v>3</v>
      </c>
      <c r="Q534">
        <f>SUMPRODUCT(--(D534:G534-C534:F534=1))</f>
        <v>0</v>
      </c>
      <c r="R534">
        <f>SUMPRODUCT(COUNTIF(C535:G535,C534:G534))</f>
        <v>1</v>
      </c>
    </row>
    <row r="535">
      <c r="A535">
        <v>1492</v>
      </c>
      <c r="B535" t="str">
        <v>2015-11-07</v>
      </c>
      <c r="C535">
        <v>2</v>
      </c>
      <c r="D535">
        <v>7</v>
      </c>
      <c r="E535">
        <v>8</v>
      </c>
      <c r="F535">
        <v>14</v>
      </c>
      <c r="G535">
        <v>28</v>
      </c>
      <c r="H535">
        <v>2</v>
      </c>
      <c r="I535" t="str">
        <v>02 - 07 - 08 - 14 - 28 [PB: 2]</v>
      </c>
      <c r="J535">
        <f>SUM(C535:G535)</f>
        <v>59</v>
      </c>
      <c r="K535">
        <f>AVERAGE(C535:G535)</f>
        <v>11.8</v>
      </c>
      <c r="L535">
        <f>G535-C535</f>
        <v>26</v>
      </c>
      <c r="M535">
        <f>SUMPRODUCT(MOD(C535:G535,2))</f>
        <v>1</v>
      </c>
      <c r="N535">
        <f>5-M535</f>
        <v>4</v>
      </c>
      <c r="O535">
        <f>COUNTIF(C535:G535,"&lt;=17")</f>
        <v>4</v>
      </c>
      <c r="P535">
        <f>COUNTIF(C535:G535,"&gt;=18")</f>
        <v>1</v>
      </c>
      <c r="Q535">
        <f>SUMPRODUCT(--(D535:G535-C535:F535=1))</f>
        <v>1</v>
      </c>
      <c r="R535">
        <f>SUMPRODUCT(COUNTIF(C536:G536,C535:G535))</f>
        <v>0</v>
      </c>
    </row>
    <row r="536">
      <c r="A536">
        <v>1491</v>
      </c>
      <c r="B536" t="str">
        <v>2015-11-04</v>
      </c>
      <c r="C536">
        <v>9</v>
      </c>
      <c r="D536">
        <v>21</v>
      </c>
      <c r="E536">
        <v>23</v>
      </c>
      <c r="F536">
        <v>25</v>
      </c>
      <c r="G536">
        <v>30</v>
      </c>
      <c r="H536">
        <v>4</v>
      </c>
      <c r="I536" t="str">
        <v>09 - 21 - 23 - 25 - 30 [PB: 4]</v>
      </c>
      <c r="J536">
        <f>SUM(C536:G536)</f>
        <v>108</v>
      </c>
      <c r="K536">
        <f>AVERAGE(C536:G536)</f>
        <v>21.6</v>
      </c>
      <c r="L536">
        <f>G536-C536</f>
        <v>21</v>
      </c>
      <c r="M536">
        <f>SUMPRODUCT(MOD(C536:G536,2))</f>
        <v>4</v>
      </c>
      <c r="N536">
        <f>5-M536</f>
        <v>1</v>
      </c>
      <c r="O536">
        <f>COUNTIF(C536:G536,"&lt;=17")</f>
        <v>1</v>
      </c>
      <c r="P536">
        <f>COUNTIF(C536:G536,"&gt;=18")</f>
        <v>4</v>
      </c>
      <c r="Q536">
        <f>SUMPRODUCT(--(D536:G536-C536:F536=1))</f>
        <v>0</v>
      </c>
      <c r="R536">
        <f>SUMPRODUCT(COUNTIF(C537:G537,C536:G536))</f>
        <v>0</v>
      </c>
    </row>
    <row r="537">
      <c r="A537">
        <v>1490</v>
      </c>
      <c r="B537" t="str">
        <v>2015-10-31</v>
      </c>
      <c r="C537">
        <v>17</v>
      </c>
      <c r="D537">
        <v>22</v>
      </c>
      <c r="E537">
        <v>27</v>
      </c>
      <c r="F537">
        <v>31</v>
      </c>
      <c r="G537">
        <v>34</v>
      </c>
      <c r="H537">
        <v>2</v>
      </c>
      <c r="I537" t="str">
        <v>17 - 22 - 27 - 31 - 34 [PB: 2]</v>
      </c>
      <c r="J537">
        <f>SUM(C537:G537)</f>
        <v>131</v>
      </c>
      <c r="K537">
        <f>AVERAGE(C537:G537)</f>
        <v>26.2</v>
      </c>
      <c r="L537">
        <f>G537-C537</f>
        <v>17</v>
      </c>
      <c r="M537">
        <f>SUMPRODUCT(MOD(C537:G537,2))</f>
        <v>3</v>
      </c>
      <c r="N537">
        <f>5-M537</f>
        <v>2</v>
      </c>
      <c r="O537">
        <f>COUNTIF(C537:G537,"&lt;=17")</f>
        <v>1</v>
      </c>
      <c r="P537">
        <f>COUNTIF(C537:G537,"&gt;=18")</f>
        <v>4</v>
      </c>
      <c r="Q537">
        <f>SUMPRODUCT(--(D537:G537-C537:F537=1))</f>
        <v>0</v>
      </c>
      <c r="R537">
        <f>SUMPRODUCT(COUNTIF(C538:G538,C537:G537))</f>
        <v>1</v>
      </c>
    </row>
    <row r="538">
      <c r="A538">
        <v>1489</v>
      </c>
      <c r="B538" t="str">
        <v>2015-10-28</v>
      </c>
      <c r="C538">
        <v>6</v>
      </c>
      <c r="D538">
        <v>22</v>
      </c>
      <c r="E538">
        <v>23</v>
      </c>
      <c r="F538">
        <v>25</v>
      </c>
      <c r="G538">
        <v>29</v>
      </c>
      <c r="H538">
        <v>2</v>
      </c>
      <c r="I538" t="str">
        <v>06 - 22 - 23 - 25 - 29 [PB: 2]</v>
      </c>
      <c r="J538">
        <f>SUM(C538:G538)</f>
        <v>105</v>
      </c>
      <c r="K538">
        <f>AVERAGE(C538:G538)</f>
        <v>21</v>
      </c>
      <c r="L538">
        <f>G538-C538</f>
        <v>23</v>
      </c>
      <c r="M538">
        <f>SUMPRODUCT(MOD(C538:G538,2))</f>
        <v>3</v>
      </c>
      <c r="N538">
        <f>5-M538</f>
        <v>2</v>
      </c>
      <c r="O538">
        <f>COUNTIF(C538:G538,"&lt;=17")</f>
        <v>1</v>
      </c>
      <c r="P538">
        <f>COUNTIF(C538:G538,"&gt;=18")</f>
        <v>4</v>
      </c>
      <c r="Q538">
        <f>SUMPRODUCT(--(D538:G538-C538:F538=1))</f>
        <v>1</v>
      </c>
      <c r="R538">
        <f>SUMPRODUCT(COUNTIF(C539:G539,C538:G538))</f>
        <v>2</v>
      </c>
    </row>
    <row r="539">
      <c r="A539">
        <v>1488</v>
      </c>
      <c r="B539" t="str">
        <v>2015-10-25</v>
      </c>
      <c r="C539">
        <v>10</v>
      </c>
      <c r="D539">
        <v>16</v>
      </c>
      <c r="E539">
        <v>23</v>
      </c>
      <c r="F539">
        <v>28</v>
      </c>
      <c r="G539">
        <v>29</v>
      </c>
      <c r="H539">
        <v>2</v>
      </c>
      <c r="I539" t="str">
        <v>10 - 16 - 23 - 28 - 29 [PB: 2]</v>
      </c>
      <c r="J539">
        <f>SUM(C539:G539)</f>
        <v>106</v>
      </c>
      <c r="K539">
        <f>AVERAGE(C539:G539)</f>
        <v>21.2</v>
      </c>
      <c r="L539">
        <f>G539-C539</f>
        <v>19</v>
      </c>
      <c r="M539">
        <f>SUMPRODUCT(MOD(C539:G539,2))</f>
        <v>2</v>
      </c>
      <c r="N539">
        <f>5-M539</f>
        <v>3</v>
      </c>
      <c r="O539">
        <f>COUNTIF(C539:G539,"&lt;=17")</f>
        <v>2</v>
      </c>
      <c r="P539">
        <f>COUNTIF(C539:G539,"&gt;=18")</f>
        <v>3</v>
      </c>
      <c r="Q539">
        <f>SUMPRODUCT(--(D539:G539-C539:F539=1))</f>
        <v>1</v>
      </c>
      <c r="R539">
        <f>SUMPRODUCT(COUNTIF(C540:G540,C539:G539))</f>
        <v>0</v>
      </c>
    </row>
    <row r="540">
      <c r="A540">
        <v>1487</v>
      </c>
      <c r="B540" t="str">
        <v>2015-10-21</v>
      </c>
      <c r="C540">
        <v>1</v>
      </c>
      <c r="D540">
        <v>11</v>
      </c>
      <c r="E540">
        <v>13</v>
      </c>
      <c r="F540">
        <v>30</v>
      </c>
      <c r="G540">
        <v>34</v>
      </c>
      <c r="H540">
        <v>7</v>
      </c>
      <c r="I540" t="str">
        <v>01 - 11 - 13 - 30 - 34 [PB: 7]</v>
      </c>
      <c r="J540">
        <f>SUM(C540:G540)</f>
        <v>89</v>
      </c>
      <c r="K540">
        <f>AVERAGE(C540:G540)</f>
        <v>17.8</v>
      </c>
      <c r="L540">
        <f>G540-C540</f>
        <v>33</v>
      </c>
      <c r="M540">
        <f>SUMPRODUCT(MOD(C540:G540,2))</f>
        <v>3</v>
      </c>
      <c r="N540">
        <f>5-M540</f>
        <v>2</v>
      </c>
      <c r="O540">
        <f>COUNTIF(C540:G540,"&lt;=17")</f>
        <v>3</v>
      </c>
      <c r="P540">
        <f>COUNTIF(C540:G540,"&gt;=18")</f>
        <v>2</v>
      </c>
      <c r="Q540">
        <f>SUMPRODUCT(--(D540:G540-C540:F540=1))</f>
        <v>0</v>
      </c>
      <c r="R540">
        <f>SUMPRODUCT(COUNTIF(C541:G541,C540:G540))</f>
        <v>0</v>
      </c>
    </row>
    <row r="541">
      <c r="A541">
        <v>1486</v>
      </c>
      <c r="B541" t="str">
        <v>2015-10-17</v>
      </c>
      <c r="C541">
        <v>4</v>
      </c>
      <c r="D541">
        <v>9</v>
      </c>
      <c r="E541">
        <v>20</v>
      </c>
      <c r="F541">
        <v>24</v>
      </c>
      <c r="G541">
        <v>28</v>
      </c>
      <c r="H541">
        <v>4</v>
      </c>
      <c r="I541" t="str">
        <v>04 - 09 - 20 - 24 - 28 [PB: 4]</v>
      </c>
      <c r="J541">
        <f>SUM(C541:G541)</f>
        <v>85</v>
      </c>
      <c r="K541">
        <f>AVERAGE(C541:G541)</f>
        <v>17</v>
      </c>
      <c r="L541">
        <f>G541-C541</f>
        <v>24</v>
      </c>
      <c r="M541">
        <f>SUMPRODUCT(MOD(C541:G541,2))</f>
        <v>1</v>
      </c>
      <c r="N541">
        <f>5-M541</f>
        <v>4</v>
      </c>
      <c r="O541">
        <f>COUNTIF(C541:G541,"&lt;=17")</f>
        <v>2</v>
      </c>
      <c r="P541">
        <f>COUNTIF(C541:G541,"&gt;=18")</f>
        <v>3</v>
      </c>
      <c r="Q541">
        <f>SUMPRODUCT(--(D541:G541-C541:F541=1))</f>
        <v>0</v>
      </c>
      <c r="R541">
        <f>SUMPRODUCT(COUNTIF(C542:G542,C541:G541))</f>
        <v>1</v>
      </c>
    </row>
    <row r="542">
      <c r="A542">
        <v>1485</v>
      </c>
      <c r="B542" t="str">
        <v>2015-10-14</v>
      </c>
      <c r="C542">
        <v>3</v>
      </c>
      <c r="D542">
        <v>4</v>
      </c>
      <c r="E542">
        <v>21</v>
      </c>
      <c r="F542">
        <v>26</v>
      </c>
      <c r="G542">
        <v>31</v>
      </c>
      <c r="H542">
        <v>5</v>
      </c>
      <c r="I542" t="str">
        <v>03 - 04 - 21 - 26 - 31 [PB: 5]</v>
      </c>
      <c r="J542">
        <f>SUM(C542:G542)</f>
        <v>85</v>
      </c>
      <c r="K542">
        <f>AVERAGE(C542:G542)</f>
        <v>17</v>
      </c>
      <c r="L542">
        <f>G542-C542</f>
        <v>28</v>
      </c>
      <c r="M542">
        <f>SUMPRODUCT(MOD(C542:G542,2))</f>
        <v>3</v>
      </c>
      <c r="N542">
        <f>5-M542</f>
        <v>2</v>
      </c>
      <c r="O542">
        <f>COUNTIF(C542:G542,"&lt;=17")</f>
        <v>2</v>
      </c>
      <c r="P542">
        <f>COUNTIF(C542:G542,"&gt;=18")</f>
        <v>3</v>
      </c>
      <c r="Q542">
        <f>SUMPRODUCT(--(D542:G542-C542:F542=1))</f>
        <v>1</v>
      </c>
      <c r="R542">
        <f>SUMPRODUCT(COUNTIF(C543:G543,C542:G542))</f>
        <v>0</v>
      </c>
    </row>
    <row r="543">
      <c r="A543">
        <v>1484</v>
      </c>
      <c r="B543" t="str">
        <v>2015-10-10</v>
      </c>
      <c r="C543">
        <v>8</v>
      </c>
      <c r="D543">
        <v>10</v>
      </c>
      <c r="E543">
        <v>13</v>
      </c>
      <c r="F543">
        <v>17</v>
      </c>
      <c r="G543">
        <v>24</v>
      </c>
      <c r="H543">
        <v>8</v>
      </c>
      <c r="I543" t="str">
        <v>08 - 10 - 13 - 17 - 24 [PB: 8]</v>
      </c>
      <c r="J543">
        <f>SUM(C543:G543)</f>
        <v>72</v>
      </c>
      <c r="K543">
        <f>AVERAGE(C543:G543)</f>
        <v>14.4</v>
      </c>
      <c r="L543">
        <f>G543-C543</f>
        <v>16</v>
      </c>
      <c r="M543">
        <f>SUMPRODUCT(MOD(C543:G543,2))</f>
        <v>2</v>
      </c>
      <c r="N543">
        <f>5-M543</f>
        <v>3</v>
      </c>
      <c r="O543">
        <f>COUNTIF(C543:G543,"&lt;=17")</f>
        <v>4</v>
      </c>
      <c r="P543">
        <f>COUNTIF(C543:G543,"&gt;=18")</f>
        <v>1</v>
      </c>
      <c r="Q543">
        <f>SUMPRODUCT(--(D543:G543-C543:F543=1))</f>
        <v>0</v>
      </c>
      <c r="R543">
        <f>SUMPRODUCT(COUNTIF(C544:G544,C543:G543))</f>
        <v>0</v>
      </c>
    </row>
    <row r="544">
      <c r="A544">
        <v>1483</v>
      </c>
      <c r="B544" t="str">
        <v>2015-10-08</v>
      </c>
      <c r="C544">
        <v>2</v>
      </c>
      <c r="D544">
        <v>7</v>
      </c>
      <c r="E544">
        <v>11</v>
      </c>
      <c r="F544">
        <v>28</v>
      </c>
      <c r="G544">
        <v>29</v>
      </c>
      <c r="H544">
        <v>6</v>
      </c>
      <c r="I544" t="str">
        <v>02 - 07 - 11 - 28 - 29 [PB: 6]</v>
      </c>
      <c r="J544">
        <f>SUM(C544:G544)</f>
        <v>77</v>
      </c>
      <c r="K544">
        <f>AVERAGE(C544:G544)</f>
        <v>15.4</v>
      </c>
      <c r="L544">
        <f>G544-C544</f>
        <v>27</v>
      </c>
      <c r="M544">
        <f>SUMPRODUCT(MOD(C544:G544,2))</f>
        <v>3</v>
      </c>
      <c r="N544">
        <f>5-M544</f>
        <v>2</v>
      </c>
      <c r="O544">
        <f>COUNTIF(C544:G544,"&lt;=17")</f>
        <v>3</v>
      </c>
      <c r="P544">
        <f>COUNTIF(C544:G544,"&gt;=18")</f>
        <v>2</v>
      </c>
      <c r="Q544">
        <f>SUMPRODUCT(--(D544:G544-C544:F544=1))</f>
        <v>1</v>
      </c>
      <c r="R544">
        <f>SUMPRODUCT(COUNTIF(C545:G545,C544:G544))</f>
        <v>2</v>
      </c>
    </row>
    <row r="545">
      <c r="A545">
        <v>1482</v>
      </c>
      <c r="B545" t="str">
        <v>2015-10-03</v>
      </c>
      <c r="C545">
        <v>7</v>
      </c>
      <c r="D545">
        <v>10</v>
      </c>
      <c r="E545">
        <v>11</v>
      </c>
      <c r="F545">
        <v>13</v>
      </c>
      <c r="G545">
        <v>24</v>
      </c>
      <c r="H545">
        <v>9</v>
      </c>
      <c r="I545" t="str">
        <v>07 - 10 - 11 - 13 - 24 [PB: 9]</v>
      </c>
      <c r="J545">
        <f>SUM(C545:G545)</f>
        <v>65</v>
      </c>
      <c r="K545">
        <f>AVERAGE(C545:G545)</f>
        <v>13</v>
      </c>
      <c r="L545">
        <f>G545-C545</f>
        <v>17</v>
      </c>
      <c r="M545">
        <f>SUMPRODUCT(MOD(C545:G545,2))</f>
        <v>3</v>
      </c>
      <c r="N545">
        <f>5-M545</f>
        <v>2</v>
      </c>
      <c r="O545">
        <f>COUNTIF(C545:G545,"&lt;=17")</f>
        <v>4</v>
      </c>
      <c r="P545">
        <f>COUNTIF(C545:G545,"&gt;=18")</f>
        <v>1</v>
      </c>
      <c r="Q545">
        <f>SUMPRODUCT(--(D545:G545-C545:F545=1))</f>
        <v>1</v>
      </c>
      <c r="R545">
        <f>SUMPRODUCT(COUNTIF(C546:G546,C545:G545))</f>
        <v>1</v>
      </c>
    </row>
    <row r="546">
      <c r="A546">
        <v>1481</v>
      </c>
      <c r="B546" t="str">
        <v>2015-09-30</v>
      </c>
      <c r="C546">
        <v>3</v>
      </c>
      <c r="D546">
        <v>7</v>
      </c>
      <c r="E546">
        <v>9</v>
      </c>
      <c r="F546">
        <v>12</v>
      </c>
      <c r="G546">
        <v>26</v>
      </c>
      <c r="H546">
        <v>8</v>
      </c>
      <c r="I546" t="str">
        <v>03 - 07 - 09 - 12 - 26 [PB: 8]</v>
      </c>
      <c r="J546">
        <f>SUM(C546:G546)</f>
        <v>57</v>
      </c>
      <c r="K546">
        <f>AVERAGE(C546:G546)</f>
        <v>11.4</v>
      </c>
      <c r="L546">
        <f>G546-C546</f>
        <v>23</v>
      </c>
      <c r="M546">
        <f>SUMPRODUCT(MOD(C546:G546,2))</f>
        <v>3</v>
      </c>
      <c r="N546">
        <f>5-M546</f>
        <v>2</v>
      </c>
      <c r="O546">
        <f>COUNTIF(C546:G546,"&lt;=17")</f>
        <v>4</v>
      </c>
      <c r="P546">
        <f>COUNTIF(C546:G546,"&gt;=18")</f>
        <v>1</v>
      </c>
      <c r="Q546">
        <f>SUMPRODUCT(--(D546:G546-C546:F546=1))</f>
        <v>0</v>
      </c>
      <c r="R546">
        <f>SUMPRODUCT(COUNTIF(C547:G547,C546:G546))</f>
        <v>2</v>
      </c>
    </row>
    <row r="547">
      <c r="A547">
        <v>1480</v>
      </c>
      <c r="B547" t="str">
        <v>2015-09-26</v>
      </c>
      <c r="C547">
        <v>7</v>
      </c>
      <c r="D547">
        <v>9</v>
      </c>
      <c r="E547">
        <v>14</v>
      </c>
      <c r="F547">
        <v>16</v>
      </c>
      <c r="G547">
        <v>20</v>
      </c>
      <c r="H547">
        <v>5</v>
      </c>
      <c r="I547" t="str">
        <v>07 - 09 - 14 - 16 - 20 [PB: 5]</v>
      </c>
      <c r="J547">
        <f>SUM(C547:G547)</f>
        <v>66</v>
      </c>
      <c r="K547">
        <f>AVERAGE(C547:G547)</f>
        <v>13.2</v>
      </c>
      <c r="L547">
        <f>G547-C547</f>
        <v>13</v>
      </c>
      <c r="M547">
        <f>SUMPRODUCT(MOD(C547:G547,2))</f>
        <v>2</v>
      </c>
      <c r="N547">
        <f>5-M547</f>
        <v>3</v>
      </c>
      <c r="O547">
        <f>COUNTIF(C547:G547,"&lt;=17")</f>
        <v>4</v>
      </c>
      <c r="P547">
        <f>COUNTIF(C547:G547,"&gt;=18")</f>
        <v>1</v>
      </c>
      <c r="Q547">
        <f>SUMPRODUCT(--(D547:G547-C547:F547=1))</f>
        <v>0</v>
      </c>
      <c r="R547">
        <f>SUMPRODUCT(COUNTIF(C548:G548,C547:G547))</f>
        <v>1</v>
      </c>
    </row>
    <row r="548">
      <c r="A548">
        <v>1479</v>
      </c>
      <c r="B548" t="str">
        <v>2015-09-23</v>
      </c>
      <c r="C548">
        <v>3</v>
      </c>
      <c r="D548">
        <v>7</v>
      </c>
      <c r="E548">
        <v>11</v>
      </c>
      <c r="F548">
        <v>17</v>
      </c>
      <c r="G548">
        <v>28</v>
      </c>
      <c r="H548">
        <v>10</v>
      </c>
      <c r="I548" t="str">
        <v>03 - 07 - 11 - 17 - 28 [PB: 10]</v>
      </c>
      <c r="J548">
        <f>SUM(C548:G548)</f>
        <v>66</v>
      </c>
      <c r="K548">
        <f>AVERAGE(C548:G548)</f>
        <v>13.2</v>
      </c>
      <c r="L548">
        <f>G548-C548</f>
        <v>25</v>
      </c>
      <c r="M548">
        <f>SUMPRODUCT(MOD(C548:G548,2))</f>
        <v>4</v>
      </c>
      <c r="N548">
        <f>5-M548</f>
        <v>1</v>
      </c>
      <c r="O548">
        <f>COUNTIF(C548:G548,"&lt;=17")</f>
        <v>4</v>
      </c>
      <c r="P548">
        <f>COUNTIF(C548:G548,"&gt;=18")</f>
        <v>1</v>
      </c>
      <c r="Q548">
        <f>SUMPRODUCT(--(D548:G548-C548:F548=1))</f>
        <v>0</v>
      </c>
      <c r="R548">
        <f>SUMPRODUCT(COUNTIF(C549:G549,C548:G548))</f>
        <v>2</v>
      </c>
    </row>
    <row r="549">
      <c r="A549">
        <v>1478</v>
      </c>
      <c r="B549" t="str">
        <v>2015-09-19</v>
      </c>
      <c r="C549">
        <v>3</v>
      </c>
      <c r="D549">
        <v>10</v>
      </c>
      <c r="E549">
        <v>20</v>
      </c>
      <c r="F549">
        <v>28</v>
      </c>
      <c r="G549">
        <v>30</v>
      </c>
      <c r="H549">
        <v>3</v>
      </c>
      <c r="I549" t="str">
        <v>03 - 10 - 20 - 28 - 30 [PB: 3]</v>
      </c>
      <c r="J549">
        <f>SUM(C549:G549)</f>
        <v>91</v>
      </c>
      <c r="K549">
        <f>AVERAGE(C549:G549)</f>
        <v>18.2</v>
      </c>
      <c r="L549">
        <f>G549-C549</f>
        <v>27</v>
      </c>
      <c r="M549">
        <f>SUMPRODUCT(MOD(C549:G549,2))</f>
        <v>1</v>
      </c>
      <c r="N549">
        <f>5-M549</f>
        <v>4</v>
      </c>
      <c r="O549">
        <f>COUNTIF(C549:G549,"&lt;=17")</f>
        <v>2</v>
      </c>
      <c r="P549">
        <f>COUNTIF(C549:G549,"&gt;=18")</f>
        <v>3</v>
      </c>
      <c r="Q549">
        <f>SUMPRODUCT(--(D549:G549-C549:F549=1))</f>
        <v>0</v>
      </c>
      <c r="R549">
        <f>SUMPRODUCT(COUNTIF(C550:G550,C549:G549))</f>
        <v>1</v>
      </c>
    </row>
    <row r="550">
      <c r="A550">
        <v>1477</v>
      </c>
      <c r="B550" t="str">
        <v>2015-09-16</v>
      </c>
      <c r="C550">
        <v>1</v>
      </c>
      <c r="D550">
        <v>3</v>
      </c>
      <c r="E550">
        <v>7</v>
      </c>
      <c r="F550">
        <v>15</v>
      </c>
      <c r="G550">
        <v>33</v>
      </c>
      <c r="H550">
        <v>6</v>
      </c>
      <c r="I550" t="str">
        <v>01 - 03 - 07 - 15 - 33 [PB: 6]</v>
      </c>
      <c r="J550">
        <f>SUM(C550:G550)</f>
        <v>59</v>
      </c>
      <c r="K550">
        <f>AVERAGE(C550:G550)</f>
        <v>11.8</v>
      </c>
      <c r="L550">
        <f>G550-C550</f>
        <v>32</v>
      </c>
      <c r="M550">
        <f>SUMPRODUCT(MOD(C550:G550,2))</f>
        <v>5</v>
      </c>
      <c r="N550">
        <f>5-M550</f>
        <v>0</v>
      </c>
      <c r="O550">
        <f>COUNTIF(C550:G550,"&lt;=17")</f>
        <v>4</v>
      </c>
      <c r="P550">
        <f>COUNTIF(C550:G550,"&gt;=18")</f>
        <v>1</v>
      </c>
      <c r="Q550">
        <f>SUMPRODUCT(--(D550:G550-C550:F550=1))</f>
        <v>0</v>
      </c>
      <c r="R550">
        <f>SUMPRODUCT(COUNTIF(C551:G551,C550:G550))</f>
        <v>0</v>
      </c>
    </row>
    <row r="551">
      <c r="A551">
        <v>1476</v>
      </c>
      <c r="B551" t="str">
        <v>2015-09-12</v>
      </c>
      <c r="C551">
        <v>9</v>
      </c>
      <c r="D551">
        <v>14</v>
      </c>
      <c r="E551">
        <v>18</v>
      </c>
      <c r="F551">
        <v>23</v>
      </c>
      <c r="G551">
        <v>25</v>
      </c>
      <c r="H551">
        <v>6</v>
      </c>
      <c r="I551" t="str">
        <v>09 - 14 - 18 - 23 - 25 [PB: 6]</v>
      </c>
      <c r="J551">
        <f>SUM(C551:G551)</f>
        <v>89</v>
      </c>
      <c r="K551">
        <f>AVERAGE(C551:G551)</f>
        <v>17.8</v>
      </c>
      <c r="L551">
        <f>G551-C551</f>
        <v>16</v>
      </c>
      <c r="M551">
        <f>SUMPRODUCT(MOD(C551:G551,2))</f>
        <v>3</v>
      </c>
      <c r="N551">
        <f>5-M551</f>
        <v>2</v>
      </c>
      <c r="O551">
        <f>COUNTIF(C551:G551,"&lt;=17")</f>
        <v>2</v>
      </c>
      <c r="P551">
        <f>COUNTIF(C551:G551,"&gt;=18")</f>
        <v>3</v>
      </c>
      <c r="Q551">
        <f>SUMPRODUCT(--(D551:G551-C551:F551=1))</f>
        <v>0</v>
      </c>
      <c r="R551">
        <f>SUMPRODUCT(COUNTIF(C552:G552,C551:G551))</f>
        <v>2</v>
      </c>
    </row>
    <row r="552">
      <c r="A552">
        <v>1475</v>
      </c>
      <c r="B552" t="str">
        <v>2015-09-09</v>
      </c>
      <c r="C552">
        <v>4</v>
      </c>
      <c r="D552">
        <v>6</v>
      </c>
      <c r="E552">
        <v>9</v>
      </c>
      <c r="F552">
        <v>23</v>
      </c>
      <c r="G552">
        <v>26</v>
      </c>
      <c r="H552">
        <v>8</v>
      </c>
      <c r="I552" t="str">
        <v>04 - 06 - 09 - 23 - 26 [PB: 8]</v>
      </c>
      <c r="J552">
        <f>SUM(C552:G552)</f>
        <v>68</v>
      </c>
      <c r="K552">
        <f>AVERAGE(C552:G552)</f>
        <v>13.6</v>
      </c>
      <c r="L552">
        <f>G552-C552</f>
        <v>22</v>
      </c>
      <c r="M552">
        <f>SUMPRODUCT(MOD(C552:G552,2))</f>
        <v>2</v>
      </c>
      <c r="N552">
        <f>5-M552</f>
        <v>3</v>
      </c>
      <c r="O552">
        <f>COUNTIF(C552:G552,"&lt;=17")</f>
        <v>3</v>
      </c>
      <c r="P552">
        <f>COUNTIF(C552:G552,"&gt;=18")</f>
        <v>2</v>
      </c>
      <c r="Q552">
        <f>SUMPRODUCT(--(D552:G552-C552:F552=1))</f>
        <v>0</v>
      </c>
      <c r="R552">
        <f>SUMPRODUCT(COUNTIF(C553:G553,C552:G552))</f>
        <v>1</v>
      </c>
    </row>
    <row r="553">
      <c r="A553">
        <v>1474</v>
      </c>
      <c r="B553" t="str">
        <v>2015-09-05</v>
      </c>
      <c r="C553">
        <v>6</v>
      </c>
      <c r="D553">
        <v>21</v>
      </c>
      <c r="E553">
        <v>27</v>
      </c>
      <c r="F553">
        <v>31</v>
      </c>
      <c r="G553">
        <v>34</v>
      </c>
      <c r="H553">
        <v>7</v>
      </c>
      <c r="I553" t="str">
        <v>06 - 21 - 27 - 31 - 34 [PB: 7]</v>
      </c>
      <c r="J553">
        <f>SUM(C553:G553)</f>
        <v>119</v>
      </c>
      <c r="K553">
        <f>AVERAGE(C553:G553)</f>
        <v>23.8</v>
      </c>
      <c r="L553">
        <f>G553-C553</f>
        <v>28</v>
      </c>
      <c r="M553">
        <f>SUMPRODUCT(MOD(C553:G553,2))</f>
        <v>3</v>
      </c>
      <c r="N553">
        <f>5-M553</f>
        <v>2</v>
      </c>
      <c r="O553">
        <f>COUNTIF(C553:G553,"&lt;=17")</f>
        <v>1</v>
      </c>
      <c r="P553">
        <f>COUNTIF(C553:G553,"&gt;=18")</f>
        <v>4</v>
      </c>
      <c r="Q553">
        <f>SUMPRODUCT(--(D553:G553-C553:F553=1))</f>
        <v>0</v>
      </c>
      <c r="R553">
        <f>SUMPRODUCT(COUNTIF(C554:G554,C553:G553))</f>
        <v>3</v>
      </c>
    </row>
    <row r="554">
      <c r="A554">
        <v>1473</v>
      </c>
      <c r="B554" t="str">
        <v>2015-09-02</v>
      </c>
      <c r="C554">
        <v>3</v>
      </c>
      <c r="D554">
        <v>6</v>
      </c>
      <c r="E554">
        <v>21</v>
      </c>
      <c r="F554">
        <v>29</v>
      </c>
      <c r="G554">
        <v>34</v>
      </c>
      <c r="H554">
        <v>5</v>
      </c>
      <c r="I554" t="str">
        <v>03 - 06 - 21 - 29 - 34 [PB: 5]</v>
      </c>
      <c r="J554">
        <f>SUM(C554:G554)</f>
        <v>93</v>
      </c>
      <c r="K554">
        <f>AVERAGE(C554:G554)</f>
        <v>18.6</v>
      </c>
      <c r="L554">
        <f>G554-C554</f>
        <v>31</v>
      </c>
      <c r="M554">
        <f>SUMPRODUCT(MOD(C554:G554,2))</f>
        <v>3</v>
      </c>
      <c r="N554">
        <f>5-M554</f>
        <v>2</v>
      </c>
      <c r="O554">
        <f>COUNTIF(C554:G554,"&lt;=17")</f>
        <v>2</v>
      </c>
      <c r="P554">
        <f>COUNTIF(C554:G554,"&gt;=18")</f>
        <v>3</v>
      </c>
      <c r="Q554">
        <f>SUMPRODUCT(--(D554:G554-C554:F554=1))</f>
        <v>0</v>
      </c>
      <c r="R554">
        <f>SUMPRODUCT(COUNTIF(C555:G555,C554:G554))</f>
        <v>2</v>
      </c>
    </row>
    <row r="555">
      <c r="A555">
        <v>1472</v>
      </c>
      <c r="B555" t="str">
        <v>2015-08-29</v>
      </c>
      <c r="C555">
        <v>3</v>
      </c>
      <c r="D555">
        <v>4</v>
      </c>
      <c r="E555">
        <v>6</v>
      </c>
      <c r="F555">
        <v>7</v>
      </c>
      <c r="G555">
        <v>24</v>
      </c>
      <c r="H555">
        <v>2</v>
      </c>
      <c r="I555" t="str">
        <v>03 - 04 - 06 - 07 - 24 [PB: 2]</v>
      </c>
      <c r="J555">
        <f>SUM(C555:G555)</f>
        <v>44</v>
      </c>
      <c r="K555">
        <f>AVERAGE(C555:G555)</f>
        <v>8.8</v>
      </c>
      <c r="L555">
        <f>G555-C555</f>
        <v>21</v>
      </c>
      <c r="M555">
        <f>SUMPRODUCT(MOD(C555:G555,2))</f>
        <v>2</v>
      </c>
      <c r="N555">
        <f>5-M555</f>
        <v>3</v>
      </c>
      <c r="O555">
        <f>COUNTIF(C555:G555,"&lt;=17")</f>
        <v>4</v>
      </c>
      <c r="P555">
        <f>COUNTIF(C555:G555,"&gt;=18")</f>
        <v>1</v>
      </c>
      <c r="Q555">
        <f>SUMPRODUCT(--(D555:G555-C555:F555=1))</f>
        <v>2</v>
      </c>
      <c r="R555">
        <f>SUMPRODUCT(COUNTIF(C556:G556,C555:G555))</f>
        <v>0</v>
      </c>
    </row>
    <row r="556">
      <c r="A556">
        <v>1471</v>
      </c>
      <c r="B556" t="str">
        <v>2015-08-27</v>
      </c>
      <c r="C556">
        <v>15</v>
      </c>
      <c r="D556">
        <v>17</v>
      </c>
      <c r="E556">
        <v>20</v>
      </c>
      <c r="F556">
        <v>23</v>
      </c>
      <c r="G556">
        <v>30</v>
      </c>
      <c r="H556">
        <v>5</v>
      </c>
      <c r="I556" t="str">
        <v>15 - 17 - 20 - 23 - 30 [PB: 5]</v>
      </c>
      <c r="J556">
        <f>SUM(C556:G556)</f>
        <v>105</v>
      </c>
      <c r="K556">
        <f>AVERAGE(C556:G556)</f>
        <v>21</v>
      </c>
      <c r="L556">
        <f>G556-C556</f>
        <v>15</v>
      </c>
      <c r="M556">
        <f>SUMPRODUCT(MOD(C556:G556,2))</f>
        <v>3</v>
      </c>
      <c r="N556">
        <f>5-M556</f>
        <v>2</v>
      </c>
      <c r="O556">
        <f>COUNTIF(C556:G556,"&lt;=17")</f>
        <v>2</v>
      </c>
      <c r="P556">
        <f>COUNTIF(C556:G556,"&gt;=18")</f>
        <v>3</v>
      </c>
      <c r="Q556">
        <f>SUMPRODUCT(--(D556:G556-C556:F556=1))</f>
        <v>0</v>
      </c>
      <c r="R556">
        <f>SUMPRODUCT(COUNTIF(C557:G557,C556:G556))</f>
        <v>1</v>
      </c>
    </row>
    <row r="557">
      <c r="A557">
        <v>1470</v>
      </c>
      <c r="B557" t="str">
        <v>2015-08-22</v>
      </c>
      <c r="C557">
        <v>23</v>
      </c>
      <c r="D557">
        <v>25</v>
      </c>
      <c r="E557">
        <v>26</v>
      </c>
      <c r="F557">
        <v>27</v>
      </c>
      <c r="G557">
        <v>35</v>
      </c>
      <c r="H557">
        <v>2</v>
      </c>
      <c r="I557" t="str">
        <v>23 - 25 - 26 - 27 - 35 [PB: 2]</v>
      </c>
      <c r="J557">
        <f>SUM(C557:G557)</f>
        <v>136</v>
      </c>
      <c r="K557">
        <f>AVERAGE(C557:G557)</f>
        <v>27.2</v>
      </c>
      <c r="L557">
        <f>G557-C557</f>
        <v>12</v>
      </c>
      <c r="M557">
        <f>SUMPRODUCT(MOD(C557:G557,2))</f>
        <v>4</v>
      </c>
      <c r="N557">
        <f>5-M557</f>
        <v>1</v>
      </c>
      <c r="O557">
        <f>COUNTIF(C557:G557,"&lt;=17")</f>
        <v>0</v>
      </c>
      <c r="P557">
        <f>COUNTIF(C557:G557,"&gt;=18")</f>
        <v>5</v>
      </c>
      <c r="Q557">
        <f>SUMPRODUCT(--(D557:G557-C557:F557=1))</f>
        <v>2</v>
      </c>
      <c r="R557">
        <f>SUMPRODUCT(COUNTIF(C558:G558,C557:G557))</f>
        <v>1</v>
      </c>
    </row>
    <row r="558">
      <c r="A558">
        <v>1469</v>
      </c>
      <c r="B558" t="str">
        <v>2015-08-19</v>
      </c>
      <c r="C558">
        <v>4</v>
      </c>
      <c r="D558">
        <v>21</v>
      </c>
      <c r="E558">
        <v>29</v>
      </c>
      <c r="F558">
        <v>33</v>
      </c>
      <c r="G558">
        <v>35</v>
      </c>
      <c r="H558">
        <v>1</v>
      </c>
      <c r="I558" t="str">
        <v>04 - 21 - 29 - 33 - 35 [PB: 1]</v>
      </c>
      <c r="J558">
        <f>SUM(C558:G558)</f>
        <v>122</v>
      </c>
      <c r="K558">
        <f>AVERAGE(C558:G558)</f>
        <v>24.4</v>
      </c>
      <c r="L558">
        <f>G558-C558</f>
        <v>31</v>
      </c>
      <c r="M558">
        <f>SUMPRODUCT(MOD(C558:G558,2))</f>
        <v>4</v>
      </c>
      <c r="N558">
        <f>5-M558</f>
        <v>1</v>
      </c>
      <c r="O558">
        <f>COUNTIF(C558:G558,"&lt;=17")</f>
        <v>1</v>
      </c>
      <c r="P558">
        <f>COUNTIF(C558:G558,"&gt;=18")</f>
        <v>4</v>
      </c>
      <c r="Q558">
        <f>SUMPRODUCT(--(D558:G558-C558:F558=1))</f>
        <v>0</v>
      </c>
      <c r="R558">
        <f>SUMPRODUCT(COUNTIF(C559:G559,C558:G558))</f>
        <v>1</v>
      </c>
    </row>
    <row r="559">
      <c r="A559">
        <v>1468</v>
      </c>
      <c r="B559" t="str">
        <v>2015-08-15</v>
      </c>
      <c r="C559">
        <v>2</v>
      </c>
      <c r="D559">
        <v>5</v>
      </c>
      <c r="E559">
        <v>16</v>
      </c>
      <c r="F559">
        <v>25</v>
      </c>
      <c r="G559">
        <v>33</v>
      </c>
      <c r="H559">
        <v>4</v>
      </c>
      <c r="I559" t="str">
        <v>02 - 05 - 16 - 25 - 33 [PB: 4]</v>
      </c>
      <c r="J559">
        <f>SUM(C559:G559)</f>
        <v>81</v>
      </c>
      <c r="K559">
        <f>AVERAGE(C559:G559)</f>
        <v>16.2</v>
      </c>
      <c r="L559">
        <f>G559-C559</f>
        <v>31</v>
      </c>
      <c r="M559">
        <f>SUMPRODUCT(MOD(C559:G559,2))</f>
        <v>3</v>
      </c>
      <c r="N559">
        <f>5-M559</f>
        <v>2</v>
      </c>
      <c r="O559">
        <f>COUNTIF(C559:G559,"&lt;=17")</f>
        <v>3</v>
      </c>
      <c r="P559">
        <f>COUNTIF(C559:G559,"&gt;=18")</f>
        <v>2</v>
      </c>
      <c r="Q559">
        <f>SUMPRODUCT(--(D559:G559-C559:F559=1))</f>
        <v>0</v>
      </c>
      <c r="R559">
        <f>SUMPRODUCT(COUNTIF(C560:G560,C559:G559))</f>
        <v>2</v>
      </c>
    </row>
    <row r="560">
      <c r="A560">
        <v>1467</v>
      </c>
      <c r="B560" t="str">
        <v>2015-08-12</v>
      </c>
      <c r="C560">
        <v>2</v>
      </c>
      <c r="D560">
        <v>4</v>
      </c>
      <c r="E560">
        <v>10</v>
      </c>
      <c r="F560">
        <v>11</v>
      </c>
      <c r="G560">
        <v>25</v>
      </c>
      <c r="H560">
        <v>2</v>
      </c>
      <c r="I560" t="str">
        <v>02 - 04 - 10 - 11 - 25 [PB: 2]</v>
      </c>
      <c r="J560">
        <f>SUM(C560:G560)</f>
        <v>52</v>
      </c>
      <c r="K560">
        <f>AVERAGE(C560:G560)</f>
        <v>10.4</v>
      </c>
      <c r="L560">
        <f>G560-C560</f>
        <v>23</v>
      </c>
      <c r="M560">
        <f>SUMPRODUCT(MOD(C560:G560,2))</f>
        <v>2</v>
      </c>
      <c r="N560">
        <f>5-M560</f>
        <v>3</v>
      </c>
      <c r="O560">
        <f>COUNTIF(C560:G560,"&lt;=17")</f>
        <v>4</v>
      </c>
      <c r="P560">
        <f>COUNTIF(C560:G560,"&gt;=18")</f>
        <v>1</v>
      </c>
      <c r="Q560">
        <f>SUMPRODUCT(--(D560:G560-C560:F560=1))</f>
        <v>1</v>
      </c>
      <c r="R560">
        <f>SUMPRODUCT(COUNTIF(C561:G561,C560:G560))</f>
        <v>1</v>
      </c>
    </row>
    <row r="561">
      <c r="A561">
        <v>1466</v>
      </c>
      <c r="B561" t="str">
        <v>2015-08-08</v>
      </c>
      <c r="C561">
        <v>8</v>
      </c>
      <c r="D561">
        <v>10</v>
      </c>
      <c r="E561">
        <v>17</v>
      </c>
      <c r="F561">
        <v>30</v>
      </c>
      <c r="G561">
        <v>35</v>
      </c>
      <c r="H561">
        <v>7</v>
      </c>
      <c r="I561" t="str">
        <v>08 - 10 - 17 - 30 - 35 [PB: 7]</v>
      </c>
      <c r="J561">
        <f>SUM(C561:G561)</f>
        <v>100</v>
      </c>
      <c r="K561">
        <f>AVERAGE(C561:G561)</f>
        <v>20</v>
      </c>
      <c r="L561">
        <f>G561-C561</f>
        <v>27</v>
      </c>
      <c r="M561">
        <f>SUMPRODUCT(MOD(C561:G561,2))</f>
        <v>2</v>
      </c>
      <c r="N561">
        <f>5-M561</f>
        <v>3</v>
      </c>
      <c r="O561">
        <f>COUNTIF(C561:G561,"&lt;=17")</f>
        <v>3</v>
      </c>
      <c r="P561">
        <f>COUNTIF(C561:G561,"&gt;=18")</f>
        <v>2</v>
      </c>
      <c r="Q561">
        <f>SUMPRODUCT(--(D561:G561-C561:F561=1))</f>
        <v>0</v>
      </c>
      <c r="R561">
        <f>SUMPRODUCT(COUNTIF(C562:G562,C561:G561))</f>
        <v>0</v>
      </c>
    </row>
    <row r="562">
      <c r="A562">
        <v>1465</v>
      </c>
      <c r="B562" t="str">
        <v>2015-08-05</v>
      </c>
      <c r="C562">
        <v>4</v>
      </c>
      <c r="D562">
        <v>19</v>
      </c>
      <c r="E562">
        <v>20</v>
      </c>
      <c r="F562">
        <v>23</v>
      </c>
      <c r="G562">
        <v>29</v>
      </c>
      <c r="H562">
        <v>5</v>
      </c>
      <c r="I562" t="str">
        <v>04 - 19 - 20 - 23 - 29 [PB: 5]</v>
      </c>
      <c r="J562">
        <f>SUM(C562:G562)</f>
        <v>95</v>
      </c>
      <c r="K562">
        <f>AVERAGE(C562:G562)</f>
        <v>19</v>
      </c>
      <c r="L562">
        <f>G562-C562</f>
        <v>25</v>
      </c>
      <c r="M562">
        <f>SUMPRODUCT(MOD(C562:G562,2))</f>
        <v>3</v>
      </c>
      <c r="N562">
        <f>5-M562</f>
        <v>2</v>
      </c>
      <c r="O562">
        <f>COUNTIF(C562:G562,"&lt;=17")</f>
        <v>1</v>
      </c>
      <c r="P562">
        <f>COUNTIF(C562:G562,"&gt;=18")</f>
        <v>4</v>
      </c>
      <c r="Q562">
        <f>SUMPRODUCT(--(D562:G562-C562:F562=1))</f>
        <v>1</v>
      </c>
      <c r="R562">
        <f>SUMPRODUCT(COUNTIF(C563:G563,C562:G562))</f>
        <v>1</v>
      </c>
    </row>
    <row r="563">
      <c r="A563">
        <v>1464</v>
      </c>
      <c r="B563" t="str">
        <v>2015-08-01</v>
      </c>
      <c r="C563">
        <v>6</v>
      </c>
      <c r="D563">
        <v>11</v>
      </c>
      <c r="E563">
        <v>20</v>
      </c>
      <c r="F563">
        <v>33</v>
      </c>
      <c r="G563">
        <v>35</v>
      </c>
      <c r="H563">
        <v>2</v>
      </c>
      <c r="I563" t="str">
        <v>06 - 11 - 20 - 33 - 35 [PB: 2]</v>
      </c>
      <c r="J563">
        <f>SUM(C563:G563)</f>
        <v>105</v>
      </c>
      <c r="K563">
        <f>AVERAGE(C563:G563)</f>
        <v>21</v>
      </c>
      <c r="L563">
        <f>G563-C563</f>
        <v>29</v>
      </c>
      <c r="M563">
        <f>SUMPRODUCT(MOD(C563:G563,2))</f>
        <v>3</v>
      </c>
      <c r="N563">
        <f>5-M563</f>
        <v>2</v>
      </c>
      <c r="O563">
        <f>COUNTIF(C563:G563,"&lt;=17")</f>
        <v>2</v>
      </c>
      <c r="P563">
        <f>COUNTIF(C563:G563,"&gt;=18")</f>
        <v>3</v>
      </c>
      <c r="Q563">
        <f>SUMPRODUCT(--(D563:G563-C563:F563=1))</f>
        <v>0</v>
      </c>
      <c r="R563">
        <f>SUMPRODUCT(COUNTIF(C564:G564,C563:G563))</f>
        <v>0</v>
      </c>
    </row>
    <row r="564">
      <c r="A564">
        <v>1463</v>
      </c>
      <c r="B564" t="str">
        <v>2015-07-30</v>
      </c>
      <c r="C564">
        <v>3</v>
      </c>
      <c r="D564">
        <v>5</v>
      </c>
      <c r="E564">
        <v>8</v>
      </c>
      <c r="F564">
        <v>17</v>
      </c>
      <c r="G564">
        <v>26</v>
      </c>
      <c r="H564">
        <v>1</v>
      </c>
      <c r="I564" t="str">
        <v>03 - 05 - 08 - 17 - 26 [PB: 1]</v>
      </c>
      <c r="J564">
        <f>SUM(C564:G564)</f>
        <v>59</v>
      </c>
      <c r="K564">
        <f>AVERAGE(C564:G564)</f>
        <v>11.8</v>
      </c>
      <c r="L564">
        <f>G564-C564</f>
        <v>23</v>
      </c>
      <c r="M564">
        <f>SUMPRODUCT(MOD(C564:G564,2))</f>
        <v>3</v>
      </c>
      <c r="N564">
        <f>5-M564</f>
        <v>2</v>
      </c>
      <c r="O564">
        <f>COUNTIF(C564:G564,"&lt;=17")</f>
        <v>4</v>
      </c>
      <c r="P564">
        <f>COUNTIF(C564:G564,"&gt;=18")</f>
        <v>1</v>
      </c>
      <c r="Q564">
        <f>SUMPRODUCT(--(D564:G564-C564:F564=1))</f>
        <v>0</v>
      </c>
      <c r="R564">
        <f>SUMPRODUCT(COUNTIF(C565:G565,C564:G564))</f>
        <v>0</v>
      </c>
    </row>
    <row r="565">
      <c r="A565">
        <v>1462</v>
      </c>
      <c r="B565" t="str">
        <v>2015-07-25</v>
      </c>
      <c r="C565">
        <v>9</v>
      </c>
      <c r="D565">
        <v>16</v>
      </c>
      <c r="E565">
        <v>19</v>
      </c>
      <c r="F565">
        <v>31</v>
      </c>
      <c r="G565">
        <v>32</v>
      </c>
      <c r="H565">
        <v>10</v>
      </c>
      <c r="I565" t="str">
        <v>09 - 16 - 19 - 31 - 32 [PB: 10]</v>
      </c>
      <c r="J565">
        <f>SUM(C565:G565)</f>
        <v>107</v>
      </c>
      <c r="K565">
        <f>AVERAGE(C565:G565)</f>
        <v>21.4</v>
      </c>
      <c r="L565">
        <f>G565-C565</f>
        <v>23</v>
      </c>
      <c r="M565">
        <f>SUMPRODUCT(MOD(C565:G565,2))</f>
        <v>3</v>
      </c>
      <c r="N565">
        <f>5-M565</f>
        <v>2</v>
      </c>
      <c r="O565">
        <f>COUNTIF(C565:G565,"&lt;=17")</f>
        <v>2</v>
      </c>
      <c r="P565">
        <f>COUNTIF(C565:G565,"&gt;=18")</f>
        <v>3</v>
      </c>
      <c r="Q565">
        <f>SUMPRODUCT(--(D565:G565-C565:F565=1))</f>
        <v>1</v>
      </c>
      <c r="R565">
        <f>SUMPRODUCT(COUNTIF(C566:G566,C565:G565))</f>
        <v>1</v>
      </c>
    </row>
    <row r="566">
      <c r="A566">
        <v>1461</v>
      </c>
      <c r="B566" t="str">
        <v>2015-07-22</v>
      </c>
      <c r="C566">
        <v>2</v>
      </c>
      <c r="D566">
        <v>3</v>
      </c>
      <c r="E566">
        <v>6</v>
      </c>
      <c r="F566">
        <v>14</v>
      </c>
      <c r="G566">
        <v>32</v>
      </c>
      <c r="H566">
        <v>9</v>
      </c>
      <c r="I566" t="str">
        <v>02 - 03 - 06 - 14 - 32 [PB: 9]</v>
      </c>
      <c r="J566">
        <f>SUM(C566:G566)</f>
        <v>57</v>
      </c>
      <c r="K566">
        <f>AVERAGE(C566:G566)</f>
        <v>11.4</v>
      </c>
      <c r="L566">
        <f>G566-C566</f>
        <v>30</v>
      </c>
      <c r="M566">
        <f>SUMPRODUCT(MOD(C566:G566,2))</f>
        <v>1</v>
      </c>
      <c r="N566">
        <f>5-M566</f>
        <v>4</v>
      </c>
      <c r="O566">
        <f>COUNTIF(C566:G566,"&lt;=17")</f>
        <v>4</v>
      </c>
      <c r="P566">
        <f>COUNTIF(C566:G566,"&gt;=18")</f>
        <v>1</v>
      </c>
      <c r="Q566">
        <f>SUMPRODUCT(--(D566:G566-C566:F566=1))</f>
        <v>1</v>
      </c>
      <c r="R566">
        <f>SUMPRODUCT(COUNTIF(C567:G567,C566:G566))</f>
        <v>2</v>
      </c>
    </row>
    <row r="567">
      <c r="A567">
        <v>1460</v>
      </c>
      <c r="B567" t="str">
        <v>2015-07-16</v>
      </c>
      <c r="C567">
        <v>2</v>
      </c>
      <c r="D567">
        <v>6</v>
      </c>
      <c r="E567">
        <v>7</v>
      </c>
      <c r="F567">
        <v>17</v>
      </c>
      <c r="G567">
        <v>27</v>
      </c>
      <c r="H567">
        <v>3</v>
      </c>
      <c r="I567" t="str">
        <v>02 - 06 - 07 - 17 - 27 [PB: 3]</v>
      </c>
      <c r="J567">
        <f>SUM(C567:G567)</f>
        <v>59</v>
      </c>
      <c r="K567">
        <f>AVERAGE(C567:G567)</f>
        <v>11.8</v>
      </c>
      <c r="L567">
        <f>G567-C567</f>
        <v>25</v>
      </c>
      <c r="M567">
        <f>SUMPRODUCT(MOD(C567:G567,2))</f>
        <v>3</v>
      </c>
      <c r="N567">
        <f>5-M567</f>
        <v>2</v>
      </c>
      <c r="O567">
        <f>COUNTIF(C567:G567,"&lt;=17")</f>
        <v>4</v>
      </c>
      <c r="P567">
        <f>COUNTIF(C567:G567,"&gt;=18")</f>
        <v>1</v>
      </c>
      <c r="Q567">
        <f>SUMPRODUCT(--(D567:G567-C567:F567=1))</f>
        <v>1</v>
      </c>
      <c r="R567">
        <f>SUMPRODUCT(COUNTIF(C568:G568,C567:G567))</f>
        <v>1</v>
      </c>
    </row>
    <row r="568">
      <c r="A568">
        <v>1459</v>
      </c>
      <c r="B568" t="str">
        <v>2015-07-12</v>
      </c>
      <c r="C568">
        <v>5</v>
      </c>
      <c r="D568">
        <v>9</v>
      </c>
      <c r="E568">
        <v>16</v>
      </c>
      <c r="F568">
        <v>17</v>
      </c>
      <c r="G568">
        <v>31</v>
      </c>
      <c r="H568">
        <v>1</v>
      </c>
      <c r="I568" t="str">
        <v>05 - 09 - 16 - 17 - 31 [PB: 1]</v>
      </c>
      <c r="J568">
        <f>SUM(C568:G568)</f>
        <v>78</v>
      </c>
      <c r="K568">
        <f>AVERAGE(C568:G568)</f>
        <v>15.6</v>
      </c>
      <c r="L568">
        <f>G568-C568</f>
        <v>26</v>
      </c>
      <c r="M568">
        <f>SUMPRODUCT(MOD(C568:G568,2))</f>
        <v>4</v>
      </c>
      <c r="N568">
        <f>5-M568</f>
        <v>1</v>
      </c>
      <c r="O568">
        <f>COUNTIF(C568:G568,"&lt;=17")</f>
        <v>4</v>
      </c>
      <c r="P568">
        <f>COUNTIF(C568:G568,"&gt;=18")</f>
        <v>1</v>
      </c>
      <c r="Q568">
        <f>SUMPRODUCT(--(D568:G568-C568:F568=1))</f>
        <v>1</v>
      </c>
      <c r="R568">
        <f>SUMPRODUCT(COUNTIF(C569:G569,C568:G568))</f>
        <v>1</v>
      </c>
    </row>
    <row r="569">
      <c r="A569">
        <v>1458</v>
      </c>
      <c r="B569" t="str">
        <v>2015-07-08</v>
      </c>
      <c r="C569">
        <v>11</v>
      </c>
      <c r="D569">
        <v>12</v>
      </c>
      <c r="E569">
        <v>17</v>
      </c>
      <c r="F569">
        <v>18</v>
      </c>
      <c r="G569">
        <v>19</v>
      </c>
      <c r="H569">
        <v>10</v>
      </c>
      <c r="I569" t="str">
        <v>11 - 12 - 17 - 18 - 19 [PB: 10]</v>
      </c>
      <c r="J569">
        <f>SUM(C569:G569)</f>
        <v>77</v>
      </c>
      <c r="K569">
        <f>AVERAGE(C569:G569)</f>
        <v>15.4</v>
      </c>
      <c r="L569">
        <f>G569-C569</f>
        <v>8</v>
      </c>
      <c r="M569">
        <f>SUMPRODUCT(MOD(C569:G569,2))</f>
        <v>3</v>
      </c>
      <c r="N569">
        <f>5-M569</f>
        <v>2</v>
      </c>
      <c r="O569">
        <f>COUNTIF(C569:G569,"&lt;=17")</f>
        <v>3</v>
      </c>
      <c r="P569">
        <f>COUNTIF(C569:G569,"&gt;=18")</f>
        <v>2</v>
      </c>
      <c r="Q569">
        <f>SUMPRODUCT(--(D569:G569-C569:F569=1))</f>
        <v>3</v>
      </c>
      <c r="R569">
        <f>SUMPRODUCT(COUNTIF(C570:G570,C569:G569))</f>
        <v>2</v>
      </c>
    </row>
    <row r="570">
      <c r="A570">
        <v>1457</v>
      </c>
      <c r="B570" t="str">
        <v>2015-07-04</v>
      </c>
      <c r="C570">
        <v>7</v>
      </c>
      <c r="D570">
        <v>12</v>
      </c>
      <c r="E570">
        <v>19</v>
      </c>
      <c r="F570">
        <v>27</v>
      </c>
      <c r="G570">
        <v>34</v>
      </c>
      <c r="H570">
        <v>5</v>
      </c>
      <c r="I570" t="str">
        <v>07 - 12 - 19 - 27 - 34 [PB: 5]</v>
      </c>
      <c r="J570">
        <f>SUM(C570:G570)</f>
        <v>99</v>
      </c>
      <c r="K570">
        <f>AVERAGE(C570:G570)</f>
        <v>19.8</v>
      </c>
      <c r="L570">
        <f>G570-C570</f>
        <v>27</v>
      </c>
      <c r="M570">
        <f>SUMPRODUCT(MOD(C570:G570,2))</f>
        <v>3</v>
      </c>
      <c r="N570">
        <f>5-M570</f>
        <v>2</v>
      </c>
      <c r="O570">
        <f>COUNTIF(C570:G570,"&lt;=17")</f>
        <v>2</v>
      </c>
      <c r="P570">
        <f>COUNTIF(C570:G570,"&gt;=18")</f>
        <v>3</v>
      </c>
      <c r="Q570">
        <f>SUMPRODUCT(--(D570:G570-C570:F570=1))</f>
        <v>0</v>
      </c>
      <c r="R570">
        <f>SUMPRODUCT(COUNTIF(C571:G571,C570:G570))</f>
        <v>0</v>
      </c>
    </row>
    <row r="571">
      <c r="A571">
        <v>1456</v>
      </c>
      <c r="B571" t="str">
        <v>2015-07-01</v>
      </c>
      <c r="C571">
        <v>1</v>
      </c>
      <c r="D571">
        <v>4</v>
      </c>
      <c r="E571">
        <v>10</v>
      </c>
      <c r="F571">
        <v>21</v>
      </c>
      <c r="G571">
        <v>28</v>
      </c>
      <c r="H571">
        <v>4</v>
      </c>
      <c r="I571" t="str">
        <v>01 - 04 - 10 - 21 - 28 [PB: 4]</v>
      </c>
      <c r="J571">
        <f>SUM(C571:G571)</f>
        <v>64</v>
      </c>
      <c r="K571">
        <f>AVERAGE(C571:G571)</f>
        <v>12.8</v>
      </c>
      <c r="L571">
        <f>G571-C571</f>
        <v>27</v>
      </c>
      <c r="M571">
        <f>SUMPRODUCT(MOD(C571:G571,2))</f>
        <v>2</v>
      </c>
      <c r="N571">
        <f>5-M571</f>
        <v>3</v>
      </c>
      <c r="O571">
        <f>COUNTIF(C571:G571,"&lt;=17")</f>
        <v>3</v>
      </c>
      <c r="P571">
        <f>COUNTIF(C571:G571,"&gt;=18")</f>
        <v>2</v>
      </c>
      <c r="Q571">
        <f>SUMPRODUCT(--(D571:G571-C571:F571=1))</f>
        <v>0</v>
      </c>
      <c r="R571">
        <f>SUMPRODUCT(COUNTIF(C572:G572,C571:G571))</f>
        <v>1</v>
      </c>
    </row>
    <row r="572">
      <c r="A572">
        <v>1240</v>
      </c>
      <c r="B572" t="str">
        <v>2013-05-29</v>
      </c>
      <c r="C572">
        <v>4</v>
      </c>
      <c r="D572">
        <v>9</v>
      </c>
      <c r="E572">
        <v>12</v>
      </c>
      <c r="F572">
        <v>14</v>
      </c>
      <c r="G572">
        <v>31</v>
      </c>
      <c r="H572">
        <v>8</v>
      </c>
      <c r="I572" t="str">
        <v>04 - 09 - 12 - 14 - 31 [PB: 8]</v>
      </c>
      <c r="J572">
        <f>SUM(C572:G572)</f>
        <v>70</v>
      </c>
      <c r="K572">
        <f>AVERAGE(C572:G572)</f>
        <v>14</v>
      </c>
      <c r="L572">
        <f>G572-C572</f>
        <v>27</v>
      </c>
      <c r="M572">
        <f>SUMPRODUCT(MOD(C572:G572,2))</f>
        <v>2</v>
      </c>
      <c r="N572">
        <f>5-M572</f>
        <v>3</v>
      </c>
      <c r="O572">
        <f>COUNTIF(C572:G572,"&lt;=17")</f>
        <v>4</v>
      </c>
      <c r="P572">
        <f>COUNTIF(C572:G572,"&gt;=18")</f>
        <v>1</v>
      </c>
      <c r="Q572">
        <f>SUMPRODUCT(--(D572:G572-C572:F572=1))</f>
        <v>0</v>
      </c>
      <c r="R572">
        <f>SUMPRODUCT(COUNTIF(C573:G573,C572:G572))</f>
        <v>1</v>
      </c>
    </row>
    <row r="573">
      <c r="A573">
        <v>1239</v>
      </c>
      <c r="B573" t="str">
        <v>2013-05-25</v>
      </c>
      <c r="C573">
        <v>2</v>
      </c>
      <c r="D573">
        <v>11</v>
      </c>
      <c r="E573">
        <v>14</v>
      </c>
      <c r="F573">
        <v>25</v>
      </c>
      <c r="G573">
        <v>34</v>
      </c>
      <c r="H573">
        <v>6</v>
      </c>
      <c r="I573" t="str">
        <v>02 - 11 - 14 - 25 - 34 [PB: 6]</v>
      </c>
      <c r="J573">
        <f>SUM(C573:G573)</f>
        <v>86</v>
      </c>
      <c r="K573">
        <f>AVERAGE(C573:G573)</f>
        <v>17.2</v>
      </c>
      <c r="L573">
        <f>G573-C573</f>
        <v>32</v>
      </c>
      <c r="M573">
        <f>SUMPRODUCT(MOD(C573:G573,2))</f>
        <v>2</v>
      </c>
      <c r="N573">
        <f>5-M573</f>
        <v>3</v>
      </c>
      <c r="O573">
        <f>COUNTIF(C573:G573,"&lt;=17")</f>
        <v>3</v>
      </c>
      <c r="P573">
        <f>COUNTIF(C573:G573,"&gt;=18")</f>
        <v>2</v>
      </c>
      <c r="Q573">
        <f>SUMPRODUCT(--(D573:G573-C573:F573=1))</f>
        <v>0</v>
      </c>
      <c r="R573">
        <f>SUMPRODUCT(COUNTIF(C574:G574,C573:G573))</f>
        <v>2</v>
      </c>
    </row>
    <row r="574">
      <c r="A574">
        <v>1238</v>
      </c>
      <c r="B574" t="str">
        <v>2013-05-22</v>
      </c>
      <c r="C574">
        <v>7</v>
      </c>
      <c r="D574">
        <v>11</v>
      </c>
      <c r="E574">
        <v>13</v>
      </c>
      <c r="F574">
        <v>25</v>
      </c>
      <c r="G574">
        <v>26</v>
      </c>
      <c r="H574">
        <v>10</v>
      </c>
      <c r="I574" t="str">
        <v>07 - 11 - 13 - 25 - 26 [PB: 10]</v>
      </c>
      <c r="J574">
        <f>SUM(C574:G574)</f>
        <v>82</v>
      </c>
      <c r="K574">
        <f>AVERAGE(C574:G574)</f>
        <v>16.4</v>
      </c>
      <c r="L574">
        <f>G574-C574</f>
        <v>19</v>
      </c>
      <c r="M574">
        <f>SUMPRODUCT(MOD(C574:G574,2))</f>
        <v>4</v>
      </c>
      <c r="N574">
        <f>5-M574</f>
        <v>1</v>
      </c>
      <c r="O574">
        <f>COUNTIF(C574:G574,"&lt;=17")</f>
        <v>3</v>
      </c>
      <c r="P574">
        <f>COUNTIF(C574:G574,"&gt;=18")</f>
        <v>2</v>
      </c>
      <c r="Q574">
        <f>SUMPRODUCT(--(D574:G574-C574:F574=1))</f>
        <v>1</v>
      </c>
      <c r="R574">
        <f>SUMPRODUCT(COUNTIF(C575:G575,C574:G574))</f>
        <v>1</v>
      </c>
    </row>
    <row r="575">
      <c r="A575">
        <v>1237</v>
      </c>
      <c r="B575" t="str">
        <v>2013-05-18</v>
      </c>
      <c r="C575">
        <v>2</v>
      </c>
      <c r="D575">
        <v>3</v>
      </c>
      <c r="E575">
        <v>7</v>
      </c>
      <c r="F575">
        <v>9</v>
      </c>
      <c r="G575">
        <v>24</v>
      </c>
      <c r="H575">
        <v>6</v>
      </c>
      <c r="I575" t="str">
        <v>02 - 03 - 07 - 09 - 24 [PB: 6]</v>
      </c>
      <c r="J575">
        <f>SUM(C575:G575)</f>
        <v>45</v>
      </c>
      <c r="K575">
        <f>AVERAGE(C575:G575)</f>
        <v>9</v>
      </c>
      <c r="L575">
        <f>G575-C575</f>
        <v>22</v>
      </c>
      <c r="M575">
        <f>SUMPRODUCT(MOD(C575:G575,2))</f>
        <v>3</v>
      </c>
      <c r="N575">
        <f>5-M575</f>
        <v>2</v>
      </c>
      <c r="O575">
        <f>COUNTIF(C575:G575,"&lt;=17")</f>
        <v>4</v>
      </c>
      <c r="P575">
        <f>COUNTIF(C575:G575,"&gt;=18")</f>
        <v>1</v>
      </c>
      <c r="Q575">
        <f>SUMPRODUCT(--(D575:G575-C575:F575=1))</f>
        <v>1</v>
      </c>
      <c r="R575">
        <f>SUMPRODUCT(COUNTIF(C576:G576,C575:G575))</f>
        <v>1</v>
      </c>
    </row>
    <row r="576">
      <c r="A576">
        <v>1236</v>
      </c>
      <c r="B576" t="str">
        <v>2013-05-15</v>
      </c>
      <c r="C576">
        <v>3</v>
      </c>
      <c r="D576">
        <v>15</v>
      </c>
      <c r="E576">
        <v>19</v>
      </c>
      <c r="F576">
        <v>25</v>
      </c>
      <c r="G576">
        <v>32</v>
      </c>
      <c r="H576">
        <v>9</v>
      </c>
      <c r="I576" t="str">
        <v>03 - 15 - 19 - 25 - 32 [PB: 9]</v>
      </c>
      <c r="J576">
        <f>SUM(C576:G576)</f>
        <v>94</v>
      </c>
      <c r="K576">
        <f>AVERAGE(C576:G576)</f>
        <v>18.8</v>
      </c>
      <c r="L576">
        <f>G576-C576</f>
        <v>29</v>
      </c>
      <c r="M576">
        <f>SUMPRODUCT(MOD(C576:G576,2))</f>
        <v>4</v>
      </c>
      <c r="N576">
        <f>5-M576</f>
        <v>1</v>
      </c>
      <c r="O576">
        <f>COUNTIF(C576:G576,"&lt;=17")</f>
        <v>2</v>
      </c>
      <c r="P576">
        <f>COUNTIF(C576:G576,"&gt;=18")</f>
        <v>3</v>
      </c>
      <c r="Q576">
        <f>SUMPRODUCT(--(D576:G576-C576:F576=1))</f>
        <v>0</v>
      </c>
      <c r="R576">
        <f>SUMPRODUCT(COUNTIF(C577:G577,C576:G576))</f>
        <v>0</v>
      </c>
    </row>
    <row r="577">
      <c r="A577">
        <v>1235</v>
      </c>
      <c r="B577" t="str">
        <v>2013-05-11</v>
      </c>
      <c r="C577">
        <v>7</v>
      </c>
      <c r="D577">
        <v>9</v>
      </c>
      <c r="E577">
        <v>10</v>
      </c>
      <c r="F577">
        <v>14</v>
      </c>
      <c r="G577">
        <v>27</v>
      </c>
      <c r="H577">
        <v>4</v>
      </c>
      <c r="I577" t="str">
        <v>07 - 09 - 10 - 14 - 27 [PB: 4]</v>
      </c>
      <c r="J577">
        <f>SUM(C577:G577)</f>
        <v>67</v>
      </c>
      <c r="K577">
        <f>AVERAGE(C577:G577)</f>
        <v>13.4</v>
      </c>
      <c r="L577">
        <f>G577-C577</f>
        <v>20</v>
      </c>
      <c r="M577">
        <f>SUMPRODUCT(MOD(C577:G577,2))</f>
        <v>3</v>
      </c>
      <c r="N577">
        <f>5-M577</f>
        <v>2</v>
      </c>
      <c r="O577">
        <f>COUNTIF(C577:G577,"&lt;=17")</f>
        <v>4</v>
      </c>
      <c r="P577">
        <f>COUNTIF(C577:G577,"&gt;=18")</f>
        <v>1</v>
      </c>
      <c r="Q577">
        <f>SUMPRODUCT(--(D577:G577-C577:F577=1))</f>
        <v>1</v>
      </c>
      <c r="R577">
        <f>SUMPRODUCT(COUNTIF(C578:G578,C577:G577))</f>
        <v>0</v>
      </c>
    </row>
    <row r="578">
      <c r="A578">
        <v>1234</v>
      </c>
      <c r="B578" t="str">
        <v>2013-05-08</v>
      </c>
      <c r="C578">
        <v>1</v>
      </c>
      <c r="D578">
        <v>12</v>
      </c>
      <c r="E578">
        <v>15</v>
      </c>
      <c r="F578">
        <v>24</v>
      </c>
      <c r="G578">
        <v>29</v>
      </c>
      <c r="H578">
        <v>5</v>
      </c>
      <c r="I578" t="str">
        <v>01 - 12 - 15 - 24 - 29 [PB: 5]</v>
      </c>
      <c r="J578">
        <f>SUM(C578:G578)</f>
        <v>81</v>
      </c>
      <c r="K578">
        <f>AVERAGE(C578:G578)</f>
        <v>16.2</v>
      </c>
      <c r="L578">
        <f>G578-C578</f>
        <v>28</v>
      </c>
      <c r="M578">
        <f>SUMPRODUCT(MOD(C578:G578,2))</f>
        <v>3</v>
      </c>
      <c r="N578">
        <f>5-M578</f>
        <v>2</v>
      </c>
      <c r="O578">
        <f>COUNTIF(C578:G578,"&lt;=17")</f>
        <v>3</v>
      </c>
      <c r="P578">
        <f>COUNTIF(C578:G578,"&gt;=18")</f>
        <v>2</v>
      </c>
      <c r="Q578">
        <f>SUMPRODUCT(--(D578:G578-C578:F578=1))</f>
        <v>0</v>
      </c>
      <c r="R578">
        <f>SUMPRODUCT(COUNTIF(C579:G579,C578:G578))</f>
        <v>1</v>
      </c>
    </row>
    <row r="579">
      <c r="A579">
        <v>1233</v>
      </c>
      <c r="B579" t="str">
        <v>2013-05-04</v>
      </c>
      <c r="C579">
        <v>1</v>
      </c>
      <c r="D579">
        <v>6</v>
      </c>
      <c r="E579">
        <v>22</v>
      </c>
      <c r="F579">
        <v>25</v>
      </c>
      <c r="G579">
        <v>27</v>
      </c>
      <c r="H579">
        <v>7</v>
      </c>
      <c r="I579" t="str">
        <v>01 - 06 - 22 - 25 - 27 [PB: 7]</v>
      </c>
      <c r="J579">
        <f>SUM(C579:G579)</f>
        <v>81</v>
      </c>
      <c r="K579">
        <f>AVERAGE(C579:G579)</f>
        <v>16.2</v>
      </c>
      <c r="L579">
        <f>G579-C579</f>
        <v>26</v>
      </c>
      <c r="M579">
        <f>SUMPRODUCT(MOD(C579:G579,2))</f>
        <v>3</v>
      </c>
      <c r="N579">
        <f>5-M579</f>
        <v>2</v>
      </c>
      <c r="O579">
        <f>COUNTIF(C579:G579,"&lt;=17")</f>
        <v>2</v>
      </c>
      <c r="P579">
        <f>COUNTIF(C579:G579,"&gt;=18")</f>
        <v>3</v>
      </c>
      <c r="Q579">
        <f>SUMPRODUCT(--(D579:G579-C579:F579=1))</f>
        <v>0</v>
      </c>
      <c r="R579">
        <f>SUMPRODUCT(COUNTIF(C580:G580,C579:G579))</f>
        <v>1</v>
      </c>
    </row>
    <row r="580">
      <c r="A580">
        <v>1232</v>
      </c>
      <c r="B580" t="str">
        <v>2013-05-01</v>
      </c>
      <c r="C580">
        <v>5</v>
      </c>
      <c r="D580">
        <v>14</v>
      </c>
      <c r="E580">
        <v>16</v>
      </c>
      <c r="F580">
        <v>22</v>
      </c>
      <c r="G580">
        <v>30</v>
      </c>
      <c r="H580">
        <v>1</v>
      </c>
      <c r="I580" t="str">
        <v>05 - 14 - 16 - 22 - 30 [PB: 1]</v>
      </c>
      <c r="J580">
        <f>SUM(C580:G580)</f>
        <v>87</v>
      </c>
      <c r="K580">
        <f>AVERAGE(C580:G580)</f>
        <v>17.4</v>
      </c>
      <c r="L580">
        <f>G580-C580</f>
        <v>25</v>
      </c>
      <c r="M580">
        <f>SUMPRODUCT(MOD(C580:G580,2))</f>
        <v>1</v>
      </c>
      <c r="N580">
        <f>5-M580</f>
        <v>4</v>
      </c>
      <c r="O580">
        <f>COUNTIF(C580:G580,"&lt;=17")</f>
        <v>3</v>
      </c>
      <c r="P580">
        <f>COUNTIF(C580:G580,"&gt;=18")</f>
        <v>2</v>
      </c>
      <c r="Q580">
        <f>SUMPRODUCT(--(D580:G580-C580:F580=1))</f>
        <v>0</v>
      </c>
      <c r="R580">
        <f>SUMPRODUCT(COUNTIF(C581:G581,C580:G580))</f>
        <v>0</v>
      </c>
    </row>
    <row r="581">
      <c r="A581">
        <v>1231</v>
      </c>
      <c r="B581" t="str">
        <v>2013-04-27</v>
      </c>
      <c r="C581">
        <v>10</v>
      </c>
      <c r="D581">
        <v>11</v>
      </c>
      <c r="E581">
        <v>12</v>
      </c>
      <c r="F581">
        <v>28</v>
      </c>
      <c r="G581">
        <v>34</v>
      </c>
      <c r="H581">
        <v>3</v>
      </c>
      <c r="I581" t="str">
        <v>10 - 11 - 12 - 28 - 34 [PB: 3]</v>
      </c>
      <c r="J581">
        <f>SUM(C581:G581)</f>
        <v>95</v>
      </c>
      <c r="K581">
        <f>AVERAGE(C581:G581)</f>
        <v>19</v>
      </c>
      <c r="L581">
        <f>G581-C581</f>
        <v>24</v>
      </c>
      <c r="M581">
        <f>SUMPRODUCT(MOD(C581:G581,2))</f>
        <v>1</v>
      </c>
      <c r="N581">
        <f>5-M581</f>
        <v>4</v>
      </c>
      <c r="O581">
        <f>COUNTIF(C581:G581,"&lt;=17")</f>
        <v>3</v>
      </c>
      <c r="P581">
        <f>COUNTIF(C581:G581,"&gt;=18")</f>
        <v>2</v>
      </c>
      <c r="Q581">
        <f>SUMPRODUCT(--(D581:G581-C581:F581=1))</f>
        <v>2</v>
      </c>
      <c r="R581">
        <f>SUMPRODUCT(COUNTIF(C582:G582,C581:G581))</f>
        <v>0</v>
      </c>
    </row>
    <row r="582">
      <c r="A582">
        <v>1230</v>
      </c>
      <c r="B582" t="str">
        <v>2013-04-24</v>
      </c>
      <c r="C582">
        <v>1</v>
      </c>
      <c r="D582">
        <v>13</v>
      </c>
      <c r="E582">
        <v>16</v>
      </c>
      <c r="F582">
        <v>29</v>
      </c>
      <c r="G582">
        <v>35</v>
      </c>
      <c r="H582">
        <v>6</v>
      </c>
      <c r="I582" t="str">
        <v>01 - 13 - 16 - 29 - 35 [PB: 6]</v>
      </c>
      <c r="J582">
        <f>SUM(C582:G582)</f>
        <v>94</v>
      </c>
      <c r="K582">
        <f>AVERAGE(C582:G582)</f>
        <v>18.8</v>
      </c>
      <c r="L582">
        <f>G582-C582</f>
        <v>34</v>
      </c>
      <c r="M582">
        <f>SUMPRODUCT(MOD(C582:G582,2))</f>
        <v>4</v>
      </c>
      <c r="N582">
        <f>5-M582</f>
        <v>1</v>
      </c>
      <c r="O582">
        <f>COUNTIF(C582:G582,"&lt;=17")</f>
        <v>3</v>
      </c>
      <c r="P582">
        <f>COUNTIF(C582:G582,"&gt;=18")</f>
        <v>2</v>
      </c>
      <c r="Q582">
        <f>SUMPRODUCT(--(D582:G582-C582:F582=1))</f>
        <v>0</v>
      </c>
      <c r="R582">
        <f>SUMPRODUCT(COUNTIF(C583:G583,C582:G582))</f>
        <v>0</v>
      </c>
    </row>
    <row r="583">
      <c r="A583">
        <v>1229</v>
      </c>
      <c r="B583" t="str">
        <v>2013-04-20</v>
      </c>
      <c r="C583">
        <v>10</v>
      </c>
      <c r="D583">
        <v>11</v>
      </c>
      <c r="E583">
        <v>19</v>
      </c>
      <c r="F583">
        <v>25</v>
      </c>
      <c r="G583">
        <v>26</v>
      </c>
      <c r="H583">
        <v>9</v>
      </c>
      <c r="I583" t="str">
        <v>10 - 11 - 19 - 25 - 26 [PB: 9]</v>
      </c>
      <c r="J583">
        <f>SUM(C583:G583)</f>
        <v>91</v>
      </c>
      <c r="K583">
        <f>AVERAGE(C583:G583)</f>
        <v>18.2</v>
      </c>
      <c r="L583">
        <f>G583-C583</f>
        <v>16</v>
      </c>
      <c r="M583">
        <f>SUMPRODUCT(MOD(C583:G583,2))</f>
        <v>3</v>
      </c>
      <c r="N583">
        <f>5-M583</f>
        <v>2</v>
      </c>
      <c r="O583">
        <f>COUNTIF(C583:G583,"&lt;=17")</f>
        <v>2</v>
      </c>
      <c r="P583">
        <f>COUNTIF(C583:G583,"&gt;=18")</f>
        <v>3</v>
      </c>
      <c r="Q583">
        <f>SUMPRODUCT(--(D583:G583-C583:F583=1))</f>
        <v>2</v>
      </c>
      <c r="R583">
        <f>SUMPRODUCT(COUNTIF(C584:G584,C583:G583))</f>
        <v>1</v>
      </c>
    </row>
    <row r="584">
      <c r="A584">
        <v>1228</v>
      </c>
      <c r="B584" t="str">
        <v>2013-04-17</v>
      </c>
      <c r="C584">
        <v>4</v>
      </c>
      <c r="D584">
        <v>7</v>
      </c>
      <c r="E584">
        <v>10</v>
      </c>
      <c r="F584">
        <v>20</v>
      </c>
      <c r="G584">
        <v>33</v>
      </c>
      <c r="H584">
        <v>5</v>
      </c>
      <c r="I584" t="str">
        <v>04 - 07 - 10 - 20 - 33 [PB: 5]</v>
      </c>
      <c r="J584">
        <f>SUM(C584:G584)</f>
        <v>74</v>
      </c>
      <c r="K584">
        <f>AVERAGE(C584:G584)</f>
        <v>14.8</v>
      </c>
      <c r="L584">
        <f>G584-C584</f>
        <v>29</v>
      </c>
      <c r="M584">
        <f>SUMPRODUCT(MOD(C584:G584,2))</f>
        <v>2</v>
      </c>
      <c r="N584">
        <f>5-M584</f>
        <v>3</v>
      </c>
      <c r="O584">
        <f>COUNTIF(C584:G584,"&lt;=17")</f>
        <v>3</v>
      </c>
      <c r="P584">
        <f>COUNTIF(C584:G584,"&gt;=18")</f>
        <v>2</v>
      </c>
      <c r="Q584">
        <f>SUMPRODUCT(--(D584:G584-C584:F584=1))</f>
        <v>0</v>
      </c>
      <c r="R584">
        <f>SUMPRODUCT(COUNTIF(C585:G585,C584:G584))</f>
        <v>0</v>
      </c>
    </row>
    <row r="585">
      <c r="A585">
        <v>1227</v>
      </c>
      <c r="B585" t="str">
        <v>2013-04-13</v>
      </c>
      <c r="C585">
        <v>6</v>
      </c>
      <c r="D585">
        <v>15</v>
      </c>
      <c r="E585">
        <v>18</v>
      </c>
      <c r="F585">
        <v>26</v>
      </c>
      <c r="G585">
        <v>32</v>
      </c>
      <c r="H585">
        <v>8</v>
      </c>
      <c r="I585" t="str">
        <v>06 - 15 - 18 - 26 - 32 [PB: 8]</v>
      </c>
      <c r="J585">
        <f>SUM(C585:G585)</f>
        <v>97</v>
      </c>
      <c r="K585">
        <f>AVERAGE(C585:G585)</f>
        <v>19.4</v>
      </c>
      <c r="L585">
        <f>G585-C585</f>
        <v>26</v>
      </c>
      <c r="M585">
        <f>SUMPRODUCT(MOD(C585:G585,2))</f>
        <v>1</v>
      </c>
      <c r="N585">
        <f>5-M585</f>
        <v>4</v>
      </c>
      <c r="O585">
        <f>COUNTIF(C585:G585,"&lt;=17")</f>
        <v>2</v>
      </c>
      <c r="P585">
        <f>COUNTIF(C585:G585,"&gt;=18")</f>
        <v>3</v>
      </c>
      <c r="Q585">
        <f>SUMPRODUCT(--(D585:G585-C585:F585=1))</f>
        <v>0</v>
      </c>
      <c r="R585">
        <f>SUMPRODUCT(COUNTIF(C586:G586,C585:G585))</f>
        <v>1</v>
      </c>
    </row>
    <row r="586">
      <c r="A586">
        <v>1226</v>
      </c>
      <c r="B586" t="str">
        <v>2013-04-10</v>
      </c>
      <c r="C586">
        <v>7</v>
      </c>
      <c r="D586">
        <v>13</v>
      </c>
      <c r="E586">
        <v>25</v>
      </c>
      <c r="F586">
        <v>26</v>
      </c>
      <c r="G586">
        <v>27</v>
      </c>
      <c r="H586">
        <v>7</v>
      </c>
      <c r="I586" t="str">
        <v>07 - 13 - 25 - 26 - 27 [PB: 7]</v>
      </c>
      <c r="J586">
        <f>SUM(C586:G586)</f>
        <v>98</v>
      </c>
      <c r="K586">
        <f>AVERAGE(C586:G586)</f>
        <v>19.6</v>
      </c>
      <c r="L586">
        <f>G586-C586</f>
        <v>20</v>
      </c>
      <c r="M586">
        <f>SUMPRODUCT(MOD(C586:G586,2))</f>
        <v>4</v>
      </c>
      <c r="N586">
        <f>5-M586</f>
        <v>1</v>
      </c>
      <c r="O586">
        <f>COUNTIF(C586:G586,"&lt;=17")</f>
        <v>2</v>
      </c>
      <c r="P586">
        <f>COUNTIF(C586:G586,"&gt;=18")</f>
        <v>3</v>
      </c>
      <c r="Q586">
        <f>SUMPRODUCT(--(D586:G586-C586:F586=1))</f>
        <v>2</v>
      </c>
      <c r="R586">
        <f>SUMPRODUCT(COUNTIF(C587:G587,C586:G586))</f>
        <v>0</v>
      </c>
    </row>
    <row r="587">
      <c r="A587">
        <v>1225</v>
      </c>
      <c r="B587" t="str">
        <v>2013-04-06</v>
      </c>
      <c r="C587">
        <v>4</v>
      </c>
      <c r="D587">
        <v>5</v>
      </c>
      <c r="E587">
        <v>9</v>
      </c>
      <c r="F587">
        <v>22</v>
      </c>
      <c r="G587">
        <v>30</v>
      </c>
      <c r="H587">
        <v>7</v>
      </c>
      <c r="I587" t="str">
        <v>04 - 05 - 09 - 22 - 30 [PB: 7]</v>
      </c>
      <c r="J587">
        <f>SUM(C587:G587)</f>
        <v>70</v>
      </c>
      <c r="K587">
        <f>AVERAGE(C587:G587)</f>
        <v>14</v>
      </c>
      <c r="L587">
        <f>G587-C587</f>
        <v>26</v>
      </c>
      <c r="M587">
        <f>SUMPRODUCT(MOD(C587:G587,2))</f>
        <v>2</v>
      </c>
      <c r="N587">
        <f>5-M587</f>
        <v>3</v>
      </c>
      <c r="O587">
        <f>COUNTIF(C587:G587,"&lt;=17")</f>
        <v>3</v>
      </c>
      <c r="P587">
        <f>COUNTIF(C587:G587,"&gt;=18")</f>
        <v>2</v>
      </c>
      <c r="Q587">
        <f>SUMPRODUCT(--(D587:G587-C587:F587=1))</f>
        <v>1</v>
      </c>
      <c r="R587">
        <f>SUMPRODUCT(COUNTIF(C588:G588,C587:G587))</f>
        <v>0</v>
      </c>
    </row>
    <row r="588">
      <c r="A588">
        <v>1224</v>
      </c>
      <c r="B588" t="str">
        <v>2013-04-03</v>
      </c>
      <c r="C588">
        <v>13</v>
      </c>
      <c r="D588">
        <v>14</v>
      </c>
      <c r="E588">
        <v>16</v>
      </c>
      <c r="F588">
        <v>19</v>
      </c>
      <c r="G588">
        <v>28</v>
      </c>
      <c r="H588">
        <v>7</v>
      </c>
      <c r="I588" t="str">
        <v>13 - 14 - 16 - 19 - 28 [PB: 7]</v>
      </c>
      <c r="J588">
        <f>SUM(C588:G588)</f>
        <v>90</v>
      </c>
      <c r="K588">
        <f>AVERAGE(C588:G588)</f>
        <v>18</v>
      </c>
      <c r="L588">
        <f>G588-C588</f>
        <v>15</v>
      </c>
      <c r="M588">
        <f>SUMPRODUCT(MOD(C588:G588,2))</f>
        <v>2</v>
      </c>
      <c r="N588">
        <f>5-M588</f>
        <v>3</v>
      </c>
      <c r="O588">
        <f>COUNTIF(C588:G588,"&lt;=17")</f>
        <v>3</v>
      </c>
      <c r="P588">
        <f>COUNTIF(C588:G588,"&gt;=18")</f>
        <v>2</v>
      </c>
      <c r="Q588">
        <f>SUMPRODUCT(--(D588:G588-C588:F588=1))</f>
        <v>1</v>
      </c>
      <c r="R588">
        <f>SUMPRODUCT(COUNTIF(C589:G589,C588:G588))</f>
        <v>2</v>
      </c>
    </row>
    <row r="589">
      <c r="A589">
        <v>1223</v>
      </c>
      <c r="B589" t="str">
        <v>2013-03-27</v>
      </c>
      <c r="C589">
        <v>13</v>
      </c>
      <c r="D589">
        <v>17</v>
      </c>
      <c r="E589">
        <v>25</v>
      </c>
      <c r="F589">
        <v>28</v>
      </c>
      <c r="G589">
        <v>32</v>
      </c>
      <c r="H589">
        <v>1</v>
      </c>
      <c r="I589" t="str">
        <v>13 - 17 - 25 - 28 - 32 [PB: 1]</v>
      </c>
      <c r="J589">
        <f>SUM(C589:G589)</f>
        <v>115</v>
      </c>
      <c r="K589">
        <f>AVERAGE(C589:G589)</f>
        <v>23</v>
      </c>
      <c r="L589">
        <f>G589-C589</f>
        <v>19</v>
      </c>
      <c r="M589">
        <f>SUMPRODUCT(MOD(C589:G589,2))</f>
        <v>3</v>
      </c>
      <c r="N589">
        <f>5-M589</f>
        <v>2</v>
      </c>
      <c r="O589">
        <f>COUNTIF(C589:G589,"&lt;=17")</f>
        <v>2</v>
      </c>
      <c r="P589">
        <f>COUNTIF(C589:G589,"&gt;=18")</f>
        <v>3</v>
      </c>
      <c r="Q589">
        <f>SUMPRODUCT(--(D589:G589-C589:F589=1))</f>
        <v>0</v>
      </c>
      <c r="R589">
        <f>SUMPRODUCT(COUNTIF(C590:G590,C589:G589))</f>
        <v>1</v>
      </c>
    </row>
    <row r="590">
      <c r="A590">
        <v>1222</v>
      </c>
      <c r="B590" t="str">
        <v>2013-03-23</v>
      </c>
      <c r="C590">
        <v>6</v>
      </c>
      <c r="D590">
        <v>7</v>
      </c>
      <c r="E590">
        <v>9</v>
      </c>
      <c r="F590">
        <v>12</v>
      </c>
      <c r="G590">
        <v>32</v>
      </c>
      <c r="H590">
        <v>7</v>
      </c>
      <c r="I590" t="str">
        <v>06 - 07 - 09 - 12 - 32 [PB: 7]</v>
      </c>
      <c r="J590">
        <f>SUM(C590:G590)</f>
        <v>66</v>
      </c>
      <c r="K590">
        <f>AVERAGE(C590:G590)</f>
        <v>13.2</v>
      </c>
      <c r="L590">
        <f>G590-C590</f>
        <v>26</v>
      </c>
      <c r="M590">
        <f>SUMPRODUCT(MOD(C590:G590,2))</f>
        <v>2</v>
      </c>
      <c r="N590">
        <f>5-M590</f>
        <v>3</v>
      </c>
      <c r="O590">
        <f>COUNTIF(C590:G590,"&lt;=17")</f>
        <v>4</v>
      </c>
      <c r="P590">
        <f>COUNTIF(C590:G590,"&gt;=18")</f>
        <v>1</v>
      </c>
      <c r="Q590">
        <f>SUMPRODUCT(--(D590:G590-C590:F590=1))</f>
        <v>1</v>
      </c>
      <c r="R590">
        <f>SUMPRODUCT(COUNTIF(C591:G591,C590:G590))</f>
        <v>0</v>
      </c>
    </row>
    <row r="591">
      <c r="A591">
        <v>1221</v>
      </c>
      <c r="B591" t="str">
        <v>2013-03-20</v>
      </c>
      <c r="C591">
        <v>5</v>
      </c>
      <c r="D591">
        <v>16</v>
      </c>
      <c r="E591">
        <v>20</v>
      </c>
      <c r="F591">
        <v>22</v>
      </c>
      <c r="G591">
        <v>29</v>
      </c>
      <c r="H591">
        <v>8</v>
      </c>
      <c r="I591" t="str">
        <v>05 - 16 - 20 - 22 - 29 [PB: 8]</v>
      </c>
      <c r="J591">
        <f>SUM(C591:G591)</f>
        <v>92</v>
      </c>
      <c r="K591">
        <f>AVERAGE(C591:G591)</f>
        <v>18.4</v>
      </c>
      <c r="L591">
        <f>G591-C591</f>
        <v>24</v>
      </c>
      <c r="M591">
        <f>SUMPRODUCT(MOD(C591:G591,2))</f>
        <v>2</v>
      </c>
      <c r="N591">
        <f>5-M591</f>
        <v>3</v>
      </c>
      <c r="O591">
        <f>COUNTIF(C591:G591,"&lt;=17")</f>
        <v>2</v>
      </c>
      <c r="P591">
        <f>COUNTIF(C591:G591,"&gt;=18")</f>
        <v>3</v>
      </c>
      <c r="Q591">
        <f>SUMPRODUCT(--(D591:G591-C591:F591=1))</f>
        <v>0</v>
      </c>
      <c r="R591">
        <f>SUMPRODUCT(COUNTIF(C592:G592,C591:G591))</f>
        <v>1</v>
      </c>
    </row>
    <row r="592">
      <c r="A592">
        <v>1220</v>
      </c>
      <c r="B592" t="str">
        <v>2013-03-16</v>
      </c>
      <c r="C592">
        <v>1</v>
      </c>
      <c r="D592">
        <v>3</v>
      </c>
      <c r="E592">
        <v>15</v>
      </c>
      <c r="F592">
        <v>28</v>
      </c>
      <c r="G592">
        <v>29</v>
      </c>
      <c r="H592">
        <v>8</v>
      </c>
      <c r="I592" t="str">
        <v>01 - 03 - 15 - 28 - 29 [PB: 8]</v>
      </c>
      <c r="J592">
        <f>SUM(C592:G592)</f>
        <v>76</v>
      </c>
      <c r="K592">
        <f>AVERAGE(C592:G592)</f>
        <v>15.2</v>
      </c>
      <c r="L592">
        <f>G592-C592</f>
        <v>28</v>
      </c>
      <c r="M592">
        <f>SUMPRODUCT(MOD(C592:G592,2))</f>
        <v>4</v>
      </c>
      <c r="N592">
        <f>5-M592</f>
        <v>1</v>
      </c>
      <c r="O592">
        <f>COUNTIF(C592:G592,"&lt;=17")</f>
        <v>3</v>
      </c>
      <c r="P592">
        <f>COUNTIF(C592:G592,"&gt;=18")</f>
        <v>2</v>
      </c>
      <c r="Q592">
        <f>SUMPRODUCT(--(D592:G592-C592:F592=1))</f>
        <v>1</v>
      </c>
      <c r="R592">
        <f>SUMPRODUCT(COUNTIF(C593:G593,C592:G592))</f>
        <v>1</v>
      </c>
    </row>
    <row r="593">
      <c r="A593">
        <v>1219</v>
      </c>
      <c r="B593" t="str">
        <v>2013-03-13</v>
      </c>
      <c r="C593">
        <v>11</v>
      </c>
      <c r="D593">
        <v>24</v>
      </c>
      <c r="E593">
        <v>28</v>
      </c>
      <c r="F593">
        <v>30</v>
      </c>
      <c r="G593">
        <v>31</v>
      </c>
      <c r="H593">
        <v>9</v>
      </c>
      <c r="I593" t="str">
        <v>11 - 24 - 28 - 30 - 31 [PB: 9]</v>
      </c>
      <c r="J593">
        <f>SUM(C593:G593)</f>
        <v>124</v>
      </c>
      <c r="K593">
        <f>AVERAGE(C593:G593)</f>
        <v>24.8</v>
      </c>
      <c r="L593">
        <f>G593-C593</f>
        <v>20</v>
      </c>
      <c r="M593">
        <f>SUMPRODUCT(MOD(C593:G593,2))</f>
        <v>2</v>
      </c>
      <c r="N593">
        <f>5-M593</f>
        <v>3</v>
      </c>
      <c r="O593">
        <f>COUNTIF(C593:G593,"&lt;=17")</f>
        <v>1</v>
      </c>
      <c r="P593">
        <f>COUNTIF(C593:G593,"&gt;=18")</f>
        <v>4</v>
      </c>
      <c r="Q593">
        <f>SUMPRODUCT(--(D593:G593-C593:F593=1))</f>
        <v>1</v>
      </c>
      <c r="R593">
        <f>SUMPRODUCT(COUNTIF(C594:G594,C593:G593))</f>
        <v>1</v>
      </c>
    </row>
    <row r="594">
      <c r="A594">
        <v>1218</v>
      </c>
      <c r="B594" t="str">
        <v>2013-03-09</v>
      </c>
      <c r="C594">
        <v>8</v>
      </c>
      <c r="D594">
        <v>10</v>
      </c>
      <c r="E594">
        <v>12</v>
      </c>
      <c r="F594">
        <v>24</v>
      </c>
      <c r="G594">
        <v>32</v>
      </c>
      <c r="H594">
        <v>3</v>
      </c>
      <c r="I594" t="str">
        <v>08 - 10 - 12 - 24 - 32 [PB: 3]</v>
      </c>
      <c r="J594">
        <f>SUM(C594:G594)</f>
        <v>86</v>
      </c>
      <c r="K594">
        <f>AVERAGE(C594:G594)</f>
        <v>17.2</v>
      </c>
      <c r="L594">
        <f>G594-C594</f>
        <v>24</v>
      </c>
      <c r="M594">
        <f>SUMPRODUCT(MOD(C594:G594,2))</f>
        <v>0</v>
      </c>
      <c r="N594">
        <f>5-M594</f>
        <v>5</v>
      </c>
      <c r="O594">
        <f>COUNTIF(C594:G594,"&lt;=17")</f>
        <v>3</v>
      </c>
      <c r="P594">
        <f>COUNTIF(C594:G594,"&gt;=18")</f>
        <v>2</v>
      </c>
      <c r="Q594">
        <f>SUMPRODUCT(--(D594:G594-C594:F594=1))</f>
        <v>0</v>
      </c>
      <c r="R594">
        <f>SUMPRODUCT(COUNTIF(C595:G595,C594:G594))</f>
        <v>1</v>
      </c>
    </row>
    <row r="595">
      <c r="A595">
        <v>1217</v>
      </c>
      <c r="B595" t="str">
        <v>2013-03-06</v>
      </c>
      <c r="C595">
        <v>10</v>
      </c>
      <c r="D595">
        <v>15</v>
      </c>
      <c r="E595">
        <v>20</v>
      </c>
      <c r="F595">
        <v>25</v>
      </c>
      <c r="G595">
        <v>34</v>
      </c>
      <c r="H595">
        <v>10</v>
      </c>
      <c r="I595" t="str">
        <v>10 - 15 - 20 - 25 - 34 [PB: 10]</v>
      </c>
      <c r="J595">
        <f>SUM(C595:G595)</f>
        <v>104</v>
      </c>
      <c r="K595">
        <f>AVERAGE(C595:G595)</f>
        <v>20.8</v>
      </c>
      <c r="L595">
        <f>G595-C595</f>
        <v>24</v>
      </c>
      <c r="M595">
        <f>SUMPRODUCT(MOD(C595:G595,2))</f>
        <v>2</v>
      </c>
      <c r="N595">
        <f>5-M595</f>
        <v>3</v>
      </c>
      <c r="O595">
        <f>COUNTIF(C595:G595,"&lt;=17")</f>
        <v>2</v>
      </c>
      <c r="P595">
        <f>COUNTIF(C595:G595,"&gt;=18")</f>
        <v>3</v>
      </c>
      <c r="Q595">
        <f>SUMPRODUCT(--(D595:G595-C595:F595=1))</f>
        <v>0</v>
      </c>
      <c r="R595">
        <f>SUMPRODUCT(COUNTIF(C596:G596,C595:G595))</f>
        <v>0</v>
      </c>
    </row>
    <row r="596">
      <c r="A596">
        <v>1216</v>
      </c>
      <c r="B596" t="str">
        <v>2013-03-02</v>
      </c>
      <c r="C596">
        <v>5</v>
      </c>
      <c r="D596">
        <v>9</v>
      </c>
      <c r="E596">
        <v>18</v>
      </c>
      <c r="F596">
        <v>30</v>
      </c>
      <c r="G596">
        <v>35</v>
      </c>
      <c r="H596">
        <v>9</v>
      </c>
      <c r="I596" t="str">
        <v>05 - 09 - 18 - 30 - 35 [PB: 9]</v>
      </c>
      <c r="J596">
        <f>SUM(C596:G596)</f>
        <v>97</v>
      </c>
      <c r="K596">
        <f>AVERAGE(C596:G596)</f>
        <v>19.4</v>
      </c>
      <c r="L596">
        <f>G596-C596</f>
        <v>30</v>
      </c>
      <c r="M596">
        <f>SUMPRODUCT(MOD(C596:G596,2))</f>
        <v>3</v>
      </c>
      <c r="N596">
        <f>5-M596</f>
        <v>2</v>
      </c>
      <c r="O596">
        <f>COUNTIF(C596:G596,"&lt;=17")</f>
        <v>2</v>
      </c>
      <c r="P596">
        <f>COUNTIF(C596:G596,"&gt;=18")</f>
        <v>3</v>
      </c>
      <c r="Q596">
        <f>SUMPRODUCT(--(D596:G596-C596:F596=1))</f>
        <v>0</v>
      </c>
      <c r="R596">
        <f>SUMPRODUCT(COUNTIF(C597:G597,C596:G596))</f>
        <v>0</v>
      </c>
    </row>
    <row r="597">
      <c r="A597">
        <v>1215</v>
      </c>
      <c r="B597" t="str">
        <v>2013-02-27</v>
      </c>
      <c r="C597">
        <v>1</v>
      </c>
      <c r="D597">
        <v>8</v>
      </c>
      <c r="E597">
        <v>10</v>
      </c>
      <c r="F597">
        <v>24</v>
      </c>
      <c r="G597">
        <v>28</v>
      </c>
      <c r="H597">
        <v>9</v>
      </c>
      <c r="I597" t="str">
        <v>01 - 08 - 10 - 24 - 28 [PB: 9]</v>
      </c>
      <c r="J597">
        <f>SUM(C597:G597)</f>
        <v>71</v>
      </c>
      <c r="K597">
        <f>AVERAGE(C597:G597)</f>
        <v>14.2</v>
      </c>
      <c r="L597">
        <f>G597-C597</f>
        <v>27</v>
      </c>
      <c r="M597">
        <f>SUMPRODUCT(MOD(C597:G597,2))</f>
        <v>1</v>
      </c>
      <c r="N597">
        <f>5-M597</f>
        <v>4</v>
      </c>
      <c r="O597">
        <f>COUNTIF(C597:G597,"&lt;=17")</f>
        <v>3</v>
      </c>
      <c r="P597">
        <f>COUNTIF(C597:G597,"&gt;=18")</f>
        <v>2</v>
      </c>
      <c r="Q597">
        <f>SUMPRODUCT(--(D597:G597-C597:F597=1))</f>
        <v>0</v>
      </c>
      <c r="R597">
        <f>SUMPRODUCT(COUNTIF(C598:G598,C597:G597))</f>
        <v>0</v>
      </c>
    </row>
    <row r="598">
      <c r="A598">
        <v>1214</v>
      </c>
      <c r="B598" t="str">
        <v>2013-02-23</v>
      </c>
      <c r="C598">
        <v>11</v>
      </c>
      <c r="D598">
        <v>18</v>
      </c>
      <c r="E598">
        <v>27</v>
      </c>
      <c r="F598">
        <v>33</v>
      </c>
      <c r="G598">
        <v>35</v>
      </c>
      <c r="H598">
        <v>3</v>
      </c>
      <c r="I598" t="str">
        <v>11 - 18 - 27 - 33 - 35 [PB: 3]</v>
      </c>
      <c r="J598">
        <f>SUM(C598:G598)</f>
        <v>124</v>
      </c>
      <c r="K598">
        <f>AVERAGE(C598:G598)</f>
        <v>24.8</v>
      </c>
      <c r="L598">
        <f>G598-C598</f>
        <v>24</v>
      </c>
      <c r="M598">
        <f>SUMPRODUCT(MOD(C598:G598,2))</f>
        <v>4</v>
      </c>
      <c r="N598">
        <f>5-M598</f>
        <v>1</v>
      </c>
      <c r="O598">
        <f>COUNTIF(C598:G598,"&lt;=17")</f>
        <v>1</v>
      </c>
      <c r="P598">
        <f>COUNTIF(C598:G598,"&gt;=18")</f>
        <v>4</v>
      </c>
      <c r="Q598">
        <f>SUMPRODUCT(--(D598:G598-C598:F598=1))</f>
        <v>0</v>
      </c>
      <c r="R598">
        <f>SUMPRODUCT(COUNTIF(C599:G599,C598:G598))</f>
        <v>0</v>
      </c>
    </row>
    <row r="599">
      <c r="A599">
        <v>1213</v>
      </c>
      <c r="B599" t="str">
        <v>2013-02-20</v>
      </c>
      <c r="C599">
        <v>3</v>
      </c>
      <c r="D599">
        <v>9</v>
      </c>
      <c r="E599">
        <v>30</v>
      </c>
      <c r="F599">
        <v>31</v>
      </c>
      <c r="G599">
        <v>32</v>
      </c>
      <c r="H599">
        <v>3</v>
      </c>
      <c r="I599" t="str">
        <v>03 - 09 - 30 - 31 - 32 [PB: 3]</v>
      </c>
      <c r="J599">
        <f>SUM(C599:G599)</f>
        <v>105</v>
      </c>
      <c r="K599">
        <f>AVERAGE(C599:G599)</f>
        <v>21</v>
      </c>
      <c r="L599">
        <f>G599-C599</f>
        <v>29</v>
      </c>
      <c r="M599">
        <f>SUMPRODUCT(MOD(C599:G599,2))</f>
        <v>3</v>
      </c>
      <c r="N599">
        <f>5-M599</f>
        <v>2</v>
      </c>
      <c r="O599">
        <f>COUNTIF(C599:G599,"&lt;=17")</f>
        <v>2</v>
      </c>
      <c r="P599">
        <f>COUNTIF(C599:G599,"&gt;=18")</f>
        <v>3</v>
      </c>
      <c r="Q599">
        <f>SUMPRODUCT(--(D599:G599-C599:F599=1))</f>
        <v>2</v>
      </c>
      <c r="R599">
        <f>SUMPRODUCT(COUNTIF(C600:G600,C599:G599))</f>
        <v>1</v>
      </c>
    </row>
    <row r="600">
      <c r="A600">
        <v>1212</v>
      </c>
      <c r="B600" t="str">
        <v>2013-02-16</v>
      </c>
      <c r="C600">
        <v>1</v>
      </c>
      <c r="D600">
        <v>26</v>
      </c>
      <c r="E600">
        <v>27</v>
      </c>
      <c r="F600">
        <v>30</v>
      </c>
      <c r="G600">
        <v>33</v>
      </c>
      <c r="H600">
        <v>10</v>
      </c>
      <c r="I600" t="str">
        <v>01 - 26 - 27 - 30 - 33 [PB: 10]</v>
      </c>
      <c r="J600">
        <f>SUM(C600:G600)</f>
        <v>117</v>
      </c>
      <c r="K600">
        <f>AVERAGE(C600:G600)</f>
        <v>23.4</v>
      </c>
      <c r="L600">
        <f>G600-C600</f>
        <v>32</v>
      </c>
      <c r="M600">
        <f>SUMPRODUCT(MOD(C600:G600,2))</f>
        <v>3</v>
      </c>
      <c r="N600">
        <f>5-M600</f>
        <v>2</v>
      </c>
      <c r="O600">
        <f>COUNTIF(C600:G600,"&lt;=17")</f>
        <v>1</v>
      </c>
      <c r="P600">
        <f>COUNTIF(C600:G600,"&gt;=18")</f>
        <v>4</v>
      </c>
      <c r="Q600">
        <f>SUMPRODUCT(--(D600:G600-C600:F600=1))</f>
        <v>1</v>
      </c>
      <c r="R600">
        <f>SUMPRODUCT(COUNTIF(C601:G601,C600:G600))</f>
        <v>1</v>
      </c>
    </row>
    <row r="601">
      <c r="A601">
        <v>1211</v>
      </c>
      <c r="B601" t="str">
        <v>2013-02-13</v>
      </c>
      <c r="C601">
        <v>8</v>
      </c>
      <c r="D601">
        <v>11</v>
      </c>
      <c r="E601">
        <v>16</v>
      </c>
      <c r="F601">
        <v>32</v>
      </c>
      <c r="G601">
        <v>33</v>
      </c>
      <c r="H601">
        <v>8</v>
      </c>
      <c r="I601" t="str">
        <v>08 - 11 - 16 - 32 - 33 [PB: 8]</v>
      </c>
      <c r="J601">
        <f>SUM(C601:G601)</f>
        <v>100</v>
      </c>
      <c r="K601">
        <f>AVERAGE(C601:G601)</f>
        <v>20</v>
      </c>
      <c r="L601">
        <f>G601-C601</f>
        <v>25</v>
      </c>
      <c r="M601">
        <f>SUMPRODUCT(MOD(C601:G601,2))</f>
        <v>2</v>
      </c>
      <c r="N601">
        <f>5-M601</f>
        <v>3</v>
      </c>
      <c r="O601">
        <f>COUNTIF(C601:G601,"&lt;=17")</f>
        <v>3</v>
      </c>
      <c r="P601">
        <f>COUNTIF(C601:G601,"&gt;=18")</f>
        <v>2</v>
      </c>
      <c r="Q601">
        <f>SUMPRODUCT(--(D601:G601-C601:F601=1))</f>
        <v>1</v>
      </c>
      <c r="R601">
        <f>SUMPRODUCT(COUNTIF(C602:G602,C601:G601))</f>
        <v>1</v>
      </c>
    </row>
    <row r="602">
      <c r="A602">
        <v>1210</v>
      </c>
      <c r="B602" t="str">
        <v>2013-02-09</v>
      </c>
      <c r="C602">
        <v>7</v>
      </c>
      <c r="D602">
        <v>8</v>
      </c>
      <c r="E602">
        <v>18</v>
      </c>
      <c r="F602">
        <v>24</v>
      </c>
      <c r="G602">
        <v>30</v>
      </c>
      <c r="H602">
        <v>7</v>
      </c>
      <c r="I602" t="str">
        <v>07 - 08 - 18 - 24 - 30 [PB: 7]</v>
      </c>
      <c r="J602">
        <f>SUM(C602:G602)</f>
        <v>87</v>
      </c>
      <c r="K602">
        <f>AVERAGE(C602:G602)</f>
        <v>17.4</v>
      </c>
      <c r="L602">
        <f>G602-C602</f>
        <v>23</v>
      </c>
      <c r="M602">
        <f>SUMPRODUCT(MOD(C602:G602,2))</f>
        <v>1</v>
      </c>
      <c r="N602">
        <f>5-M602</f>
        <v>4</v>
      </c>
      <c r="O602">
        <f>COUNTIF(C602:G602,"&lt;=17")</f>
        <v>2</v>
      </c>
      <c r="P602">
        <f>COUNTIF(C602:G602,"&gt;=18")</f>
        <v>3</v>
      </c>
      <c r="Q602">
        <f>SUMPRODUCT(--(D602:G602-C602:F602=1))</f>
        <v>1</v>
      </c>
      <c r="R602">
        <f>SUMPRODUCT(COUNTIF(C603:G603,C602:G602))</f>
        <v>0</v>
      </c>
    </row>
    <row r="603">
      <c r="A603">
        <v>1209</v>
      </c>
      <c r="B603" t="str">
        <v>2013-02-06</v>
      </c>
      <c r="C603">
        <v>3</v>
      </c>
      <c r="D603">
        <v>9</v>
      </c>
      <c r="E603">
        <v>12</v>
      </c>
      <c r="F603">
        <v>28</v>
      </c>
      <c r="G603">
        <v>29</v>
      </c>
      <c r="H603">
        <v>8</v>
      </c>
      <c r="I603" t="str">
        <v>03 - 09 - 12 - 28 - 29 [PB: 8]</v>
      </c>
      <c r="J603">
        <f>SUM(C603:G603)</f>
        <v>81</v>
      </c>
      <c r="K603">
        <f>AVERAGE(C603:G603)</f>
        <v>16.2</v>
      </c>
      <c r="L603">
        <f>G603-C603</f>
        <v>26</v>
      </c>
      <c r="M603">
        <f>SUMPRODUCT(MOD(C603:G603,2))</f>
        <v>3</v>
      </c>
      <c r="N603">
        <f>5-M603</f>
        <v>2</v>
      </c>
      <c r="O603">
        <f>COUNTIF(C603:G603,"&lt;=17")</f>
        <v>3</v>
      </c>
      <c r="P603">
        <f>COUNTIF(C603:G603,"&gt;=18")</f>
        <v>2</v>
      </c>
      <c r="Q603">
        <f>SUMPRODUCT(--(D603:G603-C603:F603=1))</f>
        <v>1</v>
      </c>
      <c r="R603">
        <f>SUMPRODUCT(COUNTIF(C604:G604,C603:G603))</f>
        <v>1</v>
      </c>
    </row>
    <row r="604">
      <c r="A604">
        <v>1208</v>
      </c>
      <c r="B604" t="str">
        <v>2013-02-02</v>
      </c>
      <c r="C604">
        <v>4</v>
      </c>
      <c r="D604">
        <v>17</v>
      </c>
      <c r="E604">
        <v>24</v>
      </c>
      <c r="F604">
        <v>28</v>
      </c>
      <c r="G604">
        <v>34</v>
      </c>
      <c r="H604">
        <v>5</v>
      </c>
      <c r="I604" t="str">
        <v>04 - 17 - 24 - 28 - 34 [PB: 5]</v>
      </c>
      <c r="J604">
        <f>SUM(C604:G604)</f>
        <v>107</v>
      </c>
      <c r="K604">
        <f>AVERAGE(C604:G604)</f>
        <v>21.4</v>
      </c>
      <c r="L604">
        <f>G604-C604</f>
        <v>30</v>
      </c>
      <c r="M604">
        <f>SUMPRODUCT(MOD(C604:G604,2))</f>
        <v>1</v>
      </c>
      <c r="N604">
        <f>5-M604</f>
        <v>4</v>
      </c>
      <c r="O604">
        <f>COUNTIF(C604:G604,"&lt;=17")</f>
        <v>2</v>
      </c>
      <c r="P604">
        <f>COUNTIF(C604:G604,"&gt;=18")</f>
        <v>3</v>
      </c>
      <c r="Q604">
        <f>SUMPRODUCT(--(D604:G604-C604:F604=1))</f>
        <v>0</v>
      </c>
      <c r="R604">
        <f>SUMPRODUCT(COUNTIF(C605:G605,C604:G604))</f>
        <v>2</v>
      </c>
    </row>
    <row r="605">
      <c r="A605">
        <v>1207</v>
      </c>
      <c r="B605" t="str">
        <v>2013-01-30</v>
      </c>
      <c r="C605">
        <v>4</v>
      </c>
      <c r="D605">
        <v>26</v>
      </c>
      <c r="E605">
        <v>30</v>
      </c>
      <c r="F605">
        <v>31</v>
      </c>
      <c r="G605">
        <v>34</v>
      </c>
      <c r="H605">
        <v>2</v>
      </c>
      <c r="I605" t="str">
        <v>04 - 26 - 30 - 31 - 34 [PB: 2]</v>
      </c>
      <c r="J605">
        <f>SUM(C605:G605)</f>
        <v>125</v>
      </c>
      <c r="K605">
        <f>AVERAGE(C605:G605)</f>
        <v>25</v>
      </c>
      <c r="L605">
        <f>G605-C605</f>
        <v>30</v>
      </c>
      <c r="M605">
        <f>SUMPRODUCT(MOD(C605:G605,2))</f>
        <v>1</v>
      </c>
      <c r="N605">
        <f>5-M605</f>
        <v>4</v>
      </c>
      <c r="O605">
        <f>COUNTIF(C605:G605,"&lt;=17")</f>
        <v>1</v>
      </c>
      <c r="P605">
        <f>COUNTIF(C605:G605,"&gt;=18")</f>
        <v>4</v>
      </c>
      <c r="Q605">
        <f>SUMPRODUCT(--(D605:G605-C605:F605=1))</f>
        <v>1</v>
      </c>
      <c r="R605">
        <f>SUMPRODUCT(COUNTIF(C606:G606,C605:G605))</f>
        <v>2</v>
      </c>
    </row>
    <row r="606">
      <c r="A606">
        <v>1206</v>
      </c>
      <c r="B606" t="str">
        <v>2013-01-26</v>
      </c>
      <c r="C606">
        <v>4</v>
      </c>
      <c r="D606">
        <v>8</v>
      </c>
      <c r="E606">
        <v>19</v>
      </c>
      <c r="F606">
        <v>31</v>
      </c>
      <c r="G606">
        <v>35</v>
      </c>
      <c r="H606">
        <v>3</v>
      </c>
      <c r="I606" t="str">
        <v>04 - 08 - 19 - 31 - 35 [PB: 3]</v>
      </c>
      <c r="J606">
        <f>SUM(C606:G606)</f>
        <v>97</v>
      </c>
      <c r="K606">
        <f>AVERAGE(C606:G606)</f>
        <v>19.4</v>
      </c>
      <c r="L606">
        <f>G606-C606</f>
        <v>31</v>
      </c>
      <c r="M606">
        <f>SUMPRODUCT(MOD(C606:G606,2))</f>
        <v>3</v>
      </c>
      <c r="N606">
        <f>5-M606</f>
        <v>2</v>
      </c>
      <c r="O606">
        <f>COUNTIF(C606:G606,"&lt;=17")</f>
        <v>2</v>
      </c>
      <c r="P606">
        <f>COUNTIF(C606:G606,"&gt;=18")</f>
        <v>3</v>
      </c>
      <c r="Q606">
        <f>SUMPRODUCT(--(D606:G606-C606:F606=1))</f>
        <v>0</v>
      </c>
      <c r="R606">
        <f>SUMPRODUCT(COUNTIF(C607:G607,C606:G606))</f>
        <v>1</v>
      </c>
    </row>
    <row r="607">
      <c r="A607">
        <v>1205</v>
      </c>
      <c r="B607" t="str">
        <v>2013-01-23</v>
      </c>
      <c r="C607">
        <v>5</v>
      </c>
      <c r="D607">
        <v>8</v>
      </c>
      <c r="E607">
        <v>9</v>
      </c>
      <c r="F607">
        <v>17</v>
      </c>
      <c r="G607">
        <v>34</v>
      </c>
      <c r="H607">
        <v>6</v>
      </c>
      <c r="I607" t="str">
        <v>05 - 08 - 09 - 17 - 34 [PB: 6]</v>
      </c>
      <c r="J607">
        <f>SUM(C607:G607)</f>
        <v>73</v>
      </c>
      <c r="K607">
        <f>AVERAGE(C607:G607)</f>
        <v>14.6</v>
      </c>
      <c r="L607">
        <f>G607-C607</f>
        <v>29</v>
      </c>
      <c r="M607">
        <f>SUMPRODUCT(MOD(C607:G607,2))</f>
        <v>3</v>
      </c>
      <c r="N607">
        <f>5-M607</f>
        <v>2</v>
      </c>
      <c r="O607">
        <f>COUNTIF(C607:G607,"&lt;=17")</f>
        <v>4</v>
      </c>
      <c r="P607">
        <f>COUNTIF(C607:G607,"&gt;=18")</f>
        <v>1</v>
      </c>
      <c r="Q607">
        <f>SUMPRODUCT(--(D607:G607-C607:F607=1))</f>
        <v>1</v>
      </c>
      <c r="R607">
        <f>SUMPRODUCT(COUNTIF(C608:G608,C607:G607))</f>
        <v>0</v>
      </c>
    </row>
    <row r="608">
      <c r="A608">
        <v>1204</v>
      </c>
      <c r="B608" t="str">
        <v>2013-01-19</v>
      </c>
      <c r="C608">
        <v>13</v>
      </c>
      <c r="D608">
        <v>16</v>
      </c>
      <c r="E608">
        <v>20</v>
      </c>
      <c r="F608">
        <v>28</v>
      </c>
      <c r="G608">
        <v>33</v>
      </c>
      <c r="H608">
        <v>1</v>
      </c>
      <c r="I608" t="str">
        <v>13 - 16 - 20 - 28 - 33 [PB: 1]</v>
      </c>
      <c r="J608">
        <f>SUM(C608:G608)</f>
        <v>110</v>
      </c>
      <c r="K608">
        <f>AVERAGE(C608:G608)</f>
        <v>22</v>
      </c>
      <c r="L608">
        <f>G608-C608</f>
        <v>20</v>
      </c>
      <c r="M608">
        <f>SUMPRODUCT(MOD(C608:G608,2))</f>
        <v>2</v>
      </c>
      <c r="N608">
        <f>5-M608</f>
        <v>3</v>
      </c>
      <c r="O608">
        <f>COUNTIF(C608:G608,"&lt;=17")</f>
        <v>2</v>
      </c>
      <c r="P608">
        <f>COUNTIF(C608:G608,"&gt;=18")</f>
        <v>3</v>
      </c>
      <c r="Q608">
        <f>SUMPRODUCT(--(D608:G608-C608:F608=1))</f>
        <v>0</v>
      </c>
      <c r="R608">
        <f>SUMPRODUCT(COUNTIF(C609:G609,C608:G608))</f>
        <v>1</v>
      </c>
    </row>
    <row r="609">
      <c r="A609">
        <v>1203</v>
      </c>
      <c r="B609" t="str">
        <v>2013-01-16</v>
      </c>
      <c r="C609">
        <v>16</v>
      </c>
      <c r="D609">
        <v>18</v>
      </c>
      <c r="E609">
        <v>25</v>
      </c>
      <c r="F609">
        <v>27</v>
      </c>
      <c r="G609">
        <v>30</v>
      </c>
      <c r="H609">
        <v>4</v>
      </c>
      <c r="I609" t="str">
        <v>16 - 18 - 25 - 27 - 30 [PB: 4]</v>
      </c>
      <c r="J609">
        <f>SUM(C609:G609)</f>
        <v>116</v>
      </c>
      <c r="K609">
        <f>AVERAGE(C609:G609)</f>
        <v>23.2</v>
      </c>
      <c r="L609">
        <f>G609-C609</f>
        <v>14</v>
      </c>
      <c r="M609">
        <f>SUMPRODUCT(MOD(C609:G609,2))</f>
        <v>2</v>
      </c>
      <c r="N609">
        <f>5-M609</f>
        <v>3</v>
      </c>
      <c r="O609">
        <f>COUNTIF(C609:G609,"&lt;=17")</f>
        <v>1</v>
      </c>
      <c r="P609">
        <f>COUNTIF(C609:G609,"&gt;=18")</f>
        <v>4</v>
      </c>
      <c r="Q609">
        <f>SUMPRODUCT(--(D609:G609-C609:F609=1))</f>
        <v>0</v>
      </c>
      <c r="R609">
        <f>SUMPRODUCT(COUNTIF(C610:G610,C609:G609))</f>
        <v>0</v>
      </c>
    </row>
    <row r="610">
      <c r="A610">
        <v>1202</v>
      </c>
      <c r="B610" t="str">
        <v>2013-01-12</v>
      </c>
      <c r="C610">
        <v>8</v>
      </c>
      <c r="D610">
        <v>13</v>
      </c>
      <c r="E610">
        <v>17</v>
      </c>
      <c r="F610">
        <v>20</v>
      </c>
      <c r="G610">
        <v>23</v>
      </c>
      <c r="H610">
        <v>4</v>
      </c>
      <c r="I610" t="str">
        <v>08 - 13 - 17 - 20 - 23 [PB: 4]</v>
      </c>
      <c r="J610">
        <f>SUM(C610:G610)</f>
        <v>81</v>
      </c>
      <c r="K610">
        <f>AVERAGE(C610:G610)</f>
        <v>16.2</v>
      </c>
      <c r="L610">
        <f>G610-C610</f>
        <v>15</v>
      </c>
      <c r="M610">
        <f>SUMPRODUCT(MOD(C610:G610,2))</f>
        <v>3</v>
      </c>
      <c r="N610">
        <f>5-M610</f>
        <v>2</v>
      </c>
      <c r="O610">
        <f>COUNTIF(C610:G610,"&lt;=17")</f>
        <v>3</v>
      </c>
      <c r="P610">
        <f>COUNTIF(C610:G610,"&gt;=18")</f>
        <v>2</v>
      </c>
      <c r="Q610">
        <f>SUMPRODUCT(--(D610:G610-C610:F610=1))</f>
        <v>0</v>
      </c>
      <c r="R610">
        <f>SUMPRODUCT(COUNTIF(C611:G611,C610:G610))</f>
        <v>2</v>
      </c>
    </row>
    <row r="611">
      <c r="A611">
        <v>1201</v>
      </c>
      <c r="B611" t="str">
        <v>2013-01-09</v>
      </c>
      <c r="C611">
        <v>8</v>
      </c>
      <c r="D611">
        <v>13</v>
      </c>
      <c r="E611">
        <v>26</v>
      </c>
      <c r="F611">
        <v>30</v>
      </c>
      <c r="G611">
        <v>31</v>
      </c>
      <c r="H611">
        <v>6</v>
      </c>
      <c r="I611" t="str">
        <v>08 - 13 - 26 - 30 - 31 [PB: 6]</v>
      </c>
      <c r="J611">
        <f>SUM(C611:G611)</f>
        <v>108</v>
      </c>
      <c r="K611">
        <f>AVERAGE(C611:G611)</f>
        <v>21.6</v>
      </c>
      <c r="L611">
        <f>G611-C611</f>
        <v>23</v>
      </c>
      <c r="M611">
        <f>SUMPRODUCT(MOD(C611:G611,2))</f>
        <v>2</v>
      </c>
      <c r="N611">
        <f>5-M611</f>
        <v>3</v>
      </c>
      <c r="O611">
        <f>COUNTIF(C611:G611,"&lt;=17")</f>
        <v>2</v>
      </c>
      <c r="P611">
        <f>COUNTIF(C611:G611,"&gt;=18")</f>
        <v>3</v>
      </c>
      <c r="Q611">
        <f>SUMPRODUCT(--(D611:G611-C611:F611=1))</f>
        <v>1</v>
      </c>
      <c r="R611">
        <f>SUMPRODUCT(COUNTIF(C612:G612,C611:G611))</f>
        <v>1</v>
      </c>
    </row>
    <row r="612">
      <c r="A612">
        <v>1200</v>
      </c>
      <c r="B612" t="str">
        <v>2013-01-05</v>
      </c>
      <c r="C612">
        <v>3</v>
      </c>
      <c r="D612">
        <v>15</v>
      </c>
      <c r="E612">
        <v>27</v>
      </c>
      <c r="F612">
        <v>28</v>
      </c>
      <c r="G612">
        <v>30</v>
      </c>
      <c r="H612">
        <v>4</v>
      </c>
      <c r="I612" t="str">
        <v>03 - 15 - 27 - 28 - 30 [PB: 4]</v>
      </c>
      <c r="J612">
        <f>SUM(C612:G612)</f>
        <v>103</v>
      </c>
      <c r="K612">
        <f>AVERAGE(C612:G612)</f>
        <v>20.6</v>
      </c>
      <c r="L612">
        <f>G612-C612</f>
        <v>27</v>
      </c>
      <c r="M612">
        <f>SUMPRODUCT(MOD(C612:G612,2))</f>
        <v>3</v>
      </c>
      <c r="N612">
        <f>5-M612</f>
        <v>2</v>
      </c>
      <c r="O612">
        <f>COUNTIF(C612:G612,"&lt;=17")</f>
        <v>2</v>
      </c>
      <c r="P612">
        <f>COUNTIF(C612:G612,"&gt;=18")</f>
        <v>3</v>
      </c>
      <c r="Q612">
        <f>SUMPRODUCT(--(D612:G612-C612:F612=1))</f>
        <v>1</v>
      </c>
      <c r="R612">
        <f>SUMPRODUCT(COUNTIF(C613:G613,C612:G612))</f>
        <v>2</v>
      </c>
    </row>
    <row r="613">
      <c r="A613">
        <v>1199</v>
      </c>
      <c r="B613" t="str">
        <v>2013-01-02</v>
      </c>
      <c r="C613">
        <v>3</v>
      </c>
      <c r="D613">
        <v>6</v>
      </c>
      <c r="E613">
        <v>7</v>
      </c>
      <c r="F613">
        <v>15</v>
      </c>
      <c r="G613">
        <v>19</v>
      </c>
      <c r="H613">
        <v>4</v>
      </c>
      <c r="I613" t="str">
        <v>03 - 06 - 07 - 15 - 19 [PB: 4]</v>
      </c>
      <c r="J613">
        <f>SUM(C613:G613)</f>
        <v>50</v>
      </c>
      <c r="K613">
        <f>AVERAGE(C613:G613)</f>
        <v>10</v>
      </c>
      <c r="L613">
        <f>G613-C613</f>
        <v>16</v>
      </c>
      <c r="M613">
        <f>SUMPRODUCT(MOD(C613:G613,2))</f>
        <v>4</v>
      </c>
      <c r="N613">
        <f>5-M613</f>
        <v>1</v>
      </c>
      <c r="O613">
        <f>COUNTIF(C613:G613,"&lt;=17")</f>
        <v>4</v>
      </c>
      <c r="P613">
        <f>COUNTIF(C613:G613,"&gt;=18")</f>
        <v>1</v>
      </c>
      <c r="Q613">
        <f>SUMPRODUCT(--(D613:G613-C613:F613=1))</f>
        <v>1</v>
      </c>
      <c r="R613">
        <f>SUMPRODUCT(COUNTIF(C614:G614,C613:G613))</f>
        <v>1</v>
      </c>
    </row>
    <row r="614">
      <c r="A614">
        <v>1198</v>
      </c>
      <c r="B614" t="str">
        <v>2012-12-29</v>
      </c>
      <c r="C614">
        <v>11</v>
      </c>
      <c r="D614">
        <v>15</v>
      </c>
      <c r="E614">
        <v>18</v>
      </c>
      <c r="F614">
        <v>22</v>
      </c>
      <c r="G614">
        <v>26</v>
      </c>
      <c r="H614">
        <v>1</v>
      </c>
      <c r="I614" t="str">
        <v>11 - 15 - 18 - 22 - 26 [PB: 1]</v>
      </c>
      <c r="J614">
        <f>SUM(C614:G614)</f>
        <v>92</v>
      </c>
      <c r="K614">
        <f>AVERAGE(C614:G614)</f>
        <v>18.4</v>
      </c>
      <c r="L614">
        <f>G614-C614</f>
        <v>15</v>
      </c>
      <c r="M614">
        <f>SUMPRODUCT(MOD(C614:G614,2))</f>
        <v>2</v>
      </c>
      <c r="N614">
        <f>5-M614</f>
        <v>3</v>
      </c>
      <c r="O614">
        <f>COUNTIF(C614:G614,"&lt;=17")</f>
        <v>2</v>
      </c>
      <c r="P614">
        <f>COUNTIF(C614:G614,"&gt;=18")</f>
        <v>3</v>
      </c>
      <c r="Q614">
        <f>SUMPRODUCT(--(D614:G614-C614:F614=1))</f>
        <v>0</v>
      </c>
      <c r="R614">
        <f>SUMPRODUCT(COUNTIF(C615:G615,C614:G614))</f>
        <v>1</v>
      </c>
    </row>
    <row r="615">
      <c r="A615">
        <v>1197</v>
      </c>
      <c r="B615" t="str">
        <v>2012-12-26</v>
      </c>
      <c r="C615">
        <v>8</v>
      </c>
      <c r="D615">
        <v>10</v>
      </c>
      <c r="E615">
        <v>11</v>
      </c>
      <c r="F615">
        <v>21</v>
      </c>
      <c r="G615">
        <v>29</v>
      </c>
      <c r="H615">
        <v>4</v>
      </c>
      <c r="I615" t="str">
        <v>08 - 10 - 11 - 21 - 29 [PB: 4]</v>
      </c>
      <c r="J615">
        <f>SUM(C615:G615)</f>
        <v>79</v>
      </c>
      <c r="K615">
        <f>AVERAGE(C615:G615)</f>
        <v>15.8</v>
      </c>
      <c r="L615">
        <f>G615-C615</f>
        <v>21</v>
      </c>
      <c r="M615">
        <f>SUMPRODUCT(MOD(C615:G615,2))</f>
        <v>3</v>
      </c>
      <c r="N615">
        <f>5-M615</f>
        <v>2</v>
      </c>
      <c r="O615">
        <f>COUNTIF(C615:G615,"&lt;=17")</f>
        <v>3</v>
      </c>
      <c r="P615">
        <f>COUNTIF(C615:G615,"&gt;=18")</f>
        <v>2</v>
      </c>
      <c r="Q615">
        <f>SUMPRODUCT(--(D615:G615-C615:F615=1))</f>
        <v>1</v>
      </c>
      <c r="R615">
        <f>SUMPRODUCT(COUNTIF(C616:G616,C615:G615))</f>
        <v>1</v>
      </c>
    </row>
    <row r="616">
      <c r="A616">
        <v>1196</v>
      </c>
      <c r="B616" t="str">
        <v>2012-12-22</v>
      </c>
      <c r="C616">
        <v>22</v>
      </c>
      <c r="D616">
        <v>24</v>
      </c>
      <c r="E616">
        <v>27</v>
      </c>
      <c r="F616">
        <v>29</v>
      </c>
      <c r="G616">
        <v>30</v>
      </c>
      <c r="H616">
        <v>10</v>
      </c>
      <c r="I616" t="str">
        <v>22 - 24 - 27 - 29 - 30 [PB: 10]</v>
      </c>
      <c r="J616">
        <f>SUM(C616:G616)</f>
        <v>132</v>
      </c>
      <c r="K616">
        <f>AVERAGE(C616:G616)</f>
        <v>26.4</v>
      </c>
      <c r="L616">
        <f>G616-C616</f>
        <v>8</v>
      </c>
      <c r="M616">
        <f>SUMPRODUCT(MOD(C616:G616,2))</f>
        <v>2</v>
      </c>
      <c r="N616">
        <f>5-M616</f>
        <v>3</v>
      </c>
      <c r="O616">
        <f>COUNTIF(C616:G616,"&lt;=17")</f>
        <v>0</v>
      </c>
      <c r="P616">
        <f>COUNTIF(C616:G616,"&gt;=18")</f>
        <v>5</v>
      </c>
      <c r="Q616">
        <f>SUMPRODUCT(--(D616:G616-C616:F616=1))</f>
        <v>1</v>
      </c>
      <c r="R616">
        <f>SUMPRODUCT(COUNTIF(C617:G617,C616:G616))</f>
        <v>1</v>
      </c>
    </row>
    <row r="617">
      <c r="A617">
        <v>1195</v>
      </c>
      <c r="B617" t="str">
        <v>2012-12-19</v>
      </c>
      <c r="C617">
        <v>13</v>
      </c>
      <c r="D617">
        <v>14</v>
      </c>
      <c r="E617">
        <v>23</v>
      </c>
      <c r="F617">
        <v>29</v>
      </c>
      <c r="G617">
        <v>34</v>
      </c>
      <c r="H617">
        <v>7</v>
      </c>
      <c r="I617" t="str">
        <v>13 - 14 - 23 - 29 - 34 [PB: 7]</v>
      </c>
      <c r="J617">
        <f>SUM(C617:G617)</f>
        <v>113</v>
      </c>
      <c r="K617">
        <f>AVERAGE(C617:G617)</f>
        <v>22.6</v>
      </c>
      <c r="L617">
        <f>G617-C617</f>
        <v>21</v>
      </c>
      <c r="M617">
        <f>SUMPRODUCT(MOD(C617:G617,2))</f>
        <v>3</v>
      </c>
      <c r="N617">
        <f>5-M617</f>
        <v>2</v>
      </c>
      <c r="O617">
        <f>COUNTIF(C617:G617,"&lt;=17")</f>
        <v>2</v>
      </c>
      <c r="P617">
        <f>COUNTIF(C617:G617,"&gt;=18")</f>
        <v>3</v>
      </c>
      <c r="Q617">
        <f>SUMPRODUCT(--(D617:G617-C617:F617=1))</f>
        <v>1</v>
      </c>
      <c r="R617">
        <f>SUMPRODUCT(COUNTIF(C618:G618,C617:G617))</f>
        <v>1</v>
      </c>
    </row>
    <row r="618">
      <c r="A618">
        <v>1194</v>
      </c>
      <c r="B618" t="str">
        <v>2012-12-15</v>
      </c>
      <c r="C618">
        <v>3</v>
      </c>
      <c r="D618">
        <v>5</v>
      </c>
      <c r="E618">
        <v>13</v>
      </c>
      <c r="F618">
        <v>26</v>
      </c>
      <c r="G618">
        <v>32</v>
      </c>
      <c r="H618">
        <v>8</v>
      </c>
      <c r="I618" t="str">
        <v>03 - 05 - 13 - 26 - 32 [PB: 8]</v>
      </c>
      <c r="J618">
        <f>SUM(C618:G618)</f>
        <v>79</v>
      </c>
      <c r="K618">
        <f>AVERAGE(C618:G618)</f>
        <v>15.8</v>
      </c>
      <c r="L618">
        <f>G618-C618</f>
        <v>29</v>
      </c>
      <c r="M618">
        <f>SUMPRODUCT(MOD(C618:G618,2))</f>
        <v>3</v>
      </c>
      <c r="N618">
        <f>5-M618</f>
        <v>2</v>
      </c>
      <c r="O618">
        <f>COUNTIF(C618:G618,"&lt;=17")</f>
        <v>3</v>
      </c>
      <c r="P618">
        <f>COUNTIF(C618:G618,"&gt;=18")</f>
        <v>2</v>
      </c>
      <c r="Q618">
        <f>SUMPRODUCT(--(D618:G618-C618:F618=1))</f>
        <v>0</v>
      </c>
      <c r="R618">
        <f>SUMPRODUCT(COUNTIF(C619:G619,C618:G618))</f>
        <v>0</v>
      </c>
    </row>
    <row r="619">
      <c r="A619">
        <v>1193</v>
      </c>
      <c r="B619" t="str">
        <v>2012-12-12</v>
      </c>
      <c r="C619">
        <v>7</v>
      </c>
      <c r="D619">
        <v>14</v>
      </c>
      <c r="E619">
        <v>15</v>
      </c>
      <c r="F619">
        <v>19</v>
      </c>
      <c r="G619">
        <v>23</v>
      </c>
      <c r="H619">
        <v>4</v>
      </c>
      <c r="I619" t="str">
        <v>07 - 14 - 15 - 19 - 23 [PB: 4]</v>
      </c>
      <c r="J619">
        <f>SUM(C619:G619)</f>
        <v>78</v>
      </c>
      <c r="K619">
        <f>AVERAGE(C619:G619)</f>
        <v>15.6</v>
      </c>
      <c r="L619">
        <f>G619-C619</f>
        <v>16</v>
      </c>
      <c r="M619">
        <f>SUMPRODUCT(MOD(C619:G619,2))</f>
        <v>4</v>
      </c>
      <c r="N619">
        <f>5-M619</f>
        <v>1</v>
      </c>
      <c r="O619">
        <f>COUNTIF(C619:G619,"&lt;=17")</f>
        <v>3</v>
      </c>
      <c r="P619">
        <f>COUNTIF(C619:G619,"&gt;=18")</f>
        <v>2</v>
      </c>
      <c r="Q619">
        <f>SUMPRODUCT(--(D619:G619-C619:F619=1))</f>
        <v>1</v>
      </c>
      <c r="R619">
        <f>SUMPRODUCT(COUNTIF(C620:G620,C619:G619))</f>
        <v>0</v>
      </c>
    </row>
    <row r="620">
      <c r="A620">
        <v>1192</v>
      </c>
      <c r="B620" t="str">
        <v>2012-12-08</v>
      </c>
      <c r="C620">
        <v>3</v>
      </c>
      <c r="D620">
        <v>16</v>
      </c>
      <c r="E620">
        <v>25</v>
      </c>
      <c r="F620">
        <v>26</v>
      </c>
      <c r="G620">
        <v>33</v>
      </c>
      <c r="H620">
        <v>8</v>
      </c>
      <c r="I620" t="str">
        <v>03 - 16 - 25 - 26 - 33 [PB: 8]</v>
      </c>
      <c r="J620">
        <f>SUM(C620:G620)</f>
        <v>103</v>
      </c>
      <c r="K620">
        <f>AVERAGE(C620:G620)</f>
        <v>20.6</v>
      </c>
      <c r="L620">
        <f>G620-C620</f>
        <v>30</v>
      </c>
      <c r="M620">
        <f>SUMPRODUCT(MOD(C620:G620,2))</f>
        <v>3</v>
      </c>
      <c r="N620">
        <f>5-M620</f>
        <v>2</v>
      </c>
      <c r="O620">
        <f>COUNTIF(C620:G620,"&lt;=17")</f>
        <v>2</v>
      </c>
      <c r="P620">
        <f>COUNTIF(C620:G620,"&gt;=18")</f>
        <v>3</v>
      </c>
      <c r="Q620">
        <f>SUMPRODUCT(--(D620:G620-C620:F620=1))</f>
        <v>1</v>
      </c>
      <c r="R620">
        <f>SUMPRODUCT(COUNTIF(C621:G621,C620:G620))</f>
        <v>1</v>
      </c>
    </row>
    <row r="621">
      <c r="A621">
        <v>1191</v>
      </c>
      <c r="B621" t="str">
        <v>2012-12-05</v>
      </c>
      <c r="C621">
        <v>7</v>
      </c>
      <c r="D621">
        <v>15</v>
      </c>
      <c r="E621">
        <v>16</v>
      </c>
      <c r="F621">
        <v>24</v>
      </c>
      <c r="G621">
        <v>32</v>
      </c>
      <c r="H621">
        <v>5</v>
      </c>
      <c r="I621" t="str">
        <v>07 - 15 - 16 - 24 - 32 [PB: 5]</v>
      </c>
      <c r="J621">
        <f>SUM(C621:G621)</f>
        <v>94</v>
      </c>
      <c r="K621">
        <f>AVERAGE(C621:G621)</f>
        <v>18.8</v>
      </c>
      <c r="L621">
        <f>G621-C621</f>
        <v>25</v>
      </c>
      <c r="M621">
        <f>SUMPRODUCT(MOD(C621:G621,2))</f>
        <v>2</v>
      </c>
      <c r="N621">
        <f>5-M621</f>
        <v>3</v>
      </c>
      <c r="O621">
        <f>COUNTIF(C621:G621,"&lt;=17")</f>
        <v>3</v>
      </c>
      <c r="P621">
        <f>COUNTIF(C621:G621,"&gt;=18")</f>
        <v>2</v>
      </c>
      <c r="Q621">
        <f>SUMPRODUCT(--(D621:G621-C621:F621=1))</f>
        <v>1</v>
      </c>
      <c r="R621">
        <f>SUMPRODUCT(COUNTIF(C622:G622,C621:G621))</f>
        <v>1</v>
      </c>
    </row>
    <row r="622">
      <c r="A622">
        <v>1190</v>
      </c>
      <c r="B622" t="str">
        <v>2012-12-01</v>
      </c>
      <c r="C622">
        <v>20</v>
      </c>
      <c r="D622">
        <v>26</v>
      </c>
      <c r="E622">
        <v>28</v>
      </c>
      <c r="F622">
        <v>32</v>
      </c>
      <c r="G622">
        <v>34</v>
      </c>
      <c r="H622">
        <v>8</v>
      </c>
      <c r="I622" t="str">
        <v>20 - 26 - 28 - 32 - 34 [PB: 8]</v>
      </c>
      <c r="J622">
        <f>SUM(C622:G622)</f>
        <v>140</v>
      </c>
      <c r="K622">
        <f>AVERAGE(C622:G622)</f>
        <v>28</v>
      </c>
      <c r="L622">
        <f>G622-C622</f>
        <v>14</v>
      </c>
      <c r="M622">
        <f>SUMPRODUCT(MOD(C622:G622,2))</f>
        <v>0</v>
      </c>
      <c r="N622">
        <f>5-M622</f>
        <v>5</v>
      </c>
      <c r="O622">
        <f>COUNTIF(C622:G622,"&lt;=17")</f>
        <v>0</v>
      </c>
      <c r="P622">
        <f>COUNTIF(C622:G622,"&gt;=18")</f>
        <v>5</v>
      </c>
      <c r="Q622">
        <f>SUMPRODUCT(--(D622:G622-C622:F622=1))</f>
        <v>0</v>
      </c>
      <c r="R622">
        <f>SUMPRODUCT(COUNTIF(C623:G623,C622:G622))</f>
        <v>0</v>
      </c>
    </row>
    <row r="623">
      <c r="A623">
        <v>1189</v>
      </c>
      <c r="B623" t="str">
        <v>2012-11-28</v>
      </c>
      <c r="C623">
        <v>5</v>
      </c>
      <c r="D623">
        <v>18</v>
      </c>
      <c r="E623">
        <v>19</v>
      </c>
      <c r="F623">
        <v>24</v>
      </c>
      <c r="G623">
        <v>29</v>
      </c>
      <c r="H623">
        <v>9</v>
      </c>
      <c r="I623" t="str">
        <v>05 - 18 - 19 - 24 - 29 [PB: 9]</v>
      </c>
      <c r="J623">
        <f>SUM(C623:G623)</f>
        <v>95</v>
      </c>
      <c r="K623">
        <f>AVERAGE(C623:G623)</f>
        <v>19</v>
      </c>
      <c r="L623">
        <f>G623-C623</f>
        <v>24</v>
      </c>
      <c r="M623">
        <f>SUMPRODUCT(MOD(C623:G623,2))</f>
        <v>3</v>
      </c>
      <c r="N623">
        <f>5-M623</f>
        <v>2</v>
      </c>
      <c r="O623">
        <f>COUNTIF(C623:G623,"&lt;=17")</f>
        <v>1</v>
      </c>
      <c r="P623">
        <f>COUNTIF(C623:G623,"&gt;=18")</f>
        <v>4</v>
      </c>
      <c r="Q623">
        <f>SUMPRODUCT(--(D623:G623-C623:F623=1))</f>
        <v>1</v>
      </c>
      <c r="R623">
        <f>SUMPRODUCT(COUNTIF(C624:G624,C623:G623))</f>
        <v>1</v>
      </c>
    </row>
    <row r="624">
      <c r="A624">
        <v>1188</v>
      </c>
      <c r="B624" t="str">
        <v>2012-11-24</v>
      </c>
      <c r="C624">
        <v>1</v>
      </c>
      <c r="D624">
        <v>15</v>
      </c>
      <c r="E624">
        <v>16</v>
      </c>
      <c r="F624">
        <v>18</v>
      </c>
      <c r="G624">
        <v>32</v>
      </c>
      <c r="H624">
        <v>6</v>
      </c>
      <c r="I624" t="str">
        <v>01 - 15 - 16 - 18 - 32 [PB: 6]</v>
      </c>
      <c r="J624">
        <f>SUM(C624:G624)</f>
        <v>82</v>
      </c>
      <c r="K624">
        <f>AVERAGE(C624:G624)</f>
        <v>16.4</v>
      </c>
      <c r="L624">
        <f>G624-C624</f>
        <v>31</v>
      </c>
      <c r="M624">
        <f>SUMPRODUCT(MOD(C624:G624,2))</f>
        <v>2</v>
      </c>
      <c r="N624">
        <f>5-M624</f>
        <v>3</v>
      </c>
      <c r="O624">
        <f>COUNTIF(C624:G624,"&lt;=17")</f>
        <v>3</v>
      </c>
      <c r="P624">
        <f>COUNTIF(C624:G624,"&gt;=18")</f>
        <v>2</v>
      </c>
      <c r="Q624">
        <f>SUMPRODUCT(--(D624:G624-C624:F624=1))</f>
        <v>1</v>
      </c>
      <c r="R624">
        <f>SUMPRODUCT(COUNTIF(C625:G625,C624:G624))</f>
        <v>1</v>
      </c>
    </row>
    <row r="625">
      <c r="A625">
        <v>1187</v>
      </c>
      <c r="B625" t="str">
        <v>2012-11-21</v>
      </c>
      <c r="C625">
        <v>2</v>
      </c>
      <c r="D625">
        <v>11</v>
      </c>
      <c r="E625">
        <v>15</v>
      </c>
      <c r="F625">
        <v>20</v>
      </c>
      <c r="G625">
        <v>27</v>
      </c>
      <c r="H625">
        <v>2</v>
      </c>
      <c r="I625" t="str">
        <v>02 - 11 - 15 - 20 - 27 [PB: 2]</v>
      </c>
      <c r="J625">
        <f>SUM(C625:G625)</f>
        <v>75</v>
      </c>
      <c r="K625">
        <f>AVERAGE(C625:G625)</f>
        <v>15</v>
      </c>
      <c r="L625">
        <f>G625-C625</f>
        <v>25</v>
      </c>
      <c r="M625">
        <f>SUMPRODUCT(MOD(C625:G625,2))</f>
        <v>3</v>
      </c>
      <c r="N625">
        <f>5-M625</f>
        <v>2</v>
      </c>
      <c r="O625">
        <f>COUNTIF(C625:G625,"&lt;=17")</f>
        <v>3</v>
      </c>
      <c r="P625">
        <f>COUNTIF(C625:G625,"&gt;=18")</f>
        <v>2</v>
      </c>
      <c r="Q625">
        <f>SUMPRODUCT(--(D625:G625-C625:F625=1))</f>
        <v>0</v>
      </c>
      <c r="R625">
        <f>SUMPRODUCT(COUNTIF(C626:G626,C625:G625))</f>
        <v>1</v>
      </c>
    </row>
    <row r="626">
      <c r="A626">
        <v>1186</v>
      </c>
      <c r="B626" t="str">
        <v>2012-11-17</v>
      </c>
      <c r="C626">
        <v>2</v>
      </c>
      <c r="D626">
        <v>19</v>
      </c>
      <c r="E626">
        <v>30</v>
      </c>
      <c r="F626">
        <v>33</v>
      </c>
      <c r="G626">
        <v>34</v>
      </c>
      <c r="H626">
        <v>7</v>
      </c>
      <c r="I626" t="str">
        <v>02 - 19 - 30 - 33 - 34 [PB: 7]</v>
      </c>
      <c r="J626">
        <f>SUM(C626:G626)</f>
        <v>118</v>
      </c>
      <c r="K626">
        <f>AVERAGE(C626:G626)</f>
        <v>23.6</v>
      </c>
      <c r="L626">
        <f>G626-C626</f>
        <v>32</v>
      </c>
      <c r="M626">
        <f>SUMPRODUCT(MOD(C626:G626,2))</f>
        <v>2</v>
      </c>
      <c r="N626">
        <f>5-M626</f>
        <v>3</v>
      </c>
      <c r="O626">
        <f>COUNTIF(C626:G626,"&lt;=17")</f>
        <v>1</v>
      </c>
      <c r="P626">
        <f>COUNTIF(C626:G626,"&gt;=18")</f>
        <v>4</v>
      </c>
      <c r="Q626">
        <f>SUMPRODUCT(--(D626:G626-C626:F626=1))</f>
        <v>1</v>
      </c>
      <c r="R626">
        <f>SUMPRODUCT(COUNTIF(C627:G627,C626:G626))</f>
        <v>1</v>
      </c>
    </row>
    <row r="627">
      <c r="A627">
        <v>1185</v>
      </c>
      <c r="B627" t="str">
        <v>2012-11-14</v>
      </c>
      <c r="C627">
        <v>10</v>
      </c>
      <c r="D627">
        <v>15</v>
      </c>
      <c r="E627">
        <v>19</v>
      </c>
      <c r="F627">
        <v>25</v>
      </c>
      <c r="G627">
        <v>26</v>
      </c>
      <c r="H627">
        <v>3</v>
      </c>
      <c r="I627" t="str">
        <v>10 - 15 - 19 - 25 - 26 [PB: 3]</v>
      </c>
      <c r="J627">
        <f>SUM(C627:G627)</f>
        <v>95</v>
      </c>
      <c r="K627">
        <f>AVERAGE(C627:G627)</f>
        <v>19</v>
      </c>
      <c r="L627">
        <f>G627-C627</f>
        <v>16</v>
      </c>
      <c r="M627">
        <f>SUMPRODUCT(MOD(C627:G627,2))</f>
        <v>3</v>
      </c>
      <c r="N627">
        <f>5-M627</f>
        <v>2</v>
      </c>
      <c r="O627">
        <f>COUNTIF(C627:G627,"&lt;=17")</f>
        <v>2</v>
      </c>
      <c r="P627">
        <f>COUNTIF(C627:G627,"&gt;=18")</f>
        <v>3</v>
      </c>
      <c r="Q627">
        <f>SUMPRODUCT(--(D627:G627-C627:F627=1))</f>
        <v>1</v>
      </c>
      <c r="R627">
        <f>SUMPRODUCT(COUNTIF(C628:G628,C627:G627))</f>
        <v>0</v>
      </c>
    </row>
    <row r="628">
      <c r="A628">
        <v>1184</v>
      </c>
      <c r="B628" t="str">
        <v>2012-11-10</v>
      </c>
      <c r="C628">
        <v>7</v>
      </c>
      <c r="D628">
        <v>12</v>
      </c>
      <c r="E628">
        <v>16</v>
      </c>
      <c r="F628">
        <v>18</v>
      </c>
      <c r="G628">
        <v>28</v>
      </c>
      <c r="H628">
        <v>10</v>
      </c>
      <c r="I628" t="str">
        <v>07 - 12 - 16 - 18 - 28 [PB: 10]</v>
      </c>
      <c r="J628">
        <f>SUM(C628:G628)</f>
        <v>81</v>
      </c>
      <c r="K628">
        <f>AVERAGE(C628:G628)</f>
        <v>16.2</v>
      </c>
      <c r="L628">
        <f>G628-C628</f>
        <v>21</v>
      </c>
      <c r="M628">
        <f>SUMPRODUCT(MOD(C628:G628,2))</f>
        <v>1</v>
      </c>
      <c r="N628">
        <f>5-M628</f>
        <v>4</v>
      </c>
      <c r="O628">
        <f>COUNTIF(C628:G628,"&lt;=17")</f>
        <v>3</v>
      </c>
      <c r="P628">
        <f>COUNTIF(C628:G628,"&gt;=18")</f>
        <v>2</v>
      </c>
      <c r="Q628">
        <f>SUMPRODUCT(--(D628:G628-C628:F628=1))</f>
        <v>0</v>
      </c>
      <c r="R628">
        <f>SUMPRODUCT(COUNTIF(C629:G629,C628:G628))</f>
        <v>0</v>
      </c>
    </row>
    <row r="629">
      <c r="A629">
        <v>1183</v>
      </c>
      <c r="B629" t="str">
        <v>2012-11-07</v>
      </c>
      <c r="C629">
        <v>1</v>
      </c>
      <c r="D629">
        <v>11</v>
      </c>
      <c r="E629">
        <v>24</v>
      </c>
      <c r="F629">
        <v>29</v>
      </c>
      <c r="G629">
        <v>33</v>
      </c>
      <c r="H629">
        <v>9</v>
      </c>
      <c r="I629" t="str">
        <v>01 - 11 - 24 - 29 - 33 [PB: 9]</v>
      </c>
      <c r="J629">
        <f>SUM(C629:G629)</f>
        <v>98</v>
      </c>
      <c r="K629">
        <f>AVERAGE(C629:G629)</f>
        <v>19.6</v>
      </c>
      <c r="L629">
        <f>G629-C629</f>
        <v>32</v>
      </c>
      <c r="M629">
        <f>SUMPRODUCT(MOD(C629:G629,2))</f>
        <v>4</v>
      </c>
      <c r="N629">
        <f>5-M629</f>
        <v>1</v>
      </c>
      <c r="O629">
        <f>COUNTIF(C629:G629,"&lt;=17")</f>
        <v>2</v>
      </c>
      <c r="P629">
        <f>COUNTIF(C629:G629,"&gt;=18")</f>
        <v>3</v>
      </c>
      <c r="Q629">
        <f>SUMPRODUCT(--(D629:G629-C629:F629=1))</f>
        <v>0</v>
      </c>
      <c r="R629">
        <f>SUMPRODUCT(COUNTIF(C630:G630,C629:G629))</f>
        <v>1</v>
      </c>
    </row>
    <row r="630">
      <c r="A630">
        <v>1182</v>
      </c>
      <c r="B630" t="str">
        <v>2012-11-03</v>
      </c>
      <c r="C630">
        <v>5</v>
      </c>
      <c r="D630">
        <v>11</v>
      </c>
      <c r="E630">
        <v>15</v>
      </c>
      <c r="F630">
        <v>31</v>
      </c>
      <c r="G630">
        <v>35</v>
      </c>
      <c r="H630">
        <v>5</v>
      </c>
      <c r="I630" t="str">
        <v>05 - 11 - 15 - 31 - 35 [PB: 5]</v>
      </c>
      <c r="J630">
        <f>SUM(C630:G630)</f>
        <v>97</v>
      </c>
      <c r="K630">
        <f>AVERAGE(C630:G630)</f>
        <v>19.4</v>
      </c>
      <c r="L630">
        <f>G630-C630</f>
        <v>30</v>
      </c>
      <c r="M630">
        <f>SUMPRODUCT(MOD(C630:G630,2))</f>
        <v>5</v>
      </c>
      <c r="N630">
        <f>5-M630</f>
        <v>0</v>
      </c>
      <c r="O630">
        <f>COUNTIF(C630:G630,"&lt;=17")</f>
        <v>3</v>
      </c>
      <c r="P630">
        <f>COUNTIF(C630:G630,"&gt;=18")</f>
        <v>2</v>
      </c>
      <c r="Q630">
        <f>SUMPRODUCT(--(D630:G630-C630:F630=1))</f>
        <v>0</v>
      </c>
      <c r="R630">
        <f>SUMPRODUCT(COUNTIF(C631:G631,C630:G630))</f>
        <v>1</v>
      </c>
    </row>
    <row r="631">
      <c r="A631">
        <v>963</v>
      </c>
      <c r="B631" t="str">
        <v>2010-09-29</v>
      </c>
      <c r="C631">
        <v>2</v>
      </c>
      <c r="D631">
        <v>9</v>
      </c>
      <c r="E631">
        <v>22</v>
      </c>
      <c r="F631">
        <v>25</v>
      </c>
      <c r="G631">
        <v>35</v>
      </c>
      <c r="H631">
        <v>10</v>
      </c>
      <c r="I631" t="str">
        <v>02 - 09 - 22 - 25 - 35 [PB: 10]</v>
      </c>
      <c r="J631">
        <f>SUM(C631:G631)</f>
        <v>93</v>
      </c>
      <c r="K631">
        <f>AVERAGE(C631:G631)</f>
        <v>18.6</v>
      </c>
      <c r="L631">
        <f>G631-C631</f>
        <v>33</v>
      </c>
      <c r="M631">
        <f>SUMPRODUCT(MOD(C631:G631,2))</f>
        <v>3</v>
      </c>
      <c r="N631">
        <f>5-M631</f>
        <v>2</v>
      </c>
      <c r="O631">
        <f>COUNTIF(C631:G631,"&lt;=17")</f>
        <v>2</v>
      </c>
      <c r="P631">
        <f>COUNTIF(C631:G631,"&gt;=18")</f>
        <v>3</v>
      </c>
      <c r="Q631">
        <f>SUMPRODUCT(--(D631:G631-C631:F631=1))</f>
        <v>0</v>
      </c>
      <c r="R631">
        <f>SUMPRODUCT(COUNTIF(C632:G632,C631:G631))</f>
        <v>0</v>
      </c>
    </row>
    <row r="632">
      <c r="A632">
        <v>962</v>
      </c>
      <c r="B632" t="str">
        <v>2010-09-25</v>
      </c>
      <c r="C632">
        <v>8</v>
      </c>
      <c r="D632">
        <v>16</v>
      </c>
      <c r="E632">
        <v>19</v>
      </c>
      <c r="F632">
        <v>23</v>
      </c>
      <c r="G632">
        <v>27</v>
      </c>
      <c r="H632">
        <v>2</v>
      </c>
      <c r="I632" t="str">
        <v>08 - 16 - 19 - 23 - 27 [PB: 2]</v>
      </c>
      <c r="J632">
        <f>SUM(C632:G632)</f>
        <v>93</v>
      </c>
      <c r="K632">
        <f>AVERAGE(C632:G632)</f>
        <v>18.6</v>
      </c>
      <c r="L632">
        <f>G632-C632</f>
        <v>19</v>
      </c>
      <c r="M632">
        <f>SUMPRODUCT(MOD(C632:G632,2))</f>
        <v>3</v>
      </c>
      <c r="N632">
        <f>5-M632</f>
        <v>2</v>
      </c>
      <c r="O632">
        <f>COUNTIF(C632:G632,"&lt;=17")</f>
        <v>2</v>
      </c>
      <c r="P632">
        <f>COUNTIF(C632:G632,"&gt;=18")</f>
        <v>3</v>
      </c>
      <c r="Q632">
        <f>SUMPRODUCT(--(D632:G632-C632:F632=1))</f>
        <v>0</v>
      </c>
      <c r="R632">
        <f>SUMPRODUCT(COUNTIF(C633:G633,C632:G632))</f>
        <v>1</v>
      </c>
    </row>
    <row r="633">
      <c r="A633">
        <v>961</v>
      </c>
      <c r="B633" t="str">
        <v>2010-09-22</v>
      </c>
      <c r="C633">
        <v>1</v>
      </c>
      <c r="D633">
        <v>7</v>
      </c>
      <c r="E633">
        <v>23</v>
      </c>
      <c r="F633">
        <v>25</v>
      </c>
      <c r="G633">
        <v>33</v>
      </c>
      <c r="H633">
        <v>3</v>
      </c>
      <c r="I633" t="str">
        <v>01 - 07 - 23 - 25 - 33 [PB: 3]</v>
      </c>
      <c r="J633">
        <f>SUM(C633:G633)</f>
        <v>89</v>
      </c>
      <c r="K633">
        <f>AVERAGE(C633:G633)</f>
        <v>17.8</v>
      </c>
      <c r="L633">
        <f>G633-C633</f>
        <v>32</v>
      </c>
      <c r="M633">
        <f>SUMPRODUCT(MOD(C633:G633,2))</f>
        <v>5</v>
      </c>
      <c r="N633">
        <f>5-M633</f>
        <v>0</v>
      </c>
      <c r="O633">
        <f>COUNTIF(C633:G633,"&lt;=17")</f>
        <v>2</v>
      </c>
      <c r="P633">
        <f>COUNTIF(C633:G633,"&gt;=18")</f>
        <v>3</v>
      </c>
      <c r="Q633">
        <f>SUMPRODUCT(--(D633:G633-C633:F633=1))</f>
        <v>0</v>
      </c>
      <c r="R633">
        <f>SUMPRODUCT(COUNTIF(C634:G634,C633:G633))</f>
        <v>0</v>
      </c>
    </row>
    <row r="634">
      <c r="A634">
        <v>960</v>
      </c>
      <c r="B634" t="str">
        <v>2010-09-18</v>
      </c>
      <c r="C634">
        <v>3</v>
      </c>
      <c r="D634">
        <v>5</v>
      </c>
      <c r="E634">
        <v>15</v>
      </c>
      <c r="F634">
        <v>19</v>
      </c>
      <c r="G634">
        <v>27</v>
      </c>
      <c r="H634">
        <v>4</v>
      </c>
      <c r="I634" t="str">
        <v>03 - 05 - 15 - 19 - 27 [PB: 4]</v>
      </c>
      <c r="J634">
        <f>SUM(C634:G634)</f>
        <v>69</v>
      </c>
      <c r="K634">
        <f>AVERAGE(C634:G634)</f>
        <v>13.8</v>
      </c>
      <c r="L634">
        <f>G634-C634</f>
        <v>24</v>
      </c>
      <c r="M634">
        <f>SUMPRODUCT(MOD(C634:G634,2))</f>
        <v>5</v>
      </c>
      <c r="N634">
        <f>5-M634</f>
        <v>0</v>
      </c>
      <c r="O634">
        <f>COUNTIF(C634:G634,"&lt;=17")</f>
        <v>3</v>
      </c>
      <c r="P634">
        <f>COUNTIF(C634:G634,"&gt;=18")</f>
        <v>2</v>
      </c>
      <c r="Q634">
        <f>SUMPRODUCT(--(D634:G634-C634:F634=1))</f>
        <v>0</v>
      </c>
      <c r="R634">
        <f>SUMPRODUCT(COUNTIF(C635:G635,C634:G634))</f>
        <v>2</v>
      </c>
    </row>
    <row r="635">
      <c r="A635">
        <v>959</v>
      </c>
      <c r="B635" t="str">
        <v>2010-09-15</v>
      </c>
      <c r="C635">
        <v>2</v>
      </c>
      <c r="D635">
        <v>3</v>
      </c>
      <c r="E635">
        <v>8</v>
      </c>
      <c r="F635">
        <v>27</v>
      </c>
      <c r="G635">
        <v>31</v>
      </c>
      <c r="H635">
        <v>6</v>
      </c>
      <c r="I635" t="str">
        <v>02 - 03 - 08 - 27 - 31 [PB: 6]</v>
      </c>
      <c r="J635">
        <f>SUM(C635:G635)</f>
        <v>71</v>
      </c>
      <c r="K635">
        <f>AVERAGE(C635:G635)</f>
        <v>14.2</v>
      </c>
      <c r="L635">
        <f>G635-C635</f>
        <v>29</v>
      </c>
      <c r="M635">
        <f>SUMPRODUCT(MOD(C635:G635,2))</f>
        <v>3</v>
      </c>
      <c r="N635">
        <f>5-M635</f>
        <v>2</v>
      </c>
      <c r="O635">
        <f>COUNTIF(C635:G635,"&lt;=17")</f>
        <v>3</v>
      </c>
      <c r="P635">
        <f>COUNTIF(C635:G635,"&gt;=18")</f>
        <v>2</v>
      </c>
      <c r="Q635">
        <f>SUMPRODUCT(--(D635:G635-C635:F635=1))</f>
        <v>1</v>
      </c>
      <c r="R635">
        <f>SUMPRODUCT(COUNTIF(C636:G636,C635:G635))</f>
        <v>0</v>
      </c>
    </row>
    <row r="636">
      <c r="A636">
        <v>958</v>
      </c>
      <c r="B636" t="str">
        <v>2010-09-11</v>
      </c>
      <c r="C636">
        <v>5</v>
      </c>
      <c r="D636">
        <v>10</v>
      </c>
      <c r="E636">
        <v>21</v>
      </c>
      <c r="F636">
        <v>23</v>
      </c>
      <c r="G636">
        <v>28</v>
      </c>
      <c r="H636">
        <v>10</v>
      </c>
      <c r="I636" t="str">
        <v>05 - 10 - 21 - 23 - 28 [PB: 10]</v>
      </c>
      <c r="J636">
        <f>SUM(C636:G636)</f>
        <v>87</v>
      </c>
      <c r="K636">
        <f>AVERAGE(C636:G636)</f>
        <v>17.4</v>
      </c>
      <c r="L636">
        <f>G636-C636</f>
        <v>23</v>
      </c>
      <c r="M636">
        <f>SUMPRODUCT(MOD(C636:G636,2))</f>
        <v>3</v>
      </c>
      <c r="N636">
        <f>5-M636</f>
        <v>2</v>
      </c>
      <c r="O636">
        <f>COUNTIF(C636:G636,"&lt;=17")</f>
        <v>2</v>
      </c>
      <c r="P636">
        <f>COUNTIF(C636:G636,"&gt;=18")</f>
        <v>3</v>
      </c>
      <c r="Q636">
        <f>SUMPRODUCT(--(D636:G636-C636:F636=1))</f>
        <v>0</v>
      </c>
      <c r="R636">
        <f>SUMPRODUCT(COUNTIF(C637:G637,C636:G636))</f>
        <v>1</v>
      </c>
    </row>
    <row r="637">
      <c r="A637">
        <v>957</v>
      </c>
      <c r="B637" t="str">
        <v>2010-09-08</v>
      </c>
      <c r="C637">
        <v>1</v>
      </c>
      <c r="D637">
        <v>4</v>
      </c>
      <c r="E637">
        <v>8</v>
      </c>
      <c r="F637">
        <v>21</v>
      </c>
      <c r="G637">
        <v>26</v>
      </c>
      <c r="H637">
        <v>5</v>
      </c>
      <c r="I637" t="str">
        <v>01 - 04 - 08 - 21 - 26 [PB: 5]</v>
      </c>
      <c r="J637">
        <f>SUM(C637:G637)</f>
        <v>60</v>
      </c>
      <c r="K637">
        <f>AVERAGE(C637:G637)</f>
        <v>12</v>
      </c>
      <c r="L637">
        <f>G637-C637</f>
        <v>25</v>
      </c>
      <c r="M637">
        <f>SUMPRODUCT(MOD(C637:G637,2))</f>
        <v>2</v>
      </c>
      <c r="N637">
        <f>5-M637</f>
        <v>3</v>
      </c>
      <c r="O637">
        <f>COUNTIF(C637:G637,"&lt;=17")</f>
        <v>3</v>
      </c>
      <c r="P637">
        <f>COUNTIF(C637:G637,"&gt;=18")</f>
        <v>2</v>
      </c>
      <c r="Q637">
        <f>SUMPRODUCT(--(D637:G637-C637:F637=1))</f>
        <v>0</v>
      </c>
      <c r="R637">
        <f>SUMPRODUCT(COUNTIF(C638:G638,C637:G637))</f>
        <v>1</v>
      </c>
    </row>
    <row r="638">
      <c r="A638">
        <v>956</v>
      </c>
      <c r="B638" t="str">
        <v>2010-09-04</v>
      </c>
      <c r="C638">
        <v>8</v>
      </c>
      <c r="D638">
        <v>16</v>
      </c>
      <c r="E638">
        <v>23</v>
      </c>
      <c r="F638">
        <v>34</v>
      </c>
      <c r="G638">
        <v>35</v>
      </c>
      <c r="H638">
        <v>6</v>
      </c>
      <c r="I638" t="str">
        <v>08 - 16 - 23 - 34 - 35 [PB: 6]</v>
      </c>
      <c r="J638">
        <f>SUM(C638:G638)</f>
        <v>116</v>
      </c>
      <c r="K638">
        <f>AVERAGE(C638:G638)</f>
        <v>23.2</v>
      </c>
      <c r="L638">
        <f>G638-C638</f>
        <v>27</v>
      </c>
      <c r="M638">
        <f>SUMPRODUCT(MOD(C638:G638,2))</f>
        <v>2</v>
      </c>
      <c r="N638">
        <f>5-M638</f>
        <v>3</v>
      </c>
      <c r="O638">
        <f>COUNTIF(C638:G638,"&lt;=17")</f>
        <v>2</v>
      </c>
      <c r="P638">
        <f>COUNTIF(C638:G638,"&gt;=18")</f>
        <v>3</v>
      </c>
      <c r="Q638">
        <f>SUMPRODUCT(--(D638:G638-C638:F638=1))</f>
        <v>1</v>
      </c>
      <c r="R638">
        <f>SUMPRODUCT(COUNTIF(C639:G639,C638:G638))</f>
        <v>1</v>
      </c>
    </row>
    <row r="639">
      <c r="A639">
        <v>955</v>
      </c>
      <c r="B639" t="str">
        <v>2010-09-01</v>
      </c>
      <c r="C639">
        <v>11</v>
      </c>
      <c r="D639">
        <v>15</v>
      </c>
      <c r="E639">
        <v>23</v>
      </c>
      <c r="F639">
        <v>25</v>
      </c>
      <c r="G639">
        <v>28</v>
      </c>
      <c r="H639">
        <v>9</v>
      </c>
      <c r="I639" t="str">
        <v>11 - 15 - 23 - 25 - 28 [PB: 9]</v>
      </c>
      <c r="J639">
        <f>SUM(C639:G639)</f>
        <v>102</v>
      </c>
      <c r="K639">
        <f>AVERAGE(C639:G639)</f>
        <v>20.4</v>
      </c>
      <c r="L639">
        <f>G639-C639</f>
        <v>17</v>
      </c>
      <c r="M639">
        <f>SUMPRODUCT(MOD(C639:G639,2))</f>
        <v>4</v>
      </c>
      <c r="N639">
        <f>5-M639</f>
        <v>1</v>
      </c>
      <c r="O639">
        <f>COUNTIF(C639:G639,"&lt;=17")</f>
        <v>2</v>
      </c>
      <c r="P639">
        <f>COUNTIF(C639:G639,"&gt;=18")</f>
        <v>3</v>
      </c>
      <c r="Q639">
        <f>SUMPRODUCT(--(D639:G639-C639:F639=1))</f>
        <v>0</v>
      </c>
      <c r="R639">
        <f>SUMPRODUCT(COUNTIF(C640:G640,C639:G639))</f>
        <v>1</v>
      </c>
    </row>
    <row r="640">
      <c r="A640">
        <v>954</v>
      </c>
      <c r="B640" t="str">
        <v>2010-08-28</v>
      </c>
      <c r="C640">
        <v>5</v>
      </c>
      <c r="D640">
        <v>6</v>
      </c>
      <c r="E640">
        <v>25</v>
      </c>
      <c r="F640">
        <v>26</v>
      </c>
      <c r="G640">
        <v>27</v>
      </c>
      <c r="H640">
        <v>3</v>
      </c>
      <c r="I640" t="str">
        <v>05 - 06 - 25 - 26 - 27 [PB: 3]</v>
      </c>
      <c r="J640">
        <f>SUM(C640:G640)</f>
        <v>89</v>
      </c>
      <c r="K640">
        <f>AVERAGE(C640:G640)</f>
        <v>17.8</v>
      </c>
      <c r="L640">
        <f>G640-C640</f>
        <v>22</v>
      </c>
      <c r="M640">
        <f>SUMPRODUCT(MOD(C640:G640,2))</f>
        <v>3</v>
      </c>
      <c r="N640">
        <f>5-M640</f>
        <v>2</v>
      </c>
      <c r="O640">
        <f>COUNTIF(C640:G640,"&lt;=17")</f>
        <v>2</v>
      </c>
      <c r="P640">
        <f>COUNTIF(C640:G640,"&gt;=18")</f>
        <v>3</v>
      </c>
      <c r="Q640">
        <f>SUMPRODUCT(--(D640:G640-C640:F640=1))</f>
        <v>3</v>
      </c>
      <c r="R640">
        <f>SUMPRODUCT(COUNTIF(C641:G641,C640:G640))</f>
        <v>2</v>
      </c>
    </row>
    <row r="641">
      <c r="A641">
        <v>953</v>
      </c>
      <c r="B641" t="str">
        <v>2010-08-25</v>
      </c>
      <c r="C641">
        <v>6</v>
      </c>
      <c r="D641">
        <v>11</v>
      </c>
      <c r="E641">
        <v>12</v>
      </c>
      <c r="F641">
        <v>27</v>
      </c>
      <c r="G641">
        <v>35</v>
      </c>
      <c r="H641">
        <v>3</v>
      </c>
      <c r="I641" t="str">
        <v>06 - 11 - 12 - 27 - 35 [PB: 3]</v>
      </c>
      <c r="J641">
        <f>SUM(C641:G641)</f>
        <v>91</v>
      </c>
      <c r="K641">
        <f>AVERAGE(C641:G641)</f>
        <v>18.2</v>
      </c>
      <c r="L641">
        <f>G641-C641</f>
        <v>29</v>
      </c>
      <c r="M641">
        <f>SUMPRODUCT(MOD(C641:G641,2))</f>
        <v>3</v>
      </c>
      <c r="N641">
        <f>5-M641</f>
        <v>2</v>
      </c>
      <c r="O641">
        <f>COUNTIF(C641:G641,"&lt;=17")</f>
        <v>3</v>
      </c>
      <c r="P641">
        <f>COUNTIF(C641:G641,"&gt;=18")</f>
        <v>2</v>
      </c>
      <c r="Q641">
        <f>SUMPRODUCT(--(D641:G641-C641:F641=1))</f>
        <v>1</v>
      </c>
      <c r="R641">
        <f>SUMPRODUCT(COUNTIF(C642:G642,C641:G641))</f>
        <v>0</v>
      </c>
    </row>
    <row r="642">
      <c r="A642">
        <v>952</v>
      </c>
      <c r="B642" t="str">
        <v>2010-08-21</v>
      </c>
      <c r="C642">
        <v>4</v>
      </c>
      <c r="D642">
        <v>7</v>
      </c>
      <c r="E642">
        <v>22</v>
      </c>
      <c r="F642">
        <v>29</v>
      </c>
      <c r="G642">
        <v>32</v>
      </c>
      <c r="H642">
        <v>3</v>
      </c>
      <c r="I642" t="str">
        <v>04 - 07 - 22 - 29 - 32 [PB: 3]</v>
      </c>
      <c r="J642">
        <f>SUM(C642:G642)</f>
        <v>94</v>
      </c>
      <c r="K642">
        <f>AVERAGE(C642:G642)</f>
        <v>18.8</v>
      </c>
      <c r="L642">
        <f>G642-C642</f>
        <v>28</v>
      </c>
      <c r="M642">
        <f>SUMPRODUCT(MOD(C642:G642,2))</f>
        <v>2</v>
      </c>
      <c r="N642">
        <f>5-M642</f>
        <v>3</v>
      </c>
      <c r="O642">
        <f>COUNTIF(C642:G642,"&lt;=17")</f>
        <v>2</v>
      </c>
      <c r="P642">
        <f>COUNTIF(C642:G642,"&gt;=18")</f>
        <v>3</v>
      </c>
      <c r="Q642">
        <f>SUMPRODUCT(--(D642:G642-C642:F642=1))</f>
        <v>0</v>
      </c>
      <c r="R642">
        <f>SUMPRODUCT(COUNTIF(C643:G643,C642:G642))</f>
        <v>0</v>
      </c>
    </row>
    <row r="643">
      <c r="A643">
        <v>951</v>
      </c>
      <c r="B643" t="str">
        <v>2010-08-18</v>
      </c>
      <c r="C643">
        <v>3</v>
      </c>
      <c r="D643">
        <v>5</v>
      </c>
      <c r="E643">
        <v>9</v>
      </c>
      <c r="F643">
        <v>13</v>
      </c>
      <c r="G643">
        <v>28</v>
      </c>
      <c r="H643">
        <v>7</v>
      </c>
      <c r="I643" t="str">
        <v>03 - 05 - 09 - 13 - 28 [PB: 7]</v>
      </c>
      <c r="J643">
        <f>SUM(C643:G643)</f>
        <v>58</v>
      </c>
      <c r="K643">
        <f>AVERAGE(C643:G643)</f>
        <v>11.6</v>
      </c>
      <c r="L643">
        <f>G643-C643</f>
        <v>25</v>
      </c>
      <c r="M643">
        <f>SUMPRODUCT(MOD(C643:G643,2))</f>
        <v>4</v>
      </c>
      <c r="N643">
        <f>5-M643</f>
        <v>1</v>
      </c>
      <c r="O643">
        <f>COUNTIF(C643:G643,"&lt;=17")</f>
        <v>4</v>
      </c>
      <c r="P643">
        <f>COUNTIF(C643:G643,"&gt;=18")</f>
        <v>1</v>
      </c>
      <c r="Q643">
        <f>SUMPRODUCT(--(D643:G643-C643:F643=1))</f>
        <v>0</v>
      </c>
      <c r="R643">
        <f>SUMPRODUCT(COUNTIF(C644:G644,C643:G643))</f>
        <v>1</v>
      </c>
    </row>
    <row r="644">
      <c r="A644">
        <v>950</v>
      </c>
      <c r="B644" t="str">
        <v>2010-08-14</v>
      </c>
      <c r="C644">
        <v>2</v>
      </c>
      <c r="D644">
        <v>3</v>
      </c>
      <c r="E644">
        <v>16</v>
      </c>
      <c r="F644">
        <v>24</v>
      </c>
      <c r="G644">
        <v>30</v>
      </c>
      <c r="H644">
        <v>9</v>
      </c>
      <c r="I644" t="str">
        <v>02 - 03 - 16 - 24 - 30 [PB: 9]</v>
      </c>
      <c r="J644">
        <f>SUM(C644:G644)</f>
        <v>75</v>
      </c>
      <c r="K644">
        <f>AVERAGE(C644:G644)</f>
        <v>15</v>
      </c>
      <c r="L644">
        <f>G644-C644</f>
        <v>28</v>
      </c>
      <c r="M644">
        <f>SUMPRODUCT(MOD(C644:G644,2))</f>
        <v>1</v>
      </c>
      <c r="N644">
        <f>5-M644</f>
        <v>4</v>
      </c>
      <c r="O644">
        <f>COUNTIF(C644:G644,"&lt;=17")</f>
        <v>3</v>
      </c>
      <c r="P644">
        <f>COUNTIF(C644:G644,"&gt;=18")</f>
        <v>2</v>
      </c>
      <c r="Q644">
        <f>SUMPRODUCT(--(D644:G644-C644:F644=1))</f>
        <v>1</v>
      </c>
      <c r="R644">
        <f>SUMPRODUCT(COUNTIF(C645:G645,C644:G644))</f>
        <v>1</v>
      </c>
    </row>
    <row r="645">
      <c r="A645">
        <v>949</v>
      </c>
      <c r="B645" t="str">
        <v>2010-08-11</v>
      </c>
      <c r="C645">
        <v>6</v>
      </c>
      <c r="D645">
        <v>23</v>
      </c>
      <c r="E645">
        <v>24</v>
      </c>
      <c r="F645">
        <v>27</v>
      </c>
      <c r="G645">
        <v>32</v>
      </c>
      <c r="H645">
        <v>10</v>
      </c>
      <c r="I645" t="str">
        <v>06 - 23 - 24 - 27 - 32 [PB: 10]</v>
      </c>
      <c r="J645">
        <f>SUM(C645:G645)</f>
        <v>112</v>
      </c>
      <c r="K645">
        <f>AVERAGE(C645:G645)</f>
        <v>22.4</v>
      </c>
      <c r="L645">
        <f>G645-C645</f>
        <v>26</v>
      </c>
      <c r="M645">
        <f>SUMPRODUCT(MOD(C645:G645,2))</f>
        <v>2</v>
      </c>
      <c r="N645">
        <f>5-M645</f>
        <v>3</v>
      </c>
      <c r="O645">
        <f>COUNTIF(C645:G645,"&lt;=17")</f>
        <v>1</v>
      </c>
      <c r="P645">
        <f>COUNTIF(C645:G645,"&gt;=18")</f>
        <v>4</v>
      </c>
      <c r="Q645">
        <f>SUMPRODUCT(--(D645:G645-C645:F645=1))</f>
        <v>1</v>
      </c>
      <c r="R645">
        <f>SUMPRODUCT(COUNTIF(C646:G646,C645:G645))</f>
        <v>1</v>
      </c>
    </row>
    <row r="646">
      <c r="A646">
        <v>948</v>
      </c>
      <c r="B646" t="str">
        <v>2010-08-07</v>
      </c>
      <c r="C646">
        <v>2</v>
      </c>
      <c r="D646">
        <v>12</v>
      </c>
      <c r="E646">
        <v>19</v>
      </c>
      <c r="F646">
        <v>27</v>
      </c>
      <c r="G646">
        <v>34</v>
      </c>
      <c r="H646">
        <v>2</v>
      </c>
      <c r="I646" t="str">
        <v>02 - 12 - 19 - 27 - 34 [PB: 2]</v>
      </c>
      <c r="J646">
        <f>SUM(C646:G646)</f>
        <v>94</v>
      </c>
      <c r="K646">
        <f>AVERAGE(C646:G646)</f>
        <v>18.8</v>
      </c>
      <c r="L646">
        <f>G646-C646</f>
        <v>32</v>
      </c>
      <c r="M646">
        <f>SUMPRODUCT(MOD(C646:G646,2))</f>
        <v>2</v>
      </c>
      <c r="N646">
        <f>5-M646</f>
        <v>3</v>
      </c>
      <c r="O646">
        <f>COUNTIF(C646:G646,"&lt;=17")</f>
        <v>2</v>
      </c>
      <c r="P646">
        <f>COUNTIF(C646:G646,"&gt;=18")</f>
        <v>3</v>
      </c>
      <c r="Q646">
        <f>SUMPRODUCT(--(D646:G646-C646:F646=1))</f>
        <v>0</v>
      </c>
      <c r="R646">
        <f>SUMPRODUCT(COUNTIF(C647:G647,C646:G646))</f>
        <v>1</v>
      </c>
    </row>
    <row r="647">
      <c r="A647">
        <v>947</v>
      </c>
      <c r="B647" t="str">
        <v>2010-08-04</v>
      </c>
      <c r="C647">
        <v>3</v>
      </c>
      <c r="D647">
        <v>4</v>
      </c>
      <c r="E647">
        <v>5</v>
      </c>
      <c r="F647">
        <v>32</v>
      </c>
      <c r="G647">
        <v>34</v>
      </c>
      <c r="H647">
        <v>5</v>
      </c>
      <c r="I647" t="str">
        <v>03 - 04 - 05 - 32 - 34 [PB: 5]</v>
      </c>
      <c r="J647">
        <f>SUM(C647:G647)</f>
        <v>78</v>
      </c>
      <c r="K647">
        <f>AVERAGE(C647:G647)</f>
        <v>15.6</v>
      </c>
      <c r="L647">
        <f>G647-C647</f>
        <v>31</v>
      </c>
      <c r="M647">
        <f>SUMPRODUCT(MOD(C647:G647,2))</f>
        <v>2</v>
      </c>
      <c r="N647">
        <f>5-M647</f>
        <v>3</v>
      </c>
      <c r="O647">
        <f>COUNTIF(C647:G647,"&lt;=17")</f>
        <v>3</v>
      </c>
      <c r="P647">
        <f>COUNTIF(C647:G647,"&gt;=18")</f>
        <v>2</v>
      </c>
      <c r="Q647">
        <f>SUMPRODUCT(--(D647:G647-C647:F647=1))</f>
        <v>2</v>
      </c>
      <c r="R647">
        <f>SUMPRODUCT(COUNTIF(C648:G648,C647:G647))</f>
        <v>3</v>
      </c>
    </row>
    <row r="648">
      <c r="A648">
        <v>946</v>
      </c>
      <c r="B648" t="str">
        <v>2010-07-31</v>
      </c>
      <c r="C648">
        <v>4</v>
      </c>
      <c r="D648">
        <v>5</v>
      </c>
      <c r="E648">
        <v>20</v>
      </c>
      <c r="F648">
        <v>28</v>
      </c>
      <c r="G648">
        <v>34</v>
      </c>
      <c r="H648">
        <v>9</v>
      </c>
      <c r="I648" t="str">
        <v>04 - 05 - 20 - 28 - 34 [PB: 9]</v>
      </c>
      <c r="J648">
        <f>SUM(C648:G648)</f>
        <v>91</v>
      </c>
      <c r="K648">
        <f>AVERAGE(C648:G648)</f>
        <v>18.2</v>
      </c>
      <c r="L648">
        <f>G648-C648</f>
        <v>30</v>
      </c>
      <c r="M648">
        <f>SUMPRODUCT(MOD(C648:G648,2))</f>
        <v>1</v>
      </c>
      <c r="N648">
        <f>5-M648</f>
        <v>4</v>
      </c>
      <c r="O648">
        <f>COUNTIF(C648:G648,"&lt;=17")</f>
        <v>2</v>
      </c>
      <c r="P648">
        <f>COUNTIF(C648:G648,"&gt;=18")</f>
        <v>3</v>
      </c>
      <c r="Q648">
        <f>SUMPRODUCT(--(D648:G648-C648:F648=1))</f>
        <v>1</v>
      </c>
      <c r="R648">
        <f>SUMPRODUCT(COUNTIF(C649:G649,C648:G648))</f>
        <v>1</v>
      </c>
    </row>
    <row r="649">
      <c r="A649">
        <v>945</v>
      </c>
      <c r="B649" t="str">
        <v>2010-07-28</v>
      </c>
      <c r="C649">
        <v>2</v>
      </c>
      <c r="D649">
        <v>22</v>
      </c>
      <c r="E649">
        <v>24</v>
      </c>
      <c r="F649">
        <v>27</v>
      </c>
      <c r="G649">
        <v>28</v>
      </c>
      <c r="H649">
        <v>6</v>
      </c>
      <c r="I649" t="str">
        <v>02 - 22 - 24 - 27 - 28 [PB: 6]</v>
      </c>
      <c r="J649">
        <f>SUM(C649:G649)</f>
        <v>103</v>
      </c>
      <c r="K649">
        <f>AVERAGE(C649:G649)</f>
        <v>20.6</v>
      </c>
      <c r="L649">
        <f>G649-C649</f>
        <v>26</v>
      </c>
      <c r="M649">
        <f>SUMPRODUCT(MOD(C649:G649,2))</f>
        <v>1</v>
      </c>
      <c r="N649">
        <f>5-M649</f>
        <v>4</v>
      </c>
      <c r="O649">
        <f>COUNTIF(C649:G649,"&lt;=17")</f>
        <v>1</v>
      </c>
      <c r="P649">
        <f>COUNTIF(C649:G649,"&gt;=18")</f>
        <v>4</v>
      </c>
      <c r="Q649">
        <f>SUMPRODUCT(--(D649:G649-C649:F649=1))</f>
        <v>1</v>
      </c>
      <c r="R649">
        <f>SUMPRODUCT(COUNTIF(C650:G650,C649:G649))</f>
        <v>1</v>
      </c>
    </row>
    <row r="650">
      <c r="A650">
        <v>944</v>
      </c>
      <c r="B650" t="str">
        <v>2010-07-24</v>
      </c>
      <c r="C650">
        <v>1</v>
      </c>
      <c r="D650">
        <v>25</v>
      </c>
      <c r="E650">
        <v>28</v>
      </c>
      <c r="F650">
        <v>31</v>
      </c>
      <c r="G650">
        <v>36</v>
      </c>
      <c r="H650">
        <v>1</v>
      </c>
      <c r="I650" t="str">
        <v>01 - 25 - 28 - 31 - 36 [PB: 1]</v>
      </c>
      <c r="J650">
        <f>SUM(C650:G650)</f>
        <v>121</v>
      </c>
      <c r="K650">
        <f>AVERAGE(C650:G650)</f>
        <v>24.2</v>
      </c>
      <c r="L650">
        <f>G650-C650</f>
        <v>35</v>
      </c>
      <c r="M650">
        <f>SUMPRODUCT(MOD(C650:G650,2))</f>
        <v>3</v>
      </c>
      <c r="N650">
        <f>5-M650</f>
        <v>2</v>
      </c>
      <c r="O650">
        <f>COUNTIF(C650:G650,"&lt;=17")</f>
        <v>1</v>
      </c>
      <c r="P650">
        <f>COUNTIF(C650:G650,"&gt;=18")</f>
        <v>4</v>
      </c>
      <c r="Q650">
        <f>SUMPRODUCT(--(D650:G650-C650:F650=1))</f>
        <v>0</v>
      </c>
      <c r="R650">
        <f>SUMPRODUCT(COUNTIF(C651:G651,C650:G650))</f>
        <v>2</v>
      </c>
    </row>
    <row r="651">
      <c r="A651">
        <v>943</v>
      </c>
      <c r="B651" t="str">
        <v>2010-07-21</v>
      </c>
      <c r="C651">
        <v>2</v>
      </c>
      <c r="D651">
        <v>16</v>
      </c>
      <c r="E651">
        <v>23</v>
      </c>
      <c r="F651">
        <v>31</v>
      </c>
      <c r="G651">
        <v>36</v>
      </c>
      <c r="H651">
        <v>8</v>
      </c>
      <c r="I651" t="str">
        <v>02 - 16 - 23 - 31 - 36 [PB: 8]</v>
      </c>
      <c r="J651">
        <f>SUM(C651:G651)</f>
        <v>108</v>
      </c>
      <c r="K651">
        <f>AVERAGE(C651:G651)</f>
        <v>21.6</v>
      </c>
      <c r="L651">
        <f>G651-C651</f>
        <v>34</v>
      </c>
      <c r="M651">
        <f>SUMPRODUCT(MOD(C651:G651,2))</f>
        <v>2</v>
      </c>
      <c r="N651">
        <f>5-M651</f>
        <v>3</v>
      </c>
      <c r="O651">
        <f>COUNTIF(C651:G651,"&lt;=17")</f>
        <v>2</v>
      </c>
      <c r="P651">
        <f>COUNTIF(C651:G651,"&gt;=18")</f>
        <v>3</v>
      </c>
      <c r="Q651">
        <f>SUMPRODUCT(--(D651:G651-C651:F651=1))</f>
        <v>0</v>
      </c>
      <c r="R651">
        <f>SUMPRODUCT(COUNTIF(C652:G652,C651:G651))</f>
        <v>2</v>
      </c>
    </row>
    <row r="652">
      <c r="A652">
        <v>942</v>
      </c>
      <c r="B652" t="str">
        <v>2010-07-17</v>
      </c>
      <c r="C652">
        <v>10</v>
      </c>
      <c r="D652">
        <v>20</v>
      </c>
      <c r="E652">
        <v>21</v>
      </c>
      <c r="F652">
        <v>31</v>
      </c>
      <c r="G652">
        <v>36</v>
      </c>
      <c r="H652">
        <v>8</v>
      </c>
      <c r="I652" t="str">
        <v>10 - 20 - 21 - 31 - 36 [PB: 8]</v>
      </c>
      <c r="J652">
        <f>SUM(C652:G652)</f>
        <v>118</v>
      </c>
      <c r="K652">
        <f>AVERAGE(C652:G652)</f>
        <v>23.6</v>
      </c>
      <c r="L652">
        <f>G652-C652</f>
        <v>26</v>
      </c>
      <c r="M652">
        <f>SUMPRODUCT(MOD(C652:G652,2))</f>
        <v>2</v>
      </c>
      <c r="N652">
        <f>5-M652</f>
        <v>3</v>
      </c>
      <c r="O652">
        <f>COUNTIF(C652:G652,"&lt;=17")</f>
        <v>1</v>
      </c>
      <c r="P652">
        <f>COUNTIF(C652:G652,"&gt;=18")</f>
        <v>4</v>
      </c>
      <c r="Q652">
        <f>SUMPRODUCT(--(D652:G652-C652:F652=1))</f>
        <v>1</v>
      </c>
      <c r="R652">
        <f>SUMPRODUCT(COUNTIF(C653:G653,C652:G652))</f>
        <v>1</v>
      </c>
    </row>
    <row r="653">
      <c r="A653">
        <v>941</v>
      </c>
      <c r="B653" t="str">
        <v>2010-07-14</v>
      </c>
      <c r="C653">
        <v>1</v>
      </c>
      <c r="D653">
        <v>11</v>
      </c>
      <c r="E653">
        <v>21</v>
      </c>
      <c r="F653">
        <v>30</v>
      </c>
      <c r="G653">
        <v>33</v>
      </c>
      <c r="H653">
        <v>3</v>
      </c>
      <c r="I653" t="str">
        <v>01 - 11 - 21 - 30 - 33 [PB: 3]</v>
      </c>
      <c r="J653">
        <f>SUM(C653:G653)</f>
        <v>96</v>
      </c>
      <c r="K653">
        <f>AVERAGE(C653:G653)</f>
        <v>19.2</v>
      </c>
      <c r="L653">
        <f>G653-C653</f>
        <v>32</v>
      </c>
      <c r="M653">
        <f>SUMPRODUCT(MOD(C653:G653,2))</f>
        <v>4</v>
      </c>
      <c r="N653">
        <f>5-M653</f>
        <v>1</v>
      </c>
      <c r="O653">
        <f>COUNTIF(C653:G653,"&lt;=17")</f>
        <v>2</v>
      </c>
      <c r="P653">
        <f>COUNTIF(C653:G653,"&gt;=18")</f>
        <v>3</v>
      </c>
      <c r="Q653">
        <f>SUMPRODUCT(--(D653:G653-C653:F653=1))</f>
        <v>0</v>
      </c>
      <c r="R653">
        <f>SUMPRODUCT(COUNTIF(C654:G654,C653:G653))</f>
        <v>0</v>
      </c>
    </row>
    <row r="654">
      <c r="A654">
        <v>940</v>
      </c>
      <c r="B654" t="str">
        <v>2010-07-10</v>
      </c>
      <c r="C654">
        <v>6</v>
      </c>
      <c r="D654">
        <v>20</v>
      </c>
      <c r="E654">
        <v>26</v>
      </c>
      <c r="F654">
        <v>28</v>
      </c>
      <c r="G654">
        <v>31</v>
      </c>
      <c r="H654">
        <v>10</v>
      </c>
      <c r="I654" t="str">
        <v>06 - 20 - 26 - 28 - 31 [PB: 10]</v>
      </c>
      <c r="J654">
        <f>SUM(C654:G654)</f>
        <v>111</v>
      </c>
      <c r="K654">
        <f>AVERAGE(C654:G654)</f>
        <v>22.2</v>
      </c>
      <c r="L654">
        <f>G654-C654</f>
        <v>25</v>
      </c>
      <c r="M654">
        <f>SUMPRODUCT(MOD(C654:G654,2))</f>
        <v>1</v>
      </c>
      <c r="N654">
        <f>5-M654</f>
        <v>4</v>
      </c>
      <c r="O654">
        <f>COUNTIF(C654:G654,"&lt;=17")</f>
        <v>1</v>
      </c>
      <c r="P654">
        <f>COUNTIF(C654:G654,"&gt;=18")</f>
        <v>4</v>
      </c>
      <c r="Q654">
        <f>SUMPRODUCT(--(D654:G654-C654:F654=1))</f>
        <v>0</v>
      </c>
      <c r="R654">
        <f>SUMPRODUCT(COUNTIF(C655:G655,C654:G654))</f>
        <v>0</v>
      </c>
    </row>
    <row r="655">
      <c r="A655">
        <v>939</v>
      </c>
      <c r="B655" t="str">
        <v>2010-07-07</v>
      </c>
      <c r="C655">
        <v>5</v>
      </c>
      <c r="D655">
        <v>7</v>
      </c>
      <c r="E655">
        <v>15</v>
      </c>
      <c r="F655">
        <v>30</v>
      </c>
      <c r="G655">
        <v>34</v>
      </c>
      <c r="H655">
        <v>9</v>
      </c>
      <c r="I655" t="str">
        <v>05 - 07 - 15 - 30 - 34 [PB: 9]</v>
      </c>
      <c r="J655">
        <f>SUM(C655:G655)</f>
        <v>91</v>
      </c>
      <c r="K655">
        <f>AVERAGE(C655:G655)</f>
        <v>18.2</v>
      </c>
      <c r="L655">
        <f>G655-C655</f>
        <v>29</v>
      </c>
      <c r="M655">
        <f>SUMPRODUCT(MOD(C655:G655,2))</f>
        <v>3</v>
      </c>
      <c r="N655">
        <f>5-M655</f>
        <v>2</v>
      </c>
      <c r="O655">
        <f>COUNTIF(C655:G655,"&lt;=17")</f>
        <v>3</v>
      </c>
      <c r="P655">
        <f>COUNTIF(C655:G655,"&gt;=18")</f>
        <v>2</v>
      </c>
      <c r="Q655">
        <f>SUMPRODUCT(--(D655:G655-C655:F655=1))</f>
        <v>0</v>
      </c>
      <c r="R655">
        <f>SUMPRODUCT(COUNTIF(C656:G656,C655:G655))</f>
        <v>1</v>
      </c>
    </row>
    <row r="656">
      <c r="A656">
        <v>938</v>
      </c>
      <c r="B656" t="str">
        <v>2010-07-03</v>
      </c>
      <c r="C656">
        <v>3</v>
      </c>
      <c r="D656">
        <v>17</v>
      </c>
      <c r="E656">
        <v>31</v>
      </c>
      <c r="F656">
        <v>34</v>
      </c>
      <c r="G656">
        <v>35</v>
      </c>
      <c r="H656">
        <v>7</v>
      </c>
      <c r="I656" t="str">
        <v>03 - 17 - 31 - 34 - 35 [PB: 7]</v>
      </c>
      <c r="J656">
        <f>SUM(C656:G656)</f>
        <v>120</v>
      </c>
      <c r="K656">
        <f>AVERAGE(C656:G656)</f>
        <v>24</v>
      </c>
      <c r="L656">
        <f>G656-C656</f>
        <v>32</v>
      </c>
      <c r="M656">
        <f>SUMPRODUCT(MOD(C656:G656,2))</f>
        <v>4</v>
      </c>
      <c r="N656">
        <f>5-M656</f>
        <v>1</v>
      </c>
      <c r="O656">
        <f>COUNTIF(C656:G656,"&lt;=17")</f>
        <v>2</v>
      </c>
      <c r="P656">
        <f>COUNTIF(C656:G656,"&gt;=18")</f>
        <v>3</v>
      </c>
      <c r="Q656">
        <f>SUMPRODUCT(--(D656:G656-C656:F656=1))</f>
        <v>1</v>
      </c>
      <c r="R656">
        <f>SUMPRODUCT(COUNTIF(C657:G657,C656:G656))</f>
        <v>1</v>
      </c>
    </row>
    <row r="657">
      <c r="A657">
        <v>937</v>
      </c>
      <c r="B657" t="str">
        <v>2010-06-30</v>
      </c>
      <c r="C657">
        <v>6</v>
      </c>
      <c r="D657">
        <v>26</v>
      </c>
      <c r="E657">
        <v>33</v>
      </c>
      <c r="F657">
        <v>34</v>
      </c>
      <c r="G657">
        <v>36</v>
      </c>
      <c r="H657">
        <v>6</v>
      </c>
      <c r="I657" t="str">
        <v>06 - 26 - 33 - 34 - 36 [PB: 6]</v>
      </c>
      <c r="J657">
        <f>SUM(C657:G657)</f>
        <v>135</v>
      </c>
      <c r="K657">
        <f>AVERAGE(C657:G657)</f>
        <v>27</v>
      </c>
      <c r="L657">
        <f>G657-C657</f>
        <v>30</v>
      </c>
      <c r="M657">
        <f>SUMPRODUCT(MOD(C657:G657,2))</f>
        <v>1</v>
      </c>
      <c r="N657">
        <f>5-M657</f>
        <v>4</v>
      </c>
      <c r="O657">
        <f>COUNTIF(C657:G657,"&lt;=17")</f>
        <v>1</v>
      </c>
      <c r="P657">
        <f>COUNTIF(C657:G657,"&gt;=18")</f>
        <v>4</v>
      </c>
      <c r="Q657">
        <f>SUMPRODUCT(--(D657:G657-C657:F657=1))</f>
        <v>1</v>
      </c>
      <c r="R657">
        <f>SUMPRODUCT(COUNTIF(C658:G658,C657:G657))</f>
        <v>1</v>
      </c>
    </row>
    <row r="658">
      <c r="A658">
        <v>936</v>
      </c>
      <c r="B658" t="str">
        <v>2010-06-26</v>
      </c>
      <c r="C658">
        <v>11</v>
      </c>
      <c r="D658">
        <v>17</v>
      </c>
      <c r="E658">
        <v>21</v>
      </c>
      <c r="F658">
        <v>33</v>
      </c>
      <c r="G658">
        <v>35</v>
      </c>
      <c r="H658">
        <v>3</v>
      </c>
      <c r="I658" t="str">
        <v>11 - 17 - 21 - 33 - 35 [PB: 3]</v>
      </c>
      <c r="J658">
        <f>SUM(C658:G658)</f>
        <v>117</v>
      </c>
      <c r="K658">
        <f>AVERAGE(C658:G658)</f>
        <v>23.4</v>
      </c>
      <c r="L658">
        <f>G658-C658</f>
        <v>24</v>
      </c>
      <c r="M658">
        <f>SUMPRODUCT(MOD(C658:G658,2))</f>
        <v>5</v>
      </c>
      <c r="N658">
        <f>5-M658</f>
        <v>0</v>
      </c>
      <c r="O658">
        <f>COUNTIF(C658:G658,"&lt;=17")</f>
        <v>2</v>
      </c>
      <c r="P658">
        <f>COUNTIF(C658:G658,"&gt;=18")</f>
        <v>3</v>
      </c>
      <c r="Q658">
        <f>SUMPRODUCT(--(D658:G658-C658:F658=1))</f>
        <v>0</v>
      </c>
      <c r="R658">
        <f>SUMPRODUCT(COUNTIF(C659:G659,C658:G658))</f>
        <v>1</v>
      </c>
    </row>
    <row r="659">
      <c r="A659">
        <v>935</v>
      </c>
      <c r="B659" t="str">
        <v>2010-06-23</v>
      </c>
      <c r="C659">
        <v>2</v>
      </c>
      <c r="D659">
        <v>11</v>
      </c>
      <c r="E659">
        <v>16</v>
      </c>
      <c r="F659">
        <v>27</v>
      </c>
      <c r="G659">
        <v>31</v>
      </c>
      <c r="H659">
        <v>8</v>
      </c>
      <c r="I659" t="str">
        <v>02 - 11 - 16 - 27 - 31 [PB: 8]</v>
      </c>
      <c r="J659">
        <f>SUM(C659:G659)</f>
        <v>87</v>
      </c>
      <c r="K659">
        <f>AVERAGE(C659:G659)</f>
        <v>17.4</v>
      </c>
      <c r="L659">
        <f>G659-C659</f>
        <v>29</v>
      </c>
      <c r="M659">
        <f>SUMPRODUCT(MOD(C659:G659,2))</f>
        <v>3</v>
      </c>
      <c r="N659">
        <f>5-M659</f>
        <v>2</v>
      </c>
      <c r="O659">
        <f>COUNTIF(C659:G659,"&lt;=17")</f>
        <v>3</v>
      </c>
      <c r="P659">
        <f>COUNTIF(C659:G659,"&gt;=18")</f>
        <v>2</v>
      </c>
      <c r="Q659">
        <f>SUMPRODUCT(--(D659:G659-C659:F659=1))</f>
        <v>0</v>
      </c>
      <c r="R659">
        <f>SUMPRODUCT(COUNTIF(C660:G660,C659:G659))</f>
        <v>0</v>
      </c>
    </row>
    <row r="660">
      <c r="A660">
        <v>934</v>
      </c>
      <c r="B660" t="str">
        <v>2010-06-19</v>
      </c>
      <c r="C660">
        <v>1</v>
      </c>
      <c r="D660">
        <v>12</v>
      </c>
      <c r="E660">
        <v>17</v>
      </c>
      <c r="F660">
        <v>21</v>
      </c>
      <c r="G660">
        <v>32</v>
      </c>
      <c r="H660">
        <v>3</v>
      </c>
      <c r="I660" t="str">
        <v>01 - 12 - 17 - 21 - 32 [PB: 3]</v>
      </c>
      <c r="J660">
        <f>SUM(C660:G660)</f>
        <v>83</v>
      </c>
      <c r="K660">
        <f>AVERAGE(C660:G660)</f>
        <v>16.6</v>
      </c>
      <c r="L660">
        <f>G660-C660</f>
        <v>31</v>
      </c>
      <c r="M660">
        <f>SUMPRODUCT(MOD(C660:G660,2))</f>
        <v>3</v>
      </c>
      <c r="N660">
        <f>5-M660</f>
        <v>2</v>
      </c>
      <c r="O660">
        <f>COUNTIF(C660:G660,"&lt;=17")</f>
        <v>3</v>
      </c>
      <c r="P660">
        <f>COUNTIF(C660:G660,"&gt;=18")</f>
        <v>2</v>
      </c>
      <c r="Q660">
        <f>SUMPRODUCT(--(D660:G660-C660:F660=1))</f>
        <v>0</v>
      </c>
      <c r="R660">
        <f>SUMPRODUCT(COUNTIF(C661:G661,C660:G660))</f>
        <v>0</v>
      </c>
    </row>
    <row r="661">
      <c r="A661">
        <v>933</v>
      </c>
      <c r="B661" t="str">
        <v>2010-06-16</v>
      </c>
      <c r="C661">
        <v>11</v>
      </c>
      <c r="D661">
        <v>16</v>
      </c>
      <c r="E661">
        <v>25</v>
      </c>
      <c r="F661">
        <v>27</v>
      </c>
      <c r="G661">
        <v>35</v>
      </c>
      <c r="H661">
        <v>5</v>
      </c>
      <c r="I661" t="str">
        <v>11 - 16 - 25 - 27 - 35 [PB: 5]</v>
      </c>
      <c r="J661">
        <f>SUM(C661:G661)</f>
        <v>114</v>
      </c>
      <c r="K661">
        <f>AVERAGE(C661:G661)</f>
        <v>22.8</v>
      </c>
      <c r="L661">
        <f>G661-C661</f>
        <v>24</v>
      </c>
      <c r="M661">
        <f>SUMPRODUCT(MOD(C661:G661,2))</f>
        <v>4</v>
      </c>
      <c r="N661">
        <f>5-M661</f>
        <v>1</v>
      </c>
      <c r="O661">
        <f>COUNTIF(C661:G661,"&lt;=17")</f>
        <v>2</v>
      </c>
      <c r="P661">
        <f>COUNTIF(C661:G661,"&gt;=18")</f>
        <v>3</v>
      </c>
      <c r="Q661">
        <f>SUMPRODUCT(--(D661:G661-C661:F661=1))</f>
        <v>0</v>
      </c>
      <c r="R661">
        <f>SUMPRODUCT(COUNTIF(C662:G662,C661:G661))</f>
        <v>0</v>
      </c>
    </row>
    <row r="662">
      <c r="A662">
        <v>932</v>
      </c>
      <c r="B662" t="str">
        <v>2010-06-12</v>
      </c>
      <c r="C662">
        <v>3</v>
      </c>
      <c r="D662">
        <v>4</v>
      </c>
      <c r="E662">
        <v>5</v>
      </c>
      <c r="F662">
        <v>10</v>
      </c>
      <c r="G662">
        <v>13</v>
      </c>
      <c r="H662">
        <v>10</v>
      </c>
      <c r="I662" t="str">
        <v>03 - 04 - 05 - 10 - 13 [PB: 10]</v>
      </c>
      <c r="J662">
        <f>SUM(C662:G662)</f>
        <v>35</v>
      </c>
      <c r="K662">
        <f>AVERAGE(C662:G662)</f>
        <v>7</v>
      </c>
      <c r="L662">
        <f>G662-C662</f>
        <v>10</v>
      </c>
      <c r="M662">
        <f>SUMPRODUCT(MOD(C662:G662,2))</f>
        <v>3</v>
      </c>
      <c r="N662">
        <f>5-M662</f>
        <v>2</v>
      </c>
      <c r="O662">
        <f>COUNTIF(C662:G662,"&lt;=17")</f>
        <v>5</v>
      </c>
      <c r="P662">
        <f>COUNTIF(C662:G662,"&gt;=18")</f>
        <v>0</v>
      </c>
      <c r="Q662">
        <f>SUMPRODUCT(--(D662:G662-C662:F662=1))</f>
        <v>2</v>
      </c>
      <c r="R662">
        <f>SUMPRODUCT(COUNTIF(C663:G663,C662:G662))</f>
        <v>1</v>
      </c>
    </row>
    <row r="663">
      <c r="A663">
        <v>931</v>
      </c>
      <c r="B663" t="str">
        <v>2010-06-09</v>
      </c>
      <c r="C663">
        <v>4</v>
      </c>
      <c r="D663">
        <v>7</v>
      </c>
      <c r="E663">
        <v>19</v>
      </c>
      <c r="F663">
        <v>21</v>
      </c>
      <c r="G663">
        <v>30</v>
      </c>
      <c r="H663">
        <v>7</v>
      </c>
      <c r="I663" t="str">
        <v>04 - 07 - 19 - 21 - 30 [PB: 7]</v>
      </c>
      <c r="J663">
        <f>SUM(C663:G663)</f>
        <v>81</v>
      </c>
      <c r="K663">
        <f>AVERAGE(C663:G663)</f>
        <v>16.2</v>
      </c>
      <c r="L663">
        <f>G663-C663</f>
        <v>26</v>
      </c>
      <c r="M663">
        <f>SUMPRODUCT(MOD(C663:G663,2))</f>
        <v>3</v>
      </c>
      <c r="N663">
        <f>5-M663</f>
        <v>2</v>
      </c>
      <c r="O663">
        <f>COUNTIF(C663:G663,"&lt;=17")</f>
        <v>2</v>
      </c>
      <c r="P663">
        <f>COUNTIF(C663:G663,"&gt;=18")</f>
        <v>3</v>
      </c>
      <c r="Q663">
        <f>SUMPRODUCT(--(D663:G663-C663:F663=1))</f>
        <v>0</v>
      </c>
      <c r="R663">
        <f>SUMPRODUCT(COUNTIF(C664:G664,C663:G663))</f>
        <v>0</v>
      </c>
    </row>
    <row r="664">
      <c r="A664">
        <v>930</v>
      </c>
      <c r="B664" t="str">
        <v>2010-06-05</v>
      </c>
      <c r="C664">
        <v>5</v>
      </c>
      <c r="D664">
        <v>8</v>
      </c>
      <c r="E664">
        <v>10</v>
      </c>
      <c r="F664">
        <v>12</v>
      </c>
      <c r="G664">
        <v>27</v>
      </c>
      <c r="H664">
        <v>2</v>
      </c>
      <c r="I664" t="str">
        <v>05 - 08 - 10 - 12 - 27 [PB: 2]</v>
      </c>
      <c r="J664">
        <f>SUM(C664:G664)</f>
        <v>62</v>
      </c>
      <c r="K664">
        <f>AVERAGE(C664:G664)</f>
        <v>12.4</v>
      </c>
      <c r="L664">
        <f>G664-C664</f>
        <v>22</v>
      </c>
      <c r="M664">
        <f>SUMPRODUCT(MOD(C664:G664,2))</f>
        <v>2</v>
      </c>
      <c r="N664">
        <f>5-M664</f>
        <v>3</v>
      </c>
      <c r="O664">
        <f>COUNTIF(C664:G664,"&lt;=17")</f>
        <v>4</v>
      </c>
      <c r="P664">
        <f>COUNTIF(C664:G664,"&gt;=18")</f>
        <v>1</v>
      </c>
      <c r="Q664">
        <f>SUMPRODUCT(--(D664:G664-C664:F664=1))</f>
        <v>0</v>
      </c>
      <c r="R664">
        <f>SUMPRODUCT(COUNTIF(C665:G665,C664:G664))</f>
        <v>0</v>
      </c>
    </row>
    <row r="665">
      <c r="A665">
        <v>929</v>
      </c>
      <c r="B665" t="str">
        <v>2010-06-02</v>
      </c>
      <c r="C665">
        <v>3</v>
      </c>
      <c r="D665">
        <v>13</v>
      </c>
      <c r="E665">
        <v>14</v>
      </c>
      <c r="F665">
        <v>31</v>
      </c>
      <c r="G665">
        <v>34</v>
      </c>
      <c r="H665">
        <v>2</v>
      </c>
      <c r="I665" t="str">
        <v>03 - 13 - 14 - 31 - 34 [PB: 2]</v>
      </c>
      <c r="J665">
        <f>SUM(C665:G665)</f>
        <v>95</v>
      </c>
      <c r="K665">
        <f>AVERAGE(C665:G665)</f>
        <v>19</v>
      </c>
      <c r="L665">
        <f>G665-C665</f>
        <v>31</v>
      </c>
      <c r="M665">
        <f>SUMPRODUCT(MOD(C665:G665,2))</f>
        <v>3</v>
      </c>
      <c r="N665">
        <f>5-M665</f>
        <v>2</v>
      </c>
      <c r="O665">
        <f>COUNTIF(C665:G665,"&lt;=17")</f>
        <v>3</v>
      </c>
      <c r="P665">
        <f>COUNTIF(C665:G665,"&gt;=18")</f>
        <v>2</v>
      </c>
      <c r="Q665">
        <f>SUMPRODUCT(--(D665:G665-C665:F665=1))</f>
        <v>1</v>
      </c>
      <c r="R665">
        <f>SUMPRODUCT(COUNTIF(C666:G666,C665:G665))</f>
        <v>1</v>
      </c>
    </row>
    <row r="666">
      <c r="A666">
        <v>928</v>
      </c>
      <c r="B666" t="str">
        <v>2010-05-29</v>
      </c>
      <c r="C666">
        <v>1</v>
      </c>
      <c r="D666">
        <v>7</v>
      </c>
      <c r="E666">
        <v>25</v>
      </c>
      <c r="F666">
        <v>31</v>
      </c>
      <c r="G666">
        <v>33</v>
      </c>
      <c r="H666">
        <v>3</v>
      </c>
      <c r="I666" t="str">
        <v>01 - 07 - 25 - 31 - 33 [PB: 3]</v>
      </c>
      <c r="J666">
        <f>SUM(C666:G666)</f>
        <v>97</v>
      </c>
      <c r="K666">
        <f>AVERAGE(C666:G666)</f>
        <v>19.4</v>
      </c>
      <c r="L666">
        <f>G666-C666</f>
        <v>32</v>
      </c>
      <c r="M666">
        <f>SUMPRODUCT(MOD(C666:G666,2))</f>
        <v>5</v>
      </c>
      <c r="N666">
        <f>5-M666</f>
        <v>0</v>
      </c>
      <c r="O666">
        <f>COUNTIF(C666:G666,"&lt;=17")</f>
        <v>2</v>
      </c>
      <c r="P666">
        <f>COUNTIF(C666:G666,"&gt;=18")</f>
        <v>3</v>
      </c>
      <c r="Q666">
        <f>SUMPRODUCT(--(D666:G666-C666:F666=1))</f>
        <v>0</v>
      </c>
      <c r="R666">
        <f>SUMPRODUCT(COUNTIF(C667:G667,C666:G666))</f>
        <v>0</v>
      </c>
    </row>
    <row r="667">
      <c r="A667">
        <v>927</v>
      </c>
      <c r="B667" t="str">
        <v>2010-05-26</v>
      </c>
      <c r="C667">
        <v>5</v>
      </c>
      <c r="D667">
        <v>12</v>
      </c>
      <c r="E667">
        <v>23</v>
      </c>
      <c r="F667">
        <v>28</v>
      </c>
      <c r="G667">
        <v>34</v>
      </c>
      <c r="H667">
        <v>6</v>
      </c>
      <c r="I667" t="str">
        <v>05 - 12 - 23 - 28 - 34 [PB: 6]</v>
      </c>
      <c r="J667">
        <f>SUM(C667:G667)</f>
        <v>102</v>
      </c>
      <c r="K667">
        <f>AVERAGE(C667:G667)</f>
        <v>20.4</v>
      </c>
      <c r="L667">
        <f>G667-C667</f>
        <v>29</v>
      </c>
      <c r="M667">
        <f>SUMPRODUCT(MOD(C667:G667,2))</f>
        <v>2</v>
      </c>
      <c r="N667">
        <f>5-M667</f>
        <v>3</v>
      </c>
      <c r="O667">
        <f>COUNTIF(C667:G667,"&lt;=17")</f>
        <v>2</v>
      </c>
      <c r="P667">
        <f>COUNTIF(C667:G667,"&gt;=18")</f>
        <v>3</v>
      </c>
      <c r="Q667">
        <f>SUMPRODUCT(--(D667:G667-C667:F667=1))</f>
        <v>0</v>
      </c>
      <c r="R667">
        <f>SUMPRODUCT(COUNTIF(C668:G668,C667:G667))</f>
        <v>1</v>
      </c>
    </row>
    <row r="668">
      <c r="A668">
        <v>926</v>
      </c>
      <c r="B668" t="str">
        <v>2010-05-22</v>
      </c>
      <c r="C668">
        <v>9</v>
      </c>
      <c r="D668">
        <v>21</v>
      </c>
      <c r="E668">
        <v>23</v>
      </c>
      <c r="F668">
        <v>24</v>
      </c>
      <c r="G668">
        <v>30</v>
      </c>
      <c r="H668">
        <v>9</v>
      </c>
      <c r="I668" t="str">
        <v>09 - 21 - 23 - 24 - 30 [PB: 9]</v>
      </c>
      <c r="J668">
        <f>SUM(C668:G668)</f>
        <v>107</v>
      </c>
      <c r="K668">
        <f>AVERAGE(C668:G668)</f>
        <v>21.4</v>
      </c>
      <c r="L668">
        <f>G668-C668</f>
        <v>21</v>
      </c>
      <c r="M668">
        <f>SUMPRODUCT(MOD(C668:G668,2))</f>
        <v>3</v>
      </c>
      <c r="N668">
        <f>5-M668</f>
        <v>2</v>
      </c>
      <c r="O668">
        <f>COUNTIF(C668:G668,"&lt;=17")</f>
        <v>1</v>
      </c>
      <c r="P668">
        <f>COUNTIF(C668:G668,"&gt;=18")</f>
        <v>4</v>
      </c>
      <c r="Q668">
        <f>SUMPRODUCT(--(D668:G668-C668:F668=1))</f>
        <v>1</v>
      </c>
      <c r="R668">
        <f>SUMPRODUCT(COUNTIF(C669:G669,C668:G668))</f>
        <v>0</v>
      </c>
    </row>
    <row r="669">
      <c r="A669">
        <v>925</v>
      </c>
      <c r="B669" t="str">
        <v>2010-05-19</v>
      </c>
      <c r="C669">
        <v>4</v>
      </c>
      <c r="D669">
        <v>8</v>
      </c>
      <c r="E669">
        <v>22</v>
      </c>
      <c r="F669">
        <v>26</v>
      </c>
      <c r="G669">
        <v>35</v>
      </c>
      <c r="H669">
        <v>4</v>
      </c>
      <c r="I669" t="str">
        <v>04 - 08 - 22 - 26 - 35 [PB: 4]</v>
      </c>
      <c r="J669">
        <f>SUM(C669:G669)</f>
        <v>95</v>
      </c>
      <c r="K669">
        <f>AVERAGE(C669:G669)</f>
        <v>19</v>
      </c>
      <c r="L669">
        <f>G669-C669</f>
        <v>31</v>
      </c>
      <c r="M669">
        <f>SUMPRODUCT(MOD(C669:G669,2))</f>
        <v>1</v>
      </c>
      <c r="N669">
        <f>5-M669</f>
        <v>4</v>
      </c>
      <c r="O669">
        <f>COUNTIF(C669:G669,"&lt;=17")</f>
        <v>2</v>
      </c>
      <c r="P669">
        <f>COUNTIF(C669:G669,"&gt;=18")</f>
        <v>3</v>
      </c>
      <c r="Q669">
        <f>SUMPRODUCT(--(D669:G669-C669:F669=1))</f>
        <v>0</v>
      </c>
      <c r="R669">
        <f>SUMPRODUCT(COUNTIF(C670:G670,C669:G669))</f>
        <v>0</v>
      </c>
    </row>
    <row r="670">
      <c r="A670">
        <v>924</v>
      </c>
      <c r="B670" t="str">
        <v>2010-05-15</v>
      </c>
      <c r="C670">
        <v>1</v>
      </c>
      <c r="D670">
        <v>2</v>
      </c>
      <c r="E670">
        <v>7</v>
      </c>
      <c r="F670">
        <v>25</v>
      </c>
      <c r="G670">
        <v>28</v>
      </c>
      <c r="H670">
        <v>4</v>
      </c>
      <c r="I670" t="str">
        <v>01 - 02 - 07 - 25 - 28 [PB: 4]</v>
      </c>
      <c r="J670">
        <f>SUM(C670:G670)</f>
        <v>63</v>
      </c>
      <c r="K670">
        <f>AVERAGE(C670:G670)</f>
        <v>12.6</v>
      </c>
      <c r="L670">
        <f>G670-C670</f>
        <v>27</v>
      </c>
      <c r="M670">
        <f>SUMPRODUCT(MOD(C670:G670,2))</f>
        <v>3</v>
      </c>
      <c r="N670">
        <f>5-M670</f>
        <v>2</v>
      </c>
      <c r="O670">
        <f>COUNTIF(C670:G670,"&lt;=17")</f>
        <v>3</v>
      </c>
      <c r="P670">
        <f>COUNTIF(C670:G670,"&gt;=18")</f>
        <v>2</v>
      </c>
      <c r="Q670">
        <f>SUMPRODUCT(--(D670:G670-C670:F670=1))</f>
        <v>1</v>
      </c>
      <c r="R670">
        <f>SUMPRODUCT(COUNTIF(C671:G671,C670:G670))</f>
        <v>1</v>
      </c>
    </row>
    <row r="671">
      <c r="A671">
        <v>923</v>
      </c>
      <c r="B671" t="str">
        <v>2010-05-12</v>
      </c>
      <c r="C671">
        <v>2</v>
      </c>
      <c r="D671">
        <v>3</v>
      </c>
      <c r="E671">
        <v>12</v>
      </c>
      <c r="F671">
        <v>16</v>
      </c>
      <c r="G671">
        <v>17</v>
      </c>
      <c r="H671">
        <v>3</v>
      </c>
      <c r="I671" t="str">
        <v>02 - 03 - 12 - 16 - 17 [PB: 3]</v>
      </c>
      <c r="J671">
        <f>SUM(C671:G671)</f>
        <v>50</v>
      </c>
      <c r="K671">
        <f>AVERAGE(C671:G671)</f>
        <v>10</v>
      </c>
      <c r="L671">
        <f>G671-C671</f>
        <v>15</v>
      </c>
      <c r="M671">
        <f>SUMPRODUCT(MOD(C671:G671,2))</f>
        <v>2</v>
      </c>
      <c r="N671">
        <f>5-M671</f>
        <v>3</v>
      </c>
      <c r="O671">
        <f>COUNTIF(C671:G671,"&lt;=17")</f>
        <v>5</v>
      </c>
      <c r="P671">
        <f>COUNTIF(C671:G671,"&gt;=18")</f>
        <v>0</v>
      </c>
      <c r="Q671">
        <f>SUMPRODUCT(--(D671:G671-C671:F671=1))</f>
        <v>2</v>
      </c>
      <c r="R671">
        <f>SUMPRODUCT(COUNTIF(C672:G672,C671:G671))</f>
        <v>0</v>
      </c>
    </row>
    <row r="672">
      <c r="A672">
        <v>922</v>
      </c>
      <c r="B672" t="str">
        <v>2010-05-08</v>
      </c>
      <c r="C672">
        <v>14</v>
      </c>
      <c r="D672">
        <v>19</v>
      </c>
      <c r="E672">
        <v>20</v>
      </c>
      <c r="F672">
        <v>22</v>
      </c>
      <c r="G672">
        <v>24</v>
      </c>
      <c r="H672">
        <v>9</v>
      </c>
      <c r="I672" t="str">
        <v>14 - 19 - 20 - 22 - 24 [PB: 9]</v>
      </c>
      <c r="J672">
        <f>SUM(C672:G672)</f>
        <v>99</v>
      </c>
      <c r="K672">
        <f>AVERAGE(C672:G672)</f>
        <v>19.8</v>
      </c>
      <c r="L672">
        <f>G672-C672</f>
        <v>10</v>
      </c>
      <c r="M672">
        <f>SUMPRODUCT(MOD(C672:G672,2))</f>
        <v>1</v>
      </c>
      <c r="N672">
        <f>5-M672</f>
        <v>4</v>
      </c>
      <c r="O672">
        <f>COUNTIF(C672:G672,"&lt;=17")</f>
        <v>1</v>
      </c>
      <c r="P672">
        <f>COUNTIF(C672:G672,"&gt;=18")</f>
        <v>4</v>
      </c>
      <c r="Q672">
        <f>SUMPRODUCT(--(D672:G672-C672:F672=1))</f>
        <v>1</v>
      </c>
      <c r="R672">
        <f>SUMPRODUCT(COUNTIF(C673:G673,C672:G672))</f>
        <v>1</v>
      </c>
    </row>
    <row r="673">
      <c r="A673">
        <v>921</v>
      </c>
      <c r="B673" t="str">
        <v>2010-05-05</v>
      </c>
      <c r="C673">
        <v>6</v>
      </c>
      <c r="D673">
        <v>16</v>
      </c>
      <c r="E673">
        <v>22</v>
      </c>
      <c r="F673">
        <v>25</v>
      </c>
      <c r="G673">
        <v>27</v>
      </c>
      <c r="H673">
        <v>1</v>
      </c>
      <c r="I673" t="str">
        <v>06 - 16 - 22 - 25 - 27 [PB: 1]</v>
      </c>
      <c r="J673">
        <f>SUM(C673:G673)</f>
        <v>96</v>
      </c>
      <c r="K673">
        <f>AVERAGE(C673:G673)</f>
        <v>19.2</v>
      </c>
      <c r="L673">
        <f>G673-C673</f>
        <v>21</v>
      </c>
      <c r="M673">
        <f>SUMPRODUCT(MOD(C673:G673,2))</f>
        <v>2</v>
      </c>
      <c r="N673">
        <f>5-M673</f>
        <v>3</v>
      </c>
      <c r="O673">
        <f>COUNTIF(C673:G673,"&lt;=17")</f>
        <v>2</v>
      </c>
      <c r="P673">
        <f>COUNTIF(C673:G673,"&gt;=18")</f>
        <v>3</v>
      </c>
      <c r="Q673">
        <f>SUMPRODUCT(--(D673:G673-C673:F673=1))</f>
        <v>0</v>
      </c>
      <c r="R673">
        <f>SUMPRODUCT(COUNTIF(C674:G674,C673:G673))</f>
        <v>1</v>
      </c>
    </row>
    <row r="674">
      <c r="A674">
        <v>920</v>
      </c>
      <c r="B674" t="str">
        <v>2010-05-01</v>
      </c>
      <c r="C674">
        <v>4</v>
      </c>
      <c r="D674">
        <v>6</v>
      </c>
      <c r="E674">
        <v>8</v>
      </c>
      <c r="F674">
        <v>10</v>
      </c>
      <c r="G674">
        <v>17</v>
      </c>
      <c r="H674">
        <v>2</v>
      </c>
      <c r="I674" t="str">
        <v>04 - 06 - 08 - 10 - 17 [PB: 2]</v>
      </c>
      <c r="J674">
        <f>SUM(C674:G674)</f>
        <v>45</v>
      </c>
      <c r="K674">
        <f>AVERAGE(C674:G674)</f>
        <v>9</v>
      </c>
      <c r="L674">
        <f>G674-C674</f>
        <v>13</v>
      </c>
      <c r="M674">
        <f>SUMPRODUCT(MOD(C674:G674,2))</f>
        <v>1</v>
      </c>
      <c r="N674">
        <f>5-M674</f>
        <v>4</v>
      </c>
      <c r="O674">
        <f>COUNTIF(C674:G674,"&lt;=17")</f>
        <v>5</v>
      </c>
      <c r="P674">
        <f>COUNTIF(C674:G674,"&gt;=18")</f>
        <v>0</v>
      </c>
      <c r="Q674">
        <f>SUMPRODUCT(--(D674:G674-C674:F674=1))</f>
        <v>0</v>
      </c>
      <c r="R674">
        <f>SUMPRODUCT(COUNTIF(C675:G675,C674:G674))</f>
        <v>0</v>
      </c>
    </row>
    <row r="675">
      <c r="A675">
        <v>919</v>
      </c>
      <c r="B675" t="str">
        <v>2010-04-28</v>
      </c>
      <c r="C675">
        <v>9</v>
      </c>
      <c r="D675">
        <v>24</v>
      </c>
      <c r="E675">
        <v>32</v>
      </c>
      <c r="F675">
        <v>33</v>
      </c>
      <c r="G675">
        <v>36</v>
      </c>
      <c r="H675">
        <v>2</v>
      </c>
      <c r="I675" t="str">
        <v>09 - 24 - 32 - 33 - 36 [PB: 2]</v>
      </c>
      <c r="J675">
        <f>SUM(C675:G675)</f>
        <v>134</v>
      </c>
      <c r="K675">
        <f>AVERAGE(C675:G675)</f>
        <v>26.8</v>
      </c>
      <c r="L675">
        <f>G675-C675</f>
        <v>27</v>
      </c>
      <c r="M675">
        <f>SUMPRODUCT(MOD(C675:G675,2))</f>
        <v>2</v>
      </c>
      <c r="N675">
        <f>5-M675</f>
        <v>3</v>
      </c>
      <c r="O675">
        <f>COUNTIF(C675:G675,"&lt;=17")</f>
        <v>1</v>
      </c>
      <c r="P675">
        <f>COUNTIF(C675:G675,"&gt;=18")</f>
        <v>4</v>
      </c>
      <c r="Q675">
        <f>SUMPRODUCT(--(D675:G675-C675:F675=1))</f>
        <v>1</v>
      </c>
      <c r="R675">
        <f>SUMPRODUCT(COUNTIF(C676:G676,C675:G675))</f>
        <v>1</v>
      </c>
    </row>
    <row r="676">
      <c r="A676">
        <v>918</v>
      </c>
      <c r="B676" t="str">
        <v>2010-04-24</v>
      </c>
      <c r="C676">
        <v>1</v>
      </c>
      <c r="D676">
        <v>7</v>
      </c>
      <c r="E676">
        <v>9</v>
      </c>
      <c r="F676">
        <v>10</v>
      </c>
      <c r="G676">
        <v>31</v>
      </c>
      <c r="H676">
        <v>4</v>
      </c>
      <c r="I676" t="str">
        <v>01 - 07 - 09 - 10 - 31 [PB: 4]</v>
      </c>
      <c r="J676">
        <f>SUM(C676:G676)</f>
        <v>58</v>
      </c>
      <c r="K676">
        <f>AVERAGE(C676:G676)</f>
        <v>11.6</v>
      </c>
      <c r="L676">
        <f>G676-C676</f>
        <v>30</v>
      </c>
      <c r="M676">
        <f>SUMPRODUCT(MOD(C676:G676,2))</f>
        <v>4</v>
      </c>
      <c r="N676">
        <f>5-M676</f>
        <v>1</v>
      </c>
      <c r="O676">
        <f>COUNTIF(C676:G676,"&lt;=17")</f>
        <v>4</v>
      </c>
      <c r="P676">
        <f>COUNTIF(C676:G676,"&gt;=18")</f>
        <v>1</v>
      </c>
      <c r="Q676">
        <f>SUMPRODUCT(--(D676:G676-C676:F676=1))</f>
        <v>1</v>
      </c>
      <c r="R676">
        <f>SUMPRODUCT(COUNTIF(C677:G677,C676:G676))</f>
        <v>0</v>
      </c>
    </row>
    <row r="677">
      <c r="A677">
        <v>917</v>
      </c>
      <c r="B677" t="str">
        <v>2010-04-21</v>
      </c>
      <c r="C677">
        <v>4</v>
      </c>
      <c r="D677">
        <v>6</v>
      </c>
      <c r="E677">
        <v>17</v>
      </c>
      <c r="F677">
        <v>28</v>
      </c>
      <c r="G677">
        <v>34</v>
      </c>
      <c r="H677">
        <v>5</v>
      </c>
      <c r="I677" t="str">
        <v>04 - 06 - 17 - 28 - 34 [PB: 5]</v>
      </c>
      <c r="J677">
        <f>SUM(C677:G677)</f>
        <v>89</v>
      </c>
      <c r="K677">
        <f>AVERAGE(C677:G677)</f>
        <v>17.8</v>
      </c>
      <c r="L677">
        <f>G677-C677</f>
        <v>30</v>
      </c>
      <c r="M677">
        <f>SUMPRODUCT(MOD(C677:G677,2))</f>
        <v>1</v>
      </c>
      <c r="N677">
        <f>5-M677</f>
        <v>4</v>
      </c>
      <c r="O677">
        <f>COUNTIF(C677:G677,"&lt;=17")</f>
        <v>3</v>
      </c>
      <c r="P677">
        <f>COUNTIF(C677:G677,"&gt;=18")</f>
        <v>2</v>
      </c>
      <c r="Q677">
        <f>SUMPRODUCT(--(D677:G677-C677:F677=1))</f>
        <v>0</v>
      </c>
      <c r="R677">
        <f>SUMPRODUCT(COUNTIF(C678:G678,C677:G677))</f>
        <v>1</v>
      </c>
    </row>
    <row r="678">
      <c r="A678">
        <v>916</v>
      </c>
      <c r="B678" t="str">
        <v>2010-04-17</v>
      </c>
      <c r="C678">
        <v>11</v>
      </c>
      <c r="D678">
        <v>17</v>
      </c>
      <c r="E678">
        <v>23</v>
      </c>
      <c r="F678">
        <v>24</v>
      </c>
      <c r="G678">
        <v>36</v>
      </c>
      <c r="H678">
        <v>2</v>
      </c>
      <c r="I678" t="str">
        <v>11 - 17 - 23 - 24 - 36 [PB: 2]</v>
      </c>
      <c r="J678">
        <f>SUM(C678:G678)</f>
        <v>111</v>
      </c>
      <c r="K678">
        <f>AVERAGE(C678:G678)</f>
        <v>22.2</v>
      </c>
      <c r="L678">
        <f>G678-C678</f>
        <v>25</v>
      </c>
      <c r="M678">
        <f>SUMPRODUCT(MOD(C678:G678,2))</f>
        <v>3</v>
      </c>
      <c r="N678">
        <f>5-M678</f>
        <v>2</v>
      </c>
      <c r="O678">
        <f>COUNTIF(C678:G678,"&lt;=17")</f>
        <v>2</v>
      </c>
      <c r="P678">
        <f>COUNTIF(C678:G678,"&gt;=18")</f>
        <v>3</v>
      </c>
      <c r="Q678">
        <f>SUMPRODUCT(--(D678:G678-C678:F678=1))</f>
        <v>1</v>
      </c>
      <c r="R678">
        <f>SUMPRODUCT(COUNTIF(C679:G679,C678:G678))</f>
        <v>1</v>
      </c>
    </row>
    <row r="679">
      <c r="A679">
        <v>915</v>
      </c>
      <c r="B679" t="str">
        <v>2010-04-14</v>
      </c>
      <c r="C679">
        <v>5</v>
      </c>
      <c r="D679">
        <v>6</v>
      </c>
      <c r="E679">
        <v>17</v>
      </c>
      <c r="F679">
        <v>21</v>
      </c>
      <c r="G679">
        <v>26</v>
      </c>
      <c r="H679">
        <v>5</v>
      </c>
      <c r="I679" t="str">
        <v>05 - 06 - 17 - 21 - 26 [PB: 5]</v>
      </c>
      <c r="J679">
        <f>SUM(C679:G679)</f>
        <v>75</v>
      </c>
      <c r="K679">
        <f>AVERAGE(C679:G679)</f>
        <v>15</v>
      </c>
      <c r="L679">
        <f>G679-C679</f>
        <v>21</v>
      </c>
      <c r="M679">
        <f>SUMPRODUCT(MOD(C679:G679,2))</f>
        <v>3</v>
      </c>
      <c r="N679">
        <f>5-M679</f>
        <v>2</v>
      </c>
      <c r="O679">
        <f>COUNTIF(C679:G679,"&lt;=17")</f>
        <v>3</v>
      </c>
      <c r="P679">
        <f>COUNTIF(C679:G679,"&gt;=18")</f>
        <v>2</v>
      </c>
      <c r="Q679">
        <f>SUMPRODUCT(--(D679:G679-C679:F679=1))</f>
        <v>1</v>
      </c>
      <c r="R679">
        <f>SUMPRODUCT(COUNTIF(C680:G680,C679:G679))</f>
        <v>0</v>
      </c>
    </row>
    <row r="680">
      <c r="A680">
        <v>914</v>
      </c>
      <c r="B680" t="str">
        <v>2010-04-10</v>
      </c>
      <c r="C680">
        <v>4</v>
      </c>
      <c r="D680">
        <v>10</v>
      </c>
      <c r="E680">
        <v>24</v>
      </c>
      <c r="F680">
        <v>33</v>
      </c>
      <c r="G680">
        <v>34</v>
      </c>
      <c r="H680">
        <v>2</v>
      </c>
      <c r="I680" t="str">
        <v>04 - 10 - 24 - 33 - 34 [PB: 2]</v>
      </c>
      <c r="J680">
        <f>SUM(C680:G680)</f>
        <v>105</v>
      </c>
      <c r="K680">
        <f>AVERAGE(C680:G680)</f>
        <v>21</v>
      </c>
      <c r="L680">
        <f>G680-C680</f>
        <v>30</v>
      </c>
      <c r="M680">
        <f>SUMPRODUCT(MOD(C680:G680,2))</f>
        <v>1</v>
      </c>
      <c r="N680">
        <f>5-M680</f>
        <v>4</v>
      </c>
      <c r="O680">
        <f>COUNTIF(C680:G680,"&lt;=17")</f>
        <v>2</v>
      </c>
      <c r="P680">
        <f>COUNTIF(C680:G680,"&gt;=18")</f>
        <v>3</v>
      </c>
      <c r="Q680">
        <f>SUMPRODUCT(--(D680:G680-C680:F680=1))</f>
        <v>1</v>
      </c>
      <c r="R680">
        <f>SUMPRODUCT(COUNTIF(C681:G681,C680:G680))</f>
        <v>1</v>
      </c>
    </row>
    <row r="681">
      <c r="A681">
        <v>913</v>
      </c>
      <c r="B681" t="str">
        <v>2010-04-07</v>
      </c>
      <c r="C681">
        <v>4</v>
      </c>
      <c r="D681">
        <v>9</v>
      </c>
      <c r="E681">
        <v>20</v>
      </c>
      <c r="F681">
        <v>30</v>
      </c>
      <c r="G681">
        <v>32</v>
      </c>
      <c r="H681">
        <v>5</v>
      </c>
      <c r="I681" t="str">
        <v>04 - 09 - 20 - 30 - 32 [PB: 5]</v>
      </c>
      <c r="J681">
        <f>SUM(C681:G681)</f>
        <v>95</v>
      </c>
      <c r="K681">
        <f>AVERAGE(C681:G681)</f>
        <v>19</v>
      </c>
      <c r="L681">
        <f>G681-C681</f>
        <v>28</v>
      </c>
      <c r="M681">
        <f>SUMPRODUCT(MOD(C681:G681,2))</f>
        <v>1</v>
      </c>
      <c r="N681">
        <f>5-M681</f>
        <v>4</v>
      </c>
      <c r="O681">
        <f>COUNTIF(C681:G681,"&lt;=17")</f>
        <v>2</v>
      </c>
      <c r="P681">
        <f>COUNTIF(C681:G681,"&gt;=18")</f>
        <v>3</v>
      </c>
      <c r="Q681">
        <f>SUMPRODUCT(--(D681:G681-C681:F681=1))</f>
        <v>0</v>
      </c>
      <c r="R681">
        <f>SUMPRODUCT(COUNTIF(C682:G682,C681:G681))</f>
        <v>1</v>
      </c>
    </row>
    <row r="682">
      <c r="A682">
        <v>912</v>
      </c>
      <c r="B682" t="str">
        <v>2010-04-03</v>
      </c>
      <c r="C682">
        <v>7</v>
      </c>
      <c r="D682">
        <v>12</v>
      </c>
      <c r="E682">
        <v>21</v>
      </c>
      <c r="F682">
        <v>27</v>
      </c>
      <c r="G682">
        <v>32</v>
      </c>
      <c r="H682">
        <v>6</v>
      </c>
      <c r="I682" t="str">
        <v>07 - 12 - 21 - 27 - 32 [PB: 6]</v>
      </c>
      <c r="J682">
        <f>SUM(C682:G682)</f>
        <v>99</v>
      </c>
      <c r="K682">
        <f>AVERAGE(C682:G682)</f>
        <v>19.8</v>
      </c>
      <c r="L682">
        <f>G682-C682</f>
        <v>25</v>
      </c>
      <c r="M682">
        <f>SUMPRODUCT(MOD(C682:G682,2))</f>
        <v>3</v>
      </c>
      <c r="N682">
        <f>5-M682</f>
        <v>2</v>
      </c>
      <c r="O682">
        <f>COUNTIF(C682:G682,"&lt;=17")</f>
        <v>2</v>
      </c>
      <c r="P682">
        <f>COUNTIF(C682:G682,"&gt;=18")</f>
        <v>3</v>
      </c>
      <c r="Q682">
        <f>SUMPRODUCT(--(D682:G682-C682:F682=1))</f>
        <v>0</v>
      </c>
      <c r="R682">
        <f>SUMPRODUCT(COUNTIF(C683:G683,C682:G682))</f>
        <v>0</v>
      </c>
    </row>
    <row r="683">
      <c r="A683">
        <v>911</v>
      </c>
      <c r="B683" t="str">
        <v>2010-03-31</v>
      </c>
      <c r="C683">
        <v>4</v>
      </c>
      <c r="D683">
        <v>16</v>
      </c>
      <c r="E683">
        <v>23</v>
      </c>
      <c r="F683">
        <v>28</v>
      </c>
      <c r="G683">
        <v>33</v>
      </c>
      <c r="H683">
        <v>2</v>
      </c>
      <c r="I683" t="str">
        <v>04 - 16 - 23 - 28 - 33 [PB: 2]</v>
      </c>
      <c r="J683">
        <f>SUM(C683:G683)</f>
        <v>104</v>
      </c>
      <c r="K683">
        <f>AVERAGE(C683:G683)</f>
        <v>20.8</v>
      </c>
      <c r="L683">
        <f>G683-C683</f>
        <v>29</v>
      </c>
      <c r="M683">
        <f>SUMPRODUCT(MOD(C683:G683,2))</f>
        <v>2</v>
      </c>
      <c r="N683">
        <f>5-M683</f>
        <v>3</v>
      </c>
      <c r="O683">
        <f>COUNTIF(C683:G683,"&lt;=17")</f>
        <v>2</v>
      </c>
      <c r="P683">
        <f>COUNTIF(C683:G683,"&gt;=18")</f>
        <v>3</v>
      </c>
      <c r="Q683">
        <f>SUMPRODUCT(--(D683:G683-C683:F683=1))</f>
        <v>0</v>
      </c>
      <c r="R683">
        <f>SUMPRODUCT(COUNTIF(C684:G684,C683:G683))</f>
        <v>1</v>
      </c>
    </row>
    <row r="684">
      <c r="A684">
        <v>910</v>
      </c>
      <c r="B684" t="str">
        <v>2010-03-27</v>
      </c>
      <c r="C684">
        <v>11</v>
      </c>
      <c r="D684">
        <v>15</v>
      </c>
      <c r="E684">
        <v>25</v>
      </c>
      <c r="F684">
        <v>29</v>
      </c>
      <c r="G684">
        <v>33</v>
      </c>
      <c r="H684">
        <v>9</v>
      </c>
      <c r="I684" t="str">
        <v>11 - 15 - 25 - 29 - 33 [PB: 9]</v>
      </c>
      <c r="J684">
        <f>SUM(C684:G684)</f>
        <v>113</v>
      </c>
      <c r="K684">
        <f>AVERAGE(C684:G684)</f>
        <v>22.6</v>
      </c>
      <c r="L684">
        <f>G684-C684</f>
        <v>22</v>
      </c>
      <c r="M684">
        <f>SUMPRODUCT(MOD(C684:G684,2))</f>
        <v>5</v>
      </c>
      <c r="N684">
        <f>5-M684</f>
        <v>0</v>
      </c>
      <c r="O684">
        <f>COUNTIF(C684:G684,"&lt;=17")</f>
        <v>2</v>
      </c>
      <c r="P684">
        <f>COUNTIF(C684:G684,"&gt;=18")</f>
        <v>3</v>
      </c>
      <c r="Q684">
        <f>SUMPRODUCT(--(D684:G684-C684:F684=1))</f>
        <v>0</v>
      </c>
      <c r="R684">
        <f>SUMPRODUCT(COUNTIF(C685:G685,C684:G684))</f>
        <v>1</v>
      </c>
    </row>
    <row r="685">
      <c r="A685">
        <v>909</v>
      </c>
      <c r="B685" t="str">
        <v>2010-03-24</v>
      </c>
      <c r="C685">
        <v>17</v>
      </c>
      <c r="D685">
        <v>18</v>
      </c>
      <c r="E685">
        <v>25</v>
      </c>
      <c r="F685">
        <v>26</v>
      </c>
      <c r="G685">
        <v>30</v>
      </c>
      <c r="H685">
        <v>5</v>
      </c>
      <c r="I685" t="str">
        <v>17 - 18 - 25 - 26 - 30 [PB: 5]</v>
      </c>
      <c r="J685">
        <f>SUM(C685:G685)</f>
        <v>116</v>
      </c>
      <c r="K685">
        <f>AVERAGE(C685:G685)</f>
        <v>23.2</v>
      </c>
      <c r="L685">
        <f>G685-C685</f>
        <v>13</v>
      </c>
      <c r="M685">
        <f>SUMPRODUCT(MOD(C685:G685,2))</f>
        <v>2</v>
      </c>
      <c r="N685">
        <f>5-M685</f>
        <v>3</v>
      </c>
      <c r="O685">
        <f>COUNTIF(C685:G685,"&lt;=17")</f>
        <v>1</v>
      </c>
      <c r="P685">
        <f>COUNTIF(C685:G685,"&gt;=18")</f>
        <v>4</v>
      </c>
      <c r="Q685">
        <f>SUMPRODUCT(--(D685:G685-C685:F685=1))</f>
        <v>2</v>
      </c>
      <c r="R685">
        <f>SUMPRODUCT(COUNTIF(C686:G686,C685:G685))</f>
        <v>0</v>
      </c>
    </row>
    <row r="686">
      <c r="A686">
        <v>908</v>
      </c>
      <c r="B686" t="str">
        <v>2010-03-20</v>
      </c>
      <c r="C686">
        <v>5</v>
      </c>
      <c r="D686">
        <v>14</v>
      </c>
      <c r="E686">
        <v>23</v>
      </c>
      <c r="F686">
        <v>28</v>
      </c>
      <c r="G686">
        <v>32</v>
      </c>
      <c r="H686">
        <v>5</v>
      </c>
      <c r="I686" t="str">
        <v>05 - 14 - 23 - 28 - 32 [PB: 5]</v>
      </c>
      <c r="J686">
        <f>SUM(C686:G686)</f>
        <v>102</v>
      </c>
      <c r="K686">
        <f>AVERAGE(C686:G686)</f>
        <v>20.4</v>
      </c>
      <c r="L686">
        <f>G686-C686</f>
        <v>27</v>
      </c>
      <c r="M686">
        <f>SUMPRODUCT(MOD(C686:G686,2))</f>
        <v>2</v>
      </c>
      <c r="N686">
        <f>5-M686</f>
        <v>3</v>
      </c>
      <c r="O686">
        <f>COUNTIF(C686:G686,"&lt;=17")</f>
        <v>2</v>
      </c>
      <c r="P686">
        <f>COUNTIF(C686:G686,"&gt;=18")</f>
        <v>3</v>
      </c>
      <c r="Q686">
        <f>SUMPRODUCT(--(D686:G686-C686:F686=1))</f>
        <v>0</v>
      </c>
      <c r="R686">
        <f>SUMPRODUCT(COUNTIF(C687:G687,C686:G686))</f>
        <v>1</v>
      </c>
    </row>
    <row r="687">
      <c r="A687">
        <v>907</v>
      </c>
      <c r="B687" t="str">
        <v>2010-03-17</v>
      </c>
      <c r="C687">
        <v>7</v>
      </c>
      <c r="D687">
        <v>9</v>
      </c>
      <c r="E687">
        <v>11</v>
      </c>
      <c r="F687">
        <v>14</v>
      </c>
      <c r="G687">
        <v>26</v>
      </c>
      <c r="H687">
        <v>5</v>
      </c>
      <c r="I687" t="str">
        <v>07 - 09 - 11 - 14 - 26 [PB: 5]</v>
      </c>
      <c r="J687">
        <f>SUM(C687:G687)</f>
        <v>67</v>
      </c>
      <c r="K687">
        <f>AVERAGE(C687:G687)</f>
        <v>13.4</v>
      </c>
      <c r="L687">
        <f>G687-C687</f>
        <v>19</v>
      </c>
      <c r="M687">
        <f>SUMPRODUCT(MOD(C687:G687,2))</f>
        <v>3</v>
      </c>
      <c r="N687">
        <f>5-M687</f>
        <v>2</v>
      </c>
      <c r="O687">
        <f>COUNTIF(C687:G687,"&lt;=17")</f>
        <v>4</v>
      </c>
      <c r="P687">
        <f>COUNTIF(C687:G687,"&gt;=18")</f>
        <v>1</v>
      </c>
      <c r="Q687">
        <f>SUMPRODUCT(--(D687:G687-C687:F687=1))</f>
        <v>0</v>
      </c>
      <c r="R687">
        <f>SUMPRODUCT(COUNTIF(C688:G688,C687:G687))</f>
        <v>0</v>
      </c>
    </row>
    <row r="688">
      <c r="A688">
        <v>906</v>
      </c>
      <c r="B688" t="str">
        <v>2010-03-13</v>
      </c>
      <c r="C688">
        <v>4</v>
      </c>
      <c r="D688">
        <v>16</v>
      </c>
      <c r="E688">
        <v>23</v>
      </c>
      <c r="F688">
        <v>28</v>
      </c>
      <c r="G688">
        <v>36</v>
      </c>
      <c r="H688">
        <v>7</v>
      </c>
      <c r="I688" t="str">
        <v>04 - 16 - 23 - 28 - 36 [PB: 7]</v>
      </c>
      <c r="J688">
        <f>SUM(C688:G688)</f>
        <v>107</v>
      </c>
      <c r="K688">
        <f>AVERAGE(C688:G688)</f>
        <v>21.4</v>
      </c>
      <c r="L688">
        <f>G688-C688</f>
        <v>32</v>
      </c>
      <c r="M688">
        <f>SUMPRODUCT(MOD(C688:G688,2))</f>
        <v>1</v>
      </c>
      <c r="N688">
        <f>5-M688</f>
        <v>4</v>
      </c>
      <c r="O688">
        <f>COUNTIF(C688:G688,"&lt;=17")</f>
        <v>2</v>
      </c>
      <c r="P688">
        <f>COUNTIF(C688:G688,"&gt;=18")</f>
        <v>3</v>
      </c>
      <c r="Q688">
        <f>SUMPRODUCT(--(D688:G688-C688:F688=1))</f>
        <v>0</v>
      </c>
      <c r="R688">
        <f>SUMPRODUCT(COUNTIF(C689:G689,C688:G688))</f>
        <v>0</v>
      </c>
    </row>
    <row r="689">
      <c r="A689">
        <v>905</v>
      </c>
      <c r="B689" t="str">
        <v>2010-03-10</v>
      </c>
      <c r="C689">
        <v>5</v>
      </c>
      <c r="D689">
        <v>8</v>
      </c>
      <c r="E689">
        <v>13</v>
      </c>
      <c r="F689">
        <v>14</v>
      </c>
      <c r="G689">
        <v>34</v>
      </c>
      <c r="H689">
        <v>3</v>
      </c>
      <c r="I689" t="str">
        <v>05 - 08 - 13 - 14 - 34 [PB: 3]</v>
      </c>
      <c r="J689">
        <f>SUM(C689:G689)</f>
        <v>74</v>
      </c>
      <c r="K689">
        <f>AVERAGE(C689:G689)</f>
        <v>14.8</v>
      </c>
      <c r="L689">
        <f>G689-C689</f>
        <v>29</v>
      </c>
      <c r="M689">
        <f>SUMPRODUCT(MOD(C689:G689,2))</f>
        <v>2</v>
      </c>
      <c r="N689">
        <f>5-M689</f>
        <v>3</v>
      </c>
      <c r="O689">
        <f>COUNTIF(C689:G689,"&lt;=17")</f>
        <v>4</v>
      </c>
      <c r="P689">
        <f>COUNTIF(C689:G689,"&gt;=18")</f>
        <v>1</v>
      </c>
      <c r="Q689">
        <f>SUMPRODUCT(--(D689:G689-C689:F689=1))</f>
        <v>1</v>
      </c>
      <c r="R689">
        <f>SUMPRODUCT(COUNTIF(C690:G690,C689:G689))</f>
        <v>0</v>
      </c>
    </row>
    <row r="690">
      <c r="A690">
        <v>904</v>
      </c>
      <c r="B690" t="str">
        <v>2010-03-06</v>
      </c>
      <c r="C690">
        <v>7</v>
      </c>
      <c r="D690">
        <v>9</v>
      </c>
      <c r="E690">
        <v>16</v>
      </c>
      <c r="F690">
        <v>21</v>
      </c>
      <c r="G690">
        <v>35</v>
      </c>
      <c r="H690">
        <v>6</v>
      </c>
      <c r="I690" t="str">
        <v>07 - 09 - 16 - 21 - 35 [PB: 6]</v>
      </c>
      <c r="J690">
        <f>SUM(C690:G690)</f>
        <v>88</v>
      </c>
      <c r="K690">
        <f>AVERAGE(C690:G690)</f>
        <v>17.6</v>
      </c>
      <c r="L690">
        <f>G690-C690</f>
        <v>28</v>
      </c>
      <c r="M690">
        <f>SUMPRODUCT(MOD(C690:G690,2))</f>
        <v>4</v>
      </c>
      <c r="N690">
        <f>5-M690</f>
        <v>1</v>
      </c>
      <c r="O690">
        <f>COUNTIF(C690:G690,"&lt;=17")</f>
        <v>3</v>
      </c>
      <c r="P690">
        <f>COUNTIF(C690:G690,"&gt;=18")</f>
        <v>2</v>
      </c>
      <c r="Q690">
        <f>SUMPRODUCT(--(D690:G690-C690:F690=1))</f>
        <v>0</v>
      </c>
      <c r="R690">
        <f>SUMPRODUCT(COUNTIF(C691:G691,C690:G690))</f>
        <v>1</v>
      </c>
    </row>
    <row r="691">
      <c r="A691">
        <v>903</v>
      </c>
      <c r="B691" t="str">
        <v>2010-03-03</v>
      </c>
      <c r="C691">
        <v>4</v>
      </c>
      <c r="D691">
        <v>5</v>
      </c>
      <c r="E691">
        <v>17</v>
      </c>
      <c r="F691">
        <v>21</v>
      </c>
      <c r="G691">
        <v>25</v>
      </c>
      <c r="H691">
        <v>2</v>
      </c>
      <c r="I691" t="str">
        <v>04 - 05 - 17 - 21 - 25 [PB: 2]</v>
      </c>
      <c r="J691">
        <f>SUM(C691:G691)</f>
        <v>72</v>
      </c>
      <c r="K691">
        <f>AVERAGE(C691:G691)</f>
        <v>14.4</v>
      </c>
      <c r="L691">
        <f>G691-C691</f>
        <v>21</v>
      </c>
      <c r="M691">
        <f>SUMPRODUCT(MOD(C691:G691,2))</f>
        <v>4</v>
      </c>
      <c r="N691">
        <f>5-M691</f>
        <v>1</v>
      </c>
      <c r="O691">
        <f>COUNTIF(C691:G691,"&lt;=17")</f>
        <v>3</v>
      </c>
      <c r="P691">
        <f>COUNTIF(C691:G691,"&gt;=18")</f>
        <v>2</v>
      </c>
      <c r="Q691">
        <f>SUMPRODUCT(--(D691:G691-C691:F691=1))</f>
        <v>1</v>
      </c>
      <c r="R691">
        <f>SUMPRODUCT(COUNTIF(C692:G692,C691:G691))</f>
        <v>0</v>
      </c>
    </row>
    <row r="692">
      <c r="A692">
        <v>702</v>
      </c>
      <c r="B692" t="str">
        <v>2008-03-29</v>
      </c>
      <c r="C692">
        <v>1</v>
      </c>
      <c r="D692">
        <v>3</v>
      </c>
      <c r="E692">
        <v>6</v>
      </c>
      <c r="F692">
        <v>30</v>
      </c>
      <c r="G692">
        <v>32</v>
      </c>
      <c r="H692">
        <v>3</v>
      </c>
      <c r="I692" t="str">
        <v>01 - 03 - 06 - 30 - 32 [PB: 3]</v>
      </c>
      <c r="J692">
        <f>SUM(C692:G692)</f>
        <v>72</v>
      </c>
      <c r="K692">
        <f>AVERAGE(C692:G692)</f>
        <v>14.4</v>
      </c>
      <c r="L692">
        <f>G692-C692</f>
        <v>31</v>
      </c>
      <c r="M692">
        <f>SUMPRODUCT(MOD(C692:G692,2))</f>
        <v>2</v>
      </c>
      <c r="N692">
        <f>5-M692</f>
        <v>3</v>
      </c>
      <c r="O692">
        <f>COUNTIF(C692:G692,"&lt;=17")</f>
        <v>3</v>
      </c>
      <c r="P692">
        <f>COUNTIF(C692:G692,"&gt;=18")</f>
        <v>2</v>
      </c>
      <c r="Q692">
        <f>SUMPRODUCT(--(D692:G692-C692:F692=1))</f>
        <v>0</v>
      </c>
      <c r="R692">
        <f>SUMPRODUCT(COUNTIF(C693:G693,C692:G692))</f>
        <v>1</v>
      </c>
    </row>
    <row r="693">
      <c r="A693">
        <v>701</v>
      </c>
      <c r="B693" t="str">
        <v>2008-03-26</v>
      </c>
      <c r="C693">
        <v>9</v>
      </c>
      <c r="D693">
        <v>28</v>
      </c>
      <c r="E693">
        <v>31</v>
      </c>
      <c r="F693">
        <v>32</v>
      </c>
      <c r="G693">
        <v>33</v>
      </c>
      <c r="H693">
        <v>6</v>
      </c>
      <c r="I693" t="str">
        <v>09 - 28 - 31 - 32 - 33 [PB: 6]</v>
      </c>
      <c r="J693">
        <f>SUM(C693:G693)</f>
        <v>133</v>
      </c>
      <c r="K693">
        <f>AVERAGE(C693:G693)</f>
        <v>26.6</v>
      </c>
      <c r="L693">
        <f>G693-C693</f>
        <v>24</v>
      </c>
      <c r="M693">
        <f>SUMPRODUCT(MOD(C693:G693,2))</f>
        <v>3</v>
      </c>
      <c r="N693">
        <f>5-M693</f>
        <v>2</v>
      </c>
      <c r="O693">
        <f>COUNTIF(C693:G693,"&lt;=17")</f>
        <v>1</v>
      </c>
      <c r="P693">
        <f>COUNTIF(C693:G693,"&gt;=18")</f>
        <v>4</v>
      </c>
      <c r="Q693">
        <f>SUMPRODUCT(--(D693:G693-C693:F693=1))</f>
        <v>2</v>
      </c>
      <c r="R693">
        <f>SUMPRODUCT(COUNTIF(C694:G694,C693:G693))</f>
        <v>1</v>
      </c>
    </row>
    <row r="694">
      <c r="A694">
        <v>700</v>
      </c>
      <c r="B694" t="str">
        <v>2008-03-22</v>
      </c>
      <c r="C694">
        <v>1</v>
      </c>
      <c r="D694">
        <v>8</v>
      </c>
      <c r="E694">
        <v>9</v>
      </c>
      <c r="F694">
        <v>19</v>
      </c>
      <c r="G694">
        <v>30</v>
      </c>
      <c r="H694">
        <v>6</v>
      </c>
      <c r="I694" t="str">
        <v>01 - 08 - 09 - 19 - 30 [PB: 6]</v>
      </c>
      <c r="J694">
        <f>SUM(C694:G694)</f>
        <v>67</v>
      </c>
      <c r="K694">
        <f>AVERAGE(C694:G694)</f>
        <v>13.4</v>
      </c>
      <c r="L694">
        <f>G694-C694</f>
        <v>29</v>
      </c>
      <c r="M694">
        <f>SUMPRODUCT(MOD(C694:G694,2))</f>
        <v>3</v>
      </c>
      <c r="N694">
        <f>5-M694</f>
        <v>2</v>
      </c>
      <c r="O694">
        <f>COUNTIF(C694:G694,"&lt;=17")</f>
        <v>3</v>
      </c>
      <c r="P694">
        <f>COUNTIF(C694:G694,"&gt;=18")</f>
        <v>2</v>
      </c>
      <c r="Q694">
        <f>SUMPRODUCT(--(D694:G694-C694:F694=1))</f>
        <v>1</v>
      </c>
      <c r="R694">
        <f>SUMPRODUCT(COUNTIF(C695:G695,C694:G694))</f>
        <v>2</v>
      </c>
    </row>
    <row r="695">
      <c r="A695">
        <v>699</v>
      </c>
      <c r="B695" t="str">
        <v>2008-03-19</v>
      </c>
      <c r="C695">
        <v>9</v>
      </c>
      <c r="D695">
        <v>10</v>
      </c>
      <c r="E695">
        <v>12</v>
      </c>
      <c r="F695">
        <v>19</v>
      </c>
      <c r="G695">
        <v>21</v>
      </c>
      <c r="H695">
        <v>6</v>
      </c>
      <c r="I695" t="str">
        <v>09 - 10 - 12 - 19 - 21 [PB: 6]</v>
      </c>
      <c r="J695">
        <f>SUM(C695:G695)</f>
        <v>71</v>
      </c>
      <c r="K695">
        <f>AVERAGE(C695:G695)</f>
        <v>14.2</v>
      </c>
      <c r="L695">
        <f>G695-C695</f>
        <v>12</v>
      </c>
      <c r="M695">
        <f>SUMPRODUCT(MOD(C695:G695,2))</f>
        <v>3</v>
      </c>
      <c r="N695">
        <f>5-M695</f>
        <v>2</v>
      </c>
      <c r="O695">
        <f>COUNTIF(C695:G695,"&lt;=17")</f>
        <v>3</v>
      </c>
      <c r="P695">
        <f>COUNTIF(C695:G695,"&gt;=18")</f>
        <v>2</v>
      </c>
      <c r="Q695">
        <f>SUMPRODUCT(--(D695:G695-C695:F695=1))</f>
        <v>1</v>
      </c>
      <c r="R695">
        <f>SUMPRODUCT(COUNTIF(C696:G696,C695:G695))</f>
        <v>0</v>
      </c>
    </row>
    <row r="696">
      <c r="A696">
        <v>698</v>
      </c>
      <c r="B696" t="str">
        <v>2008-03-15</v>
      </c>
      <c r="C696">
        <v>3</v>
      </c>
      <c r="D696">
        <v>6</v>
      </c>
      <c r="E696">
        <v>8</v>
      </c>
      <c r="F696">
        <v>16</v>
      </c>
      <c r="G696">
        <v>30</v>
      </c>
      <c r="H696">
        <v>1</v>
      </c>
      <c r="I696" t="str">
        <v>03 - 06 - 08 - 16 - 30 [PB: 1]</v>
      </c>
      <c r="J696">
        <f>SUM(C696:G696)</f>
        <v>63</v>
      </c>
      <c r="K696">
        <f>AVERAGE(C696:G696)</f>
        <v>12.6</v>
      </c>
      <c r="L696">
        <f>G696-C696</f>
        <v>27</v>
      </c>
      <c r="M696">
        <f>SUMPRODUCT(MOD(C696:G696,2))</f>
        <v>1</v>
      </c>
      <c r="N696">
        <f>5-M696</f>
        <v>4</v>
      </c>
      <c r="O696">
        <f>COUNTIF(C696:G696,"&lt;=17")</f>
        <v>4</v>
      </c>
      <c r="P696">
        <f>COUNTIF(C696:G696,"&gt;=18")</f>
        <v>1</v>
      </c>
      <c r="Q696">
        <f>SUMPRODUCT(--(D696:G696-C696:F696=1))</f>
        <v>0</v>
      </c>
      <c r="R696">
        <f>SUMPRODUCT(COUNTIF(C697:G697,C696:G696))</f>
        <v>2</v>
      </c>
    </row>
    <row r="697">
      <c r="A697">
        <v>697</v>
      </c>
      <c r="B697" t="str">
        <v>2008-03-12</v>
      </c>
      <c r="C697">
        <v>3</v>
      </c>
      <c r="D697">
        <v>15</v>
      </c>
      <c r="E697">
        <v>29</v>
      </c>
      <c r="F697">
        <v>30</v>
      </c>
      <c r="G697">
        <v>32</v>
      </c>
      <c r="H697">
        <v>2</v>
      </c>
      <c r="I697" t="str">
        <v>03 - 15 - 29 - 30 - 32 [PB: 2]</v>
      </c>
      <c r="J697">
        <f>SUM(C697:G697)</f>
        <v>109</v>
      </c>
      <c r="K697">
        <f>AVERAGE(C697:G697)</f>
        <v>21.8</v>
      </c>
      <c r="L697">
        <f>G697-C697</f>
        <v>29</v>
      </c>
      <c r="M697">
        <f>SUMPRODUCT(MOD(C697:G697,2))</f>
        <v>3</v>
      </c>
      <c r="N697">
        <f>5-M697</f>
        <v>2</v>
      </c>
      <c r="O697">
        <f>COUNTIF(C697:G697,"&lt;=17")</f>
        <v>2</v>
      </c>
      <c r="P697">
        <f>COUNTIF(C697:G697,"&gt;=18")</f>
        <v>3</v>
      </c>
      <c r="Q697">
        <f>SUMPRODUCT(--(D697:G697-C697:F697=1))</f>
        <v>1</v>
      </c>
      <c r="R697">
        <f>SUMPRODUCT(COUNTIF(C698:G698,C697:G697))</f>
        <v>1</v>
      </c>
    </row>
    <row r="698">
      <c r="A698">
        <v>696</v>
      </c>
      <c r="B698" t="str">
        <v>2008-03-08</v>
      </c>
      <c r="C698">
        <v>3</v>
      </c>
      <c r="D698">
        <v>18</v>
      </c>
      <c r="E698">
        <v>20</v>
      </c>
      <c r="F698">
        <v>27</v>
      </c>
      <c r="G698">
        <v>31</v>
      </c>
      <c r="H698">
        <v>2</v>
      </c>
      <c r="I698" t="str">
        <v>03 - 18 - 20 - 27 - 31 [PB: 2]</v>
      </c>
      <c r="J698">
        <f>SUM(C698:G698)</f>
        <v>99</v>
      </c>
      <c r="K698">
        <f>AVERAGE(C698:G698)</f>
        <v>19.8</v>
      </c>
      <c r="L698">
        <f>G698-C698</f>
        <v>28</v>
      </c>
      <c r="M698">
        <f>SUMPRODUCT(MOD(C698:G698,2))</f>
        <v>3</v>
      </c>
      <c r="N698">
        <f>5-M698</f>
        <v>2</v>
      </c>
      <c r="O698">
        <f>COUNTIF(C698:G698,"&lt;=17")</f>
        <v>1</v>
      </c>
      <c r="P698">
        <f>COUNTIF(C698:G698,"&gt;=18")</f>
        <v>4</v>
      </c>
      <c r="Q698">
        <f>SUMPRODUCT(--(D698:G698-C698:F698=1))</f>
        <v>0</v>
      </c>
      <c r="R698">
        <f>SUMPRODUCT(COUNTIF(C699:G699,C698:G698))</f>
        <v>0</v>
      </c>
    </row>
    <row r="699">
      <c r="A699">
        <v>695</v>
      </c>
      <c r="B699" t="str">
        <v>2008-03-05</v>
      </c>
      <c r="C699">
        <v>7</v>
      </c>
      <c r="D699">
        <v>10</v>
      </c>
      <c r="E699">
        <v>17</v>
      </c>
      <c r="F699">
        <v>33</v>
      </c>
      <c r="G699">
        <v>34</v>
      </c>
      <c r="H699">
        <v>6</v>
      </c>
      <c r="I699" t="str">
        <v>07 - 10 - 17 - 33 - 34 [PB: 6]</v>
      </c>
      <c r="J699">
        <f>SUM(C699:G699)</f>
        <v>101</v>
      </c>
      <c r="K699">
        <f>AVERAGE(C699:G699)</f>
        <v>20.2</v>
      </c>
      <c r="L699">
        <f>G699-C699</f>
        <v>27</v>
      </c>
      <c r="M699">
        <f>SUMPRODUCT(MOD(C699:G699,2))</f>
        <v>3</v>
      </c>
      <c r="N699">
        <f>5-M699</f>
        <v>2</v>
      </c>
      <c r="O699">
        <f>COUNTIF(C699:G699,"&lt;=17")</f>
        <v>3</v>
      </c>
      <c r="P699">
        <f>COUNTIF(C699:G699,"&gt;=18")</f>
        <v>2</v>
      </c>
      <c r="Q699">
        <f>SUMPRODUCT(--(D699:G699-C699:F699=1))</f>
        <v>1</v>
      </c>
      <c r="R699">
        <f>SUMPRODUCT(COUNTIF(C700:G700,C699:G699))</f>
        <v>0</v>
      </c>
    </row>
    <row r="700">
      <c r="A700">
        <v>694</v>
      </c>
      <c r="B700" t="str">
        <v>2008-03-04</v>
      </c>
      <c r="C700">
        <v>6</v>
      </c>
      <c r="D700">
        <v>8</v>
      </c>
      <c r="E700">
        <v>13</v>
      </c>
      <c r="F700">
        <v>18</v>
      </c>
      <c r="G700">
        <v>21</v>
      </c>
      <c r="H700">
        <v>4</v>
      </c>
      <c r="I700" t="str">
        <v>06 - 08 - 13 - 18 - 21 [PB: 4]</v>
      </c>
      <c r="J700">
        <f>SUM(C700:G700)</f>
        <v>66</v>
      </c>
      <c r="K700">
        <f>AVERAGE(C700:G700)</f>
        <v>13.2</v>
      </c>
      <c r="L700">
        <f>G700-C700</f>
        <v>15</v>
      </c>
      <c r="M700">
        <f>SUMPRODUCT(MOD(C700:G700,2))</f>
        <v>2</v>
      </c>
      <c r="N700">
        <f>5-M700</f>
        <v>3</v>
      </c>
      <c r="O700">
        <f>COUNTIF(C700:G700,"&lt;=17")</f>
        <v>3</v>
      </c>
      <c r="P700">
        <f>COUNTIF(C700:G700,"&gt;=18")</f>
        <v>2</v>
      </c>
      <c r="Q700">
        <f>SUMPRODUCT(--(D700:G700-C700:F700=1))</f>
        <v>0</v>
      </c>
      <c r="R700">
        <f>SUMPRODUCT(COUNTIF(C701:G701,C700:G700))</f>
        <v>1</v>
      </c>
    </row>
    <row r="701">
      <c r="A701">
        <v>693</v>
      </c>
      <c r="B701" t="str">
        <v>2008-02-27</v>
      </c>
      <c r="C701">
        <v>1</v>
      </c>
      <c r="D701">
        <v>2</v>
      </c>
      <c r="E701">
        <v>8</v>
      </c>
      <c r="F701">
        <v>27</v>
      </c>
      <c r="G701">
        <v>33</v>
      </c>
      <c r="H701">
        <v>9</v>
      </c>
      <c r="I701" t="str">
        <v>01 - 02 - 08 - 27 - 33 [PB: 9]</v>
      </c>
      <c r="J701">
        <f>SUM(C701:G701)</f>
        <v>71</v>
      </c>
      <c r="K701">
        <f>AVERAGE(C701:G701)</f>
        <v>14.2</v>
      </c>
      <c r="L701">
        <f>G701-C701</f>
        <v>32</v>
      </c>
      <c r="M701">
        <f>SUMPRODUCT(MOD(C701:G701,2))</f>
        <v>3</v>
      </c>
      <c r="N701">
        <f>5-M701</f>
        <v>2</v>
      </c>
      <c r="O701">
        <f>COUNTIF(C701:G701,"&lt;=17")</f>
        <v>3</v>
      </c>
      <c r="P701">
        <f>COUNTIF(C701:G701,"&gt;=18")</f>
        <v>2</v>
      </c>
      <c r="Q701">
        <f>SUMPRODUCT(--(D701:G701-C701:F701=1))</f>
        <v>1</v>
      </c>
      <c r="R701">
        <f>SUMPRODUCT(COUNTIF(C702:G702,C701:G701))</f>
        <v>0</v>
      </c>
    </row>
    <row r="702">
      <c r="A702">
        <v>692</v>
      </c>
      <c r="B702" t="str">
        <v>2008-02-23</v>
      </c>
      <c r="C702">
        <v>6</v>
      </c>
      <c r="D702">
        <v>13</v>
      </c>
      <c r="E702">
        <v>16</v>
      </c>
      <c r="F702">
        <v>17</v>
      </c>
      <c r="G702">
        <v>26</v>
      </c>
      <c r="H702">
        <v>1</v>
      </c>
      <c r="I702" t="str">
        <v>06 - 13 - 16 - 17 - 26 [PB: 1]</v>
      </c>
      <c r="J702">
        <f>SUM(C702:G702)</f>
        <v>78</v>
      </c>
      <c r="K702">
        <f>AVERAGE(C702:G702)</f>
        <v>15.6</v>
      </c>
      <c r="L702">
        <f>G702-C702</f>
        <v>20</v>
      </c>
      <c r="M702">
        <f>SUMPRODUCT(MOD(C702:G702,2))</f>
        <v>2</v>
      </c>
      <c r="N702">
        <f>5-M702</f>
        <v>3</v>
      </c>
      <c r="O702">
        <f>COUNTIF(C702:G702,"&lt;=17")</f>
        <v>4</v>
      </c>
      <c r="P702">
        <f>COUNTIF(C702:G702,"&gt;=18")</f>
        <v>1</v>
      </c>
      <c r="Q702">
        <f>SUMPRODUCT(--(D702:G702-C702:F702=1))</f>
        <v>1</v>
      </c>
      <c r="R702">
        <f>SUMPRODUCT(COUNTIF(C703:G703,C702:G702))</f>
        <v>1</v>
      </c>
    </row>
    <row r="703">
      <c r="A703">
        <v>691</v>
      </c>
      <c r="B703" t="str">
        <v>2008-02-20</v>
      </c>
      <c r="C703">
        <v>4</v>
      </c>
      <c r="D703">
        <v>10</v>
      </c>
      <c r="E703">
        <v>11</v>
      </c>
      <c r="F703">
        <v>15</v>
      </c>
      <c r="G703">
        <v>17</v>
      </c>
      <c r="H703">
        <v>5</v>
      </c>
      <c r="I703" t="str">
        <v>04 - 10 - 11 - 15 - 17 [PB: 5]</v>
      </c>
      <c r="J703">
        <f>SUM(C703:G703)</f>
        <v>57</v>
      </c>
      <c r="K703">
        <f>AVERAGE(C703:G703)</f>
        <v>11.4</v>
      </c>
      <c r="L703">
        <f>G703-C703</f>
        <v>13</v>
      </c>
      <c r="M703">
        <f>SUMPRODUCT(MOD(C703:G703,2))</f>
        <v>3</v>
      </c>
      <c r="N703">
        <f>5-M703</f>
        <v>2</v>
      </c>
      <c r="O703">
        <f>COUNTIF(C703:G703,"&lt;=17")</f>
        <v>5</v>
      </c>
      <c r="P703">
        <f>COUNTIF(C703:G703,"&gt;=18")</f>
        <v>0</v>
      </c>
      <c r="Q703">
        <f>SUMPRODUCT(--(D703:G703-C703:F703=1))</f>
        <v>1</v>
      </c>
      <c r="R703">
        <f>SUMPRODUCT(COUNTIF(C704:G704,C703:G703))</f>
        <v>2</v>
      </c>
    </row>
    <row r="704">
      <c r="A704">
        <v>690</v>
      </c>
      <c r="B704" t="str">
        <v>2008-02-16</v>
      </c>
      <c r="C704">
        <v>4</v>
      </c>
      <c r="D704">
        <v>9</v>
      </c>
      <c r="E704">
        <v>17</v>
      </c>
      <c r="F704">
        <v>19</v>
      </c>
      <c r="G704">
        <v>26</v>
      </c>
      <c r="H704">
        <v>6</v>
      </c>
      <c r="I704" t="str">
        <v>04 - 09 - 17 - 19 - 26 [PB: 6]</v>
      </c>
      <c r="J704">
        <f>SUM(C704:G704)</f>
        <v>75</v>
      </c>
      <c r="K704">
        <f>AVERAGE(C704:G704)</f>
        <v>15</v>
      </c>
      <c r="L704">
        <f>G704-C704</f>
        <v>22</v>
      </c>
      <c r="M704">
        <f>SUMPRODUCT(MOD(C704:G704,2))</f>
        <v>3</v>
      </c>
      <c r="N704">
        <f>5-M704</f>
        <v>2</v>
      </c>
      <c r="O704">
        <f>COUNTIF(C704:G704,"&lt;=17")</f>
        <v>3</v>
      </c>
      <c r="P704">
        <f>COUNTIF(C704:G704,"&gt;=18")</f>
        <v>2</v>
      </c>
      <c r="Q704">
        <f>SUMPRODUCT(--(D704:G704-C704:F704=1))</f>
        <v>0</v>
      </c>
      <c r="R704">
        <f>SUMPRODUCT(COUNTIF(C705:G705,C704:G704))</f>
        <v>0</v>
      </c>
    </row>
    <row r="705">
      <c r="A705">
        <v>689</v>
      </c>
      <c r="B705" t="str">
        <v>2008-02-13</v>
      </c>
      <c r="C705">
        <v>6</v>
      </c>
      <c r="D705">
        <v>10</v>
      </c>
      <c r="E705">
        <v>11</v>
      </c>
      <c r="F705">
        <v>22</v>
      </c>
      <c r="G705">
        <v>25</v>
      </c>
      <c r="H705">
        <v>9</v>
      </c>
      <c r="I705" t="str">
        <v>06 - 10 - 11 - 22 - 25 [PB: 9]</v>
      </c>
      <c r="J705">
        <f>SUM(C705:G705)</f>
        <v>74</v>
      </c>
      <c r="K705">
        <f>AVERAGE(C705:G705)</f>
        <v>14.8</v>
      </c>
      <c r="L705">
        <f>G705-C705</f>
        <v>19</v>
      </c>
      <c r="M705">
        <f>SUMPRODUCT(MOD(C705:G705,2))</f>
        <v>2</v>
      </c>
      <c r="N705">
        <f>5-M705</f>
        <v>3</v>
      </c>
      <c r="O705">
        <f>COUNTIF(C705:G705,"&lt;=17")</f>
        <v>3</v>
      </c>
      <c r="P705">
        <f>COUNTIF(C705:G705,"&gt;=18")</f>
        <v>2</v>
      </c>
      <c r="Q705">
        <f>SUMPRODUCT(--(D705:G705-C705:F705=1))</f>
        <v>1</v>
      </c>
      <c r="R705">
        <f>SUMPRODUCT(COUNTIF(C706:G706,C705:G705))</f>
        <v>1</v>
      </c>
    </row>
    <row r="706">
      <c r="A706">
        <v>688</v>
      </c>
      <c r="B706" t="str">
        <v>2008-02-09</v>
      </c>
      <c r="C706">
        <v>5</v>
      </c>
      <c r="D706">
        <v>7</v>
      </c>
      <c r="E706">
        <v>11</v>
      </c>
      <c r="F706">
        <v>12</v>
      </c>
      <c r="G706">
        <v>18</v>
      </c>
      <c r="H706">
        <v>6</v>
      </c>
      <c r="I706" t="str">
        <v>05 - 07 - 11 - 12 - 18 [PB: 6]</v>
      </c>
      <c r="J706">
        <f>SUM(C706:G706)</f>
        <v>53</v>
      </c>
      <c r="K706">
        <f>AVERAGE(C706:G706)</f>
        <v>10.6</v>
      </c>
      <c r="L706">
        <f>G706-C706</f>
        <v>13</v>
      </c>
      <c r="M706">
        <f>SUMPRODUCT(MOD(C706:G706,2))</f>
        <v>3</v>
      </c>
      <c r="N706">
        <f>5-M706</f>
        <v>2</v>
      </c>
      <c r="O706">
        <f>COUNTIF(C706:G706,"&lt;=17")</f>
        <v>4</v>
      </c>
      <c r="P706">
        <f>COUNTIF(C706:G706,"&gt;=18")</f>
        <v>1</v>
      </c>
      <c r="Q706">
        <f>SUMPRODUCT(--(D706:G706-C706:F706=1))</f>
        <v>1</v>
      </c>
      <c r="R706">
        <f>SUMPRODUCT(COUNTIF(C707:G707,C706:G706))</f>
        <v>1</v>
      </c>
    </row>
    <row r="707">
      <c r="A707">
        <v>687</v>
      </c>
      <c r="B707" t="str">
        <v>2008-02-06</v>
      </c>
      <c r="C707">
        <v>2</v>
      </c>
      <c r="D707">
        <v>7</v>
      </c>
      <c r="E707">
        <v>15</v>
      </c>
      <c r="F707">
        <v>16</v>
      </c>
      <c r="G707">
        <v>23</v>
      </c>
      <c r="H707">
        <v>4</v>
      </c>
      <c r="I707" t="str">
        <v>02 - 07 - 15 - 16 - 23 [PB: 4]</v>
      </c>
      <c r="J707">
        <f>SUM(C707:G707)</f>
        <v>63</v>
      </c>
      <c r="K707">
        <f>AVERAGE(C707:G707)</f>
        <v>12.6</v>
      </c>
      <c r="L707">
        <f>G707-C707</f>
        <v>21</v>
      </c>
      <c r="M707">
        <f>SUMPRODUCT(MOD(C707:G707,2))</f>
        <v>3</v>
      </c>
      <c r="N707">
        <f>5-M707</f>
        <v>2</v>
      </c>
      <c r="O707">
        <f>COUNTIF(C707:G707,"&lt;=17")</f>
        <v>4</v>
      </c>
      <c r="P707">
        <f>COUNTIF(C707:G707,"&gt;=18")</f>
        <v>1</v>
      </c>
      <c r="Q707">
        <f>SUMPRODUCT(--(D707:G707-C707:F707=1))</f>
        <v>1</v>
      </c>
      <c r="R707">
        <f>SUMPRODUCT(COUNTIF(C708:G708,C707:G707))</f>
        <v>0</v>
      </c>
    </row>
    <row r="708">
      <c r="A708">
        <v>686</v>
      </c>
      <c r="B708" t="str">
        <v>2008-02-02</v>
      </c>
      <c r="C708">
        <v>4</v>
      </c>
      <c r="D708">
        <v>5</v>
      </c>
      <c r="E708">
        <v>22</v>
      </c>
      <c r="F708">
        <v>29</v>
      </c>
      <c r="G708">
        <v>34</v>
      </c>
      <c r="H708">
        <v>1</v>
      </c>
      <c r="I708" t="str">
        <v>04 - 05 - 22 - 29 - 34 [PB: 1]</v>
      </c>
      <c r="J708">
        <f>SUM(C708:G708)</f>
        <v>94</v>
      </c>
      <c r="K708">
        <f>AVERAGE(C708:G708)</f>
        <v>18.8</v>
      </c>
      <c r="L708">
        <f>G708-C708</f>
        <v>30</v>
      </c>
      <c r="M708">
        <f>SUMPRODUCT(MOD(C708:G708,2))</f>
        <v>2</v>
      </c>
      <c r="N708">
        <f>5-M708</f>
        <v>3</v>
      </c>
      <c r="O708">
        <f>COUNTIF(C708:G708,"&lt;=17")</f>
        <v>2</v>
      </c>
      <c r="P708">
        <f>COUNTIF(C708:G708,"&gt;=18")</f>
        <v>3</v>
      </c>
      <c r="Q708">
        <f>SUMPRODUCT(--(D708:G708-C708:F708=1))</f>
        <v>1</v>
      </c>
      <c r="R708">
        <f>SUMPRODUCT(COUNTIF(C709:G709,C708:G708))</f>
        <v>1</v>
      </c>
    </row>
    <row r="709">
      <c r="A709">
        <v>685</v>
      </c>
      <c r="B709" t="str">
        <v>2008-01-30</v>
      </c>
      <c r="C709">
        <v>10</v>
      </c>
      <c r="D709">
        <v>22</v>
      </c>
      <c r="E709">
        <v>26</v>
      </c>
      <c r="F709">
        <v>27</v>
      </c>
      <c r="G709">
        <v>35</v>
      </c>
      <c r="H709">
        <v>10</v>
      </c>
      <c r="I709" t="str">
        <v>10 - 22 - 26 - 27 - 35 [PB: 10]</v>
      </c>
      <c r="J709">
        <f>SUM(C709:G709)</f>
        <v>120</v>
      </c>
      <c r="K709">
        <f>AVERAGE(C709:G709)</f>
        <v>24</v>
      </c>
      <c r="L709">
        <f>G709-C709</f>
        <v>25</v>
      </c>
      <c r="M709">
        <f>SUMPRODUCT(MOD(C709:G709,2))</f>
        <v>2</v>
      </c>
      <c r="N709">
        <f>5-M709</f>
        <v>3</v>
      </c>
      <c r="O709">
        <f>COUNTIF(C709:G709,"&lt;=17")</f>
        <v>1</v>
      </c>
      <c r="P709">
        <f>COUNTIF(C709:G709,"&gt;=18")</f>
        <v>4</v>
      </c>
      <c r="Q709">
        <f>SUMPRODUCT(--(D709:G709-C709:F709=1))</f>
        <v>1</v>
      </c>
      <c r="R709">
        <f>SUMPRODUCT(COUNTIF(C710:G710,C709:G709))</f>
        <v>1</v>
      </c>
    </row>
    <row r="710">
      <c r="A710">
        <v>684</v>
      </c>
      <c r="B710" t="str">
        <v>2008-01-26</v>
      </c>
      <c r="C710">
        <v>12</v>
      </c>
      <c r="D710">
        <v>20</v>
      </c>
      <c r="E710">
        <v>29</v>
      </c>
      <c r="F710">
        <v>35</v>
      </c>
      <c r="G710">
        <v>36</v>
      </c>
      <c r="H710">
        <v>9</v>
      </c>
      <c r="I710" t="str">
        <v>12 - 20 - 29 - 35 - 36 [PB: 9]</v>
      </c>
      <c r="J710">
        <f>SUM(C710:G710)</f>
        <v>132</v>
      </c>
      <c r="K710">
        <f>AVERAGE(C710:G710)</f>
        <v>26.4</v>
      </c>
      <c r="L710">
        <f>G710-C710</f>
        <v>24</v>
      </c>
      <c r="M710">
        <f>SUMPRODUCT(MOD(C710:G710,2))</f>
        <v>2</v>
      </c>
      <c r="N710">
        <f>5-M710</f>
        <v>3</v>
      </c>
      <c r="O710">
        <f>COUNTIF(C710:G710,"&lt;=17")</f>
        <v>1</v>
      </c>
      <c r="P710">
        <f>COUNTIF(C710:G710,"&gt;=18")</f>
        <v>4</v>
      </c>
      <c r="Q710">
        <f>SUMPRODUCT(--(D710:G710-C710:F710=1))</f>
        <v>1</v>
      </c>
      <c r="R710">
        <f>SUMPRODUCT(COUNTIF(C711:G711,C710:G710))</f>
        <v>2</v>
      </c>
    </row>
    <row r="711">
      <c r="A711">
        <v>683</v>
      </c>
      <c r="B711" t="str">
        <v>2008-01-23</v>
      </c>
      <c r="C711">
        <v>7</v>
      </c>
      <c r="D711">
        <v>14</v>
      </c>
      <c r="E711">
        <v>21</v>
      </c>
      <c r="F711">
        <v>29</v>
      </c>
      <c r="G711">
        <v>35</v>
      </c>
      <c r="H711">
        <v>1</v>
      </c>
      <c r="I711" t="str">
        <v>07 - 14 - 21 - 29 - 35 [PB: 1]</v>
      </c>
      <c r="J711">
        <f>SUM(C711:G711)</f>
        <v>106</v>
      </c>
      <c r="K711">
        <f>AVERAGE(C711:G711)</f>
        <v>21.2</v>
      </c>
      <c r="L711">
        <f>G711-C711</f>
        <v>28</v>
      </c>
      <c r="M711">
        <f>SUMPRODUCT(MOD(C711:G711,2))</f>
        <v>4</v>
      </c>
      <c r="N711">
        <f>5-M711</f>
        <v>1</v>
      </c>
      <c r="O711">
        <f>COUNTIF(C711:G711,"&lt;=17")</f>
        <v>2</v>
      </c>
      <c r="P711">
        <f>COUNTIF(C711:G711,"&gt;=18")</f>
        <v>3</v>
      </c>
      <c r="Q711">
        <f>SUMPRODUCT(--(D711:G711-C711:F711=1))</f>
        <v>0</v>
      </c>
      <c r="R711">
        <f>SUMPRODUCT(COUNTIF(C712:G712,C711:G711))</f>
        <v>0</v>
      </c>
    </row>
    <row r="712">
      <c r="A712">
        <v>682</v>
      </c>
      <c r="B712" t="str">
        <v>2008-01-19</v>
      </c>
      <c r="C712">
        <v>1</v>
      </c>
      <c r="D712">
        <v>11</v>
      </c>
      <c r="E712">
        <v>12</v>
      </c>
      <c r="F712">
        <v>16</v>
      </c>
      <c r="G712">
        <v>20</v>
      </c>
      <c r="H712">
        <v>7</v>
      </c>
      <c r="I712" t="str">
        <v>01 - 11 - 12 - 16 - 20 [PB: 7]</v>
      </c>
      <c r="J712">
        <f>SUM(C712:G712)</f>
        <v>60</v>
      </c>
      <c r="K712">
        <f>AVERAGE(C712:G712)</f>
        <v>12</v>
      </c>
      <c r="L712">
        <f>G712-C712</f>
        <v>19</v>
      </c>
      <c r="M712">
        <f>SUMPRODUCT(MOD(C712:G712,2))</f>
        <v>2</v>
      </c>
      <c r="N712">
        <f>5-M712</f>
        <v>3</v>
      </c>
      <c r="O712">
        <f>COUNTIF(C712:G712,"&lt;=17")</f>
        <v>4</v>
      </c>
      <c r="P712">
        <f>COUNTIF(C712:G712,"&gt;=18")</f>
        <v>1</v>
      </c>
      <c r="Q712">
        <f>SUMPRODUCT(--(D712:G712-C712:F712=1))</f>
        <v>1</v>
      </c>
      <c r="R712">
        <f>SUMPRODUCT(COUNTIF(C713:G713,C712:G712))</f>
        <v>0</v>
      </c>
    </row>
    <row r="713">
      <c r="A713">
        <v>681</v>
      </c>
      <c r="B713" t="str">
        <v>2008-01-16</v>
      </c>
      <c r="C713">
        <v>7</v>
      </c>
      <c r="D713">
        <v>18</v>
      </c>
      <c r="E713">
        <v>28</v>
      </c>
      <c r="F713">
        <v>29</v>
      </c>
      <c r="G713">
        <v>30</v>
      </c>
      <c r="H713">
        <v>2</v>
      </c>
      <c r="I713" t="str">
        <v>07 - 18 - 28 - 29 - 30 [PB: 2]</v>
      </c>
      <c r="J713">
        <f>SUM(C713:G713)</f>
        <v>112</v>
      </c>
      <c r="K713">
        <f>AVERAGE(C713:G713)</f>
        <v>22.4</v>
      </c>
      <c r="L713">
        <f>G713-C713</f>
        <v>23</v>
      </c>
      <c r="M713">
        <f>SUMPRODUCT(MOD(C713:G713,2))</f>
        <v>2</v>
      </c>
      <c r="N713">
        <f>5-M713</f>
        <v>3</v>
      </c>
      <c r="O713">
        <f>COUNTIF(C713:G713,"&lt;=17")</f>
        <v>1</v>
      </c>
      <c r="P713">
        <f>COUNTIF(C713:G713,"&gt;=18")</f>
        <v>4</v>
      </c>
      <c r="Q713">
        <f>SUMPRODUCT(--(D713:G713-C713:F713=1))</f>
        <v>2</v>
      </c>
      <c r="R713">
        <f>SUMPRODUCT(COUNTIF(C714:G714,C713:G713))</f>
        <v>0</v>
      </c>
    </row>
    <row r="714">
      <c r="A714">
        <v>680</v>
      </c>
      <c r="B714" t="str">
        <v>2008-01-12</v>
      </c>
      <c r="C714">
        <v>4</v>
      </c>
      <c r="D714">
        <v>5</v>
      </c>
      <c r="E714">
        <v>19</v>
      </c>
      <c r="F714">
        <v>21</v>
      </c>
      <c r="G714">
        <v>33</v>
      </c>
      <c r="H714">
        <v>4</v>
      </c>
      <c r="I714" t="str">
        <v>04 - 05 - 19 - 21 - 33 [PB: 4]</v>
      </c>
      <c r="J714">
        <f>SUM(C714:G714)</f>
        <v>82</v>
      </c>
      <c r="K714">
        <f>AVERAGE(C714:G714)</f>
        <v>16.4</v>
      </c>
      <c r="L714">
        <f>G714-C714</f>
        <v>29</v>
      </c>
      <c r="M714">
        <f>SUMPRODUCT(MOD(C714:G714,2))</f>
        <v>4</v>
      </c>
      <c r="N714">
        <f>5-M714</f>
        <v>1</v>
      </c>
      <c r="O714">
        <f>COUNTIF(C714:G714,"&lt;=17")</f>
        <v>2</v>
      </c>
      <c r="P714">
        <f>COUNTIF(C714:G714,"&gt;=18")</f>
        <v>3</v>
      </c>
      <c r="Q714">
        <f>SUMPRODUCT(--(D714:G714-C714:F714=1))</f>
        <v>1</v>
      </c>
      <c r="R714">
        <f>SUMPRODUCT(COUNTIF(C715:G715,C714:G714))</f>
        <v>0</v>
      </c>
    </row>
    <row r="715">
      <c r="A715">
        <v>679</v>
      </c>
      <c r="B715" t="str">
        <v>2008-01-09</v>
      </c>
      <c r="C715">
        <v>1</v>
      </c>
      <c r="D715">
        <v>6</v>
      </c>
      <c r="E715">
        <v>13</v>
      </c>
      <c r="F715">
        <v>30</v>
      </c>
      <c r="G715">
        <v>34</v>
      </c>
      <c r="H715">
        <v>5</v>
      </c>
      <c r="I715" t="str">
        <v>01 - 06 - 13 - 30 - 34 [PB: 5]</v>
      </c>
      <c r="J715">
        <f>SUM(C715:G715)</f>
        <v>84</v>
      </c>
      <c r="K715">
        <f>AVERAGE(C715:G715)</f>
        <v>16.8</v>
      </c>
      <c r="L715">
        <f>G715-C715</f>
        <v>33</v>
      </c>
      <c r="M715">
        <f>SUMPRODUCT(MOD(C715:G715,2))</f>
        <v>2</v>
      </c>
      <c r="N715">
        <f>5-M715</f>
        <v>3</v>
      </c>
      <c r="O715">
        <f>COUNTIF(C715:G715,"&lt;=17")</f>
        <v>3</v>
      </c>
      <c r="P715">
        <f>COUNTIF(C715:G715,"&gt;=18")</f>
        <v>2</v>
      </c>
      <c r="Q715">
        <f>SUMPRODUCT(--(D715:G715-C715:F715=1))</f>
        <v>0</v>
      </c>
      <c r="R715">
        <f>SUMPRODUCT(COUNTIF(C716:G716,C715:G715))</f>
        <v>0</v>
      </c>
    </row>
    <row r="716">
      <c r="A716">
        <v>678</v>
      </c>
      <c r="B716" t="str">
        <v>2008-01-05</v>
      </c>
      <c r="C716">
        <v>11</v>
      </c>
      <c r="D716">
        <v>12</v>
      </c>
      <c r="E716">
        <v>14</v>
      </c>
      <c r="F716">
        <v>16</v>
      </c>
      <c r="G716">
        <v>35</v>
      </c>
      <c r="H716">
        <v>5</v>
      </c>
      <c r="I716" t="str">
        <v>11 - 12 - 14 - 16 - 35 [PB: 5]</v>
      </c>
      <c r="J716">
        <f>SUM(C716:G716)</f>
        <v>88</v>
      </c>
      <c r="K716">
        <f>AVERAGE(C716:G716)</f>
        <v>17.6</v>
      </c>
      <c r="L716">
        <f>G716-C716</f>
        <v>24</v>
      </c>
      <c r="M716">
        <f>SUMPRODUCT(MOD(C716:G716,2))</f>
        <v>2</v>
      </c>
      <c r="N716">
        <f>5-M716</f>
        <v>3</v>
      </c>
      <c r="O716">
        <f>COUNTIF(C716:G716,"&lt;=17")</f>
        <v>4</v>
      </c>
      <c r="P716">
        <f>COUNTIF(C716:G716,"&gt;=18")</f>
        <v>1</v>
      </c>
      <c r="Q716">
        <f>SUMPRODUCT(--(D716:G716-C716:F716=1))</f>
        <v>1</v>
      </c>
      <c r="R716">
        <f>SUMPRODUCT(COUNTIF(C717:G717,C716:G716))</f>
        <v>0</v>
      </c>
    </row>
    <row r="717">
      <c r="A717">
        <v>677</v>
      </c>
      <c r="B717" t="str">
        <v>2008-01-02</v>
      </c>
      <c r="C717">
        <v>2</v>
      </c>
      <c r="D717">
        <v>7</v>
      </c>
      <c r="E717">
        <v>13</v>
      </c>
      <c r="F717">
        <v>23</v>
      </c>
      <c r="G717">
        <v>25</v>
      </c>
      <c r="H717">
        <v>3</v>
      </c>
      <c r="I717" t="str">
        <v>02 - 07 - 13 - 23 - 25 [PB: 3]</v>
      </c>
      <c r="J717">
        <f>SUM(C717:G717)</f>
        <v>70</v>
      </c>
      <c r="K717">
        <f>AVERAGE(C717:G717)</f>
        <v>14</v>
      </c>
      <c r="L717">
        <f>G717-C717</f>
        <v>23</v>
      </c>
      <c r="M717">
        <f>SUMPRODUCT(MOD(C717:G717,2))</f>
        <v>4</v>
      </c>
      <c r="N717">
        <f>5-M717</f>
        <v>1</v>
      </c>
      <c r="O717">
        <f>COUNTIF(C717:G717,"&lt;=17")</f>
        <v>3</v>
      </c>
      <c r="P717">
        <f>COUNTIF(C717:G717,"&gt;=18")</f>
        <v>2</v>
      </c>
      <c r="Q717">
        <f>SUMPRODUCT(--(D717:G717-C717:F717=1))</f>
        <v>0</v>
      </c>
      <c r="R717">
        <f>SUMPRODUCT(COUNTIF(C718:G718,C717:G717))</f>
        <v>0</v>
      </c>
    </row>
    <row r="718">
      <c r="A718">
        <v>676</v>
      </c>
      <c r="B718" t="str">
        <v>2007-12-29</v>
      </c>
      <c r="C718">
        <v>12</v>
      </c>
      <c r="D718">
        <v>20</v>
      </c>
      <c r="E718">
        <v>22</v>
      </c>
      <c r="F718">
        <v>28</v>
      </c>
      <c r="G718">
        <v>32</v>
      </c>
      <c r="H718">
        <v>9</v>
      </c>
      <c r="I718" t="str">
        <v>12 - 20 - 22 - 28 - 32 [PB: 9]</v>
      </c>
      <c r="J718">
        <f>SUM(C718:G718)</f>
        <v>114</v>
      </c>
      <c r="K718">
        <f>AVERAGE(C718:G718)</f>
        <v>22.8</v>
      </c>
      <c r="L718">
        <f>G718-C718</f>
        <v>20</v>
      </c>
      <c r="M718">
        <f>SUMPRODUCT(MOD(C718:G718,2))</f>
        <v>0</v>
      </c>
      <c r="N718">
        <f>5-M718</f>
        <v>5</v>
      </c>
      <c r="O718">
        <f>COUNTIF(C718:G718,"&lt;=17")</f>
        <v>1</v>
      </c>
      <c r="P718">
        <f>COUNTIF(C718:G718,"&gt;=18")</f>
        <v>4</v>
      </c>
      <c r="Q718">
        <f>SUMPRODUCT(--(D718:G718-C718:F718=1))</f>
        <v>0</v>
      </c>
      <c r="R718">
        <f>SUMPRODUCT(COUNTIF(C719:G719,C718:G718))</f>
        <v>2</v>
      </c>
    </row>
    <row r="719">
      <c r="A719">
        <v>675</v>
      </c>
      <c r="B719" t="str">
        <v>2007-12-26</v>
      </c>
      <c r="C719">
        <v>1</v>
      </c>
      <c r="D719">
        <v>12</v>
      </c>
      <c r="E719">
        <v>23</v>
      </c>
      <c r="F719">
        <v>28</v>
      </c>
      <c r="G719">
        <v>29</v>
      </c>
      <c r="H719">
        <v>4</v>
      </c>
      <c r="I719" t="str">
        <v>01 - 12 - 23 - 28 - 29 [PB: 4]</v>
      </c>
      <c r="J719">
        <f>SUM(C719:G719)</f>
        <v>93</v>
      </c>
      <c r="K719">
        <f>AVERAGE(C719:G719)</f>
        <v>18.6</v>
      </c>
      <c r="L719">
        <f>G719-C719</f>
        <v>28</v>
      </c>
      <c r="M719">
        <f>SUMPRODUCT(MOD(C719:G719,2))</f>
        <v>3</v>
      </c>
      <c r="N719">
        <f>5-M719</f>
        <v>2</v>
      </c>
      <c r="O719">
        <f>COUNTIF(C719:G719,"&lt;=17")</f>
        <v>2</v>
      </c>
      <c r="P719">
        <f>COUNTIF(C719:G719,"&gt;=18")</f>
        <v>3</v>
      </c>
      <c r="Q719">
        <f>SUMPRODUCT(--(D719:G719-C719:F719=1))</f>
        <v>1</v>
      </c>
      <c r="R719">
        <f>SUMPRODUCT(COUNTIF(C720:G720,C719:G719))</f>
        <v>1</v>
      </c>
    </row>
    <row r="720">
      <c r="A720">
        <v>674</v>
      </c>
      <c r="B720" t="str">
        <v>2007-12-22</v>
      </c>
      <c r="C720">
        <v>5</v>
      </c>
      <c r="D720">
        <v>7</v>
      </c>
      <c r="E720">
        <v>9</v>
      </c>
      <c r="F720">
        <v>11</v>
      </c>
      <c r="G720">
        <v>28</v>
      </c>
      <c r="H720">
        <v>7</v>
      </c>
      <c r="I720" t="str">
        <v>05 - 07 - 09 - 11 - 28 [PB: 7]</v>
      </c>
      <c r="J720">
        <f>SUM(C720:G720)</f>
        <v>60</v>
      </c>
      <c r="K720">
        <f>AVERAGE(C720:G720)</f>
        <v>12</v>
      </c>
      <c r="L720">
        <f>G720-C720</f>
        <v>23</v>
      </c>
      <c r="M720">
        <f>SUMPRODUCT(MOD(C720:G720,2))</f>
        <v>4</v>
      </c>
      <c r="N720">
        <f>5-M720</f>
        <v>1</v>
      </c>
      <c r="O720">
        <f>COUNTIF(C720:G720,"&lt;=17")</f>
        <v>4</v>
      </c>
      <c r="P720">
        <f>COUNTIF(C720:G720,"&gt;=18")</f>
        <v>1</v>
      </c>
      <c r="Q720">
        <f>SUMPRODUCT(--(D720:G720-C720:F720=1))</f>
        <v>0</v>
      </c>
      <c r="R720">
        <f>SUMPRODUCT(COUNTIF(C721:G721,C720:G720))</f>
        <v>0</v>
      </c>
    </row>
    <row r="721">
      <c r="A721">
        <v>673</v>
      </c>
      <c r="B721" t="str">
        <v>2007-12-19</v>
      </c>
      <c r="C721">
        <v>8</v>
      </c>
      <c r="D721">
        <v>12</v>
      </c>
      <c r="E721">
        <v>13</v>
      </c>
      <c r="F721">
        <v>15</v>
      </c>
      <c r="G721">
        <v>36</v>
      </c>
      <c r="H721">
        <v>6</v>
      </c>
      <c r="I721" t="str">
        <v>08 - 12 - 13 - 15 - 36 [PB: 6]</v>
      </c>
      <c r="J721">
        <f>SUM(C721:G721)</f>
        <v>84</v>
      </c>
      <c r="K721">
        <f>AVERAGE(C721:G721)</f>
        <v>16.8</v>
      </c>
      <c r="L721">
        <f>G721-C721</f>
        <v>28</v>
      </c>
      <c r="M721">
        <f>SUMPRODUCT(MOD(C721:G721,2))</f>
        <v>2</v>
      </c>
      <c r="N721">
        <f>5-M721</f>
        <v>3</v>
      </c>
      <c r="O721">
        <f>COUNTIF(C721:G721,"&lt;=17")</f>
        <v>4</v>
      </c>
      <c r="P721">
        <f>COUNTIF(C721:G721,"&gt;=18")</f>
        <v>1</v>
      </c>
      <c r="Q721">
        <f>SUMPRODUCT(--(D721:G721-C721:F721=1))</f>
        <v>1</v>
      </c>
      <c r="R721">
        <f>SUMPRODUCT(COUNTIF(C722:G722,C721:G721))</f>
        <v>2</v>
      </c>
    </row>
    <row r="722">
      <c r="A722">
        <v>672</v>
      </c>
      <c r="B722" t="str">
        <v>2007-12-15</v>
      </c>
      <c r="C722">
        <v>4</v>
      </c>
      <c r="D722">
        <v>5</v>
      </c>
      <c r="E722">
        <v>12</v>
      </c>
      <c r="F722">
        <v>13</v>
      </c>
      <c r="G722">
        <v>18</v>
      </c>
      <c r="H722">
        <v>8</v>
      </c>
      <c r="I722" t="str">
        <v>04 - 05 - 12 - 13 - 18 [PB: 8]</v>
      </c>
      <c r="J722">
        <f>SUM(C722:G722)</f>
        <v>52</v>
      </c>
      <c r="K722">
        <f>AVERAGE(C722:G722)</f>
        <v>10.4</v>
      </c>
      <c r="L722">
        <f>G722-C722</f>
        <v>14</v>
      </c>
      <c r="M722">
        <f>SUMPRODUCT(MOD(C722:G722,2))</f>
        <v>2</v>
      </c>
      <c r="N722">
        <f>5-M722</f>
        <v>3</v>
      </c>
      <c r="O722">
        <f>COUNTIF(C722:G722,"&lt;=17")</f>
        <v>4</v>
      </c>
      <c r="P722">
        <f>COUNTIF(C722:G722,"&gt;=18")</f>
        <v>1</v>
      </c>
      <c r="Q722">
        <f>SUMPRODUCT(--(D722:G722-C722:F722=1))</f>
        <v>2</v>
      </c>
      <c r="R722">
        <f>SUMPRODUCT(COUNTIF(C723:G723,C722:G722))</f>
        <v>0</v>
      </c>
    </row>
    <row r="723">
      <c r="A723">
        <v>671</v>
      </c>
      <c r="B723" t="str">
        <v>2007-12-12</v>
      </c>
      <c r="C723">
        <v>26</v>
      </c>
      <c r="D723">
        <v>27</v>
      </c>
      <c r="E723">
        <v>28</v>
      </c>
      <c r="F723">
        <v>31</v>
      </c>
      <c r="G723">
        <v>32</v>
      </c>
      <c r="H723">
        <v>3</v>
      </c>
      <c r="I723" t="str">
        <v>26 - 27 - 28 - 31 - 32 [PB: 3]</v>
      </c>
      <c r="J723">
        <f>SUM(C723:G723)</f>
        <v>144</v>
      </c>
      <c r="K723">
        <f>AVERAGE(C723:G723)</f>
        <v>28.8</v>
      </c>
      <c r="L723">
        <f>G723-C723</f>
        <v>6</v>
      </c>
      <c r="M723">
        <f>SUMPRODUCT(MOD(C723:G723,2))</f>
        <v>2</v>
      </c>
      <c r="N723">
        <f>5-M723</f>
        <v>3</v>
      </c>
      <c r="O723">
        <f>COUNTIF(C723:G723,"&lt;=17")</f>
        <v>0</v>
      </c>
      <c r="P723">
        <f>COUNTIF(C723:G723,"&gt;=18")</f>
        <v>5</v>
      </c>
      <c r="Q723">
        <f>SUMPRODUCT(--(D723:G723-C723:F723=1))</f>
        <v>3</v>
      </c>
      <c r="R723">
        <f>SUMPRODUCT(COUNTIF(C724:G724,C723:G723))</f>
        <v>0</v>
      </c>
    </row>
    <row r="724">
      <c r="A724">
        <v>670</v>
      </c>
      <c r="B724" t="str">
        <v>2007-12-08</v>
      </c>
      <c r="C724">
        <v>1</v>
      </c>
      <c r="D724">
        <v>4</v>
      </c>
      <c r="E724">
        <v>7</v>
      </c>
      <c r="F724">
        <v>12</v>
      </c>
      <c r="G724">
        <v>21</v>
      </c>
      <c r="H724">
        <v>5</v>
      </c>
      <c r="I724" t="str">
        <v>01 - 04 - 07 - 12 - 21 [PB: 5]</v>
      </c>
      <c r="J724">
        <f>SUM(C724:G724)</f>
        <v>45</v>
      </c>
      <c r="K724">
        <f>AVERAGE(C724:G724)</f>
        <v>9</v>
      </c>
      <c r="L724">
        <f>G724-C724</f>
        <v>20</v>
      </c>
      <c r="M724">
        <f>SUMPRODUCT(MOD(C724:G724,2))</f>
        <v>3</v>
      </c>
      <c r="N724">
        <f>5-M724</f>
        <v>2</v>
      </c>
      <c r="O724">
        <f>COUNTIF(C724:G724,"&lt;=17")</f>
        <v>4</v>
      </c>
      <c r="P724">
        <f>COUNTIF(C724:G724,"&gt;=18")</f>
        <v>1</v>
      </c>
      <c r="Q724">
        <f>SUMPRODUCT(--(D724:G724-C724:F724=1))</f>
        <v>0</v>
      </c>
      <c r="R724">
        <f>SUMPRODUCT(COUNTIF(C725:G725,C724:G724))</f>
        <v>0</v>
      </c>
    </row>
    <row r="725">
      <c r="A725">
        <v>669</v>
      </c>
      <c r="B725" t="str">
        <v>2007-12-05</v>
      </c>
      <c r="C725">
        <v>5</v>
      </c>
      <c r="D725">
        <v>25</v>
      </c>
      <c r="E725">
        <v>32</v>
      </c>
      <c r="F725">
        <v>35</v>
      </c>
      <c r="G725">
        <v>36</v>
      </c>
      <c r="H725">
        <v>1</v>
      </c>
      <c r="I725" t="str">
        <v>05 - 25 - 32 - 35 - 36 [PB: 1]</v>
      </c>
      <c r="J725">
        <f>SUM(C725:G725)</f>
        <v>133</v>
      </c>
      <c r="K725">
        <f>AVERAGE(C725:G725)</f>
        <v>26.6</v>
      </c>
      <c r="L725">
        <f>G725-C725</f>
        <v>31</v>
      </c>
      <c r="M725">
        <f>SUMPRODUCT(MOD(C725:G725,2))</f>
        <v>3</v>
      </c>
      <c r="N725">
        <f>5-M725</f>
        <v>2</v>
      </c>
      <c r="O725">
        <f>COUNTIF(C725:G725,"&lt;=17")</f>
        <v>1</v>
      </c>
      <c r="P725">
        <f>COUNTIF(C725:G725,"&gt;=18")</f>
        <v>4</v>
      </c>
      <c r="Q725">
        <f>SUMPRODUCT(--(D725:G725-C725:F725=1))</f>
        <v>1</v>
      </c>
      <c r="R725">
        <f>SUMPRODUCT(COUNTIF(C726:G726,C725:G725))</f>
        <v>1</v>
      </c>
    </row>
    <row r="726">
      <c r="A726">
        <v>668</v>
      </c>
      <c r="B726" t="str">
        <v>2007-12-01</v>
      </c>
      <c r="C726">
        <v>16</v>
      </c>
      <c r="D726">
        <v>19</v>
      </c>
      <c r="E726">
        <v>23</v>
      </c>
      <c r="F726">
        <v>24</v>
      </c>
      <c r="G726">
        <v>35</v>
      </c>
      <c r="H726">
        <v>7</v>
      </c>
      <c r="I726" t="str">
        <v>16 - 19 - 23 - 24 - 35 [PB: 7]</v>
      </c>
      <c r="J726">
        <f>SUM(C726:G726)</f>
        <v>117</v>
      </c>
      <c r="K726">
        <f>AVERAGE(C726:G726)</f>
        <v>23.4</v>
      </c>
      <c r="L726">
        <f>G726-C726</f>
        <v>19</v>
      </c>
      <c r="M726">
        <f>SUMPRODUCT(MOD(C726:G726,2))</f>
        <v>3</v>
      </c>
      <c r="N726">
        <f>5-M726</f>
        <v>2</v>
      </c>
      <c r="O726">
        <f>COUNTIF(C726:G726,"&lt;=17")</f>
        <v>1</v>
      </c>
      <c r="P726">
        <f>COUNTIF(C726:G726,"&gt;=18")</f>
        <v>4</v>
      </c>
      <c r="Q726">
        <f>SUMPRODUCT(--(D726:G726-C726:F726=1))</f>
        <v>1</v>
      </c>
      <c r="R726">
        <f>SUMPRODUCT(COUNTIF(C727:G727,C726:G726))</f>
        <v>1</v>
      </c>
    </row>
    <row r="727">
      <c r="A727">
        <v>667</v>
      </c>
      <c r="B727" t="str">
        <v>2007-11-28</v>
      </c>
      <c r="C727">
        <v>1</v>
      </c>
      <c r="D727">
        <v>12</v>
      </c>
      <c r="E727">
        <v>16</v>
      </c>
      <c r="F727">
        <v>27</v>
      </c>
      <c r="G727">
        <v>29</v>
      </c>
      <c r="H727">
        <v>1</v>
      </c>
      <c r="I727" t="str">
        <v>01 - 12 - 16 - 27 - 29 [PB: 1]</v>
      </c>
      <c r="J727">
        <f>SUM(C727:G727)</f>
        <v>85</v>
      </c>
      <c r="K727">
        <f>AVERAGE(C727:G727)</f>
        <v>17</v>
      </c>
      <c r="L727">
        <f>G727-C727</f>
        <v>28</v>
      </c>
      <c r="M727">
        <f>SUMPRODUCT(MOD(C727:G727,2))</f>
        <v>3</v>
      </c>
      <c r="N727">
        <f>5-M727</f>
        <v>2</v>
      </c>
      <c r="O727">
        <f>COUNTIF(C727:G727,"&lt;=17")</f>
        <v>3</v>
      </c>
      <c r="P727">
        <f>COUNTIF(C727:G727,"&gt;=18")</f>
        <v>2</v>
      </c>
      <c r="Q727">
        <f>SUMPRODUCT(--(D727:G727-C727:F727=1))</f>
        <v>0</v>
      </c>
      <c r="R727">
        <f>SUMPRODUCT(COUNTIF(C728:G728,C727:G727))</f>
        <v>1</v>
      </c>
    </row>
    <row r="728">
      <c r="A728">
        <v>666</v>
      </c>
      <c r="B728" t="str">
        <v>2007-11-24</v>
      </c>
      <c r="C728">
        <v>3</v>
      </c>
      <c r="D728">
        <v>11</v>
      </c>
      <c r="E728">
        <v>16</v>
      </c>
      <c r="F728">
        <v>33</v>
      </c>
      <c r="G728">
        <v>35</v>
      </c>
      <c r="H728">
        <v>8</v>
      </c>
      <c r="I728" t="str">
        <v>03 - 11 - 16 - 33 - 35 [PB: 8]</v>
      </c>
      <c r="J728">
        <f>SUM(C728:G728)</f>
        <v>98</v>
      </c>
      <c r="K728">
        <f>AVERAGE(C728:G728)</f>
        <v>19.6</v>
      </c>
      <c r="L728">
        <f>G728-C728</f>
        <v>32</v>
      </c>
      <c r="M728">
        <f>SUMPRODUCT(MOD(C728:G728,2))</f>
        <v>4</v>
      </c>
      <c r="N728">
        <f>5-M728</f>
        <v>1</v>
      </c>
      <c r="O728">
        <f>COUNTIF(C728:G728,"&lt;=17")</f>
        <v>3</v>
      </c>
      <c r="P728">
        <f>COUNTIF(C728:G728,"&gt;=18")</f>
        <v>2</v>
      </c>
      <c r="Q728">
        <f>SUMPRODUCT(--(D728:G728-C728:F728=1))</f>
        <v>0</v>
      </c>
      <c r="R728">
        <f>SUMPRODUCT(COUNTIF(C729:G729,C728:G728))</f>
        <v>0</v>
      </c>
    </row>
    <row r="729">
      <c r="A729">
        <v>665</v>
      </c>
      <c r="B729" t="str">
        <v>2007-11-21</v>
      </c>
      <c r="C729">
        <v>2</v>
      </c>
      <c r="D729">
        <v>4</v>
      </c>
      <c r="E729">
        <v>12</v>
      </c>
      <c r="F729">
        <v>19</v>
      </c>
      <c r="G729">
        <v>30</v>
      </c>
      <c r="H729">
        <v>7</v>
      </c>
      <c r="I729" t="str">
        <v>02 - 04 - 12 - 19 - 30 [PB: 7]</v>
      </c>
      <c r="J729">
        <f>SUM(C729:G729)</f>
        <v>67</v>
      </c>
      <c r="K729">
        <f>AVERAGE(C729:G729)</f>
        <v>13.4</v>
      </c>
      <c r="L729">
        <f>G729-C729</f>
        <v>28</v>
      </c>
      <c r="M729">
        <f>SUMPRODUCT(MOD(C729:G729,2))</f>
        <v>1</v>
      </c>
      <c r="N729">
        <f>5-M729</f>
        <v>4</v>
      </c>
      <c r="O729">
        <f>COUNTIF(C729:G729,"&lt;=17")</f>
        <v>3</v>
      </c>
      <c r="P729">
        <f>COUNTIF(C729:G729,"&gt;=18")</f>
        <v>2</v>
      </c>
      <c r="Q729">
        <f>SUMPRODUCT(--(D729:G729-C729:F729=1))</f>
        <v>0</v>
      </c>
      <c r="R729">
        <f>SUMPRODUCT(COUNTIF(C730:G730,C729:G729))</f>
        <v>0</v>
      </c>
    </row>
    <row r="730">
      <c r="A730">
        <v>664</v>
      </c>
      <c r="B730" t="str">
        <v>2007-11-17</v>
      </c>
      <c r="C730">
        <v>3</v>
      </c>
      <c r="D730">
        <v>7</v>
      </c>
      <c r="E730">
        <v>18</v>
      </c>
      <c r="F730">
        <v>25</v>
      </c>
      <c r="G730">
        <v>33</v>
      </c>
      <c r="H730">
        <v>10</v>
      </c>
      <c r="I730" t="str">
        <v>03 - 07 - 18 - 25 - 33 [PB: 10]</v>
      </c>
      <c r="J730">
        <f>SUM(C730:G730)</f>
        <v>86</v>
      </c>
      <c r="K730">
        <f>AVERAGE(C730:G730)</f>
        <v>17.2</v>
      </c>
      <c r="L730">
        <f>G730-C730</f>
        <v>30</v>
      </c>
      <c r="M730">
        <f>SUMPRODUCT(MOD(C730:G730,2))</f>
        <v>4</v>
      </c>
      <c r="N730">
        <f>5-M730</f>
        <v>1</v>
      </c>
      <c r="O730">
        <f>COUNTIF(C730:G730,"&lt;=17")</f>
        <v>2</v>
      </c>
      <c r="P730">
        <f>COUNTIF(C730:G730,"&gt;=18")</f>
        <v>3</v>
      </c>
      <c r="Q730">
        <f>SUMPRODUCT(--(D730:G730-C730:F730=1))</f>
        <v>0</v>
      </c>
      <c r="R730">
        <f>SUMPRODUCT(COUNTIF(C731:G731,C730:G730))</f>
        <v>0</v>
      </c>
    </row>
    <row r="731">
      <c r="A731">
        <v>663</v>
      </c>
      <c r="B731" t="str">
        <v>2007-11-14</v>
      </c>
      <c r="C731">
        <v>2</v>
      </c>
      <c r="D731">
        <v>5</v>
      </c>
      <c r="E731">
        <v>15</v>
      </c>
      <c r="F731">
        <v>20</v>
      </c>
      <c r="G731">
        <v>23</v>
      </c>
      <c r="H731">
        <v>5</v>
      </c>
      <c r="I731" t="str">
        <v>02 - 05 - 15 - 20 - 23 [PB: 5]</v>
      </c>
      <c r="J731">
        <f>SUM(C731:G731)</f>
        <v>65</v>
      </c>
      <c r="K731">
        <f>AVERAGE(C731:G731)</f>
        <v>13</v>
      </c>
      <c r="L731">
        <f>G731-C731</f>
        <v>21</v>
      </c>
      <c r="M731">
        <f>SUMPRODUCT(MOD(C731:G731,2))</f>
        <v>3</v>
      </c>
      <c r="N731">
        <f>5-M731</f>
        <v>2</v>
      </c>
      <c r="O731">
        <f>COUNTIF(C731:G731,"&lt;=17")</f>
        <v>3</v>
      </c>
      <c r="P731">
        <f>COUNTIF(C731:G731,"&gt;=18")</f>
        <v>2</v>
      </c>
      <c r="Q731">
        <f>SUMPRODUCT(--(D731:G731-C731:F731=1))</f>
        <v>0</v>
      </c>
      <c r="R731">
        <f>SUMPRODUCT(COUNTIF(C732:G732,C731:G731))</f>
        <v>0</v>
      </c>
    </row>
    <row r="732">
      <c r="A732">
        <v>662</v>
      </c>
      <c r="B732" t="str">
        <v>2007-11-10</v>
      </c>
      <c r="C732">
        <v>1</v>
      </c>
      <c r="D732">
        <v>21</v>
      </c>
      <c r="E732">
        <v>26</v>
      </c>
      <c r="F732">
        <v>33</v>
      </c>
      <c r="G732">
        <v>35</v>
      </c>
      <c r="H732">
        <v>9</v>
      </c>
      <c r="I732" t="str">
        <v>01 - 21 - 26 - 33 - 35 [PB: 9]</v>
      </c>
      <c r="J732">
        <f>SUM(C732:G732)</f>
        <v>116</v>
      </c>
      <c r="K732">
        <f>AVERAGE(C732:G732)</f>
        <v>23.2</v>
      </c>
      <c r="L732">
        <f>G732-C732</f>
        <v>34</v>
      </c>
      <c r="M732">
        <f>SUMPRODUCT(MOD(C732:G732,2))</f>
        <v>4</v>
      </c>
      <c r="N732">
        <f>5-M732</f>
        <v>1</v>
      </c>
      <c r="O732">
        <f>COUNTIF(C732:G732,"&lt;=17")</f>
        <v>1</v>
      </c>
      <c r="P732">
        <f>COUNTIF(C732:G732,"&gt;=18")</f>
        <v>4</v>
      </c>
      <c r="Q732">
        <f>SUMPRODUCT(--(D732:G732-C732:F732=1))</f>
        <v>0</v>
      </c>
      <c r="R732">
        <f>SUMPRODUCT(COUNTIF(C733:G733,C732:G732))</f>
        <v>1</v>
      </c>
    </row>
    <row r="733">
      <c r="A733">
        <v>661</v>
      </c>
      <c r="B733" t="str">
        <v>2007-11-07</v>
      </c>
      <c r="C733">
        <v>14</v>
      </c>
      <c r="D733">
        <v>19</v>
      </c>
      <c r="E733">
        <v>21</v>
      </c>
      <c r="F733">
        <v>27</v>
      </c>
      <c r="G733">
        <v>28</v>
      </c>
      <c r="H733">
        <v>1</v>
      </c>
      <c r="I733" t="str">
        <v>14 - 19 - 21 - 27 - 28 [PB: 1]</v>
      </c>
      <c r="J733">
        <f>SUM(C733:G733)</f>
        <v>109</v>
      </c>
      <c r="K733">
        <f>AVERAGE(C733:G733)</f>
        <v>21.8</v>
      </c>
      <c r="L733">
        <f>G733-C733</f>
        <v>14</v>
      </c>
      <c r="M733">
        <f>SUMPRODUCT(MOD(C733:G733,2))</f>
        <v>3</v>
      </c>
      <c r="N733">
        <f>5-M733</f>
        <v>2</v>
      </c>
      <c r="O733">
        <f>COUNTIF(C733:G733,"&lt;=17")</f>
        <v>1</v>
      </c>
      <c r="P733">
        <f>COUNTIF(C733:G733,"&gt;=18")</f>
        <v>4</v>
      </c>
      <c r="Q733">
        <f>SUMPRODUCT(--(D733:G733-C733:F733=1))</f>
        <v>1</v>
      </c>
      <c r="R733">
        <f>SUMPRODUCT(COUNTIF(C734:G734,C733:G733))</f>
        <v>2</v>
      </c>
    </row>
    <row r="734">
      <c r="A734">
        <v>660</v>
      </c>
      <c r="B734" t="str">
        <v>2007-11-03</v>
      </c>
      <c r="C734">
        <v>3</v>
      </c>
      <c r="D734">
        <v>4</v>
      </c>
      <c r="E734">
        <v>21</v>
      </c>
      <c r="F734">
        <v>27</v>
      </c>
      <c r="G734">
        <v>33</v>
      </c>
      <c r="H734">
        <v>3</v>
      </c>
      <c r="I734" t="str">
        <v>03 - 04 - 21 - 27 - 33 [PB: 3]</v>
      </c>
      <c r="J734">
        <f>SUM(C734:G734)</f>
        <v>88</v>
      </c>
      <c r="K734">
        <f>AVERAGE(C734:G734)</f>
        <v>17.6</v>
      </c>
      <c r="L734">
        <f>G734-C734</f>
        <v>30</v>
      </c>
      <c r="M734">
        <f>SUMPRODUCT(MOD(C734:G734,2))</f>
        <v>4</v>
      </c>
      <c r="N734">
        <f>5-M734</f>
        <v>1</v>
      </c>
      <c r="O734">
        <f>COUNTIF(C734:G734,"&lt;=17")</f>
        <v>2</v>
      </c>
      <c r="P734">
        <f>COUNTIF(C734:G734,"&gt;=18")</f>
        <v>3</v>
      </c>
      <c r="Q734">
        <f>SUMPRODUCT(--(D734:G734-C734:F734=1))</f>
        <v>1</v>
      </c>
      <c r="R734">
        <f>SUMPRODUCT(COUNTIF(C735:G735,C734:G734))</f>
        <v>1</v>
      </c>
    </row>
    <row r="735">
      <c r="A735">
        <v>659</v>
      </c>
      <c r="B735" t="str">
        <v>2007-10-31</v>
      </c>
      <c r="C735">
        <v>1</v>
      </c>
      <c r="D735">
        <v>9</v>
      </c>
      <c r="E735">
        <v>18</v>
      </c>
      <c r="F735">
        <v>27</v>
      </c>
      <c r="G735">
        <v>34</v>
      </c>
      <c r="H735">
        <v>2</v>
      </c>
      <c r="I735" t="str">
        <v>01 - 09 - 18 - 27 - 34 [PB: 2]</v>
      </c>
      <c r="J735">
        <f>SUM(C735:G735)</f>
        <v>89</v>
      </c>
      <c r="K735">
        <f>AVERAGE(C735:G735)</f>
        <v>17.8</v>
      </c>
      <c r="L735">
        <f>G735-C735</f>
        <v>33</v>
      </c>
      <c r="M735">
        <f>SUMPRODUCT(MOD(C735:G735,2))</f>
        <v>3</v>
      </c>
      <c r="N735">
        <f>5-M735</f>
        <v>2</v>
      </c>
      <c r="O735">
        <f>COUNTIF(C735:G735,"&lt;=17")</f>
        <v>2</v>
      </c>
      <c r="P735">
        <f>COUNTIF(C735:G735,"&gt;=18")</f>
        <v>3</v>
      </c>
      <c r="Q735">
        <f>SUMPRODUCT(--(D735:G735-C735:F735=1))</f>
        <v>0</v>
      </c>
      <c r="R735">
        <f>SUMPRODUCT(COUNTIF(C736:G736,C735:G735))</f>
        <v>1</v>
      </c>
    </row>
    <row r="736">
      <c r="A736">
        <v>658</v>
      </c>
      <c r="B736" t="str">
        <v>2007-10-27</v>
      </c>
      <c r="C736">
        <v>12</v>
      </c>
      <c r="D736">
        <v>25</v>
      </c>
      <c r="E736">
        <v>26</v>
      </c>
      <c r="F736">
        <v>28</v>
      </c>
      <c r="G736">
        <v>34</v>
      </c>
      <c r="H736">
        <v>3</v>
      </c>
      <c r="I736" t="str">
        <v>12 - 25 - 26 - 28 - 34 [PB: 3]</v>
      </c>
      <c r="J736">
        <f>SUM(C736:G736)</f>
        <v>125</v>
      </c>
      <c r="K736">
        <f>AVERAGE(C736:G736)</f>
        <v>25</v>
      </c>
      <c r="L736">
        <f>G736-C736</f>
        <v>22</v>
      </c>
      <c r="M736">
        <f>SUMPRODUCT(MOD(C736:G736,2))</f>
        <v>1</v>
      </c>
      <c r="N736">
        <f>5-M736</f>
        <v>4</v>
      </c>
      <c r="O736">
        <f>COUNTIF(C736:G736,"&lt;=17")</f>
        <v>1</v>
      </c>
      <c r="P736">
        <f>COUNTIF(C736:G736,"&gt;=18")</f>
        <v>4</v>
      </c>
      <c r="Q736">
        <f>SUMPRODUCT(--(D736:G736-C736:F736=1))</f>
        <v>1</v>
      </c>
      <c r="R736">
        <f>SUMPRODUCT(COUNTIF(C737:G737,C736:G736))</f>
        <v>0</v>
      </c>
    </row>
    <row r="737">
      <c r="A737">
        <v>657</v>
      </c>
      <c r="B737" t="str">
        <v>2007-10-24</v>
      </c>
      <c r="C737">
        <v>2</v>
      </c>
      <c r="D737">
        <v>6</v>
      </c>
      <c r="E737">
        <v>8</v>
      </c>
      <c r="F737">
        <v>24</v>
      </c>
      <c r="G737">
        <v>35</v>
      </c>
      <c r="H737">
        <v>9</v>
      </c>
      <c r="I737" t="str">
        <v>02 - 06 - 08 - 24 - 35 [PB: 9]</v>
      </c>
      <c r="J737">
        <f>SUM(C737:G737)</f>
        <v>75</v>
      </c>
      <c r="K737">
        <f>AVERAGE(C737:G737)</f>
        <v>15</v>
      </c>
      <c r="L737">
        <f>G737-C737</f>
        <v>33</v>
      </c>
      <c r="M737">
        <f>SUMPRODUCT(MOD(C737:G737,2))</f>
        <v>1</v>
      </c>
      <c r="N737">
        <f>5-M737</f>
        <v>4</v>
      </c>
      <c r="O737">
        <f>COUNTIF(C737:G737,"&lt;=17")</f>
        <v>3</v>
      </c>
      <c r="P737">
        <f>COUNTIF(C737:G737,"&gt;=18")</f>
        <v>2</v>
      </c>
      <c r="Q737">
        <f>SUMPRODUCT(--(D737:G737-C737:F737=1))</f>
        <v>0</v>
      </c>
      <c r="R737">
        <f>SUMPRODUCT(COUNTIF(C738:G738,C737:G737))</f>
        <v>1</v>
      </c>
    </row>
    <row r="738">
      <c r="A738">
        <v>656</v>
      </c>
      <c r="B738" t="str">
        <v>2007-10-20</v>
      </c>
      <c r="C738">
        <v>6</v>
      </c>
      <c r="D738">
        <v>17</v>
      </c>
      <c r="E738">
        <v>19</v>
      </c>
      <c r="F738">
        <v>27</v>
      </c>
      <c r="G738">
        <v>32</v>
      </c>
      <c r="H738">
        <v>8</v>
      </c>
      <c r="I738" t="str">
        <v>06 - 17 - 19 - 27 - 32 [PB: 8]</v>
      </c>
      <c r="J738">
        <f>SUM(C738:G738)</f>
        <v>101</v>
      </c>
      <c r="K738">
        <f>AVERAGE(C738:G738)</f>
        <v>20.2</v>
      </c>
      <c r="L738">
        <f>G738-C738</f>
        <v>26</v>
      </c>
      <c r="M738">
        <f>SUMPRODUCT(MOD(C738:G738,2))</f>
        <v>3</v>
      </c>
      <c r="N738">
        <f>5-M738</f>
        <v>2</v>
      </c>
      <c r="O738">
        <f>COUNTIF(C738:G738,"&lt;=17")</f>
        <v>2</v>
      </c>
      <c r="P738">
        <f>COUNTIF(C738:G738,"&gt;=18")</f>
        <v>3</v>
      </c>
      <c r="Q738">
        <f>SUMPRODUCT(--(D738:G738-C738:F738=1))</f>
        <v>0</v>
      </c>
      <c r="R738">
        <f>SUMPRODUCT(COUNTIF(C739:G739,C738:G738))</f>
        <v>0</v>
      </c>
    </row>
    <row r="739">
      <c r="A739">
        <v>655</v>
      </c>
      <c r="B739" t="str">
        <v>2007-10-17</v>
      </c>
      <c r="C739">
        <v>4</v>
      </c>
      <c r="D739">
        <v>10</v>
      </c>
      <c r="E739">
        <v>12</v>
      </c>
      <c r="F739">
        <v>15</v>
      </c>
      <c r="G739">
        <v>23</v>
      </c>
      <c r="H739">
        <v>6</v>
      </c>
      <c r="I739" t="str">
        <v>04 - 10 - 12 - 15 - 23 [PB: 6]</v>
      </c>
      <c r="J739">
        <f>SUM(C739:G739)</f>
        <v>64</v>
      </c>
      <c r="K739">
        <f>AVERAGE(C739:G739)</f>
        <v>12.8</v>
      </c>
      <c r="L739">
        <f>G739-C739</f>
        <v>19</v>
      </c>
      <c r="M739">
        <f>SUMPRODUCT(MOD(C739:G739,2))</f>
        <v>2</v>
      </c>
      <c r="N739">
        <f>5-M739</f>
        <v>3</v>
      </c>
      <c r="O739">
        <f>COUNTIF(C739:G739,"&lt;=17")</f>
        <v>4</v>
      </c>
      <c r="P739">
        <f>COUNTIF(C739:G739,"&gt;=18")</f>
        <v>1</v>
      </c>
      <c r="Q739">
        <f>SUMPRODUCT(--(D739:G739-C739:F739=1))</f>
        <v>0</v>
      </c>
      <c r="R739">
        <f>SUMPRODUCT(COUNTIF(C740:G740,C739:G739))</f>
        <v>1</v>
      </c>
    </row>
    <row r="740">
      <c r="A740">
        <v>654</v>
      </c>
      <c r="B740" t="str">
        <v>2007-10-12</v>
      </c>
      <c r="C740">
        <v>3</v>
      </c>
      <c r="D740">
        <v>5</v>
      </c>
      <c r="E740">
        <v>8</v>
      </c>
      <c r="F740">
        <v>23</v>
      </c>
      <c r="G740">
        <v>34</v>
      </c>
      <c r="H740">
        <v>5</v>
      </c>
      <c r="I740" t="str">
        <v>03 - 05 - 08 - 23 - 34 [PB: 5]</v>
      </c>
      <c r="J740">
        <f>SUM(C740:G740)</f>
        <v>73</v>
      </c>
      <c r="K740">
        <f>AVERAGE(C740:G740)</f>
        <v>14.6</v>
      </c>
      <c r="L740">
        <f>G740-C740</f>
        <v>31</v>
      </c>
      <c r="M740">
        <f>SUMPRODUCT(MOD(C740:G740,2))</f>
        <v>3</v>
      </c>
      <c r="N740">
        <f>5-M740</f>
        <v>2</v>
      </c>
      <c r="O740">
        <f>COUNTIF(C740:G740,"&lt;=17")</f>
        <v>3</v>
      </c>
      <c r="P740">
        <f>COUNTIF(C740:G740,"&gt;=18")</f>
        <v>2</v>
      </c>
      <c r="Q740">
        <f>SUMPRODUCT(--(D740:G740-C740:F740=1))</f>
        <v>0</v>
      </c>
      <c r="R740">
        <f>SUMPRODUCT(COUNTIF(C741:G741,C740:G740))</f>
        <v>1</v>
      </c>
    </row>
    <row r="741">
      <c r="A741">
        <v>653</v>
      </c>
      <c r="B741" t="str">
        <v>2007-10-10</v>
      </c>
      <c r="C741">
        <v>3</v>
      </c>
      <c r="D741">
        <v>13</v>
      </c>
      <c r="E741">
        <v>18</v>
      </c>
      <c r="F741">
        <v>29</v>
      </c>
      <c r="G741">
        <v>33</v>
      </c>
      <c r="H741">
        <v>1</v>
      </c>
      <c r="I741" t="str">
        <v>03 - 13 - 18 - 29 - 33 [PB: 1]</v>
      </c>
      <c r="J741">
        <f>SUM(C741:G741)</f>
        <v>96</v>
      </c>
      <c r="K741">
        <f>AVERAGE(C741:G741)</f>
        <v>19.2</v>
      </c>
      <c r="L741">
        <f>G741-C741</f>
        <v>30</v>
      </c>
      <c r="M741">
        <f>SUMPRODUCT(MOD(C741:G741,2))</f>
        <v>4</v>
      </c>
      <c r="N741">
        <f>5-M741</f>
        <v>1</v>
      </c>
      <c r="O741">
        <f>COUNTIF(C741:G741,"&lt;=17")</f>
        <v>2</v>
      </c>
      <c r="P741">
        <f>COUNTIF(C741:G741,"&gt;=18")</f>
        <v>3</v>
      </c>
      <c r="Q741">
        <f>SUMPRODUCT(--(D741:G741-C741:F741=1))</f>
        <v>0</v>
      </c>
      <c r="R741">
        <f>SUMPRODUCT(COUNTIF(C742:G742,C741:G741))</f>
        <v>0</v>
      </c>
    </row>
    <row r="742">
      <c r="A742">
        <v>652</v>
      </c>
      <c r="B742" t="str">
        <v>2007-10-06</v>
      </c>
      <c r="C742">
        <v>9</v>
      </c>
      <c r="D742">
        <v>20</v>
      </c>
      <c r="E742">
        <v>24</v>
      </c>
      <c r="F742">
        <v>28</v>
      </c>
      <c r="G742">
        <v>34</v>
      </c>
      <c r="H742">
        <v>5</v>
      </c>
      <c r="I742" t="str">
        <v>09 - 20 - 24 - 28 - 34 [PB: 5]</v>
      </c>
      <c r="J742">
        <f>SUM(C742:G742)</f>
        <v>115</v>
      </c>
      <c r="K742">
        <f>AVERAGE(C742:G742)</f>
        <v>23</v>
      </c>
      <c r="L742">
        <f>G742-C742</f>
        <v>25</v>
      </c>
      <c r="M742">
        <f>SUMPRODUCT(MOD(C742:G742,2))</f>
        <v>1</v>
      </c>
      <c r="N742">
        <f>5-M742</f>
        <v>4</v>
      </c>
      <c r="O742">
        <f>COUNTIF(C742:G742,"&lt;=17")</f>
        <v>1</v>
      </c>
      <c r="P742">
        <f>COUNTIF(C742:G742,"&gt;=18")</f>
        <v>4</v>
      </c>
      <c r="Q742">
        <f>SUMPRODUCT(--(D742:G742-C742:F742=1))</f>
        <v>0</v>
      </c>
      <c r="R742">
        <f>SUMPRODUCT(COUNTIF(C743:G743,C742:G742))</f>
        <v>1</v>
      </c>
    </row>
    <row r="743">
      <c r="A743">
        <v>651</v>
      </c>
      <c r="B743" t="str">
        <v>2007-10-03</v>
      </c>
      <c r="C743">
        <v>12</v>
      </c>
      <c r="D743">
        <v>14</v>
      </c>
      <c r="E743">
        <v>15</v>
      </c>
      <c r="F743">
        <v>24</v>
      </c>
      <c r="G743">
        <v>32</v>
      </c>
      <c r="H743">
        <v>1</v>
      </c>
      <c r="I743" t="str">
        <v>12 - 14 - 15 - 24 - 32 [PB: 1]</v>
      </c>
      <c r="J743">
        <f>SUM(C743:G743)</f>
        <v>97</v>
      </c>
      <c r="K743">
        <f>AVERAGE(C743:G743)</f>
        <v>19.4</v>
      </c>
      <c r="L743">
        <f>G743-C743</f>
        <v>20</v>
      </c>
      <c r="M743">
        <f>SUMPRODUCT(MOD(C743:G743,2))</f>
        <v>1</v>
      </c>
      <c r="N743">
        <f>5-M743</f>
        <v>4</v>
      </c>
      <c r="O743">
        <f>COUNTIF(C743:G743,"&lt;=17")</f>
        <v>3</v>
      </c>
      <c r="P743">
        <f>COUNTIF(C743:G743,"&gt;=18")</f>
        <v>2</v>
      </c>
      <c r="Q743">
        <f>SUMPRODUCT(--(D743:G743-C743:F743=1))</f>
        <v>1</v>
      </c>
      <c r="R743">
        <f>SUMPRODUCT(COUNTIF(C744:G744,C743:G743))</f>
        <v>0</v>
      </c>
    </row>
    <row r="744">
      <c r="A744">
        <v>650</v>
      </c>
      <c r="B744" t="str">
        <v>2007-09-29</v>
      </c>
      <c r="C744">
        <v>3</v>
      </c>
      <c r="D744">
        <v>5</v>
      </c>
      <c r="E744">
        <v>7</v>
      </c>
      <c r="F744">
        <v>21</v>
      </c>
      <c r="G744">
        <v>25</v>
      </c>
      <c r="H744">
        <v>7</v>
      </c>
      <c r="I744" t="str">
        <v>03 - 05 - 07 - 21 - 25 [PB: 7]</v>
      </c>
      <c r="J744">
        <f>SUM(C744:G744)</f>
        <v>61</v>
      </c>
      <c r="K744">
        <f>AVERAGE(C744:G744)</f>
        <v>12.2</v>
      </c>
      <c r="L744">
        <f>G744-C744</f>
        <v>22</v>
      </c>
      <c r="M744">
        <f>SUMPRODUCT(MOD(C744:G744,2))</f>
        <v>5</v>
      </c>
      <c r="N744">
        <f>5-M744</f>
        <v>0</v>
      </c>
      <c r="O744">
        <f>COUNTIF(C744:G744,"&lt;=17")</f>
        <v>3</v>
      </c>
      <c r="P744">
        <f>COUNTIF(C744:G744,"&gt;=18")</f>
        <v>2</v>
      </c>
      <c r="Q744">
        <f>SUMPRODUCT(--(D744:G744-C744:F744=1))</f>
        <v>0</v>
      </c>
      <c r="R744">
        <f>SUMPRODUCT(COUNTIF(C745:G745,C744:G744))</f>
        <v>1</v>
      </c>
    </row>
    <row r="745">
      <c r="A745">
        <v>649</v>
      </c>
      <c r="B745" t="str">
        <v>2007-09-26</v>
      </c>
      <c r="C745">
        <v>3</v>
      </c>
      <c r="D745">
        <v>8</v>
      </c>
      <c r="E745">
        <v>14</v>
      </c>
      <c r="F745">
        <v>31</v>
      </c>
      <c r="G745">
        <v>36</v>
      </c>
      <c r="H745">
        <v>10</v>
      </c>
      <c r="I745" t="str">
        <v>03 - 08 - 14 - 31 - 36 [PB: 10]</v>
      </c>
      <c r="J745">
        <f>SUM(C745:G745)</f>
        <v>92</v>
      </c>
      <c r="K745">
        <f>AVERAGE(C745:G745)</f>
        <v>18.4</v>
      </c>
      <c r="L745">
        <f>G745-C745</f>
        <v>33</v>
      </c>
      <c r="M745">
        <f>SUMPRODUCT(MOD(C745:G745,2))</f>
        <v>2</v>
      </c>
      <c r="N745">
        <f>5-M745</f>
        <v>3</v>
      </c>
      <c r="O745">
        <f>COUNTIF(C745:G745,"&lt;=17")</f>
        <v>3</v>
      </c>
      <c r="P745">
        <f>COUNTIF(C745:G745,"&gt;=18")</f>
        <v>2</v>
      </c>
      <c r="Q745">
        <f>SUMPRODUCT(--(D745:G745-C745:F745=1))</f>
        <v>0</v>
      </c>
      <c r="R745">
        <f>SUMPRODUCT(COUNTIF(C746:G746,C745:G745))</f>
        <v>2</v>
      </c>
    </row>
    <row r="746">
      <c r="A746">
        <v>648</v>
      </c>
      <c r="B746" t="str">
        <v>2007-09-22</v>
      </c>
      <c r="C746">
        <v>14</v>
      </c>
      <c r="D746">
        <v>18</v>
      </c>
      <c r="E746">
        <v>22</v>
      </c>
      <c r="F746">
        <v>27</v>
      </c>
      <c r="G746">
        <v>31</v>
      </c>
      <c r="H746">
        <v>9</v>
      </c>
      <c r="I746" t="str">
        <v>14 - 18 - 22 - 27 - 31 [PB: 9]</v>
      </c>
      <c r="J746">
        <f>SUM(C746:G746)</f>
        <v>112</v>
      </c>
      <c r="K746">
        <f>AVERAGE(C746:G746)</f>
        <v>22.4</v>
      </c>
      <c r="L746">
        <f>G746-C746</f>
        <v>17</v>
      </c>
      <c r="M746">
        <f>SUMPRODUCT(MOD(C746:G746,2))</f>
        <v>2</v>
      </c>
      <c r="N746">
        <f>5-M746</f>
        <v>3</v>
      </c>
      <c r="O746">
        <f>COUNTIF(C746:G746,"&lt;=17")</f>
        <v>1</v>
      </c>
      <c r="P746">
        <f>COUNTIF(C746:G746,"&gt;=18")</f>
        <v>4</v>
      </c>
      <c r="Q746">
        <f>SUMPRODUCT(--(D746:G746-C746:F746=1))</f>
        <v>0</v>
      </c>
      <c r="R746">
        <f>SUMPRODUCT(COUNTIF(C747:G747,C746:G746))</f>
        <v>2</v>
      </c>
    </row>
    <row r="747">
      <c r="A747">
        <v>647</v>
      </c>
      <c r="B747" t="str">
        <v>2007-09-19</v>
      </c>
      <c r="C747">
        <v>16</v>
      </c>
      <c r="D747">
        <v>22</v>
      </c>
      <c r="E747">
        <v>26</v>
      </c>
      <c r="F747">
        <v>29</v>
      </c>
      <c r="G747">
        <v>31</v>
      </c>
      <c r="H747">
        <v>10</v>
      </c>
      <c r="I747" t="str">
        <v>16 - 22 - 26 - 29 - 31 [PB: 10]</v>
      </c>
      <c r="J747">
        <f>SUM(C747:G747)</f>
        <v>124</v>
      </c>
      <c r="K747">
        <f>AVERAGE(C747:G747)</f>
        <v>24.8</v>
      </c>
      <c r="L747">
        <f>G747-C747</f>
        <v>15</v>
      </c>
      <c r="M747">
        <f>SUMPRODUCT(MOD(C747:G747,2))</f>
        <v>2</v>
      </c>
      <c r="N747">
        <f>5-M747</f>
        <v>3</v>
      </c>
      <c r="O747">
        <f>COUNTIF(C747:G747,"&lt;=17")</f>
        <v>1</v>
      </c>
      <c r="P747">
        <f>COUNTIF(C747:G747,"&gt;=18")</f>
        <v>4</v>
      </c>
      <c r="Q747">
        <f>SUMPRODUCT(--(D747:G747-C747:F747=1))</f>
        <v>0</v>
      </c>
      <c r="R747">
        <f>SUMPRODUCT(COUNTIF(C748:G748,C747:G747))</f>
        <v>0</v>
      </c>
    </row>
    <row r="748">
      <c r="A748">
        <v>646</v>
      </c>
      <c r="B748" t="str">
        <v>2007-09-15</v>
      </c>
      <c r="C748">
        <v>1</v>
      </c>
      <c r="D748">
        <v>6</v>
      </c>
      <c r="E748">
        <v>11</v>
      </c>
      <c r="F748">
        <v>21</v>
      </c>
      <c r="G748">
        <v>24</v>
      </c>
      <c r="H748">
        <v>8</v>
      </c>
      <c r="I748" t="str">
        <v>01 - 06 - 11 - 21 - 24 [PB: 8]</v>
      </c>
      <c r="J748">
        <f>SUM(C748:G748)</f>
        <v>63</v>
      </c>
      <c r="K748">
        <f>AVERAGE(C748:G748)</f>
        <v>12.6</v>
      </c>
      <c r="L748">
        <f>G748-C748</f>
        <v>23</v>
      </c>
      <c r="M748">
        <f>SUMPRODUCT(MOD(C748:G748,2))</f>
        <v>3</v>
      </c>
      <c r="N748">
        <f>5-M748</f>
        <v>2</v>
      </c>
      <c r="O748">
        <f>COUNTIF(C748:G748,"&lt;=17")</f>
        <v>3</v>
      </c>
      <c r="P748">
        <f>COUNTIF(C748:G748,"&gt;=18")</f>
        <v>2</v>
      </c>
      <c r="Q748">
        <f>SUMPRODUCT(--(D748:G748-C748:F748=1))</f>
        <v>0</v>
      </c>
      <c r="R748">
        <f>SUMPRODUCT(COUNTIF(C749:G749,C748:G748))</f>
        <v>0</v>
      </c>
    </row>
    <row r="749">
      <c r="A749">
        <v>645</v>
      </c>
      <c r="B749" t="str">
        <v>2007-09-12</v>
      </c>
      <c r="C749">
        <v>2</v>
      </c>
      <c r="D749">
        <v>8</v>
      </c>
      <c r="E749">
        <v>17</v>
      </c>
      <c r="F749">
        <v>27</v>
      </c>
      <c r="G749">
        <v>32</v>
      </c>
      <c r="H749">
        <v>5</v>
      </c>
      <c r="I749" t="str">
        <v>02 - 08 - 17 - 27 - 32 [PB: 5]</v>
      </c>
      <c r="J749">
        <f>SUM(C749:G749)</f>
        <v>86</v>
      </c>
      <c r="K749">
        <f>AVERAGE(C749:G749)</f>
        <v>17.2</v>
      </c>
      <c r="L749">
        <f>G749-C749</f>
        <v>30</v>
      </c>
      <c r="M749">
        <f>SUMPRODUCT(MOD(C749:G749,2))</f>
        <v>2</v>
      </c>
      <c r="N749">
        <f>5-M749</f>
        <v>3</v>
      </c>
      <c r="O749">
        <f>COUNTIF(C749:G749,"&lt;=17")</f>
        <v>3</v>
      </c>
      <c r="P749">
        <f>COUNTIF(C749:G749,"&gt;=18")</f>
        <v>2</v>
      </c>
      <c r="Q749">
        <f>SUMPRODUCT(--(D749:G749-C749:F749=1))</f>
        <v>0</v>
      </c>
      <c r="R749">
        <f>SUMPRODUCT(COUNTIF(C750:G750,C749:G749))</f>
        <v>0</v>
      </c>
    </row>
    <row r="750">
      <c r="A750">
        <v>644</v>
      </c>
      <c r="B750" t="str">
        <v>2007-09-08</v>
      </c>
      <c r="C750">
        <v>4</v>
      </c>
      <c r="D750">
        <v>5</v>
      </c>
      <c r="E750">
        <v>6</v>
      </c>
      <c r="F750">
        <v>18</v>
      </c>
      <c r="G750">
        <v>29</v>
      </c>
      <c r="H750">
        <v>1</v>
      </c>
      <c r="I750" t="str">
        <v>04 - 05 - 06 - 18 - 29 [PB: 1]</v>
      </c>
      <c r="J750">
        <f>SUM(C750:G750)</f>
        <v>62</v>
      </c>
      <c r="K750">
        <f>AVERAGE(C750:G750)</f>
        <v>12.4</v>
      </c>
      <c r="L750">
        <f>G750-C750</f>
        <v>25</v>
      </c>
      <c r="M750">
        <f>SUMPRODUCT(MOD(C750:G750,2))</f>
        <v>2</v>
      </c>
      <c r="N750">
        <f>5-M750</f>
        <v>3</v>
      </c>
      <c r="O750">
        <f>COUNTIF(C750:G750,"&lt;=17")</f>
        <v>3</v>
      </c>
      <c r="P750">
        <f>COUNTIF(C750:G750,"&gt;=18")</f>
        <v>2</v>
      </c>
      <c r="Q750">
        <f>SUMPRODUCT(--(D750:G750-C750:F750=1))</f>
        <v>2</v>
      </c>
      <c r="R750">
        <f>SUMPRODUCT(COUNTIF(C751:G751,C750:G750))</f>
        <v>0</v>
      </c>
    </row>
    <row r="751">
      <c r="A751">
        <v>643</v>
      </c>
      <c r="B751" t="str">
        <v>2007-09-05</v>
      </c>
      <c r="C751">
        <v>1</v>
      </c>
      <c r="D751">
        <v>22</v>
      </c>
      <c r="E751">
        <v>24</v>
      </c>
      <c r="F751">
        <v>28</v>
      </c>
      <c r="G751">
        <v>32</v>
      </c>
      <c r="H751">
        <v>7</v>
      </c>
      <c r="I751" t="str">
        <v>01 - 22 - 24 - 28 - 32 [PB: 7]</v>
      </c>
      <c r="J751">
        <f>SUM(C751:G751)</f>
        <v>107</v>
      </c>
      <c r="K751">
        <f>AVERAGE(C751:G751)</f>
        <v>21.4</v>
      </c>
      <c r="L751">
        <f>G751-C751</f>
        <v>31</v>
      </c>
      <c r="M751">
        <f>SUMPRODUCT(MOD(C751:G751,2))</f>
        <v>1</v>
      </c>
      <c r="N751">
        <f>5-M751</f>
        <v>4</v>
      </c>
      <c r="O751">
        <f>COUNTIF(C751:G751,"&lt;=17")</f>
        <v>1</v>
      </c>
      <c r="P751">
        <f>COUNTIF(C751:G751,"&gt;=18")</f>
        <v>4</v>
      </c>
      <c r="Q751">
        <f>SUMPRODUCT(--(D751:G751-C751:F751=1))</f>
        <v>0</v>
      </c>
      <c r="R751">
        <f>SUMPRODUCT(COUNTIF(C752:G752,C751:G751))</f>
        <v>1</v>
      </c>
    </row>
    <row r="752">
      <c r="A752">
        <v>642</v>
      </c>
      <c r="B752" t="str">
        <v>2007-09-01</v>
      </c>
      <c r="C752">
        <v>15</v>
      </c>
      <c r="D752">
        <v>19</v>
      </c>
      <c r="E752">
        <v>23</v>
      </c>
      <c r="F752">
        <v>28</v>
      </c>
      <c r="G752">
        <v>31</v>
      </c>
      <c r="H752">
        <v>7</v>
      </c>
      <c r="I752" t="str">
        <v>15 - 19 - 23 - 28 - 31 [PB: 7]</v>
      </c>
      <c r="J752">
        <f>SUM(C752:G752)</f>
        <v>116</v>
      </c>
      <c r="K752">
        <f>AVERAGE(C752:G752)</f>
        <v>23.2</v>
      </c>
      <c r="L752">
        <f>G752-C752</f>
        <v>16</v>
      </c>
      <c r="M752">
        <f>SUMPRODUCT(MOD(C752:G752,2))</f>
        <v>4</v>
      </c>
      <c r="N752">
        <f>5-M752</f>
        <v>1</v>
      </c>
      <c r="O752">
        <f>COUNTIF(C752:G752,"&lt;=17")</f>
        <v>1</v>
      </c>
      <c r="P752">
        <f>COUNTIF(C752:G752,"&gt;=18")</f>
        <v>4</v>
      </c>
      <c r="Q752">
        <f>SUMPRODUCT(--(D752:G752-C752:F752=1))</f>
        <v>0</v>
      </c>
      <c r="R752">
        <f>SUMPRODUCT(COUNTIF(C753:G753,C752:G752))</f>
        <v>2</v>
      </c>
    </row>
    <row r="753">
      <c r="A753">
        <v>424</v>
      </c>
      <c r="B753" t="str">
        <v>2005-07-30</v>
      </c>
      <c r="C753">
        <v>6</v>
      </c>
      <c r="D753">
        <v>7</v>
      </c>
      <c r="E753">
        <v>15</v>
      </c>
      <c r="F753">
        <v>28</v>
      </c>
      <c r="G753">
        <v>32</v>
      </c>
      <c r="H753">
        <v>10</v>
      </c>
      <c r="I753" t="str">
        <v>06 - 07 - 15 - 28 - 32 [PB: 10]</v>
      </c>
      <c r="J753">
        <f>SUM(C753:G753)</f>
        <v>88</v>
      </c>
      <c r="K753">
        <f>AVERAGE(C753:G753)</f>
        <v>17.6</v>
      </c>
      <c r="L753">
        <f>G753-C753</f>
        <v>26</v>
      </c>
      <c r="M753">
        <f>SUMPRODUCT(MOD(C753:G753,2))</f>
        <v>2</v>
      </c>
      <c r="N753">
        <f>5-M753</f>
        <v>3</v>
      </c>
      <c r="O753">
        <f>COUNTIF(C753:G753,"&lt;=17")</f>
        <v>3</v>
      </c>
      <c r="P753">
        <f>COUNTIF(C753:G753,"&gt;=18")</f>
        <v>2</v>
      </c>
      <c r="Q753">
        <f>SUMPRODUCT(--(D753:G753-C753:F753=1))</f>
        <v>1</v>
      </c>
      <c r="R753">
        <f>SUMPRODUCT(COUNTIF(C754:G754,C753:G753))</f>
        <v>0</v>
      </c>
    </row>
    <row r="754">
      <c r="A754">
        <v>423</v>
      </c>
      <c r="B754" t="str">
        <v>2005-07-27</v>
      </c>
      <c r="C754">
        <v>16</v>
      </c>
      <c r="D754">
        <v>17</v>
      </c>
      <c r="E754">
        <v>20</v>
      </c>
      <c r="F754">
        <v>23</v>
      </c>
      <c r="G754">
        <v>26</v>
      </c>
      <c r="H754">
        <v>10</v>
      </c>
      <c r="I754" t="str">
        <v>16 - 17 - 20 - 23 - 26 [PB: 10]</v>
      </c>
      <c r="J754">
        <f>SUM(C754:G754)</f>
        <v>102</v>
      </c>
      <c r="K754">
        <f>AVERAGE(C754:G754)</f>
        <v>20.4</v>
      </c>
      <c r="L754">
        <f>G754-C754</f>
        <v>10</v>
      </c>
      <c r="M754">
        <f>SUMPRODUCT(MOD(C754:G754,2))</f>
        <v>2</v>
      </c>
      <c r="N754">
        <f>5-M754</f>
        <v>3</v>
      </c>
      <c r="O754">
        <f>COUNTIF(C754:G754,"&lt;=17")</f>
        <v>2</v>
      </c>
      <c r="P754">
        <f>COUNTIF(C754:G754,"&gt;=18")</f>
        <v>3</v>
      </c>
      <c r="Q754">
        <f>SUMPRODUCT(--(D754:G754-C754:F754=1))</f>
        <v>1</v>
      </c>
      <c r="R754">
        <f>SUMPRODUCT(COUNTIF(C755:G755,C754:G754))</f>
        <v>1</v>
      </c>
    </row>
    <row r="755">
      <c r="A755">
        <v>422</v>
      </c>
      <c r="B755" t="str">
        <v>2005-07-23</v>
      </c>
      <c r="C755">
        <v>13</v>
      </c>
      <c r="D755">
        <v>14</v>
      </c>
      <c r="E755">
        <v>19</v>
      </c>
      <c r="F755">
        <v>22</v>
      </c>
      <c r="G755">
        <v>26</v>
      </c>
      <c r="H755">
        <v>4</v>
      </c>
      <c r="I755" t="str">
        <v>13 - 14 - 19 - 22 - 26 [PB: 4]</v>
      </c>
      <c r="J755">
        <f>SUM(C755:G755)</f>
        <v>94</v>
      </c>
      <c r="K755">
        <f>AVERAGE(C755:G755)</f>
        <v>18.8</v>
      </c>
      <c r="L755">
        <f>G755-C755</f>
        <v>13</v>
      </c>
      <c r="M755">
        <f>SUMPRODUCT(MOD(C755:G755,2))</f>
        <v>2</v>
      </c>
      <c r="N755">
        <f>5-M755</f>
        <v>3</v>
      </c>
      <c r="O755">
        <f>COUNTIF(C755:G755,"&lt;=17")</f>
        <v>2</v>
      </c>
      <c r="P755">
        <f>COUNTIF(C755:G755,"&gt;=18")</f>
        <v>3</v>
      </c>
      <c r="Q755">
        <f>SUMPRODUCT(--(D755:G755-C755:F755=1))</f>
        <v>1</v>
      </c>
      <c r="R755">
        <f>SUMPRODUCT(COUNTIF(C756:G756,C755:G755))</f>
        <v>1</v>
      </c>
    </row>
    <row r="756">
      <c r="A756">
        <v>421</v>
      </c>
      <c r="B756" t="str">
        <v>2005-07-20</v>
      </c>
      <c r="C756">
        <v>3</v>
      </c>
      <c r="D756">
        <v>15</v>
      </c>
      <c r="E756">
        <v>22</v>
      </c>
      <c r="F756">
        <v>31</v>
      </c>
      <c r="G756">
        <v>34</v>
      </c>
      <c r="H756">
        <v>4</v>
      </c>
      <c r="I756" t="str">
        <v>03 - 15 - 22 - 31 - 34 [PB: 4]</v>
      </c>
      <c r="J756">
        <f>SUM(C756:G756)</f>
        <v>105</v>
      </c>
      <c r="K756">
        <f>AVERAGE(C756:G756)</f>
        <v>21</v>
      </c>
      <c r="L756">
        <f>G756-C756</f>
        <v>31</v>
      </c>
      <c r="M756">
        <f>SUMPRODUCT(MOD(C756:G756,2))</f>
        <v>3</v>
      </c>
      <c r="N756">
        <f>5-M756</f>
        <v>2</v>
      </c>
      <c r="O756">
        <f>COUNTIF(C756:G756,"&lt;=17")</f>
        <v>2</v>
      </c>
      <c r="P756">
        <f>COUNTIF(C756:G756,"&gt;=18")</f>
        <v>3</v>
      </c>
      <c r="Q756">
        <f>SUMPRODUCT(--(D756:G756-C756:F756=1))</f>
        <v>0</v>
      </c>
      <c r="R756">
        <f>SUMPRODUCT(COUNTIF(C757:G757,C756:G756))</f>
        <v>2</v>
      </c>
    </row>
    <row r="757">
      <c r="A757">
        <v>420</v>
      </c>
      <c r="B757" t="str">
        <v>2005-07-16</v>
      </c>
      <c r="C757">
        <v>4</v>
      </c>
      <c r="D757">
        <v>30</v>
      </c>
      <c r="E757">
        <v>31</v>
      </c>
      <c r="F757">
        <v>33</v>
      </c>
      <c r="G757">
        <v>34</v>
      </c>
      <c r="H757">
        <v>4</v>
      </c>
      <c r="I757" t="str">
        <v>04 - 30 - 31 - 33 - 34 [PB: 4]</v>
      </c>
      <c r="J757">
        <f>SUM(C757:G757)</f>
        <v>132</v>
      </c>
      <c r="K757">
        <f>AVERAGE(C757:G757)</f>
        <v>26.4</v>
      </c>
      <c r="L757">
        <f>G757-C757</f>
        <v>30</v>
      </c>
      <c r="M757">
        <f>SUMPRODUCT(MOD(C757:G757,2))</f>
        <v>2</v>
      </c>
      <c r="N757">
        <f>5-M757</f>
        <v>3</v>
      </c>
      <c r="O757">
        <f>COUNTIF(C757:G757,"&lt;=17")</f>
        <v>1</v>
      </c>
      <c r="P757">
        <f>COUNTIF(C757:G757,"&gt;=18")</f>
        <v>4</v>
      </c>
      <c r="Q757">
        <f>SUMPRODUCT(--(D757:G757-C757:F757=1))</f>
        <v>2</v>
      </c>
      <c r="R757">
        <f>SUMPRODUCT(COUNTIF(C758:G758,C757:G757))</f>
        <v>0</v>
      </c>
    </row>
    <row r="758">
      <c r="A758">
        <v>419</v>
      </c>
      <c r="B758" t="str">
        <v>2005-07-09</v>
      </c>
      <c r="C758">
        <v>11</v>
      </c>
      <c r="D758">
        <v>13</v>
      </c>
      <c r="E758">
        <v>14</v>
      </c>
      <c r="F758">
        <v>17</v>
      </c>
      <c r="G758">
        <v>24</v>
      </c>
      <c r="H758">
        <v>8</v>
      </c>
      <c r="I758" t="str">
        <v>11 - 13 - 14 - 17 - 24 [PB: 8]</v>
      </c>
      <c r="J758">
        <f>SUM(C758:G758)</f>
        <v>79</v>
      </c>
      <c r="K758">
        <f>AVERAGE(C758:G758)</f>
        <v>15.8</v>
      </c>
      <c r="L758">
        <f>G758-C758</f>
        <v>13</v>
      </c>
      <c r="M758">
        <f>SUMPRODUCT(MOD(C758:G758,2))</f>
        <v>3</v>
      </c>
      <c r="N758">
        <f>5-M758</f>
        <v>2</v>
      </c>
      <c r="O758">
        <f>COUNTIF(C758:G758,"&lt;=17")</f>
        <v>4</v>
      </c>
      <c r="P758">
        <f>COUNTIF(C758:G758,"&gt;=18")</f>
        <v>1</v>
      </c>
      <c r="Q758">
        <f>SUMPRODUCT(--(D758:G758-C758:F758=1))</f>
        <v>1</v>
      </c>
      <c r="R758">
        <f>SUMPRODUCT(COUNTIF(C759:G759,C758:G758))</f>
        <v>0</v>
      </c>
    </row>
    <row r="759">
      <c r="A759">
        <v>418</v>
      </c>
      <c r="B759" t="str">
        <v>2005-07-06</v>
      </c>
      <c r="C759">
        <v>5</v>
      </c>
      <c r="D759">
        <v>12</v>
      </c>
      <c r="E759">
        <v>15</v>
      </c>
      <c r="F759">
        <v>19</v>
      </c>
      <c r="G759">
        <v>25</v>
      </c>
      <c r="H759">
        <v>8</v>
      </c>
      <c r="I759" t="str">
        <v>05 - 12 - 15 - 19 - 25 [PB: 8]</v>
      </c>
      <c r="J759">
        <f>SUM(C759:G759)</f>
        <v>76</v>
      </c>
      <c r="K759">
        <f>AVERAGE(C759:G759)</f>
        <v>15.2</v>
      </c>
      <c r="L759">
        <f>G759-C759</f>
        <v>20</v>
      </c>
      <c r="M759">
        <f>SUMPRODUCT(MOD(C759:G759,2))</f>
        <v>4</v>
      </c>
      <c r="N759">
        <f>5-M759</f>
        <v>1</v>
      </c>
      <c r="O759">
        <f>COUNTIF(C759:G759,"&lt;=17")</f>
        <v>3</v>
      </c>
      <c r="P759">
        <f>COUNTIF(C759:G759,"&gt;=18")</f>
        <v>2</v>
      </c>
      <c r="Q759">
        <f>SUMPRODUCT(--(D759:G759-C759:F759=1))</f>
        <v>0</v>
      </c>
      <c r="R759">
        <f>SUMPRODUCT(COUNTIF(C760:G760,C759:G759))</f>
        <v>0</v>
      </c>
    </row>
    <row r="760">
      <c r="A760">
        <v>417</v>
      </c>
      <c r="B760" t="str">
        <v>2005-07-02</v>
      </c>
      <c r="C760">
        <v>13</v>
      </c>
      <c r="D760">
        <v>28</v>
      </c>
      <c r="E760">
        <v>29</v>
      </c>
      <c r="F760">
        <v>30</v>
      </c>
      <c r="G760">
        <v>36</v>
      </c>
      <c r="H760">
        <v>2</v>
      </c>
      <c r="I760" t="str">
        <v>13 - 28 - 29 - 30 - 36 [PB: 2]</v>
      </c>
      <c r="J760">
        <f>SUM(C760:G760)</f>
        <v>136</v>
      </c>
      <c r="K760">
        <f>AVERAGE(C760:G760)</f>
        <v>27.2</v>
      </c>
      <c r="L760">
        <f>G760-C760</f>
        <v>23</v>
      </c>
      <c r="M760">
        <f>SUMPRODUCT(MOD(C760:G760,2))</f>
        <v>2</v>
      </c>
      <c r="N760">
        <f>5-M760</f>
        <v>3</v>
      </c>
      <c r="O760">
        <f>COUNTIF(C760:G760,"&lt;=17")</f>
        <v>1</v>
      </c>
      <c r="P760">
        <f>COUNTIF(C760:G760,"&gt;=18")</f>
        <v>4</v>
      </c>
      <c r="Q760">
        <f>SUMPRODUCT(--(D760:G760-C760:F760=1))</f>
        <v>2</v>
      </c>
      <c r="R760">
        <f>SUMPRODUCT(COUNTIF(C761:G761,C760:G760))</f>
        <v>0</v>
      </c>
    </row>
    <row r="761">
      <c r="A761">
        <v>416</v>
      </c>
      <c r="B761" t="str">
        <v>2005-06-29</v>
      </c>
      <c r="C761">
        <v>16</v>
      </c>
      <c r="D761">
        <v>17</v>
      </c>
      <c r="E761">
        <v>21</v>
      </c>
      <c r="F761">
        <v>33</v>
      </c>
      <c r="G761">
        <v>34</v>
      </c>
      <c r="H761">
        <v>2</v>
      </c>
      <c r="I761" t="str">
        <v>16 - 17 - 21 - 33 - 34 [PB: 2]</v>
      </c>
      <c r="J761">
        <f>SUM(C761:G761)</f>
        <v>121</v>
      </c>
      <c r="K761">
        <f>AVERAGE(C761:G761)</f>
        <v>24.2</v>
      </c>
      <c r="L761">
        <f>G761-C761</f>
        <v>18</v>
      </c>
      <c r="M761">
        <f>SUMPRODUCT(MOD(C761:G761,2))</f>
        <v>3</v>
      </c>
      <c r="N761">
        <f>5-M761</f>
        <v>2</v>
      </c>
      <c r="O761">
        <f>COUNTIF(C761:G761,"&lt;=17")</f>
        <v>2</v>
      </c>
      <c r="P761">
        <f>COUNTIF(C761:G761,"&gt;=18")</f>
        <v>3</v>
      </c>
      <c r="Q761">
        <f>SUMPRODUCT(--(D761:G761-C761:F761=1))</f>
        <v>2</v>
      </c>
      <c r="R761">
        <f>SUMPRODUCT(COUNTIF(C762:G762,C761:G761))</f>
        <v>1</v>
      </c>
    </row>
    <row r="762">
      <c r="A762">
        <v>415</v>
      </c>
      <c r="B762" t="str">
        <v>2005-06-25</v>
      </c>
      <c r="C762">
        <v>14</v>
      </c>
      <c r="D762">
        <v>17</v>
      </c>
      <c r="E762">
        <v>23</v>
      </c>
      <c r="F762">
        <v>24</v>
      </c>
      <c r="G762">
        <v>25</v>
      </c>
      <c r="H762">
        <v>2</v>
      </c>
      <c r="I762" t="str">
        <v>14 - 17 - 23 - 24 - 25 [PB: 2]</v>
      </c>
      <c r="J762">
        <f>SUM(C762:G762)</f>
        <v>103</v>
      </c>
      <c r="K762">
        <f>AVERAGE(C762:G762)</f>
        <v>20.6</v>
      </c>
      <c r="L762">
        <f>G762-C762</f>
        <v>11</v>
      </c>
      <c r="M762">
        <f>SUMPRODUCT(MOD(C762:G762,2))</f>
        <v>3</v>
      </c>
      <c r="N762">
        <f>5-M762</f>
        <v>2</v>
      </c>
      <c r="O762">
        <f>COUNTIF(C762:G762,"&lt;=17")</f>
        <v>2</v>
      </c>
      <c r="P762">
        <f>COUNTIF(C762:G762,"&gt;=18")</f>
        <v>3</v>
      </c>
      <c r="Q762">
        <f>SUMPRODUCT(--(D762:G762-C762:F762=1))</f>
        <v>2</v>
      </c>
      <c r="R762">
        <f>SUMPRODUCT(COUNTIF(C763:G763,C762:G762))</f>
        <v>0</v>
      </c>
    </row>
    <row r="763">
      <c r="A763">
        <v>414</v>
      </c>
      <c r="B763" t="str">
        <v>2005-06-22</v>
      </c>
      <c r="C763">
        <v>3</v>
      </c>
      <c r="D763">
        <v>10</v>
      </c>
      <c r="E763">
        <v>13</v>
      </c>
      <c r="F763">
        <v>31</v>
      </c>
      <c r="G763">
        <v>35</v>
      </c>
      <c r="H763">
        <v>10</v>
      </c>
      <c r="I763" t="str">
        <v>03 - 10 - 13 - 31 - 35 [PB: 10]</v>
      </c>
      <c r="J763">
        <f>SUM(C763:G763)</f>
        <v>92</v>
      </c>
      <c r="K763">
        <f>AVERAGE(C763:G763)</f>
        <v>18.4</v>
      </c>
      <c r="L763">
        <f>G763-C763</f>
        <v>32</v>
      </c>
      <c r="M763">
        <f>SUMPRODUCT(MOD(C763:G763,2))</f>
        <v>4</v>
      </c>
      <c r="N763">
        <f>5-M763</f>
        <v>1</v>
      </c>
      <c r="O763">
        <f>COUNTIF(C763:G763,"&lt;=17")</f>
        <v>3</v>
      </c>
      <c r="P763">
        <f>COUNTIF(C763:G763,"&gt;=18")</f>
        <v>2</v>
      </c>
      <c r="Q763">
        <f>SUMPRODUCT(--(D763:G763-C763:F763=1))</f>
        <v>0</v>
      </c>
      <c r="R763">
        <f>SUMPRODUCT(COUNTIF(C764:G764,C763:G763))</f>
        <v>1</v>
      </c>
    </row>
    <row r="764">
      <c r="A764">
        <v>413</v>
      </c>
      <c r="B764" t="str">
        <v>2005-06-18</v>
      </c>
      <c r="C764">
        <v>7</v>
      </c>
      <c r="D764">
        <v>9</v>
      </c>
      <c r="E764">
        <v>12</v>
      </c>
      <c r="F764">
        <v>13</v>
      </c>
      <c r="G764">
        <v>15</v>
      </c>
      <c r="H764">
        <v>4</v>
      </c>
      <c r="I764" t="str">
        <v>07 - 09 - 12 - 13 - 15 [PB: 4]</v>
      </c>
      <c r="J764">
        <f>SUM(C764:G764)</f>
        <v>56</v>
      </c>
      <c r="K764">
        <f>AVERAGE(C764:G764)</f>
        <v>11.2</v>
      </c>
      <c r="L764">
        <f>G764-C764</f>
        <v>8</v>
      </c>
      <c r="M764">
        <f>SUMPRODUCT(MOD(C764:G764,2))</f>
        <v>4</v>
      </c>
      <c r="N764">
        <f>5-M764</f>
        <v>1</v>
      </c>
      <c r="O764">
        <f>COUNTIF(C764:G764,"&lt;=17")</f>
        <v>5</v>
      </c>
      <c r="P764">
        <f>COUNTIF(C764:G764,"&gt;=18")</f>
        <v>0</v>
      </c>
      <c r="Q764">
        <f>SUMPRODUCT(--(D764:G764-C764:F764=1))</f>
        <v>1</v>
      </c>
      <c r="R764">
        <f>SUMPRODUCT(COUNTIF(C765:G765,C764:G764))</f>
        <v>1</v>
      </c>
    </row>
    <row r="765">
      <c r="A765">
        <v>412</v>
      </c>
      <c r="B765" t="str">
        <v>2005-06-15</v>
      </c>
      <c r="C765">
        <v>3</v>
      </c>
      <c r="D765">
        <v>11</v>
      </c>
      <c r="E765">
        <v>13</v>
      </c>
      <c r="F765">
        <v>14</v>
      </c>
      <c r="G765">
        <v>35</v>
      </c>
      <c r="H765">
        <v>8</v>
      </c>
      <c r="I765" t="str">
        <v>03 - 11 - 13 - 14 - 35 [PB: 8]</v>
      </c>
      <c r="J765">
        <f>SUM(C765:G765)</f>
        <v>76</v>
      </c>
      <c r="K765">
        <f>AVERAGE(C765:G765)</f>
        <v>15.2</v>
      </c>
      <c r="L765">
        <f>G765-C765</f>
        <v>32</v>
      </c>
      <c r="M765">
        <f>SUMPRODUCT(MOD(C765:G765,2))</f>
        <v>4</v>
      </c>
      <c r="N765">
        <f>5-M765</f>
        <v>1</v>
      </c>
      <c r="O765">
        <f>COUNTIF(C765:G765,"&lt;=17")</f>
        <v>4</v>
      </c>
      <c r="P765">
        <f>COUNTIF(C765:G765,"&gt;=18")</f>
        <v>1</v>
      </c>
      <c r="Q765">
        <f>SUMPRODUCT(--(D765:G765-C765:F765=1))</f>
        <v>1</v>
      </c>
      <c r="R765">
        <f>SUMPRODUCT(COUNTIF(C766:G766,C765:G765))</f>
        <v>1</v>
      </c>
    </row>
    <row r="766">
      <c r="A766">
        <v>411</v>
      </c>
      <c r="B766" t="str">
        <v>2005-06-11</v>
      </c>
      <c r="C766">
        <v>5</v>
      </c>
      <c r="D766">
        <v>12</v>
      </c>
      <c r="E766">
        <v>34</v>
      </c>
      <c r="F766">
        <v>35</v>
      </c>
      <c r="G766">
        <v>36</v>
      </c>
      <c r="H766">
        <v>10</v>
      </c>
      <c r="I766" t="str">
        <v>05 - 12 - 34 - 35 - 36 [PB: 10]</v>
      </c>
      <c r="J766">
        <f>SUM(C766:G766)</f>
        <v>122</v>
      </c>
      <c r="K766">
        <f>AVERAGE(C766:G766)</f>
        <v>24.4</v>
      </c>
      <c r="L766">
        <f>G766-C766</f>
        <v>31</v>
      </c>
      <c r="M766">
        <f>SUMPRODUCT(MOD(C766:G766,2))</f>
        <v>2</v>
      </c>
      <c r="N766">
        <f>5-M766</f>
        <v>3</v>
      </c>
      <c r="O766">
        <f>COUNTIF(C766:G766,"&lt;=17")</f>
        <v>2</v>
      </c>
      <c r="P766">
        <f>COUNTIF(C766:G766,"&gt;=18")</f>
        <v>3</v>
      </c>
      <c r="Q766">
        <f>SUMPRODUCT(--(D766:G766-C766:F766=1))</f>
        <v>2</v>
      </c>
      <c r="R766">
        <f>SUMPRODUCT(COUNTIF(C767:G767,C766:G766))</f>
        <v>1</v>
      </c>
    </row>
    <row r="767">
      <c r="A767">
        <v>410</v>
      </c>
      <c r="B767" t="str">
        <v>2005-06-08</v>
      </c>
      <c r="C767">
        <v>4</v>
      </c>
      <c r="D767">
        <v>19</v>
      </c>
      <c r="E767">
        <v>20</v>
      </c>
      <c r="F767">
        <v>32</v>
      </c>
      <c r="G767">
        <v>34</v>
      </c>
      <c r="H767">
        <v>3</v>
      </c>
      <c r="I767" t="str">
        <v>04 - 19 - 20 - 32 - 34 [PB: 3]</v>
      </c>
      <c r="J767">
        <f>SUM(C767:G767)</f>
        <v>109</v>
      </c>
      <c r="K767">
        <f>AVERAGE(C767:G767)</f>
        <v>21.8</v>
      </c>
      <c r="L767">
        <f>G767-C767</f>
        <v>30</v>
      </c>
      <c r="M767">
        <f>SUMPRODUCT(MOD(C767:G767,2))</f>
        <v>1</v>
      </c>
      <c r="N767">
        <f>5-M767</f>
        <v>4</v>
      </c>
      <c r="O767">
        <f>COUNTIF(C767:G767,"&lt;=17")</f>
        <v>1</v>
      </c>
      <c r="P767">
        <f>COUNTIF(C767:G767,"&gt;=18")</f>
        <v>4</v>
      </c>
      <c r="Q767">
        <f>SUMPRODUCT(--(D767:G767-C767:F767=1))</f>
        <v>1</v>
      </c>
      <c r="R767">
        <f>SUMPRODUCT(COUNTIF(C768:G768,C767:G767))</f>
        <v>0</v>
      </c>
    </row>
    <row r="768">
      <c r="A768">
        <v>409</v>
      </c>
      <c r="B768" t="str">
        <v>2005-06-04</v>
      </c>
      <c r="C768">
        <v>1</v>
      </c>
      <c r="D768">
        <v>5</v>
      </c>
      <c r="E768">
        <v>15</v>
      </c>
      <c r="F768">
        <v>21</v>
      </c>
      <c r="G768">
        <v>31</v>
      </c>
      <c r="H768">
        <v>7</v>
      </c>
      <c r="I768" t="str">
        <v>01 - 05 - 15 - 21 - 31 [PB: 7]</v>
      </c>
      <c r="J768">
        <f>SUM(C768:G768)</f>
        <v>73</v>
      </c>
      <c r="K768">
        <f>AVERAGE(C768:G768)</f>
        <v>14.6</v>
      </c>
      <c r="L768">
        <f>G768-C768</f>
        <v>30</v>
      </c>
      <c r="M768">
        <f>SUMPRODUCT(MOD(C768:G768,2))</f>
        <v>5</v>
      </c>
      <c r="N768">
        <f>5-M768</f>
        <v>0</v>
      </c>
      <c r="O768">
        <f>COUNTIF(C768:G768,"&lt;=17")</f>
        <v>3</v>
      </c>
      <c r="P768">
        <f>COUNTIF(C768:G768,"&gt;=18")</f>
        <v>2</v>
      </c>
      <c r="Q768">
        <f>SUMPRODUCT(--(D768:G768-C768:F768=1))</f>
        <v>0</v>
      </c>
      <c r="R768">
        <f>SUMPRODUCT(COUNTIF(C769:G769,C768:G768))</f>
        <v>0</v>
      </c>
    </row>
    <row r="769">
      <c r="A769">
        <v>408</v>
      </c>
      <c r="B769" t="str">
        <v>2005-06-01</v>
      </c>
      <c r="C769">
        <v>4</v>
      </c>
      <c r="D769">
        <v>13</v>
      </c>
      <c r="E769">
        <v>14</v>
      </c>
      <c r="F769">
        <v>29</v>
      </c>
      <c r="G769">
        <v>30</v>
      </c>
      <c r="H769">
        <v>8</v>
      </c>
      <c r="I769" t="str">
        <v>04 - 13 - 14 - 29 - 30 [PB: 8]</v>
      </c>
      <c r="J769">
        <f>SUM(C769:G769)</f>
        <v>90</v>
      </c>
      <c r="K769">
        <f>AVERAGE(C769:G769)</f>
        <v>18</v>
      </c>
      <c r="L769">
        <f>G769-C769</f>
        <v>26</v>
      </c>
      <c r="M769">
        <f>SUMPRODUCT(MOD(C769:G769,2))</f>
        <v>2</v>
      </c>
      <c r="N769">
        <f>5-M769</f>
        <v>3</v>
      </c>
      <c r="O769">
        <f>COUNTIF(C769:G769,"&lt;=17")</f>
        <v>3</v>
      </c>
      <c r="P769">
        <f>COUNTIF(C769:G769,"&gt;=18")</f>
        <v>2</v>
      </c>
      <c r="Q769">
        <f>SUMPRODUCT(--(D769:G769-C769:F769=1))</f>
        <v>2</v>
      </c>
      <c r="R769">
        <f>SUMPRODUCT(COUNTIF(C770:G770,C769:G769))</f>
        <v>0</v>
      </c>
    </row>
    <row r="770">
      <c r="A770">
        <v>407</v>
      </c>
      <c r="B770" t="str">
        <v>2005-05-28</v>
      </c>
      <c r="C770">
        <v>2</v>
      </c>
      <c r="D770">
        <v>24</v>
      </c>
      <c r="E770">
        <v>31</v>
      </c>
      <c r="F770">
        <v>34</v>
      </c>
      <c r="G770">
        <v>35</v>
      </c>
      <c r="H770">
        <v>6</v>
      </c>
      <c r="I770" t="str">
        <v>02 - 24 - 31 - 34 - 35 [PB: 6]</v>
      </c>
      <c r="J770">
        <f>SUM(C770:G770)</f>
        <v>126</v>
      </c>
      <c r="K770">
        <f>AVERAGE(C770:G770)</f>
        <v>25.2</v>
      </c>
      <c r="L770">
        <f>G770-C770</f>
        <v>33</v>
      </c>
      <c r="M770">
        <f>SUMPRODUCT(MOD(C770:G770,2))</f>
        <v>2</v>
      </c>
      <c r="N770">
        <f>5-M770</f>
        <v>3</v>
      </c>
      <c r="O770">
        <f>COUNTIF(C770:G770,"&lt;=17")</f>
        <v>1</v>
      </c>
      <c r="P770">
        <f>COUNTIF(C770:G770,"&gt;=18")</f>
        <v>4</v>
      </c>
      <c r="Q770">
        <f>SUMPRODUCT(--(D770:G770-C770:F770=1))</f>
        <v>1</v>
      </c>
      <c r="R770">
        <f>SUMPRODUCT(COUNTIF(C771:G771,C770:G770))</f>
        <v>0</v>
      </c>
    </row>
    <row r="771">
      <c r="A771">
        <v>406</v>
      </c>
      <c r="B771" t="str">
        <v>2005-05-25</v>
      </c>
      <c r="C771">
        <v>1</v>
      </c>
      <c r="D771">
        <v>9</v>
      </c>
      <c r="E771">
        <v>14</v>
      </c>
      <c r="F771">
        <v>15</v>
      </c>
      <c r="G771">
        <v>20</v>
      </c>
      <c r="H771">
        <v>2</v>
      </c>
      <c r="I771" t="str">
        <v>01 - 09 - 14 - 15 - 20 [PB: 2]</v>
      </c>
      <c r="J771">
        <f>SUM(C771:G771)</f>
        <v>59</v>
      </c>
      <c r="K771">
        <f>AVERAGE(C771:G771)</f>
        <v>11.8</v>
      </c>
      <c r="L771">
        <f>G771-C771</f>
        <v>19</v>
      </c>
      <c r="M771">
        <f>SUMPRODUCT(MOD(C771:G771,2))</f>
        <v>3</v>
      </c>
      <c r="N771">
        <f>5-M771</f>
        <v>2</v>
      </c>
      <c r="O771">
        <f>COUNTIF(C771:G771,"&lt;=17")</f>
        <v>4</v>
      </c>
      <c r="P771">
        <f>COUNTIF(C771:G771,"&gt;=18")</f>
        <v>1</v>
      </c>
      <c r="Q771">
        <f>SUMPRODUCT(--(D771:G771-C771:F771=1))</f>
        <v>1</v>
      </c>
      <c r="R771">
        <f>SUMPRODUCT(COUNTIF(C772:G772,C771:G771))</f>
        <v>1</v>
      </c>
    </row>
    <row r="772">
      <c r="A772">
        <v>405</v>
      </c>
      <c r="B772" t="str">
        <v>2005-05-21</v>
      </c>
      <c r="C772">
        <v>7</v>
      </c>
      <c r="D772">
        <v>15</v>
      </c>
      <c r="E772">
        <v>17</v>
      </c>
      <c r="F772">
        <v>22</v>
      </c>
      <c r="G772">
        <v>24</v>
      </c>
      <c r="H772">
        <v>8</v>
      </c>
      <c r="I772" t="str">
        <v>07 - 15 - 17 - 22 - 24 [PB: 8]</v>
      </c>
      <c r="J772">
        <f>SUM(C772:G772)</f>
        <v>85</v>
      </c>
      <c r="K772">
        <f>AVERAGE(C772:G772)</f>
        <v>17</v>
      </c>
      <c r="L772">
        <f>G772-C772</f>
        <v>17</v>
      </c>
      <c r="M772">
        <f>SUMPRODUCT(MOD(C772:G772,2))</f>
        <v>3</v>
      </c>
      <c r="N772">
        <f>5-M772</f>
        <v>2</v>
      </c>
      <c r="O772">
        <f>COUNTIF(C772:G772,"&lt;=17")</f>
        <v>3</v>
      </c>
      <c r="P772">
        <f>COUNTIF(C772:G772,"&gt;=18")</f>
        <v>2</v>
      </c>
      <c r="Q772">
        <f>SUMPRODUCT(--(D772:G772-C772:F772=1))</f>
        <v>0</v>
      </c>
      <c r="R772">
        <f>SUMPRODUCT(COUNTIF(C773:G773,C772:G772))</f>
        <v>1</v>
      </c>
    </row>
    <row r="773">
      <c r="A773">
        <v>404</v>
      </c>
      <c r="B773" t="str">
        <v>2005-05-18</v>
      </c>
      <c r="C773">
        <v>9</v>
      </c>
      <c r="D773">
        <v>15</v>
      </c>
      <c r="E773">
        <v>26</v>
      </c>
      <c r="F773">
        <v>29</v>
      </c>
      <c r="G773">
        <v>33</v>
      </c>
      <c r="H773">
        <v>7</v>
      </c>
      <c r="I773" t="str">
        <v>09 - 15 - 26 - 29 - 33 [PB: 7]</v>
      </c>
      <c r="J773">
        <f>SUM(C773:G773)</f>
        <v>112</v>
      </c>
      <c r="K773">
        <f>AVERAGE(C773:G773)</f>
        <v>22.4</v>
      </c>
      <c r="L773">
        <f>G773-C773</f>
        <v>24</v>
      </c>
      <c r="M773">
        <f>SUMPRODUCT(MOD(C773:G773,2))</f>
        <v>4</v>
      </c>
      <c r="N773">
        <f>5-M773</f>
        <v>1</v>
      </c>
      <c r="O773">
        <f>COUNTIF(C773:G773,"&lt;=17")</f>
        <v>2</v>
      </c>
      <c r="P773">
        <f>COUNTIF(C773:G773,"&gt;=18")</f>
        <v>3</v>
      </c>
      <c r="Q773">
        <f>SUMPRODUCT(--(D773:G773-C773:F773=1))</f>
        <v>0</v>
      </c>
      <c r="R773">
        <f>SUMPRODUCT(COUNTIF(C774:G774,C773:G773))</f>
        <v>2</v>
      </c>
    </row>
    <row r="774">
      <c r="A774">
        <v>403</v>
      </c>
      <c r="B774" t="str">
        <v>2005-05-14</v>
      </c>
      <c r="C774">
        <v>2</v>
      </c>
      <c r="D774">
        <v>10</v>
      </c>
      <c r="E774">
        <v>15</v>
      </c>
      <c r="F774">
        <v>16</v>
      </c>
      <c r="G774">
        <v>29</v>
      </c>
      <c r="H774">
        <v>5</v>
      </c>
      <c r="I774" t="str">
        <v>02 - 10 - 15 - 16 - 29 [PB: 5]</v>
      </c>
      <c r="J774">
        <f>SUM(C774:G774)</f>
        <v>72</v>
      </c>
      <c r="K774">
        <f>AVERAGE(C774:G774)</f>
        <v>14.4</v>
      </c>
      <c r="L774">
        <f>G774-C774</f>
        <v>27</v>
      </c>
      <c r="M774">
        <f>SUMPRODUCT(MOD(C774:G774,2))</f>
        <v>2</v>
      </c>
      <c r="N774">
        <f>5-M774</f>
        <v>3</v>
      </c>
      <c r="O774">
        <f>COUNTIF(C774:G774,"&lt;=17")</f>
        <v>4</v>
      </c>
      <c r="P774">
        <f>COUNTIF(C774:G774,"&gt;=18")</f>
        <v>1</v>
      </c>
      <c r="Q774">
        <f>SUMPRODUCT(--(D774:G774-C774:F774=1))</f>
        <v>1</v>
      </c>
      <c r="R774">
        <f>SUMPRODUCT(COUNTIF(C775:G775,C774:G774))</f>
        <v>1</v>
      </c>
    </row>
    <row r="775">
      <c r="A775">
        <v>402</v>
      </c>
      <c r="B775" t="str">
        <v>2005-05-11</v>
      </c>
      <c r="C775">
        <v>2</v>
      </c>
      <c r="D775">
        <v>8</v>
      </c>
      <c r="E775">
        <v>20</v>
      </c>
      <c r="F775">
        <v>30</v>
      </c>
      <c r="G775">
        <v>33</v>
      </c>
      <c r="H775">
        <v>3</v>
      </c>
      <c r="I775" t="str">
        <v>02 - 08 - 20 - 30 - 33 [PB: 3]</v>
      </c>
      <c r="J775">
        <f>SUM(C775:G775)</f>
        <v>93</v>
      </c>
      <c r="K775">
        <f>AVERAGE(C775:G775)</f>
        <v>18.6</v>
      </c>
      <c r="L775">
        <f>G775-C775</f>
        <v>31</v>
      </c>
      <c r="M775">
        <f>SUMPRODUCT(MOD(C775:G775,2))</f>
        <v>1</v>
      </c>
      <c r="N775">
        <f>5-M775</f>
        <v>4</v>
      </c>
      <c r="O775">
        <f>COUNTIF(C775:G775,"&lt;=17")</f>
        <v>2</v>
      </c>
      <c r="P775">
        <f>COUNTIF(C775:G775,"&gt;=18")</f>
        <v>3</v>
      </c>
      <c r="Q775">
        <f>SUMPRODUCT(--(D775:G775-C775:F775=1))</f>
        <v>0</v>
      </c>
      <c r="R775">
        <f>SUMPRODUCT(COUNTIF(C776:G776,C775:G775))</f>
        <v>1</v>
      </c>
    </row>
    <row r="776">
      <c r="A776">
        <v>401</v>
      </c>
      <c r="B776" t="str">
        <v>2005-05-07</v>
      </c>
      <c r="C776">
        <v>1</v>
      </c>
      <c r="D776">
        <v>16</v>
      </c>
      <c r="E776">
        <v>20</v>
      </c>
      <c r="F776">
        <v>21</v>
      </c>
      <c r="G776">
        <v>34</v>
      </c>
      <c r="H776">
        <v>10</v>
      </c>
      <c r="I776" t="str">
        <v>01 - 16 - 20 - 21 - 34 [PB: 10]</v>
      </c>
      <c r="J776">
        <f>SUM(C776:G776)</f>
        <v>92</v>
      </c>
      <c r="K776">
        <f>AVERAGE(C776:G776)</f>
        <v>18.4</v>
      </c>
      <c r="L776">
        <f>G776-C776</f>
        <v>33</v>
      </c>
      <c r="M776">
        <f>SUMPRODUCT(MOD(C776:G776,2))</f>
        <v>2</v>
      </c>
      <c r="N776">
        <f>5-M776</f>
        <v>3</v>
      </c>
      <c r="O776">
        <f>COUNTIF(C776:G776,"&lt;=17")</f>
        <v>2</v>
      </c>
      <c r="P776">
        <f>COUNTIF(C776:G776,"&gt;=18")</f>
        <v>3</v>
      </c>
      <c r="Q776">
        <f>SUMPRODUCT(--(D776:G776-C776:F776=1))</f>
        <v>1</v>
      </c>
      <c r="R776">
        <f>SUMPRODUCT(COUNTIF(C777:G777,C776:G776))</f>
        <v>1</v>
      </c>
    </row>
    <row r="777">
      <c r="A777">
        <v>400</v>
      </c>
      <c r="B777" t="str">
        <v>2005-05-04</v>
      </c>
      <c r="C777">
        <v>5</v>
      </c>
      <c r="D777">
        <v>8</v>
      </c>
      <c r="E777">
        <v>20</v>
      </c>
      <c r="F777">
        <v>25</v>
      </c>
      <c r="G777">
        <v>29</v>
      </c>
      <c r="H777">
        <v>10</v>
      </c>
      <c r="I777" t="str">
        <v>05 - 08 - 20 - 25 - 29 [PB: 10]</v>
      </c>
      <c r="J777">
        <f>SUM(C777:G777)</f>
        <v>87</v>
      </c>
      <c r="K777">
        <f>AVERAGE(C777:G777)</f>
        <v>17.4</v>
      </c>
      <c r="L777">
        <f>G777-C777</f>
        <v>24</v>
      </c>
      <c r="M777">
        <f>SUMPRODUCT(MOD(C777:G777,2))</f>
        <v>3</v>
      </c>
      <c r="N777">
        <f>5-M777</f>
        <v>2</v>
      </c>
      <c r="O777">
        <f>COUNTIF(C777:G777,"&lt;=17")</f>
        <v>2</v>
      </c>
      <c r="P777">
        <f>COUNTIF(C777:G777,"&gt;=18")</f>
        <v>3</v>
      </c>
      <c r="Q777">
        <f>SUMPRODUCT(--(D777:G777-C777:F777=1))</f>
        <v>0</v>
      </c>
      <c r="R777">
        <f>SUMPRODUCT(COUNTIF(C778:G778,C777:G777))</f>
        <v>0</v>
      </c>
    </row>
    <row r="778">
      <c r="A778">
        <v>399</v>
      </c>
      <c r="B778" t="str">
        <v>2005-04-30</v>
      </c>
      <c r="C778">
        <v>1</v>
      </c>
      <c r="D778">
        <v>2</v>
      </c>
      <c r="E778">
        <v>10</v>
      </c>
      <c r="F778">
        <v>13</v>
      </c>
      <c r="G778">
        <v>16</v>
      </c>
      <c r="H778">
        <v>6</v>
      </c>
      <c r="I778" t="str">
        <v>01 - 02 - 10 - 13 - 16 [PB: 6]</v>
      </c>
      <c r="J778">
        <f>SUM(C778:G778)</f>
        <v>42</v>
      </c>
      <c r="K778">
        <f>AVERAGE(C778:G778)</f>
        <v>8.4</v>
      </c>
      <c r="L778">
        <f>G778-C778</f>
        <v>15</v>
      </c>
      <c r="M778">
        <f>SUMPRODUCT(MOD(C778:G778,2))</f>
        <v>2</v>
      </c>
      <c r="N778">
        <f>5-M778</f>
        <v>3</v>
      </c>
      <c r="O778">
        <f>COUNTIF(C778:G778,"&lt;=17")</f>
        <v>5</v>
      </c>
      <c r="P778">
        <f>COUNTIF(C778:G778,"&gt;=18")</f>
        <v>0</v>
      </c>
      <c r="Q778">
        <f>SUMPRODUCT(--(D778:G778-C778:F778=1))</f>
        <v>1</v>
      </c>
      <c r="R778">
        <f>SUMPRODUCT(COUNTIF(C779:G779,C778:G778))</f>
        <v>0</v>
      </c>
    </row>
    <row r="779">
      <c r="A779">
        <v>398</v>
      </c>
      <c r="B779" t="str">
        <v>2005-04-27</v>
      </c>
      <c r="C779">
        <v>7</v>
      </c>
      <c r="D779">
        <v>14</v>
      </c>
      <c r="E779">
        <v>30</v>
      </c>
      <c r="F779">
        <v>31</v>
      </c>
      <c r="G779">
        <v>36</v>
      </c>
      <c r="H779">
        <v>1</v>
      </c>
      <c r="I779" t="str">
        <v>07 - 14 - 30 - 31 - 36 [PB: 1]</v>
      </c>
      <c r="J779">
        <f>SUM(C779:G779)</f>
        <v>118</v>
      </c>
      <c r="K779">
        <f>AVERAGE(C779:G779)</f>
        <v>23.6</v>
      </c>
      <c r="L779">
        <f>G779-C779</f>
        <v>29</v>
      </c>
      <c r="M779">
        <f>SUMPRODUCT(MOD(C779:G779,2))</f>
        <v>2</v>
      </c>
      <c r="N779">
        <f>5-M779</f>
        <v>3</v>
      </c>
      <c r="O779">
        <f>COUNTIF(C779:G779,"&lt;=17")</f>
        <v>2</v>
      </c>
      <c r="P779">
        <f>COUNTIF(C779:G779,"&gt;=18")</f>
        <v>3</v>
      </c>
      <c r="Q779">
        <f>SUMPRODUCT(--(D779:G779-C779:F779=1))</f>
        <v>1</v>
      </c>
      <c r="R779">
        <f>SUMPRODUCT(COUNTIF(C780:G780,C779:G779))</f>
        <v>0</v>
      </c>
    </row>
    <row r="780">
      <c r="A780">
        <v>397</v>
      </c>
      <c r="B780" t="str">
        <v>2005-04-23</v>
      </c>
      <c r="C780">
        <v>1</v>
      </c>
      <c r="D780">
        <v>5</v>
      </c>
      <c r="E780">
        <v>6</v>
      </c>
      <c r="F780">
        <v>15</v>
      </c>
      <c r="G780">
        <v>24</v>
      </c>
      <c r="H780">
        <v>3</v>
      </c>
      <c r="I780" t="str">
        <v>01 - 05 - 06 - 15 - 24 [PB: 3]</v>
      </c>
      <c r="J780">
        <f>SUM(C780:G780)</f>
        <v>51</v>
      </c>
      <c r="K780">
        <f>AVERAGE(C780:G780)</f>
        <v>10.2</v>
      </c>
      <c r="L780">
        <f>G780-C780</f>
        <v>23</v>
      </c>
      <c r="M780">
        <f>SUMPRODUCT(MOD(C780:G780,2))</f>
        <v>3</v>
      </c>
      <c r="N780">
        <f>5-M780</f>
        <v>2</v>
      </c>
      <c r="O780">
        <f>COUNTIF(C780:G780,"&lt;=17")</f>
        <v>4</v>
      </c>
      <c r="P780">
        <f>COUNTIF(C780:G780,"&gt;=18")</f>
        <v>1</v>
      </c>
      <c r="Q780">
        <f>SUMPRODUCT(--(D780:G780-C780:F780=1))</f>
        <v>1</v>
      </c>
      <c r="R780">
        <f>SUMPRODUCT(COUNTIF(C781:G781,C780:G780))</f>
        <v>1</v>
      </c>
    </row>
    <row r="781">
      <c r="A781">
        <v>396</v>
      </c>
      <c r="B781" t="str">
        <v>2005-04-20</v>
      </c>
      <c r="C781">
        <v>3</v>
      </c>
      <c r="D781">
        <v>7</v>
      </c>
      <c r="E781">
        <v>12</v>
      </c>
      <c r="F781">
        <v>24</v>
      </c>
      <c r="G781">
        <v>35</v>
      </c>
      <c r="H781">
        <v>4</v>
      </c>
      <c r="I781" t="str">
        <v>03 - 07 - 12 - 24 - 35 [PB: 4]</v>
      </c>
      <c r="J781">
        <f>SUM(C781:G781)</f>
        <v>81</v>
      </c>
      <c r="K781">
        <f>AVERAGE(C781:G781)</f>
        <v>16.2</v>
      </c>
      <c r="L781">
        <f>G781-C781</f>
        <v>32</v>
      </c>
      <c r="M781">
        <f>SUMPRODUCT(MOD(C781:G781,2))</f>
        <v>3</v>
      </c>
      <c r="N781">
        <f>5-M781</f>
        <v>2</v>
      </c>
      <c r="O781">
        <f>COUNTIF(C781:G781,"&lt;=17")</f>
        <v>3</v>
      </c>
      <c r="P781">
        <f>COUNTIF(C781:G781,"&gt;=18")</f>
        <v>2</v>
      </c>
      <c r="Q781">
        <f>SUMPRODUCT(--(D781:G781-C781:F781=1))</f>
        <v>0</v>
      </c>
      <c r="R781">
        <f>SUMPRODUCT(COUNTIF(C782:G782,C781:G781))</f>
        <v>0</v>
      </c>
    </row>
    <row r="782">
      <c r="A782">
        <v>395</v>
      </c>
      <c r="B782" t="str">
        <v>2005-04-16</v>
      </c>
      <c r="C782">
        <v>4</v>
      </c>
      <c r="D782">
        <v>10</v>
      </c>
      <c r="E782">
        <v>16</v>
      </c>
      <c r="F782">
        <v>18</v>
      </c>
      <c r="G782">
        <v>31</v>
      </c>
      <c r="H782">
        <v>4</v>
      </c>
      <c r="I782" t="str">
        <v>04 - 10 - 16 - 18 - 31 [PB: 4]</v>
      </c>
      <c r="J782">
        <f>SUM(C782:G782)</f>
        <v>79</v>
      </c>
      <c r="K782">
        <f>AVERAGE(C782:G782)</f>
        <v>15.8</v>
      </c>
      <c r="L782">
        <f>G782-C782</f>
        <v>27</v>
      </c>
      <c r="M782">
        <f>SUMPRODUCT(MOD(C782:G782,2))</f>
        <v>1</v>
      </c>
      <c r="N782">
        <f>5-M782</f>
        <v>4</v>
      </c>
      <c r="O782">
        <f>COUNTIF(C782:G782,"&lt;=17")</f>
        <v>3</v>
      </c>
      <c r="P782">
        <f>COUNTIF(C782:G782,"&gt;=18")</f>
        <v>2</v>
      </c>
      <c r="Q782">
        <f>SUMPRODUCT(--(D782:G782-C782:F782=1))</f>
        <v>0</v>
      </c>
      <c r="R782">
        <f>SUMPRODUCT(COUNTIF(C783:G783,C782:G782))</f>
        <v>0</v>
      </c>
    </row>
    <row r="783">
      <c r="A783">
        <v>394</v>
      </c>
      <c r="B783" t="str">
        <v>2005-04-13</v>
      </c>
      <c r="C783">
        <v>5</v>
      </c>
      <c r="D783">
        <v>14</v>
      </c>
      <c r="E783">
        <v>25</v>
      </c>
      <c r="F783">
        <v>27</v>
      </c>
      <c r="G783">
        <v>35</v>
      </c>
      <c r="H783">
        <v>5</v>
      </c>
      <c r="I783" t="str">
        <v>05 - 14 - 25 - 27 - 35 [PB: 5]</v>
      </c>
      <c r="J783">
        <f>SUM(C783:G783)</f>
        <v>106</v>
      </c>
      <c r="K783">
        <f>AVERAGE(C783:G783)</f>
        <v>21.2</v>
      </c>
      <c r="L783">
        <f>G783-C783</f>
        <v>30</v>
      </c>
      <c r="M783">
        <f>SUMPRODUCT(MOD(C783:G783,2))</f>
        <v>4</v>
      </c>
      <c r="N783">
        <f>5-M783</f>
        <v>1</v>
      </c>
      <c r="O783">
        <f>COUNTIF(C783:G783,"&lt;=17")</f>
        <v>2</v>
      </c>
      <c r="P783">
        <f>COUNTIF(C783:G783,"&gt;=18")</f>
        <v>3</v>
      </c>
      <c r="Q783">
        <f>SUMPRODUCT(--(D783:G783-C783:F783=1))</f>
        <v>0</v>
      </c>
      <c r="R783">
        <f>SUMPRODUCT(COUNTIF(C784:G784,C783:G783))</f>
        <v>1</v>
      </c>
    </row>
    <row r="784">
      <c r="A784">
        <v>393</v>
      </c>
      <c r="B784" t="str">
        <v>2005-04-09</v>
      </c>
      <c r="C784">
        <v>3</v>
      </c>
      <c r="D784">
        <v>5</v>
      </c>
      <c r="E784">
        <v>15</v>
      </c>
      <c r="F784">
        <v>33</v>
      </c>
      <c r="G784">
        <v>34</v>
      </c>
      <c r="H784">
        <v>10</v>
      </c>
      <c r="I784" t="str">
        <v>03 - 05 - 15 - 33 - 34 [PB: 10]</v>
      </c>
      <c r="J784">
        <f>SUM(C784:G784)</f>
        <v>90</v>
      </c>
      <c r="K784">
        <f>AVERAGE(C784:G784)</f>
        <v>18</v>
      </c>
      <c r="L784">
        <f>G784-C784</f>
        <v>31</v>
      </c>
      <c r="M784">
        <f>SUMPRODUCT(MOD(C784:G784,2))</f>
        <v>4</v>
      </c>
      <c r="N784">
        <f>5-M784</f>
        <v>1</v>
      </c>
      <c r="O784">
        <f>COUNTIF(C784:G784,"&lt;=17")</f>
        <v>3</v>
      </c>
      <c r="P784">
        <f>COUNTIF(C784:G784,"&gt;=18")</f>
        <v>2</v>
      </c>
      <c r="Q784">
        <f>SUMPRODUCT(--(D784:G784-C784:F784=1))</f>
        <v>1</v>
      </c>
      <c r="R784">
        <f>SUMPRODUCT(COUNTIF(C785:G785,C784:G784))</f>
        <v>0</v>
      </c>
    </row>
    <row r="785">
      <c r="A785">
        <v>392</v>
      </c>
      <c r="B785" t="str">
        <v>2005-04-06</v>
      </c>
      <c r="C785">
        <v>10</v>
      </c>
      <c r="D785">
        <v>12</v>
      </c>
      <c r="E785">
        <v>28</v>
      </c>
      <c r="F785">
        <v>29</v>
      </c>
      <c r="G785">
        <v>31</v>
      </c>
      <c r="H785">
        <v>4</v>
      </c>
      <c r="I785" t="str">
        <v>10 - 12 - 28 - 29 - 31 [PB: 4]</v>
      </c>
      <c r="J785">
        <f>SUM(C785:G785)</f>
        <v>110</v>
      </c>
      <c r="K785">
        <f>AVERAGE(C785:G785)</f>
        <v>22</v>
      </c>
      <c r="L785">
        <f>G785-C785</f>
        <v>21</v>
      </c>
      <c r="M785">
        <f>SUMPRODUCT(MOD(C785:G785,2))</f>
        <v>2</v>
      </c>
      <c r="N785">
        <f>5-M785</f>
        <v>3</v>
      </c>
      <c r="O785">
        <f>COUNTIF(C785:G785,"&lt;=17")</f>
        <v>2</v>
      </c>
      <c r="P785">
        <f>COUNTIF(C785:G785,"&gt;=18")</f>
        <v>3</v>
      </c>
      <c r="Q785">
        <f>SUMPRODUCT(--(D785:G785-C785:F785=1))</f>
        <v>1</v>
      </c>
      <c r="R785">
        <f>SUMPRODUCT(COUNTIF(C786:G786,C785:G785))</f>
        <v>1</v>
      </c>
    </row>
    <row r="786">
      <c r="A786">
        <v>391</v>
      </c>
      <c r="B786" t="str">
        <v>2005-04-02</v>
      </c>
      <c r="C786">
        <v>8</v>
      </c>
      <c r="D786">
        <v>15</v>
      </c>
      <c r="E786">
        <v>19</v>
      </c>
      <c r="F786">
        <v>25</v>
      </c>
      <c r="G786">
        <v>29</v>
      </c>
      <c r="H786">
        <v>6</v>
      </c>
      <c r="I786" t="str">
        <v>08 - 15 - 19 - 25 - 29 [PB: 6]</v>
      </c>
      <c r="J786">
        <f>SUM(C786:G786)</f>
        <v>96</v>
      </c>
      <c r="K786">
        <f>AVERAGE(C786:G786)</f>
        <v>19.2</v>
      </c>
      <c r="L786">
        <f>G786-C786</f>
        <v>21</v>
      </c>
      <c r="M786">
        <f>SUMPRODUCT(MOD(C786:G786,2))</f>
        <v>4</v>
      </c>
      <c r="N786">
        <f>5-M786</f>
        <v>1</v>
      </c>
      <c r="O786">
        <f>COUNTIF(C786:G786,"&lt;=17")</f>
        <v>2</v>
      </c>
      <c r="P786">
        <f>COUNTIF(C786:G786,"&gt;=18")</f>
        <v>3</v>
      </c>
      <c r="Q786">
        <f>SUMPRODUCT(--(D786:G786-C786:F786=1))</f>
        <v>0</v>
      </c>
      <c r="R786">
        <f>SUMPRODUCT(COUNTIF(C787:G787,C786:G786))</f>
        <v>1</v>
      </c>
    </row>
    <row r="787">
      <c r="A787">
        <v>390</v>
      </c>
      <c r="B787" t="str">
        <v>2005-03-31</v>
      </c>
      <c r="C787">
        <v>3</v>
      </c>
      <c r="D787">
        <v>8</v>
      </c>
      <c r="E787">
        <v>22</v>
      </c>
      <c r="F787">
        <v>27</v>
      </c>
      <c r="G787">
        <v>31</v>
      </c>
      <c r="H787">
        <v>6</v>
      </c>
      <c r="I787" t="str">
        <v>03 - 08 - 22 - 27 - 31 [PB: 6]</v>
      </c>
      <c r="J787">
        <f>SUM(C787:G787)</f>
        <v>91</v>
      </c>
      <c r="K787">
        <f>AVERAGE(C787:G787)</f>
        <v>18.2</v>
      </c>
      <c r="L787">
        <f>G787-C787</f>
        <v>28</v>
      </c>
      <c r="M787">
        <f>SUMPRODUCT(MOD(C787:G787,2))</f>
        <v>3</v>
      </c>
      <c r="N787">
        <f>5-M787</f>
        <v>2</v>
      </c>
      <c r="O787">
        <f>COUNTIF(C787:G787,"&lt;=17")</f>
        <v>2</v>
      </c>
      <c r="P787">
        <f>COUNTIF(C787:G787,"&gt;=18")</f>
        <v>3</v>
      </c>
      <c r="Q787">
        <f>SUMPRODUCT(--(D787:G787-C787:F787=1))</f>
        <v>0</v>
      </c>
      <c r="R787">
        <f>SUMPRODUCT(COUNTIF(C788:G788,C787:G787))</f>
        <v>0</v>
      </c>
    </row>
    <row r="788">
      <c r="A788">
        <v>389</v>
      </c>
      <c r="B788" t="str">
        <v>2005-03-26</v>
      </c>
      <c r="C788">
        <v>7</v>
      </c>
      <c r="D788">
        <v>9</v>
      </c>
      <c r="E788">
        <v>24</v>
      </c>
      <c r="F788">
        <v>28</v>
      </c>
      <c r="G788">
        <v>30</v>
      </c>
      <c r="H788">
        <v>4</v>
      </c>
      <c r="I788" t="str">
        <v>07 - 09 - 24 - 28 - 30 [PB: 4]</v>
      </c>
      <c r="J788">
        <f>SUM(C788:G788)</f>
        <v>98</v>
      </c>
      <c r="K788">
        <f>AVERAGE(C788:G788)</f>
        <v>19.6</v>
      </c>
      <c r="L788">
        <f>G788-C788</f>
        <v>23</v>
      </c>
      <c r="M788">
        <f>SUMPRODUCT(MOD(C788:G788,2))</f>
        <v>2</v>
      </c>
      <c r="N788">
        <f>5-M788</f>
        <v>3</v>
      </c>
      <c r="O788">
        <f>COUNTIF(C788:G788,"&lt;=17")</f>
        <v>2</v>
      </c>
      <c r="P788">
        <f>COUNTIF(C788:G788,"&gt;=18")</f>
        <v>3</v>
      </c>
      <c r="Q788">
        <f>SUMPRODUCT(--(D788:G788-C788:F788=1))</f>
        <v>0</v>
      </c>
      <c r="R788">
        <f>SUMPRODUCT(COUNTIF(C789:G789,C788:G788))</f>
        <v>1</v>
      </c>
    </row>
    <row r="789">
      <c r="A789">
        <v>388</v>
      </c>
      <c r="B789" t="str">
        <v>2005-03-23</v>
      </c>
      <c r="C789">
        <v>12</v>
      </c>
      <c r="D789">
        <v>16</v>
      </c>
      <c r="E789">
        <v>18</v>
      </c>
      <c r="F789">
        <v>25</v>
      </c>
      <c r="G789">
        <v>30</v>
      </c>
      <c r="H789">
        <v>6</v>
      </c>
      <c r="I789" t="str">
        <v>12 - 16 - 18 - 25 - 30 [PB: 6]</v>
      </c>
      <c r="J789">
        <f>SUM(C789:G789)</f>
        <v>101</v>
      </c>
      <c r="K789">
        <f>AVERAGE(C789:G789)</f>
        <v>20.2</v>
      </c>
      <c r="L789">
        <f>G789-C789</f>
        <v>18</v>
      </c>
      <c r="M789">
        <f>SUMPRODUCT(MOD(C789:G789,2))</f>
        <v>1</v>
      </c>
      <c r="N789">
        <f>5-M789</f>
        <v>4</v>
      </c>
      <c r="O789">
        <f>COUNTIF(C789:G789,"&lt;=17")</f>
        <v>2</v>
      </c>
      <c r="P789">
        <f>COUNTIF(C789:G789,"&gt;=18")</f>
        <v>3</v>
      </c>
      <c r="Q789">
        <f>SUMPRODUCT(--(D789:G789-C789:F789=1))</f>
        <v>0</v>
      </c>
      <c r="R789">
        <f>SUMPRODUCT(COUNTIF(C790:G790,C789:G789))</f>
        <v>0</v>
      </c>
    </row>
    <row r="790">
      <c r="A790">
        <v>387</v>
      </c>
      <c r="B790" t="str">
        <v>2005-03-19</v>
      </c>
      <c r="C790">
        <v>3</v>
      </c>
      <c r="D790">
        <v>7</v>
      </c>
      <c r="E790">
        <v>17</v>
      </c>
      <c r="F790">
        <v>19</v>
      </c>
      <c r="G790">
        <v>36</v>
      </c>
      <c r="H790">
        <v>6</v>
      </c>
      <c r="I790" t="str">
        <v>03 - 07 - 17 - 19 - 36 [PB: 6]</v>
      </c>
      <c r="J790">
        <f>SUM(C790:G790)</f>
        <v>82</v>
      </c>
      <c r="K790">
        <f>AVERAGE(C790:G790)</f>
        <v>16.4</v>
      </c>
      <c r="L790">
        <f>G790-C790</f>
        <v>33</v>
      </c>
      <c r="M790">
        <f>SUMPRODUCT(MOD(C790:G790,2))</f>
        <v>4</v>
      </c>
      <c r="N790">
        <f>5-M790</f>
        <v>1</v>
      </c>
      <c r="O790">
        <f>COUNTIF(C790:G790,"&lt;=17")</f>
        <v>3</v>
      </c>
      <c r="P790">
        <f>COUNTIF(C790:G790,"&gt;=18")</f>
        <v>2</v>
      </c>
      <c r="Q790">
        <f>SUMPRODUCT(--(D790:G790-C790:F790=1))</f>
        <v>0</v>
      </c>
      <c r="R790">
        <f>SUMPRODUCT(COUNTIF(C791:G791,C790:G790))</f>
        <v>1</v>
      </c>
    </row>
    <row r="791">
      <c r="A791">
        <v>386</v>
      </c>
      <c r="B791" t="str">
        <v>2005-03-16</v>
      </c>
      <c r="C791">
        <v>19</v>
      </c>
      <c r="D791">
        <v>20</v>
      </c>
      <c r="E791">
        <v>25</v>
      </c>
      <c r="F791">
        <v>30</v>
      </c>
      <c r="G791">
        <v>34</v>
      </c>
      <c r="H791">
        <v>4</v>
      </c>
      <c r="I791" t="str">
        <v>19 - 20 - 25 - 30 - 34 [PB: 4]</v>
      </c>
      <c r="J791">
        <f>SUM(C791:G791)</f>
        <v>128</v>
      </c>
      <c r="K791">
        <f>AVERAGE(C791:G791)</f>
        <v>25.6</v>
      </c>
      <c r="L791">
        <f>G791-C791</f>
        <v>15</v>
      </c>
      <c r="M791">
        <f>SUMPRODUCT(MOD(C791:G791,2))</f>
        <v>2</v>
      </c>
      <c r="N791">
        <f>5-M791</f>
        <v>3</v>
      </c>
      <c r="O791">
        <f>COUNTIF(C791:G791,"&lt;=17")</f>
        <v>0</v>
      </c>
      <c r="P791">
        <f>COUNTIF(C791:G791,"&gt;=18")</f>
        <v>5</v>
      </c>
      <c r="Q791">
        <f>SUMPRODUCT(--(D791:G791-C791:F791=1))</f>
        <v>1</v>
      </c>
      <c r="R791">
        <f>SUMPRODUCT(COUNTIF(C792:G792,C791:G791))</f>
        <v>0</v>
      </c>
    </row>
    <row r="792">
      <c r="A792">
        <v>385</v>
      </c>
      <c r="B792" t="str">
        <v>2005-03-12</v>
      </c>
      <c r="C792">
        <v>8</v>
      </c>
      <c r="D792">
        <v>12</v>
      </c>
      <c r="E792">
        <v>13</v>
      </c>
      <c r="F792">
        <v>18</v>
      </c>
      <c r="G792">
        <v>32</v>
      </c>
      <c r="H792">
        <v>6</v>
      </c>
      <c r="I792" t="str">
        <v>08 - 12 - 13 - 18 - 32 [PB: 6]</v>
      </c>
      <c r="J792">
        <f>SUM(C792:G792)</f>
        <v>83</v>
      </c>
      <c r="K792">
        <f>AVERAGE(C792:G792)</f>
        <v>16.6</v>
      </c>
      <c r="L792">
        <f>G792-C792</f>
        <v>24</v>
      </c>
      <c r="M792">
        <f>SUMPRODUCT(MOD(C792:G792,2))</f>
        <v>1</v>
      </c>
      <c r="N792">
        <f>5-M792</f>
        <v>4</v>
      </c>
      <c r="O792">
        <f>COUNTIF(C792:G792,"&lt;=17")</f>
        <v>3</v>
      </c>
      <c r="P792">
        <f>COUNTIF(C792:G792,"&gt;=18")</f>
        <v>2</v>
      </c>
      <c r="Q792">
        <f>SUMPRODUCT(--(D792:G792-C792:F792=1))</f>
        <v>1</v>
      </c>
      <c r="R792">
        <f>SUMPRODUCT(COUNTIF(C793:G793,C792:G792))</f>
        <v>0</v>
      </c>
    </row>
    <row r="793">
      <c r="A793">
        <v>384</v>
      </c>
      <c r="B793" t="str">
        <v>2005-03-09</v>
      </c>
      <c r="C793">
        <v>11</v>
      </c>
      <c r="D793">
        <v>15</v>
      </c>
      <c r="E793">
        <v>16</v>
      </c>
      <c r="F793">
        <v>19</v>
      </c>
      <c r="G793">
        <v>33</v>
      </c>
      <c r="H793">
        <v>1</v>
      </c>
      <c r="I793" t="str">
        <v>11 - 15 - 16 - 19 - 33 [PB: 1]</v>
      </c>
      <c r="J793">
        <f>SUM(C793:G793)</f>
        <v>94</v>
      </c>
      <c r="K793">
        <f>AVERAGE(C793:G793)</f>
        <v>18.8</v>
      </c>
      <c r="L793">
        <f>G793-C793</f>
        <v>22</v>
      </c>
      <c r="M793">
        <f>SUMPRODUCT(MOD(C793:G793,2))</f>
        <v>4</v>
      </c>
      <c r="N793">
        <f>5-M793</f>
        <v>1</v>
      </c>
      <c r="O793">
        <f>COUNTIF(C793:G793,"&lt;=17")</f>
        <v>3</v>
      </c>
      <c r="P793">
        <f>COUNTIF(C793:G793,"&gt;=18")</f>
        <v>2</v>
      </c>
      <c r="Q793">
        <f>SUMPRODUCT(--(D793:G793-C793:F793=1))</f>
        <v>1</v>
      </c>
      <c r="R793">
        <f>SUMPRODUCT(COUNTIF(C794:G794,C793:G793))</f>
        <v>1</v>
      </c>
    </row>
    <row r="794">
      <c r="A794">
        <v>383</v>
      </c>
      <c r="B794" t="str">
        <v>2005-03-05</v>
      </c>
      <c r="C794">
        <v>1</v>
      </c>
      <c r="D794">
        <v>4</v>
      </c>
      <c r="E794">
        <v>5</v>
      </c>
      <c r="F794">
        <v>25</v>
      </c>
      <c r="G794">
        <v>33</v>
      </c>
      <c r="H794">
        <v>4</v>
      </c>
      <c r="I794" t="str">
        <v>01 - 04 - 05 - 25 - 33 [PB: 4]</v>
      </c>
      <c r="J794">
        <f>SUM(C794:G794)</f>
        <v>68</v>
      </c>
      <c r="K794">
        <f>AVERAGE(C794:G794)</f>
        <v>13.6</v>
      </c>
      <c r="L794">
        <f>G794-C794</f>
        <v>32</v>
      </c>
      <c r="M794">
        <f>SUMPRODUCT(MOD(C794:G794,2))</f>
        <v>4</v>
      </c>
      <c r="N794">
        <f>5-M794</f>
        <v>1</v>
      </c>
      <c r="O794">
        <f>COUNTIF(C794:G794,"&lt;=17")</f>
        <v>3</v>
      </c>
      <c r="P794">
        <f>COUNTIF(C794:G794,"&gt;=18")</f>
        <v>2</v>
      </c>
      <c r="Q794">
        <f>SUMPRODUCT(--(D794:G794-C794:F794=1))</f>
        <v>1</v>
      </c>
      <c r="R794">
        <f>SUMPRODUCT(COUNTIF(C795:G795,C794:G794))</f>
        <v>2</v>
      </c>
    </row>
    <row r="795">
      <c r="A795">
        <v>382</v>
      </c>
      <c r="B795" t="str">
        <v>2005-03-02</v>
      </c>
      <c r="C795">
        <v>4</v>
      </c>
      <c r="D795">
        <v>6</v>
      </c>
      <c r="E795">
        <v>17</v>
      </c>
      <c r="F795">
        <v>33</v>
      </c>
      <c r="G795">
        <v>36</v>
      </c>
      <c r="H795">
        <v>8</v>
      </c>
      <c r="I795" t="str">
        <v>04 - 06 - 17 - 33 - 36 [PB: 8]</v>
      </c>
      <c r="J795">
        <f>SUM(C795:G795)</f>
        <v>96</v>
      </c>
      <c r="K795">
        <f>AVERAGE(C795:G795)</f>
        <v>19.2</v>
      </c>
      <c r="L795">
        <f>G795-C795</f>
        <v>32</v>
      </c>
      <c r="M795">
        <f>SUMPRODUCT(MOD(C795:G795,2))</f>
        <v>2</v>
      </c>
      <c r="N795">
        <f>5-M795</f>
        <v>3</v>
      </c>
      <c r="O795">
        <f>COUNTIF(C795:G795,"&lt;=17")</f>
        <v>3</v>
      </c>
      <c r="P795">
        <f>COUNTIF(C795:G795,"&gt;=18")</f>
        <v>2</v>
      </c>
      <c r="Q795">
        <f>SUMPRODUCT(--(D795:G795-C795:F795=1))</f>
        <v>0</v>
      </c>
      <c r="R795">
        <f>SUMPRODUCT(COUNTIF(C796:G796,C795:G795))</f>
        <v>0</v>
      </c>
    </row>
    <row r="796">
      <c r="A796">
        <v>381</v>
      </c>
      <c r="B796" t="str">
        <v>2005-02-26</v>
      </c>
      <c r="C796">
        <v>2</v>
      </c>
      <c r="D796">
        <v>7</v>
      </c>
      <c r="E796">
        <v>10</v>
      </c>
      <c r="F796">
        <v>12</v>
      </c>
      <c r="G796">
        <v>16</v>
      </c>
      <c r="H796">
        <v>7</v>
      </c>
      <c r="I796" t="str">
        <v>02 - 07 - 10 - 12 - 16 [PB: 7]</v>
      </c>
      <c r="J796">
        <f>SUM(C796:G796)</f>
        <v>47</v>
      </c>
      <c r="K796">
        <f>AVERAGE(C796:G796)</f>
        <v>9.4</v>
      </c>
      <c r="L796">
        <f>G796-C796</f>
        <v>14</v>
      </c>
      <c r="M796">
        <f>SUMPRODUCT(MOD(C796:G796,2))</f>
        <v>1</v>
      </c>
      <c r="N796">
        <f>5-M796</f>
        <v>4</v>
      </c>
      <c r="O796">
        <f>COUNTIF(C796:G796,"&lt;=17")</f>
        <v>5</v>
      </c>
      <c r="P796">
        <f>COUNTIF(C796:G796,"&gt;=18")</f>
        <v>0</v>
      </c>
      <c r="Q796">
        <f>SUMPRODUCT(--(D796:G796-C796:F796=1))</f>
        <v>0</v>
      </c>
      <c r="R796">
        <f>SUMPRODUCT(COUNTIF(C797:G797,C796:G796))</f>
        <v>1</v>
      </c>
    </row>
    <row r="797">
      <c r="A797">
        <v>380</v>
      </c>
      <c r="B797" t="str">
        <v>2005-02-23</v>
      </c>
      <c r="C797">
        <v>9</v>
      </c>
      <c r="D797">
        <v>10</v>
      </c>
      <c r="E797">
        <v>17</v>
      </c>
      <c r="F797">
        <v>20</v>
      </c>
      <c r="G797">
        <v>35</v>
      </c>
      <c r="H797">
        <v>6</v>
      </c>
      <c r="I797" t="str">
        <v>09 - 10 - 17 - 20 - 35 [PB: 6]</v>
      </c>
      <c r="J797">
        <f>SUM(C797:G797)</f>
        <v>91</v>
      </c>
      <c r="K797">
        <f>AVERAGE(C797:G797)</f>
        <v>18.2</v>
      </c>
      <c r="L797">
        <f>G797-C797</f>
        <v>26</v>
      </c>
      <c r="M797">
        <f>SUMPRODUCT(MOD(C797:G797,2))</f>
        <v>3</v>
      </c>
      <c r="N797">
        <f>5-M797</f>
        <v>2</v>
      </c>
      <c r="O797">
        <f>COUNTIF(C797:G797,"&lt;=17")</f>
        <v>3</v>
      </c>
      <c r="P797">
        <f>COUNTIF(C797:G797,"&gt;=18")</f>
        <v>2</v>
      </c>
      <c r="Q797">
        <f>SUMPRODUCT(--(D797:G797-C797:F797=1))</f>
        <v>1</v>
      </c>
      <c r="R797">
        <f>SUMPRODUCT(COUNTIF(C798:G798,C797:G797))</f>
        <v>1</v>
      </c>
    </row>
    <row r="798">
      <c r="A798">
        <v>379</v>
      </c>
      <c r="B798" t="str">
        <v>2005-02-19</v>
      </c>
      <c r="C798">
        <v>7</v>
      </c>
      <c r="D798">
        <v>9</v>
      </c>
      <c r="E798">
        <v>12</v>
      </c>
      <c r="F798">
        <v>18</v>
      </c>
      <c r="G798">
        <v>22</v>
      </c>
      <c r="H798">
        <v>2</v>
      </c>
      <c r="I798" t="str">
        <v>07 - 09 - 12 - 18 - 22 [PB: 2]</v>
      </c>
      <c r="J798">
        <f>SUM(C798:G798)</f>
        <v>68</v>
      </c>
      <c r="K798">
        <f>AVERAGE(C798:G798)</f>
        <v>13.6</v>
      </c>
      <c r="L798">
        <f>G798-C798</f>
        <v>15</v>
      </c>
      <c r="M798">
        <f>SUMPRODUCT(MOD(C798:G798,2))</f>
        <v>2</v>
      </c>
      <c r="N798">
        <f>5-M798</f>
        <v>3</v>
      </c>
      <c r="O798">
        <f>COUNTIF(C798:G798,"&lt;=17")</f>
        <v>3</v>
      </c>
      <c r="P798">
        <f>COUNTIF(C798:G798,"&gt;=18")</f>
        <v>2</v>
      </c>
      <c r="Q798">
        <f>SUMPRODUCT(--(D798:G798-C798:F798=1))</f>
        <v>0</v>
      </c>
      <c r="R798">
        <f>SUMPRODUCT(COUNTIF(C799:G799,C798:G798))</f>
        <v>1</v>
      </c>
    </row>
    <row r="799">
      <c r="A799">
        <v>378</v>
      </c>
      <c r="B799" t="str">
        <v>2005-02-16</v>
      </c>
      <c r="C799">
        <v>1</v>
      </c>
      <c r="D799">
        <v>4</v>
      </c>
      <c r="E799">
        <v>11</v>
      </c>
      <c r="F799">
        <v>12</v>
      </c>
      <c r="G799">
        <v>27</v>
      </c>
      <c r="H799">
        <v>3</v>
      </c>
      <c r="I799" t="str">
        <v>01 - 04 - 11 - 12 - 27 [PB: 3]</v>
      </c>
      <c r="J799">
        <f>SUM(C799:G799)</f>
        <v>55</v>
      </c>
      <c r="K799">
        <f>AVERAGE(C799:G799)</f>
        <v>11</v>
      </c>
      <c r="L799">
        <f>G799-C799</f>
        <v>26</v>
      </c>
      <c r="M799">
        <f>SUMPRODUCT(MOD(C799:G799,2))</f>
        <v>3</v>
      </c>
      <c r="N799">
        <f>5-M799</f>
        <v>2</v>
      </c>
      <c r="O799">
        <f>COUNTIF(C799:G799,"&lt;=17")</f>
        <v>4</v>
      </c>
      <c r="P799">
        <f>COUNTIF(C799:G799,"&gt;=18")</f>
        <v>1</v>
      </c>
      <c r="Q799">
        <f>SUMPRODUCT(--(D799:G799-C799:F799=1))</f>
        <v>1</v>
      </c>
      <c r="R799">
        <f>SUMPRODUCT(COUNTIF(C800:G800,C799:G799))</f>
        <v>2</v>
      </c>
    </row>
    <row r="800">
      <c r="A800">
        <v>377</v>
      </c>
      <c r="B800" t="str">
        <v>2005-02-12</v>
      </c>
      <c r="C800">
        <v>1</v>
      </c>
      <c r="D800">
        <v>4</v>
      </c>
      <c r="E800">
        <v>19</v>
      </c>
      <c r="F800">
        <v>30</v>
      </c>
      <c r="G800">
        <v>35</v>
      </c>
      <c r="H800">
        <v>6</v>
      </c>
      <c r="I800" t="str">
        <v>01 - 04 - 19 - 30 - 35 [PB: 6]</v>
      </c>
      <c r="J800">
        <f>SUM(C800:G800)</f>
        <v>89</v>
      </c>
      <c r="K800">
        <f>AVERAGE(C800:G800)</f>
        <v>17.8</v>
      </c>
      <c r="L800">
        <f>G800-C800</f>
        <v>34</v>
      </c>
      <c r="M800">
        <f>SUMPRODUCT(MOD(C800:G800,2))</f>
        <v>3</v>
      </c>
      <c r="N800">
        <f>5-M800</f>
        <v>2</v>
      </c>
      <c r="O800">
        <f>COUNTIF(C800:G800,"&lt;=17")</f>
        <v>2</v>
      </c>
      <c r="P800">
        <f>COUNTIF(C800:G800,"&gt;=18")</f>
        <v>3</v>
      </c>
      <c r="Q800">
        <f>SUMPRODUCT(--(D800:G800-C800:F800=1))</f>
        <v>0</v>
      </c>
      <c r="R800">
        <f>SUMPRODUCT(COUNTIF(C801:G801,C800:G800))</f>
        <v>0</v>
      </c>
    </row>
    <row r="801">
      <c r="A801">
        <v>376</v>
      </c>
      <c r="B801" t="str">
        <v>2005-02-09</v>
      </c>
      <c r="C801">
        <v>14</v>
      </c>
      <c r="D801">
        <v>17</v>
      </c>
      <c r="E801">
        <v>22</v>
      </c>
      <c r="F801">
        <v>23</v>
      </c>
      <c r="G801">
        <v>36</v>
      </c>
      <c r="H801">
        <v>6</v>
      </c>
      <c r="I801" t="str">
        <v>14 - 17 - 22 - 23 - 36 [PB: 6]</v>
      </c>
      <c r="J801">
        <f>SUM(C801:G801)</f>
        <v>112</v>
      </c>
      <c r="K801">
        <f>AVERAGE(C801:G801)</f>
        <v>22.4</v>
      </c>
      <c r="L801">
        <f>G801-C801</f>
        <v>22</v>
      </c>
      <c r="M801">
        <f>SUMPRODUCT(MOD(C801:G801,2))</f>
        <v>2</v>
      </c>
      <c r="N801">
        <f>5-M801</f>
        <v>3</v>
      </c>
      <c r="O801">
        <f>COUNTIF(C801:G801,"&lt;=17")</f>
        <v>2</v>
      </c>
      <c r="P801">
        <f>COUNTIF(C801:G801,"&gt;=18")</f>
        <v>3</v>
      </c>
      <c r="Q801">
        <f>SUMPRODUCT(--(D801:G801-C801:F801=1))</f>
        <v>1</v>
      </c>
      <c r="R801">
        <f>SUMPRODUCT(COUNTIF(C802:G802,C801:G801))</f>
        <v>0</v>
      </c>
    </row>
    <row r="802">
      <c r="A802">
        <v>375</v>
      </c>
      <c r="B802" t="str">
        <v>2005-02-05</v>
      </c>
      <c r="C802">
        <v>19</v>
      </c>
      <c r="D802">
        <v>21</v>
      </c>
      <c r="E802">
        <v>25</v>
      </c>
      <c r="F802">
        <v>29</v>
      </c>
      <c r="G802">
        <v>34</v>
      </c>
      <c r="H802">
        <v>7</v>
      </c>
      <c r="I802" t="str">
        <v>19 - 21 - 25 - 29 - 34 [PB: 7]</v>
      </c>
      <c r="J802">
        <f>SUM(C802:G802)</f>
        <v>128</v>
      </c>
      <c r="K802">
        <f>AVERAGE(C802:G802)</f>
        <v>25.6</v>
      </c>
      <c r="L802">
        <f>G802-C802</f>
        <v>15</v>
      </c>
      <c r="M802">
        <f>SUMPRODUCT(MOD(C802:G802,2))</f>
        <v>4</v>
      </c>
      <c r="N802">
        <f>5-M802</f>
        <v>1</v>
      </c>
      <c r="O802">
        <f>COUNTIF(C802:G802,"&lt;=17")</f>
        <v>0</v>
      </c>
      <c r="P802">
        <f>COUNTIF(C802:G802,"&gt;=18")</f>
        <v>5</v>
      </c>
      <c r="Q802">
        <f>SUMPRODUCT(--(D802:G802-C802:F802=1))</f>
        <v>0</v>
      </c>
      <c r="R802">
        <f>SUMPRODUCT(COUNTIF(C803:G803,C802:G802))</f>
        <v>2</v>
      </c>
    </row>
    <row r="803">
      <c r="A803">
        <v>374</v>
      </c>
      <c r="B803" t="str">
        <v>2005-02-02</v>
      </c>
      <c r="C803">
        <v>12</v>
      </c>
      <c r="D803">
        <v>16</v>
      </c>
      <c r="E803">
        <v>19</v>
      </c>
      <c r="F803">
        <v>21</v>
      </c>
      <c r="G803">
        <v>23</v>
      </c>
      <c r="H803">
        <v>5</v>
      </c>
      <c r="I803" t="str">
        <v>12 - 16 - 19 - 21 - 23 [PB: 5]</v>
      </c>
      <c r="J803">
        <f>SUM(C803:G803)</f>
        <v>91</v>
      </c>
      <c r="K803">
        <f>AVERAGE(C803:G803)</f>
        <v>18.2</v>
      </c>
      <c r="L803">
        <f>G803-C803</f>
        <v>11</v>
      </c>
      <c r="M803">
        <f>SUMPRODUCT(MOD(C803:G803,2))</f>
        <v>3</v>
      </c>
      <c r="N803">
        <f>5-M803</f>
        <v>2</v>
      </c>
      <c r="O803">
        <f>COUNTIF(C803:G803,"&lt;=17")</f>
        <v>2</v>
      </c>
      <c r="P803">
        <f>COUNTIF(C803:G803,"&gt;=18")</f>
        <v>3</v>
      </c>
      <c r="Q803">
        <f>SUMPRODUCT(--(D803:G803-C803:F803=1))</f>
        <v>0</v>
      </c>
      <c r="R803">
        <f>SUMPRODUCT(COUNTIF(C804:G804,C803:G803))</f>
        <v>0</v>
      </c>
    </row>
    <row r="804">
      <c r="A804">
        <v>373</v>
      </c>
      <c r="B804" t="str">
        <v>2005-01-29</v>
      </c>
      <c r="C804">
        <v>8</v>
      </c>
      <c r="D804">
        <v>13</v>
      </c>
      <c r="E804">
        <v>20</v>
      </c>
      <c r="F804">
        <v>35</v>
      </c>
      <c r="G804">
        <v>36</v>
      </c>
      <c r="H804">
        <v>7</v>
      </c>
      <c r="I804" t="str">
        <v>08 - 13 - 20 - 35 - 36 [PB: 7]</v>
      </c>
      <c r="J804">
        <f>SUM(C804:G804)</f>
        <v>112</v>
      </c>
      <c r="K804">
        <f>AVERAGE(C804:G804)</f>
        <v>22.4</v>
      </c>
      <c r="L804">
        <f>G804-C804</f>
        <v>28</v>
      </c>
      <c r="M804">
        <f>SUMPRODUCT(MOD(C804:G804,2))</f>
        <v>2</v>
      </c>
      <c r="N804">
        <f>5-M804</f>
        <v>3</v>
      </c>
      <c r="O804">
        <f>COUNTIF(C804:G804,"&lt;=17")</f>
        <v>2</v>
      </c>
      <c r="P804">
        <f>COUNTIF(C804:G804,"&gt;=18")</f>
        <v>3</v>
      </c>
      <c r="Q804">
        <f>SUMPRODUCT(--(D804:G804-C804:F804=1))</f>
        <v>1</v>
      </c>
      <c r="R804">
        <f>SUMPRODUCT(COUNTIF(C805:G805,C804:G804))</f>
        <v>1</v>
      </c>
    </row>
    <row r="805">
      <c r="A805">
        <v>372</v>
      </c>
      <c r="B805" t="str">
        <v>2005-01-26</v>
      </c>
      <c r="C805">
        <v>9</v>
      </c>
      <c r="D805">
        <v>16</v>
      </c>
      <c r="E805">
        <v>20</v>
      </c>
      <c r="F805">
        <v>26</v>
      </c>
      <c r="G805">
        <v>34</v>
      </c>
      <c r="H805">
        <v>5</v>
      </c>
      <c r="I805" t="str">
        <v>09 - 16 - 20 - 26 - 34 [PB: 5]</v>
      </c>
      <c r="J805">
        <f>SUM(C805:G805)</f>
        <v>105</v>
      </c>
      <c r="K805">
        <f>AVERAGE(C805:G805)</f>
        <v>21</v>
      </c>
      <c r="L805">
        <f>G805-C805</f>
        <v>25</v>
      </c>
      <c r="M805">
        <f>SUMPRODUCT(MOD(C805:G805,2))</f>
        <v>1</v>
      </c>
      <c r="N805">
        <f>5-M805</f>
        <v>4</v>
      </c>
      <c r="O805">
        <f>COUNTIF(C805:G805,"&lt;=17")</f>
        <v>2</v>
      </c>
      <c r="P805">
        <f>COUNTIF(C805:G805,"&gt;=18")</f>
        <v>3</v>
      </c>
      <c r="Q805">
        <f>SUMPRODUCT(--(D805:G805-C805:F805=1))</f>
        <v>0</v>
      </c>
      <c r="R805">
        <f>SUMPRODUCT(COUNTIF(C806:G806,C805:G805))</f>
        <v>0</v>
      </c>
    </row>
    <row r="806">
      <c r="A806">
        <v>371</v>
      </c>
      <c r="B806" t="str">
        <v>2005-01-22</v>
      </c>
      <c r="C806">
        <v>1</v>
      </c>
      <c r="D806">
        <v>3</v>
      </c>
      <c r="E806">
        <v>7</v>
      </c>
      <c r="F806">
        <v>10</v>
      </c>
      <c r="G806">
        <v>30</v>
      </c>
      <c r="H806">
        <v>4</v>
      </c>
      <c r="I806" t="str">
        <v>01 - 03 - 07 - 10 - 30 [PB: 4]</v>
      </c>
      <c r="J806">
        <f>SUM(C806:G806)</f>
        <v>51</v>
      </c>
      <c r="K806">
        <f>AVERAGE(C806:G806)</f>
        <v>10.2</v>
      </c>
      <c r="L806">
        <f>G806-C806</f>
        <v>29</v>
      </c>
      <c r="M806">
        <f>SUMPRODUCT(MOD(C806:G806,2))</f>
        <v>3</v>
      </c>
      <c r="N806">
        <f>5-M806</f>
        <v>2</v>
      </c>
      <c r="O806">
        <f>COUNTIF(C806:G806,"&lt;=17")</f>
        <v>4</v>
      </c>
      <c r="P806">
        <f>COUNTIF(C806:G806,"&gt;=18")</f>
        <v>1</v>
      </c>
      <c r="Q806">
        <f>SUMPRODUCT(--(D806:G806-C806:F806=1))</f>
        <v>0</v>
      </c>
      <c r="R806">
        <f>SUMPRODUCT(COUNTIF(C807:G807,C806:G806))</f>
        <v>1</v>
      </c>
    </row>
    <row r="807">
      <c r="A807">
        <v>370</v>
      </c>
      <c r="B807" t="str">
        <v>2005-01-19</v>
      </c>
      <c r="C807">
        <v>1</v>
      </c>
      <c r="D807">
        <v>5</v>
      </c>
      <c r="E807">
        <v>11</v>
      </c>
      <c r="F807">
        <v>19</v>
      </c>
      <c r="G807">
        <v>27</v>
      </c>
      <c r="H807">
        <v>2</v>
      </c>
      <c r="I807" t="str">
        <v>01 - 05 - 11 - 19 - 27 [PB: 2]</v>
      </c>
      <c r="J807">
        <f>SUM(C807:G807)</f>
        <v>63</v>
      </c>
      <c r="K807">
        <f>AVERAGE(C807:G807)</f>
        <v>12.6</v>
      </c>
      <c r="L807">
        <f>G807-C807</f>
        <v>26</v>
      </c>
      <c r="M807">
        <f>SUMPRODUCT(MOD(C807:G807,2))</f>
        <v>5</v>
      </c>
      <c r="N807">
        <f>5-M807</f>
        <v>0</v>
      </c>
      <c r="O807">
        <f>COUNTIF(C807:G807,"&lt;=17")</f>
        <v>3</v>
      </c>
      <c r="P807">
        <f>COUNTIF(C807:G807,"&gt;=18")</f>
        <v>2</v>
      </c>
      <c r="Q807">
        <f>SUMPRODUCT(--(D807:G807-C807:F807=1))</f>
        <v>0</v>
      </c>
      <c r="R807">
        <f>SUMPRODUCT(COUNTIF(C808:G808,C807:G807))</f>
        <v>1</v>
      </c>
    </row>
    <row r="808">
      <c r="A808">
        <v>369</v>
      </c>
      <c r="B808" t="str">
        <v>2005-01-15</v>
      </c>
      <c r="C808">
        <v>19</v>
      </c>
      <c r="D808">
        <v>20</v>
      </c>
      <c r="E808">
        <v>21</v>
      </c>
      <c r="F808">
        <v>29</v>
      </c>
      <c r="G808">
        <v>33</v>
      </c>
      <c r="H808">
        <v>9</v>
      </c>
      <c r="I808" t="str">
        <v>19 - 20 - 21 - 29 - 33 [PB: 9]</v>
      </c>
      <c r="J808">
        <f>SUM(C808:G808)</f>
        <v>122</v>
      </c>
      <c r="K808">
        <f>AVERAGE(C808:G808)</f>
        <v>24.4</v>
      </c>
      <c r="L808">
        <f>G808-C808</f>
        <v>14</v>
      </c>
      <c r="M808">
        <f>SUMPRODUCT(MOD(C808:G808,2))</f>
        <v>4</v>
      </c>
      <c r="N808">
        <f>5-M808</f>
        <v>1</v>
      </c>
      <c r="O808">
        <f>COUNTIF(C808:G808,"&lt;=17")</f>
        <v>0</v>
      </c>
      <c r="P808">
        <f>COUNTIF(C808:G808,"&gt;=18")</f>
        <v>5</v>
      </c>
      <c r="Q808">
        <f>SUMPRODUCT(--(D808:G808-C808:F808=1))</f>
        <v>2</v>
      </c>
      <c r="R808">
        <f>SUMPRODUCT(COUNTIF(C809:G809,C808:G808))</f>
        <v>1</v>
      </c>
    </row>
    <row r="809">
      <c r="A809">
        <v>368</v>
      </c>
      <c r="B809" t="str">
        <v>2005-01-12</v>
      </c>
      <c r="C809">
        <v>9</v>
      </c>
      <c r="D809">
        <v>13</v>
      </c>
      <c r="E809">
        <v>23</v>
      </c>
      <c r="F809">
        <v>28</v>
      </c>
      <c r="G809">
        <v>29</v>
      </c>
      <c r="H809">
        <v>8</v>
      </c>
      <c r="I809" t="str">
        <v>09 - 13 - 23 - 28 - 29 [PB: 8]</v>
      </c>
      <c r="J809">
        <f>SUM(C809:G809)</f>
        <v>102</v>
      </c>
      <c r="K809">
        <f>AVERAGE(C809:G809)</f>
        <v>20.4</v>
      </c>
      <c r="L809">
        <f>G809-C809</f>
        <v>20</v>
      </c>
      <c r="M809">
        <f>SUMPRODUCT(MOD(C809:G809,2))</f>
        <v>4</v>
      </c>
      <c r="N809">
        <f>5-M809</f>
        <v>1</v>
      </c>
      <c r="O809">
        <f>COUNTIF(C809:G809,"&lt;=17")</f>
        <v>2</v>
      </c>
      <c r="P809">
        <f>COUNTIF(C809:G809,"&gt;=18")</f>
        <v>3</v>
      </c>
      <c r="Q809">
        <f>SUMPRODUCT(--(D809:G809-C809:F809=1))</f>
        <v>1</v>
      </c>
      <c r="R809">
        <f>SUMPRODUCT(COUNTIF(C810:G810,C809:G809))</f>
        <v>1</v>
      </c>
    </row>
    <row r="810">
      <c r="A810">
        <v>367</v>
      </c>
      <c r="B810" t="str">
        <v>2005-01-08</v>
      </c>
      <c r="C810">
        <v>2</v>
      </c>
      <c r="D810">
        <v>4</v>
      </c>
      <c r="E810">
        <v>22</v>
      </c>
      <c r="F810">
        <v>23</v>
      </c>
      <c r="G810">
        <v>24</v>
      </c>
      <c r="H810">
        <v>8</v>
      </c>
      <c r="I810" t="str">
        <v>02 - 04 - 22 - 23 - 24 [PB: 8]</v>
      </c>
      <c r="J810">
        <f>SUM(C810:G810)</f>
        <v>75</v>
      </c>
      <c r="K810">
        <f>AVERAGE(C810:G810)</f>
        <v>15</v>
      </c>
      <c r="L810">
        <f>G810-C810</f>
        <v>22</v>
      </c>
      <c r="M810">
        <f>SUMPRODUCT(MOD(C810:G810,2))</f>
        <v>1</v>
      </c>
      <c r="N810">
        <f>5-M810</f>
        <v>4</v>
      </c>
      <c r="O810">
        <f>COUNTIF(C810:G810,"&lt;=17")</f>
        <v>2</v>
      </c>
      <c r="P810">
        <f>COUNTIF(C810:G810,"&gt;=18")</f>
        <v>3</v>
      </c>
      <c r="Q810">
        <f>SUMPRODUCT(--(D810:G810-C810:F810=1))</f>
        <v>2</v>
      </c>
      <c r="R810">
        <f>SUMPRODUCT(COUNTIF(C811:G811,C810:G810))</f>
        <v>0</v>
      </c>
    </row>
    <row r="811">
      <c r="A811">
        <v>366</v>
      </c>
      <c r="B811" t="str">
        <v>2005-01-05</v>
      </c>
      <c r="C811">
        <v>3</v>
      </c>
      <c r="D811">
        <v>25</v>
      </c>
      <c r="E811">
        <v>32</v>
      </c>
      <c r="F811">
        <v>34</v>
      </c>
      <c r="G811">
        <v>36</v>
      </c>
      <c r="H811">
        <v>7</v>
      </c>
      <c r="I811" t="str">
        <v>03 - 25 - 32 - 34 - 36 [PB: 7]</v>
      </c>
      <c r="J811">
        <f>SUM(C811:G811)</f>
        <v>130</v>
      </c>
      <c r="K811">
        <f>AVERAGE(C811:G811)</f>
        <v>26</v>
      </c>
      <c r="L811">
        <f>G811-C811</f>
        <v>33</v>
      </c>
      <c r="M811">
        <f>SUMPRODUCT(MOD(C811:G811,2))</f>
        <v>2</v>
      </c>
      <c r="N811">
        <f>5-M811</f>
        <v>3</v>
      </c>
      <c r="O811">
        <f>COUNTIF(C811:G811,"&lt;=17")</f>
        <v>1</v>
      </c>
      <c r="P811">
        <f>COUNTIF(C811:G811,"&gt;=18")</f>
        <v>4</v>
      </c>
      <c r="Q811">
        <f>SUMPRODUCT(--(D811:G811-C811:F811=1))</f>
        <v>0</v>
      </c>
      <c r="R811">
        <f>SUMPRODUCT(COUNTIF(C812:G812,C811:G811))</f>
        <v>0</v>
      </c>
    </row>
    <row r="812">
      <c r="A812">
        <v>365</v>
      </c>
      <c r="B812" t="str">
        <v>2005-01-01</v>
      </c>
      <c r="C812">
        <v>4</v>
      </c>
      <c r="D812">
        <v>11</v>
      </c>
      <c r="E812">
        <v>12</v>
      </c>
      <c r="F812">
        <v>21</v>
      </c>
      <c r="G812">
        <v>26</v>
      </c>
      <c r="H812">
        <v>9</v>
      </c>
      <c r="I812" t="str">
        <v>04 - 11 - 12 - 21 - 26 [PB: 9]</v>
      </c>
      <c r="J812">
        <f>SUM(C812:G812)</f>
        <v>74</v>
      </c>
      <c r="K812">
        <f>AVERAGE(C812:G812)</f>
        <v>14.8</v>
      </c>
      <c r="L812">
        <f>G812-C812</f>
        <v>22</v>
      </c>
      <c r="M812">
        <f>SUMPRODUCT(MOD(C812:G812,2))</f>
        <v>2</v>
      </c>
      <c r="N812">
        <f>5-M812</f>
        <v>3</v>
      </c>
      <c r="O812">
        <f>COUNTIF(C812:G812,"&lt;=17")</f>
        <v>3</v>
      </c>
      <c r="P812">
        <f>COUNTIF(C812:G812,"&gt;=18")</f>
        <v>2</v>
      </c>
      <c r="Q812">
        <f>SUMPRODUCT(--(D812:G812-C812:F812=1))</f>
        <v>1</v>
      </c>
      <c r="R812">
        <f>SUMPRODUCT(COUNTIF(C813:G813,C812:G812))</f>
        <v>1</v>
      </c>
    </row>
    <row r="813">
      <c r="A813">
        <v>155</v>
      </c>
      <c r="B813" t="str">
        <v>2002-12-28</v>
      </c>
      <c r="C813">
        <v>10</v>
      </c>
      <c r="D813">
        <v>11</v>
      </c>
      <c r="E813">
        <v>15</v>
      </c>
      <c r="F813">
        <v>16</v>
      </c>
      <c r="G813">
        <v>29</v>
      </c>
      <c r="H813">
        <v>2</v>
      </c>
      <c r="I813" t="str">
        <v>10 - 11 - 15 - 16 - 29 [PB: 2]</v>
      </c>
      <c r="J813">
        <f>SUM(C813:G813)</f>
        <v>81</v>
      </c>
      <c r="K813">
        <f>AVERAGE(C813:G813)</f>
        <v>16.2</v>
      </c>
      <c r="L813">
        <f>G813-C813</f>
        <v>19</v>
      </c>
      <c r="M813">
        <f>SUMPRODUCT(MOD(C813:G813,2))</f>
        <v>3</v>
      </c>
      <c r="N813">
        <f>5-M813</f>
        <v>2</v>
      </c>
      <c r="O813">
        <f>COUNTIF(C813:G813,"&lt;=17")</f>
        <v>4</v>
      </c>
      <c r="P813">
        <f>COUNTIF(C813:G813,"&gt;=18")</f>
        <v>1</v>
      </c>
      <c r="Q813">
        <f>SUMPRODUCT(--(D813:G813-C813:F813=1))</f>
        <v>2</v>
      </c>
      <c r="R813">
        <f>SUMPRODUCT(COUNTIF(C814:G814,C813:G813))</f>
        <v>0</v>
      </c>
    </row>
    <row r="814">
      <c r="A814">
        <v>154</v>
      </c>
      <c r="B814" t="str">
        <v>2002-12-24</v>
      </c>
      <c r="C814">
        <v>7</v>
      </c>
      <c r="D814">
        <v>13</v>
      </c>
      <c r="E814">
        <v>27</v>
      </c>
      <c r="F814">
        <v>32</v>
      </c>
      <c r="G814">
        <v>35</v>
      </c>
      <c r="H814">
        <v>5</v>
      </c>
      <c r="I814" t="str">
        <v>07 - 13 - 27 - 32 - 35 [PB: 5]</v>
      </c>
      <c r="J814">
        <f>SUM(C814:G814)</f>
        <v>114</v>
      </c>
      <c r="K814">
        <f>AVERAGE(C814:G814)</f>
        <v>22.8</v>
      </c>
      <c r="L814">
        <f>G814-C814</f>
        <v>28</v>
      </c>
      <c r="M814">
        <f>SUMPRODUCT(MOD(C814:G814,2))</f>
        <v>4</v>
      </c>
      <c r="N814">
        <f>5-M814</f>
        <v>1</v>
      </c>
      <c r="O814">
        <f>COUNTIF(C814:G814,"&lt;=17")</f>
        <v>2</v>
      </c>
      <c r="P814">
        <f>COUNTIF(C814:G814,"&gt;=18")</f>
        <v>3</v>
      </c>
      <c r="Q814">
        <f>SUMPRODUCT(--(D814:G814-C814:F814=1))</f>
        <v>0</v>
      </c>
      <c r="R814">
        <f>SUMPRODUCT(COUNTIF(C815:G815,C814:G814))</f>
        <v>1</v>
      </c>
    </row>
    <row r="815">
      <c r="A815">
        <v>153</v>
      </c>
      <c r="B815" t="str">
        <v>2002-12-21</v>
      </c>
      <c r="C815">
        <v>4</v>
      </c>
      <c r="D815">
        <v>10</v>
      </c>
      <c r="E815">
        <v>11</v>
      </c>
      <c r="F815">
        <v>19</v>
      </c>
      <c r="G815">
        <v>27</v>
      </c>
      <c r="H815">
        <v>9</v>
      </c>
      <c r="I815" t="str">
        <v>04 - 10 - 11 - 19 - 27 [PB: 9]</v>
      </c>
      <c r="J815">
        <f>SUM(C815:G815)</f>
        <v>71</v>
      </c>
      <c r="K815">
        <f>AVERAGE(C815:G815)</f>
        <v>14.2</v>
      </c>
      <c r="L815">
        <f>G815-C815</f>
        <v>23</v>
      </c>
      <c r="M815">
        <f>SUMPRODUCT(MOD(C815:G815,2))</f>
        <v>3</v>
      </c>
      <c r="N815">
        <f>5-M815</f>
        <v>2</v>
      </c>
      <c r="O815">
        <f>COUNTIF(C815:G815,"&lt;=17")</f>
        <v>3</v>
      </c>
      <c r="P815">
        <f>COUNTIF(C815:G815,"&gt;=18")</f>
        <v>2</v>
      </c>
      <c r="Q815">
        <f>SUMPRODUCT(--(D815:G815-C815:F815=1))</f>
        <v>1</v>
      </c>
      <c r="R815">
        <f>SUMPRODUCT(COUNTIF(C816:G816,C815:G815))</f>
        <v>1</v>
      </c>
    </row>
    <row r="816">
      <c r="A816">
        <v>152</v>
      </c>
      <c r="B816" t="str">
        <v>2002-12-18</v>
      </c>
      <c r="C816">
        <v>10</v>
      </c>
      <c r="D816">
        <v>13</v>
      </c>
      <c r="E816">
        <v>23</v>
      </c>
      <c r="F816">
        <v>25</v>
      </c>
      <c r="G816">
        <v>26</v>
      </c>
      <c r="H816">
        <v>3</v>
      </c>
      <c r="I816" t="str">
        <v>10 - 13 - 23 - 25 - 26 [PB: 3]</v>
      </c>
      <c r="J816">
        <f>SUM(C816:G816)</f>
        <v>97</v>
      </c>
      <c r="K816">
        <f>AVERAGE(C816:G816)</f>
        <v>19.4</v>
      </c>
      <c r="L816">
        <f>G816-C816</f>
        <v>16</v>
      </c>
      <c r="M816">
        <f>SUMPRODUCT(MOD(C816:G816,2))</f>
        <v>3</v>
      </c>
      <c r="N816">
        <f>5-M816</f>
        <v>2</v>
      </c>
      <c r="O816">
        <f>COUNTIF(C816:G816,"&lt;=17")</f>
        <v>2</v>
      </c>
      <c r="P816">
        <f>COUNTIF(C816:G816,"&gt;=18")</f>
        <v>3</v>
      </c>
      <c r="Q816">
        <f>SUMPRODUCT(--(D816:G816-C816:F816=1))</f>
        <v>1</v>
      </c>
      <c r="R816">
        <f>SUMPRODUCT(COUNTIF(C817:G817,C816:G816))</f>
        <v>0</v>
      </c>
    </row>
    <row r="817">
      <c r="A817">
        <v>151</v>
      </c>
      <c r="B817" t="str">
        <v>2002-12-14</v>
      </c>
      <c r="C817">
        <v>3</v>
      </c>
      <c r="D817">
        <v>9</v>
      </c>
      <c r="E817">
        <v>11</v>
      </c>
      <c r="F817">
        <v>16</v>
      </c>
      <c r="G817">
        <v>35</v>
      </c>
      <c r="H817">
        <v>8</v>
      </c>
      <c r="I817" t="str">
        <v>03 - 09 - 11 - 16 - 35 [PB: 8]</v>
      </c>
      <c r="J817">
        <f>SUM(C817:G817)</f>
        <v>74</v>
      </c>
      <c r="K817">
        <f>AVERAGE(C817:G817)</f>
        <v>14.8</v>
      </c>
      <c r="L817">
        <f>G817-C817</f>
        <v>32</v>
      </c>
      <c r="M817">
        <f>SUMPRODUCT(MOD(C817:G817,2))</f>
        <v>4</v>
      </c>
      <c r="N817">
        <f>5-M817</f>
        <v>1</v>
      </c>
      <c r="O817">
        <f>COUNTIF(C817:G817,"&lt;=17")</f>
        <v>4</v>
      </c>
      <c r="P817">
        <f>COUNTIF(C817:G817,"&gt;=18")</f>
        <v>1</v>
      </c>
      <c r="Q817">
        <f>SUMPRODUCT(--(D817:G817-C817:F817=1))</f>
        <v>0</v>
      </c>
      <c r="R817">
        <f>SUMPRODUCT(COUNTIF(C818:G818,C817:G817))</f>
        <v>0</v>
      </c>
    </row>
    <row r="818">
      <c r="A818">
        <v>150</v>
      </c>
      <c r="B818" t="str">
        <v>2002-12-11</v>
      </c>
      <c r="C818">
        <v>4</v>
      </c>
      <c r="D818">
        <v>15</v>
      </c>
      <c r="E818">
        <v>18</v>
      </c>
      <c r="F818">
        <v>21</v>
      </c>
      <c r="G818">
        <v>34</v>
      </c>
      <c r="H818">
        <v>8</v>
      </c>
      <c r="I818" t="str">
        <v>04 - 15 - 18 - 21 - 34 [PB: 8]</v>
      </c>
      <c r="J818">
        <f>SUM(C818:G818)</f>
        <v>92</v>
      </c>
      <c r="K818">
        <f>AVERAGE(C818:G818)</f>
        <v>18.4</v>
      </c>
      <c r="L818">
        <f>G818-C818</f>
        <v>30</v>
      </c>
      <c r="M818">
        <f>SUMPRODUCT(MOD(C818:G818,2))</f>
        <v>2</v>
      </c>
      <c r="N818">
        <f>5-M818</f>
        <v>3</v>
      </c>
      <c r="O818">
        <f>COUNTIF(C818:G818,"&lt;=17")</f>
        <v>2</v>
      </c>
      <c r="P818">
        <f>COUNTIF(C818:G818,"&gt;=18")</f>
        <v>3</v>
      </c>
      <c r="Q818">
        <f>SUMPRODUCT(--(D818:G818-C818:F818=1))</f>
        <v>0</v>
      </c>
      <c r="R818">
        <f>SUMPRODUCT(COUNTIF(C819:G819,C818:G818))</f>
        <v>0</v>
      </c>
    </row>
    <row r="819">
      <c r="A819">
        <v>149</v>
      </c>
      <c r="B819" t="str">
        <v>2002-12-07</v>
      </c>
      <c r="C819">
        <v>9</v>
      </c>
      <c r="D819">
        <v>13</v>
      </c>
      <c r="E819">
        <v>26</v>
      </c>
      <c r="F819">
        <v>31</v>
      </c>
      <c r="G819">
        <v>33</v>
      </c>
      <c r="H819">
        <v>3</v>
      </c>
      <c r="I819" t="str">
        <v>09 - 13 - 26 - 31 - 33 [PB: 3]</v>
      </c>
      <c r="J819">
        <f>SUM(C819:G819)</f>
        <v>112</v>
      </c>
      <c r="K819">
        <f>AVERAGE(C819:G819)</f>
        <v>22.4</v>
      </c>
      <c r="L819">
        <f>G819-C819</f>
        <v>24</v>
      </c>
      <c r="M819">
        <f>SUMPRODUCT(MOD(C819:G819,2))</f>
        <v>4</v>
      </c>
      <c r="N819">
        <f>5-M819</f>
        <v>1</v>
      </c>
      <c r="O819">
        <f>COUNTIF(C819:G819,"&lt;=17")</f>
        <v>2</v>
      </c>
      <c r="P819">
        <f>COUNTIF(C819:G819,"&gt;=18")</f>
        <v>3</v>
      </c>
      <c r="Q819">
        <f>SUMPRODUCT(--(D819:G819-C819:F819=1))</f>
        <v>0</v>
      </c>
      <c r="R819">
        <f>SUMPRODUCT(COUNTIF(C820:G820,C819:G819))</f>
        <v>1</v>
      </c>
    </row>
    <row r="820">
      <c r="A820">
        <v>148</v>
      </c>
      <c r="B820" t="str">
        <v>2002-12-04</v>
      </c>
      <c r="C820">
        <v>18</v>
      </c>
      <c r="D820">
        <v>20</v>
      </c>
      <c r="E820">
        <v>27</v>
      </c>
      <c r="F820">
        <v>29</v>
      </c>
      <c r="G820">
        <v>31</v>
      </c>
      <c r="H820">
        <v>1</v>
      </c>
      <c r="I820" t="str">
        <v>18 - 20 - 27 - 29 - 31 [PB: 1]</v>
      </c>
      <c r="J820">
        <f>SUM(C820:G820)</f>
        <v>125</v>
      </c>
      <c r="K820">
        <f>AVERAGE(C820:G820)</f>
        <v>25</v>
      </c>
      <c r="L820">
        <f>G820-C820</f>
        <v>13</v>
      </c>
      <c r="M820">
        <f>SUMPRODUCT(MOD(C820:G820,2))</f>
        <v>3</v>
      </c>
      <c r="N820">
        <f>5-M820</f>
        <v>2</v>
      </c>
      <c r="O820">
        <f>COUNTIF(C820:G820,"&lt;=17")</f>
        <v>0</v>
      </c>
      <c r="P820">
        <f>COUNTIF(C820:G820,"&gt;=18")</f>
        <v>5</v>
      </c>
      <c r="Q820">
        <f>SUMPRODUCT(--(D820:G820-C820:F820=1))</f>
        <v>0</v>
      </c>
      <c r="R820">
        <f>SUMPRODUCT(COUNTIF(C821:G821,C820:G820))</f>
        <v>1</v>
      </c>
    </row>
    <row r="821">
      <c r="A821">
        <v>147</v>
      </c>
      <c r="B821" t="str">
        <v>2002-11-30</v>
      </c>
      <c r="C821">
        <v>4</v>
      </c>
      <c r="D821">
        <v>16</v>
      </c>
      <c r="E821">
        <v>22</v>
      </c>
      <c r="F821">
        <v>23</v>
      </c>
      <c r="G821">
        <v>29</v>
      </c>
      <c r="H821">
        <v>5</v>
      </c>
      <c r="I821" t="str">
        <v>04 - 16 - 22 - 23 - 29 [PB: 5]</v>
      </c>
      <c r="J821">
        <f>SUM(C821:G821)</f>
        <v>94</v>
      </c>
      <c r="K821">
        <f>AVERAGE(C821:G821)</f>
        <v>18.8</v>
      </c>
      <c r="L821">
        <f>G821-C821</f>
        <v>25</v>
      </c>
      <c r="M821">
        <f>SUMPRODUCT(MOD(C821:G821,2))</f>
        <v>2</v>
      </c>
      <c r="N821">
        <f>5-M821</f>
        <v>3</v>
      </c>
      <c r="O821">
        <f>COUNTIF(C821:G821,"&lt;=17")</f>
        <v>2</v>
      </c>
      <c r="P821">
        <f>COUNTIF(C821:G821,"&gt;=18")</f>
        <v>3</v>
      </c>
      <c r="Q821">
        <f>SUMPRODUCT(--(D821:G821-C821:F821=1))</f>
        <v>1</v>
      </c>
      <c r="R821">
        <f>SUMPRODUCT(COUNTIF(C822:G822,C821:G821))</f>
        <v>1</v>
      </c>
    </row>
    <row r="822">
      <c r="A822">
        <v>146</v>
      </c>
      <c r="B822" t="str">
        <v>2002-11-27</v>
      </c>
      <c r="C822">
        <v>3</v>
      </c>
      <c r="D822">
        <v>7</v>
      </c>
      <c r="E822">
        <v>15</v>
      </c>
      <c r="F822">
        <v>23</v>
      </c>
      <c r="G822">
        <v>35</v>
      </c>
      <c r="H822">
        <v>5</v>
      </c>
      <c r="I822" t="str">
        <v>03 - 07 - 15 - 23 - 35 [PB: 5]</v>
      </c>
      <c r="J822">
        <f>SUM(C822:G822)</f>
        <v>83</v>
      </c>
      <c r="K822">
        <f>AVERAGE(C822:G822)</f>
        <v>16.6</v>
      </c>
      <c r="L822">
        <f>G822-C822</f>
        <v>32</v>
      </c>
      <c r="M822">
        <f>SUMPRODUCT(MOD(C822:G822,2))</f>
        <v>5</v>
      </c>
      <c r="N822">
        <f>5-M822</f>
        <v>0</v>
      </c>
      <c r="O822">
        <f>COUNTIF(C822:G822,"&lt;=17")</f>
        <v>3</v>
      </c>
      <c r="P822">
        <f>COUNTIF(C822:G822,"&gt;=18")</f>
        <v>2</v>
      </c>
      <c r="Q822">
        <f>SUMPRODUCT(--(D822:G822-C822:F822=1))</f>
        <v>0</v>
      </c>
      <c r="R822">
        <f>SUMPRODUCT(COUNTIF(C823:G823,C822:G822))</f>
        <v>1</v>
      </c>
    </row>
    <row r="823">
      <c r="A823">
        <v>145</v>
      </c>
      <c r="B823" t="str">
        <v>2002-11-23</v>
      </c>
      <c r="C823">
        <v>1</v>
      </c>
      <c r="D823">
        <v>2</v>
      </c>
      <c r="E823">
        <v>11</v>
      </c>
      <c r="F823">
        <v>19</v>
      </c>
      <c r="G823">
        <v>35</v>
      </c>
      <c r="H823">
        <v>7</v>
      </c>
      <c r="I823" t="str">
        <v>01 - 02 - 11 - 19 - 35 [PB: 7]</v>
      </c>
      <c r="J823">
        <f>SUM(C823:G823)</f>
        <v>68</v>
      </c>
      <c r="K823">
        <f>AVERAGE(C823:G823)</f>
        <v>13.6</v>
      </c>
      <c r="L823">
        <f>G823-C823</f>
        <v>34</v>
      </c>
      <c r="M823">
        <f>SUMPRODUCT(MOD(C823:G823,2))</f>
        <v>4</v>
      </c>
      <c r="N823">
        <f>5-M823</f>
        <v>1</v>
      </c>
      <c r="O823">
        <f>COUNTIF(C823:G823,"&lt;=17")</f>
        <v>3</v>
      </c>
      <c r="P823">
        <f>COUNTIF(C823:G823,"&gt;=18")</f>
        <v>2</v>
      </c>
      <c r="Q823">
        <f>SUMPRODUCT(--(D823:G823-C823:F823=1))</f>
        <v>1</v>
      </c>
      <c r="R823">
        <f>SUMPRODUCT(COUNTIF(C824:G824,C823:G823))</f>
        <v>1</v>
      </c>
    </row>
    <row r="824">
      <c r="A824">
        <v>144</v>
      </c>
      <c r="B824" t="str">
        <v>2002-11-21</v>
      </c>
      <c r="C824">
        <v>10</v>
      </c>
      <c r="D824">
        <v>13</v>
      </c>
      <c r="E824">
        <v>22</v>
      </c>
      <c r="F824">
        <v>26</v>
      </c>
      <c r="G824">
        <v>35</v>
      </c>
      <c r="H824">
        <v>7</v>
      </c>
      <c r="I824" t="str">
        <v>10 - 13 - 22 - 26 - 35 [PB: 7]</v>
      </c>
      <c r="J824">
        <f>SUM(C824:G824)</f>
        <v>106</v>
      </c>
      <c r="K824">
        <f>AVERAGE(C824:G824)</f>
        <v>21.2</v>
      </c>
      <c r="L824">
        <f>G824-C824</f>
        <v>25</v>
      </c>
      <c r="M824">
        <f>SUMPRODUCT(MOD(C824:G824,2))</f>
        <v>2</v>
      </c>
      <c r="N824">
        <f>5-M824</f>
        <v>3</v>
      </c>
      <c r="O824">
        <f>COUNTIF(C824:G824,"&lt;=17")</f>
        <v>2</v>
      </c>
      <c r="P824">
        <f>COUNTIF(C824:G824,"&gt;=18")</f>
        <v>3</v>
      </c>
      <c r="Q824">
        <f>SUMPRODUCT(--(D824:G824-C824:F824=1))</f>
        <v>0</v>
      </c>
      <c r="R824">
        <f>SUMPRODUCT(COUNTIF(C825:G825,C824:G824))</f>
        <v>0</v>
      </c>
    </row>
    <row r="825">
      <c r="A825">
        <v>143</v>
      </c>
      <c r="B825" t="str">
        <v>2002-11-16</v>
      </c>
      <c r="C825">
        <v>1</v>
      </c>
      <c r="D825">
        <v>11</v>
      </c>
      <c r="E825">
        <v>18</v>
      </c>
      <c r="F825">
        <v>27</v>
      </c>
      <c r="G825">
        <v>36</v>
      </c>
      <c r="H825">
        <v>1</v>
      </c>
      <c r="I825" t="str">
        <v>01 - 11 - 18 - 27 - 36 [PB: 1]</v>
      </c>
      <c r="J825">
        <f>SUM(C825:G825)</f>
        <v>93</v>
      </c>
      <c r="K825">
        <f>AVERAGE(C825:G825)</f>
        <v>18.6</v>
      </c>
      <c r="L825">
        <f>G825-C825</f>
        <v>35</v>
      </c>
      <c r="M825">
        <f>SUMPRODUCT(MOD(C825:G825,2))</f>
        <v>3</v>
      </c>
      <c r="N825">
        <f>5-M825</f>
        <v>2</v>
      </c>
      <c r="O825">
        <f>COUNTIF(C825:G825,"&lt;=17")</f>
        <v>2</v>
      </c>
      <c r="P825">
        <f>COUNTIF(C825:G825,"&gt;=18")</f>
        <v>3</v>
      </c>
      <c r="Q825">
        <f>SUMPRODUCT(--(D825:G825-C825:F825=1))</f>
        <v>0</v>
      </c>
      <c r="R825">
        <f>SUMPRODUCT(COUNTIF(C826:G826,C825:G825))</f>
        <v>1</v>
      </c>
    </row>
    <row r="826">
      <c r="A826">
        <v>142</v>
      </c>
      <c r="B826" t="str">
        <v>2002-11-14</v>
      </c>
      <c r="C826">
        <v>4</v>
      </c>
      <c r="D826">
        <v>7</v>
      </c>
      <c r="E826">
        <v>19</v>
      </c>
      <c r="F826">
        <v>27</v>
      </c>
      <c r="G826">
        <v>28</v>
      </c>
      <c r="H826">
        <v>5</v>
      </c>
      <c r="I826" t="str">
        <v>04 - 07 - 19 - 27 - 28 [PB: 5]</v>
      </c>
      <c r="J826">
        <f>SUM(C826:G826)</f>
        <v>85</v>
      </c>
      <c r="K826">
        <f>AVERAGE(C826:G826)</f>
        <v>17</v>
      </c>
      <c r="L826">
        <f>G826-C826</f>
        <v>24</v>
      </c>
      <c r="M826">
        <f>SUMPRODUCT(MOD(C826:G826,2))</f>
        <v>3</v>
      </c>
      <c r="N826">
        <f>5-M826</f>
        <v>2</v>
      </c>
      <c r="O826">
        <f>COUNTIF(C826:G826,"&lt;=17")</f>
        <v>2</v>
      </c>
      <c r="P826">
        <f>COUNTIF(C826:G826,"&gt;=18")</f>
        <v>3</v>
      </c>
      <c r="Q826">
        <f>SUMPRODUCT(--(D826:G826-C826:F826=1))</f>
        <v>1</v>
      </c>
      <c r="R826">
        <f>SUMPRODUCT(COUNTIF(C827:G827,C826:G826))</f>
        <v>1</v>
      </c>
    </row>
    <row r="827">
      <c r="A827">
        <v>141</v>
      </c>
      <c r="B827" t="str">
        <v>2002-11-09</v>
      </c>
      <c r="C827">
        <v>2</v>
      </c>
      <c r="D827">
        <v>7</v>
      </c>
      <c r="E827">
        <v>17</v>
      </c>
      <c r="F827">
        <v>21</v>
      </c>
      <c r="G827">
        <v>29</v>
      </c>
      <c r="H827">
        <v>9</v>
      </c>
      <c r="I827" t="str">
        <v>02 - 07 - 17 - 21 - 29 [PB: 9]</v>
      </c>
      <c r="J827">
        <f>SUM(C827:G827)</f>
        <v>76</v>
      </c>
      <c r="K827">
        <f>AVERAGE(C827:G827)</f>
        <v>15.2</v>
      </c>
      <c r="L827">
        <f>G827-C827</f>
        <v>27</v>
      </c>
      <c r="M827">
        <f>SUMPRODUCT(MOD(C827:G827,2))</f>
        <v>4</v>
      </c>
      <c r="N827">
        <f>5-M827</f>
        <v>1</v>
      </c>
      <c r="O827">
        <f>COUNTIF(C827:G827,"&lt;=17")</f>
        <v>3</v>
      </c>
      <c r="P827">
        <f>COUNTIF(C827:G827,"&gt;=18")</f>
        <v>2</v>
      </c>
      <c r="Q827">
        <f>SUMPRODUCT(--(D827:G827-C827:F827=1))</f>
        <v>0</v>
      </c>
      <c r="R827">
        <f>SUMPRODUCT(COUNTIF(C828:G828,C827:G827))</f>
        <v>2</v>
      </c>
    </row>
    <row r="828">
      <c r="A828">
        <v>140</v>
      </c>
      <c r="B828" t="str">
        <v>2002-11-07</v>
      </c>
      <c r="C828">
        <v>5</v>
      </c>
      <c r="D828">
        <v>7</v>
      </c>
      <c r="E828">
        <v>18</v>
      </c>
      <c r="F828">
        <v>21</v>
      </c>
      <c r="G828">
        <v>22</v>
      </c>
      <c r="H828">
        <v>8</v>
      </c>
      <c r="I828" t="str">
        <v>05 - 07 - 18 - 21 - 22 [PB: 8]</v>
      </c>
      <c r="J828">
        <f>SUM(C828:G828)</f>
        <v>73</v>
      </c>
      <c r="K828">
        <f>AVERAGE(C828:G828)</f>
        <v>14.6</v>
      </c>
      <c r="L828">
        <f>G828-C828</f>
        <v>17</v>
      </c>
      <c r="M828">
        <f>SUMPRODUCT(MOD(C828:G828,2))</f>
        <v>3</v>
      </c>
      <c r="N828">
        <f>5-M828</f>
        <v>2</v>
      </c>
      <c r="O828">
        <f>COUNTIF(C828:G828,"&lt;=17")</f>
        <v>2</v>
      </c>
      <c r="P828">
        <f>COUNTIF(C828:G828,"&gt;=18")</f>
        <v>3</v>
      </c>
      <c r="Q828">
        <f>SUMPRODUCT(--(D828:G828-C828:F828=1))</f>
        <v>1</v>
      </c>
      <c r="R828">
        <f>SUMPRODUCT(COUNTIF(C829:G829,C828:G828))</f>
        <v>1</v>
      </c>
    </row>
    <row r="829">
      <c r="A829">
        <v>139</v>
      </c>
      <c r="B829" t="str">
        <v>2002-11-02</v>
      </c>
      <c r="C829">
        <v>1</v>
      </c>
      <c r="D829">
        <v>12</v>
      </c>
      <c r="E829">
        <v>21</v>
      </c>
      <c r="F829">
        <v>25</v>
      </c>
      <c r="G829">
        <v>27</v>
      </c>
      <c r="H829">
        <v>6</v>
      </c>
      <c r="I829" t="str">
        <v>01 - 12 - 21 - 25 - 27 [PB: 6]</v>
      </c>
      <c r="J829">
        <f>SUM(C829:G829)</f>
        <v>86</v>
      </c>
      <c r="K829">
        <f>AVERAGE(C829:G829)</f>
        <v>17.2</v>
      </c>
      <c r="L829">
        <f>G829-C829</f>
        <v>26</v>
      </c>
      <c r="M829">
        <f>SUMPRODUCT(MOD(C829:G829,2))</f>
        <v>4</v>
      </c>
      <c r="N829">
        <f>5-M829</f>
        <v>1</v>
      </c>
      <c r="O829">
        <f>COUNTIF(C829:G829,"&lt;=17")</f>
        <v>2</v>
      </c>
      <c r="P829">
        <f>COUNTIF(C829:G829,"&gt;=18")</f>
        <v>3</v>
      </c>
      <c r="Q829">
        <f>SUMPRODUCT(--(D829:G829-C829:F829=1))</f>
        <v>0</v>
      </c>
      <c r="R829">
        <f>SUMPRODUCT(COUNTIF(C830:G830,C829:G829))</f>
        <v>0</v>
      </c>
    </row>
    <row r="830">
      <c r="A830">
        <v>138</v>
      </c>
      <c r="B830" t="str">
        <v>2002-10-30</v>
      </c>
      <c r="C830">
        <v>8</v>
      </c>
      <c r="D830">
        <v>9</v>
      </c>
      <c r="E830">
        <v>16</v>
      </c>
      <c r="F830">
        <v>19</v>
      </c>
      <c r="G830">
        <v>20</v>
      </c>
      <c r="H830">
        <v>5</v>
      </c>
      <c r="I830" t="str">
        <v>08 - 09 - 16 - 19 - 20 [PB: 5]</v>
      </c>
      <c r="J830">
        <f>SUM(C830:G830)</f>
        <v>72</v>
      </c>
      <c r="K830">
        <f>AVERAGE(C830:G830)</f>
        <v>14.4</v>
      </c>
      <c r="L830">
        <f>G830-C830</f>
        <v>12</v>
      </c>
      <c r="M830">
        <f>SUMPRODUCT(MOD(C830:G830,2))</f>
        <v>2</v>
      </c>
      <c r="N830">
        <f>5-M830</f>
        <v>3</v>
      </c>
      <c r="O830">
        <f>COUNTIF(C830:G830,"&lt;=17")</f>
        <v>3</v>
      </c>
      <c r="P830">
        <f>COUNTIF(C830:G830,"&gt;=18")</f>
        <v>2</v>
      </c>
      <c r="Q830">
        <f>SUMPRODUCT(--(D830:G830-C830:F830=1))</f>
        <v>2</v>
      </c>
      <c r="R830">
        <f>SUMPRODUCT(COUNTIF(C831:G831,C830:G830))</f>
        <v>1</v>
      </c>
    </row>
    <row r="831">
      <c r="A831">
        <v>137</v>
      </c>
      <c r="B831" t="str">
        <v>2002-10-26</v>
      </c>
      <c r="C831">
        <v>1</v>
      </c>
      <c r="D831">
        <v>16</v>
      </c>
      <c r="E831">
        <v>25</v>
      </c>
      <c r="F831">
        <v>33</v>
      </c>
      <c r="G831">
        <v>34</v>
      </c>
      <c r="H831">
        <v>6</v>
      </c>
      <c r="I831" t="str">
        <v>01 - 16 - 25 - 33 - 34 [PB: 6]</v>
      </c>
      <c r="J831">
        <f>SUM(C831:G831)</f>
        <v>109</v>
      </c>
      <c r="K831">
        <f>AVERAGE(C831:G831)</f>
        <v>21.8</v>
      </c>
      <c r="L831">
        <f>G831-C831</f>
        <v>33</v>
      </c>
      <c r="M831">
        <f>SUMPRODUCT(MOD(C831:G831,2))</f>
        <v>3</v>
      </c>
      <c r="N831">
        <f>5-M831</f>
        <v>2</v>
      </c>
      <c r="O831">
        <f>COUNTIF(C831:G831,"&lt;=17")</f>
        <v>2</v>
      </c>
      <c r="P831">
        <f>COUNTIF(C831:G831,"&gt;=18")</f>
        <v>3</v>
      </c>
      <c r="Q831">
        <f>SUMPRODUCT(--(D831:G831-C831:F831=1))</f>
        <v>1</v>
      </c>
      <c r="R831">
        <f>SUMPRODUCT(COUNTIF(C832:G832,C831:G831))</f>
        <v>1</v>
      </c>
    </row>
    <row r="832">
      <c r="A832">
        <v>136</v>
      </c>
      <c r="B832" t="str">
        <v>2002-10-23</v>
      </c>
      <c r="C832">
        <v>4</v>
      </c>
      <c r="D832">
        <v>10</v>
      </c>
      <c r="E832">
        <v>27</v>
      </c>
      <c r="F832">
        <v>30</v>
      </c>
      <c r="G832">
        <v>34</v>
      </c>
      <c r="H832">
        <v>2</v>
      </c>
      <c r="I832" t="str">
        <v>04 - 10 - 27 - 30 - 34 [PB: 2]</v>
      </c>
      <c r="J832">
        <f>SUM(C832:G832)</f>
        <v>105</v>
      </c>
      <c r="K832">
        <f>AVERAGE(C832:G832)</f>
        <v>21</v>
      </c>
      <c r="L832">
        <f>G832-C832</f>
        <v>30</v>
      </c>
      <c r="M832">
        <f>SUMPRODUCT(MOD(C832:G832,2))</f>
        <v>1</v>
      </c>
      <c r="N832">
        <f>5-M832</f>
        <v>4</v>
      </c>
      <c r="O832">
        <f>COUNTIF(C832:G832,"&lt;=17")</f>
        <v>2</v>
      </c>
      <c r="P832">
        <f>COUNTIF(C832:G832,"&gt;=18")</f>
        <v>3</v>
      </c>
      <c r="Q832">
        <f>SUMPRODUCT(--(D832:G832-C832:F832=1))</f>
        <v>0</v>
      </c>
      <c r="R832">
        <f>SUMPRODUCT(COUNTIF(C833:G833,C832:G832))</f>
        <v>1</v>
      </c>
    </row>
    <row r="833">
      <c r="A833">
        <v>135</v>
      </c>
      <c r="B833" t="str">
        <v>2002-10-19</v>
      </c>
      <c r="C833">
        <v>6</v>
      </c>
      <c r="D833">
        <v>8</v>
      </c>
      <c r="E833">
        <v>9</v>
      </c>
      <c r="F833">
        <v>10</v>
      </c>
      <c r="G833">
        <v>14</v>
      </c>
      <c r="H833">
        <v>6</v>
      </c>
      <c r="I833" t="str">
        <v>06 - 08 - 09 - 10 - 14 [PB: 6]</v>
      </c>
      <c r="J833">
        <f>SUM(C833:G833)</f>
        <v>47</v>
      </c>
      <c r="K833">
        <f>AVERAGE(C833:G833)</f>
        <v>9.4</v>
      </c>
      <c r="L833">
        <f>G833-C833</f>
        <v>8</v>
      </c>
      <c r="M833">
        <f>SUMPRODUCT(MOD(C833:G833,2))</f>
        <v>1</v>
      </c>
      <c r="N833">
        <f>5-M833</f>
        <v>4</v>
      </c>
      <c r="O833">
        <f>COUNTIF(C833:G833,"&lt;=17")</f>
        <v>5</v>
      </c>
      <c r="P833">
        <f>COUNTIF(C833:G833,"&gt;=18")</f>
        <v>0</v>
      </c>
      <c r="Q833">
        <f>SUMPRODUCT(--(D833:G833-C833:F833=1))</f>
        <v>2</v>
      </c>
      <c r="R833">
        <f>SUMPRODUCT(COUNTIF(C834:G834,C833:G833))</f>
        <v>0</v>
      </c>
    </row>
    <row r="834">
      <c r="A834">
        <v>134</v>
      </c>
      <c r="B834" t="str">
        <v>2002-10-16</v>
      </c>
      <c r="C834">
        <v>2</v>
      </c>
      <c r="D834">
        <v>3</v>
      </c>
      <c r="E834">
        <v>17</v>
      </c>
      <c r="F834">
        <v>22</v>
      </c>
      <c r="G834">
        <v>26</v>
      </c>
      <c r="H834">
        <v>5</v>
      </c>
      <c r="I834" t="str">
        <v>02 - 03 - 17 - 22 - 26 [PB: 5]</v>
      </c>
      <c r="J834">
        <f>SUM(C834:G834)</f>
        <v>70</v>
      </c>
      <c r="K834">
        <f>AVERAGE(C834:G834)</f>
        <v>14</v>
      </c>
      <c r="L834">
        <f>G834-C834</f>
        <v>24</v>
      </c>
      <c r="M834">
        <f>SUMPRODUCT(MOD(C834:G834,2))</f>
        <v>2</v>
      </c>
      <c r="N834">
        <f>5-M834</f>
        <v>3</v>
      </c>
      <c r="O834">
        <f>COUNTIF(C834:G834,"&lt;=17")</f>
        <v>3</v>
      </c>
      <c r="P834">
        <f>COUNTIF(C834:G834,"&gt;=18")</f>
        <v>2</v>
      </c>
      <c r="Q834">
        <f>SUMPRODUCT(--(D834:G834-C834:F834=1))</f>
        <v>1</v>
      </c>
      <c r="R834">
        <f>SUMPRODUCT(COUNTIF(C835:G835,C834:G834))</f>
        <v>1</v>
      </c>
    </row>
    <row r="835">
      <c r="A835">
        <v>133</v>
      </c>
      <c r="B835" t="str">
        <v>2002-10-12</v>
      </c>
      <c r="C835">
        <v>2</v>
      </c>
      <c r="D835">
        <v>5</v>
      </c>
      <c r="E835">
        <v>6</v>
      </c>
      <c r="F835">
        <v>7</v>
      </c>
      <c r="G835">
        <v>14</v>
      </c>
      <c r="H835">
        <v>7</v>
      </c>
      <c r="I835" t="str">
        <v>02 - 05 - 06 - 07 - 14 [PB: 7]</v>
      </c>
      <c r="J835">
        <f>SUM(C835:G835)</f>
        <v>34</v>
      </c>
      <c r="K835">
        <f>AVERAGE(C835:G835)</f>
        <v>6.8</v>
      </c>
      <c r="L835">
        <f>G835-C835</f>
        <v>12</v>
      </c>
      <c r="M835">
        <f>SUMPRODUCT(MOD(C835:G835,2))</f>
        <v>2</v>
      </c>
      <c r="N835">
        <f>5-M835</f>
        <v>3</v>
      </c>
      <c r="O835">
        <f>COUNTIF(C835:G835,"&lt;=17")</f>
        <v>5</v>
      </c>
      <c r="P835">
        <f>COUNTIF(C835:G835,"&gt;=18")</f>
        <v>0</v>
      </c>
      <c r="Q835">
        <f>SUMPRODUCT(--(D835:G835-C835:F835=1))</f>
        <v>2</v>
      </c>
      <c r="R835">
        <f>SUMPRODUCT(COUNTIF(C836:G836,C835:G835))</f>
        <v>2</v>
      </c>
    </row>
    <row r="836">
      <c r="A836">
        <v>132</v>
      </c>
      <c r="B836" t="str">
        <v>2002-10-09</v>
      </c>
      <c r="C836">
        <v>1</v>
      </c>
      <c r="D836">
        <v>2</v>
      </c>
      <c r="E836">
        <v>5</v>
      </c>
      <c r="F836">
        <v>15</v>
      </c>
      <c r="G836">
        <v>20</v>
      </c>
      <c r="H836">
        <v>5</v>
      </c>
      <c r="I836" t="str">
        <v>01 - 02 - 05 - 15 - 20 [PB: 5]</v>
      </c>
      <c r="J836">
        <f>SUM(C836:G836)</f>
        <v>43</v>
      </c>
      <c r="K836">
        <f>AVERAGE(C836:G836)</f>
        <v>8.6</v>
      </c>
      <c r="L836">
        <f>G836-C836</f>
        <v>19</v>
      </c>
      <c r="M836">
        <f>SUMPRODUCT(MOD(C836:G836,2))</f>
        <v>3</v>
      </c>
      <c r="N836">
        <f>5-M836</f>
        <v>2</v>
      </c>
      <c r="O836">
        <f>COUNTIF(C836:G836,"&lt;=17")</f>
        <v>4</v>
      </c>
      <c r="P836">
        <f>COUNTIF(C836:G836,"&gt;=18")</f>
        <v>1</v>
      </c>
      <c r="Q836">
        <f>SUMPRODUCT(--(D836:G836-C836:F836=1))</f>
        <v>1</v>
      </c>
      <c r="R836">
        <f>SUMPRODUCT(COUNTIF(C837:G837,C836:G836))</f>
        <v>1</v>
      </c>
    </row>
    <row r="837">
      <c r="A837">
        <v>131</v>
      </c>
      <c r="B837" t="str">
        <v>2002-10-05</v>
      </c>
      <c r="C837">
        <v>4</v>
      </c>
      <c r="D837">
        <v>11</v>
      </c>
      <c r="E837">
        <v>16</v>
      </c>
      <c r="F837">
        <v>20</v>
      </c>
      <c r="G837">
        <v>28</v>
      </c>
      <c r="H837">
        <v>2</v>
      </c>
      <c r="I837" t="str">
        <v>04 - 11 - 16 - 20 - 28 [PB: 2]</v>
      </c>
      <c r="J837">
        <f>SUM(C837:G837)</f>
        <v>79</v>
      </c>
      <c r="K837">
        <f>AVERAGE(C837:G837)</f>
        <v>15.8</v>
      </c>
      <c r="L837">
        <f>G837-C837</f>
        <v>24</v>
      </c>
      <c r="M837">
        <f>SUMPRODUCT(MOD(C837:G837,2))</f>
        <v>1</v>
      </c>
      <c r="N837">
        <f>5-M837</f>
        <v>4</v>
      </c>
      <c r="O837">
        <f>COUNTIF(C837:G837,"&lt;=17")</f>
        <v>3</v>
      </c>
      <c r="P837">
        <f>COUNTIF(C837:G837,"&gt;=18")</f>
        <v>2</v>
      </c>
      <c r="Q837">
        <f>SUMPRODUCT(--(D837:G837-C837:F837=1))</f>
        <v>0</v>
      </c>
      <c r="R837">
        <f>SUMPRODUCT(COUNTIF(C838:G838,C837:G837))</f>
        <v>1</v>
      </c>
    </row>
    <row r="838">
      <c r="A838">
        <v>130</v>
      </c>
      <c r="B838" t="str">
        <v>2002-10-02</v>
      </c>
      <c r="C838">
        <v>3</v>
      </c>
      <c r="D838">
        <v>16</v>
      </c>
      <c r="E838">
        <v>23</v>
      </c>
      <c r="F838">
        <v>24</v>
      </c>
      <c r="G838">
        <v>35</v>
      </c>
      <c r="H838">
        <v>10</v>
      </c>
      <c r="I838" t="str">
        <v>03 - 16 - 23 - 24 - 35 [PB: 10]</v>
      </c>
      <c r="J838">
        <f>SUM(C838:G838)</f>
        <v>101</v>
      </c>
      <c r="K838">
        <f>AVERAGE(C838:G838)</f>
        <v>20.2</v>
      </c>
      <c r="L838">
        <f>G838-C838</f>
        <v>32</v>
      </c>
      <c r="M838">
        <f>SUMPRODUCT(MOD(C838:G838,2))</f>
        <v>3</v>
      </c>
      <c r="N838">
        <f>5-M838</f>
        <v>2</v>
      </c>
      <c r="O838">
        <f>COUNTIF(C838:G838,"&lt;=17")</f>
        <v>2</v>
      </c>
      <c r="P838">
        <f>COUNTIF(C838:G838,"&gt;=18")</f>
        <v>3</v>
      </c>
      <c r="Q838">
        <f>SUMPRODUCT(--(D838:G838-C838:F838=1))</f>
        <v>1</v>
      </c>
      <c r="R838">
        <f>SUMPRODUCT(COUNTIF(C839:G839,C838:G838))</f>
        <v>1</v>
      </c>
    </row>
    <row r="839">
      <c r="A839">
        <v>129</v>
      </c>
      <c r="B839" t="str">
        <v>2002-09-28</v>
      </c>
      <c r="C839">
        <v>7</v>
      </c>
      <c r="D839">
        <v>10</v>
      </c>
      <c r="E839">
        <v>14</v>
      </c>
      <c r="F839">
        <v>23</v>
      </c>
      <c r="G839">
        <v>29</v>
      </c>
      <c r="H839">
        <v>1</v>
      </c>
      <c r="I839" t="str">
        <v>07 - 10 - 14 - 23 - 29 [PB: 1]</v>
      </c>
      <c r="J839">
        <f>SUM(C839:G839)</f>
        <v>83</v>
      </c>
      <c r="K839">
        <f>AVERAGE(C839:G839)</f>
        <v>16.6</v>
      </c>
      <c r="L839">
        <f>G839-C839</f>
        <v>22</v>
      </c>
      <c r="M839">
        <f>SUMPRODUCT(MOD(C839:G839,2))</f>
        <v>3</v>
      </c>
      <c r="N839">
        <f>5-M839</f>
        <v>2</v>
      </c>
      <c r="O839">
        <f>COUNTIF(C839:G839,"&lt;=17")</f>
        <v>3</v>
      </c>
      <c r="P839">
        <f>COUNTIF(C839:G839,"&gt;=18")</f>
        <v>2</v>
      </c>
      <c r="Q839">
        <f>SUMPRODUCT(--(D839:G839-C839:F839=1))</f>
        <v>0</v>
      </c>
      <c r="R839">
        <f>SUMPRODUCT(COUNTIF(C840:G840,C839:G839))</f>
        <v>0</v>
      </c>
    </row>
    <row r="840">
      <c r="A840">
        <v>128</v>
      </c>
      <c r="B840" t="str">
        <v>2002-09-25</v>
      </c>
      <c r="C840">
        <v>5</v>
      </c>
      <c r="D840">
        <v>6</v>
      </c>
      <c r="E840">
        <v>9</v>
      </c>
      <c r="F840">
        <v>25</v>
      </c>
      <c r="G840">
        <v>27</v>
      </c>
      <c r="H840">
        <v>10</v>
      </c>
      <c r="I840" t="str">
        <v>05 - 06 - 09 - 25 - 27 [PB: 10]</v>
      </c>
      <c r="J840">
        <f>SUM(C840:G840)</f>
        <v>72</v>
      </c>
      <c r="K840">
        <f>AVERAGE(C840:G840)</f>
        <v>14.4</v>
      </c>
      <c r="L840">
        <f>G840-C840</f>
        <v>22</v>
      </c>
      <c r="M840">
        <f>SUMPRODUCT(MOD(C840:G840,2))</f>
        <v>4</v>
      </c>
      <c r="N840">
        <f>5-M840</f>
        <v>1</v>
      </c>
      <c r="O840">
        <f>COUNTIF(C840:G840,"&lt;=17")</f>
        <v>3</v>
      </c>
      <c r="P840">
        <f>COUNTIF(C840:G840,"&gt;=18")</f>
        <v>2</v>
      </c>
      <c r="Q840">
        <f>SUMPRODUCT(--(D840:G840-C840:F840=1))</f>
        <v>1</v>
      </c>
      <c r="R840">
        <f>SUMPRODUCT(COUNTIF(C841:G841,C840:G840))</f>
        <v>1</v>
      </c>
    </row>
    <row r="841">
      <c r="A841">
        <v>127</v>
      </c>
      <c r="B841" t="str">
        <v>2002-09-21</v>
      </c>
      <c r="C841">
        <v>4</v>
      </c>
      <c r="D841">
        <v>14</v>
      </c>
      <c r="E841">
        <v>19</v>
      </c>
      <c r="F841">
        <v>27</v>
      </c>
      <c r="G841">
        <v>29</v>
      </c>
      <c r="H841">
        <v>5</v>
      </c>
      <c r="I841" t="str">
        <v>04 - 14 - 19 - 27 - 29 [PB: 5]</v>
      </c>
      <c r="J841">
        <f>SUM(C841:G841)</f>
        <v>93</v>
      </c>
      <c r="K841">
        <f>AVERAGE(C841:G841)</f>
        <v>18.6</v>
      </c>
      <c r="L841">
        <f>G841-C841</f>
        <v>25</v>
      </c>
      <c r="M841">
        <f>SUMPRODUCT(MOD(C841:G841,2))</f>
        <v>3</v>
      </c>
      <c r="N841">
        <f>5-M841</f>
        <v>2</v>
      </c>
      <c r="O841">
        <f>COUNTIF(C841:G841,"&lt;=17")</f>
        <v>2</v>
      </c>
      <c r="P841">
        <f>COUNTIF(C841:G841,"&gt;=18")</f>
        <v>3</v>
      </c>
      <c r="Q841">
        <f>SUMPRODUCT(--(D841:G841-C841:F841=1))</f>
        <v>0</v>
      </c>
      <c r="R841">
        <f>SUMPRODUCT(COUNTIF(C842:G842,C841:G841))</f>
        <v>0</v>
      </c>
    </row>
    <row r="842">
      <c r="A842">
        <v>126</v>
      </c>
      <c r="B842" t="str">
        <v>2002-09-18</v>
      </c>
      <c r="C842">
        <v>9</v>
      </c>
      <c r="D842">
        <v>12</v>
      </c>
      <c r="E842">
        <v>22</v>
      </c>
      <c r="F842">
        <v>33</v>
      </c>
      <c r="G842">
        <v>35</v>
      </c>
      <c r="H842">
        <v>7</v>
      </c>
      <c r="I842" t="str">
        <v>09 - 12 - 22 - 33 - 35 [PB: 7]</v>
      </c>
      <c r="J842">
        <f>SUM(C842:G842)</f>
        <v>111</v>
      </c>
      <c r="K842">
        <f>AVERAGE(C842:G842)</f>
        <v>22.2</v>
      </c>
      <c r="L842">
        <f>G842-C842</f>
        <v>26</v>
      </c>
      <c r="M842">
        <f>SUMPRODUCT(MOD(C842:G842,2))</f>
        <v>3</v>
      </c>
      <c r="N842">
        <f>5-M842</f>
        <v>2</v>
      </c>
      <c r="O842">
        <f>COUNTIF(C842:G842,"&lt;=17")</f>
        <v>2</v>
      </c>
      <c r="P842">
        <f>COUNTIF(C842:G842,"&gt;=18")</f>
        <v>3</v>
      </c>
      <c r="Q842">
        <f>SUMPRODUCT(--(D842:G842-C842:F842=1))</f>
        <v>0</v>
      </c>
      <c r="R842">
        <f>SUMPRODUCT(COUNTIF(C843:G843,C842:G842))</f>
        <v>1</v>
      </c>
    </row>
    <row r="843">
      <c r="A843">
        <v>125</v>
      </c>
      <c r="B843" t="str">
        <v>2002-09-14</v>
      </c>
      <c r="C843">
        <v>2</v>
      </c>
      <c r="D843">
        <v>16</v>
      </c>
      <c r="E843">
        <v>21</v>
      </c>
      <c r="F843">
        <v>22</v>
      </c>
      <c r="G843">
        <v>32</v>
      </c>
      <c r="H843">
        <v>1</v>
      </c>
      <c r="I843" t="str">
        <v>02 - 16 - 21 - 22 - 32 [PB: 1]</v>
      </c>
      <c r="J843">
        <f>SUM(C843:G843)</f>
        <v>93</v>
      </c>
      <c r="K843">
        <f>AVERAGE(C843:G843)</f>
        <v>18.6</v>
      </c>
      <c r="L843">
        <f>G843-C843</f>
        <v>30</v>
      </c>
      <c r="M843">
        <f>SUMPRODUCT(MOD(C843:G843,2))</f>
        <v>1</v>
      </c>
      <c r="N843">
        <f>5-M843</f>
        <v>4</v>
      </c>
      <c r="O843">
        <f>COUNTIF(C843:G843,"&lt;=17")</f>
        <v>2</v>
      </c>
      <c r="P843">
        <f>COUNTIF(C843:G843,"&gt;=18")</f>
        <v>3</v>
      </c>
      <c r="Q843">
        <f>SUMPRODUCT(--(D843:G843-C843:F843=1))</f>
        <v>1</v>
      </c>
      <c r="R843">
        <f>SUMPRODUCT(COUNTIF(C844:G844,C843:G843))</f>
        <v>1</v>
      </c>
    </row>
    <row r="844">
      <c r="A844">
        <v>124</v>
      </c>
      <c r="B844" t="str">
        <v>2002-09-11</v>
      </c>
      <c r="C844">
        <v>10</v>
      </c>
      <c r="D844">
        <v>21</v>
      </c>
      <c r="E844">
        <v>27</v>
      </c>
      <c r="F844">
        <v>28</v>
      </c>
      <c r="G844">
        <v>36</v>
      </c>
      <c r="H844">
        <v>10</v>
      </c>
      <c r="I844" t="str">
        <v>10 - 21 - 27 - 28 - 36 [PB: 10]</v>
      </c>
      <c r="J844">
        <f>SUM(C844:G844)</f>
        <v>122</v>
      </c>
      <c r="K844">
        <f>AVERAGE(C844:G844)</f>
        <v>24.4</v>
      </c>
      <c r="L844">
        <f>G844-C844</f>
        <v>26</v>
      </c>
      <c r="M844">
        <f>SUMPRODUCT(MOD(C844:G844,2))</f>
        <v>2</v>
      </c>
      <c r="N844">
        <f>5-M844</f>
        <v>3</v>
      </c>
      <c r="O844">
        <f>COUNTIF(C844:G844,"&lt;=17")</f>
        <v>1</v>
      </c>
      <c r="P844">
        <f>COUNTIF(C844:G844,"&gt;=18")</f>
        <v>4</v>
      </c>
      <c r="Q844">
        <f>SUMPRODUCT(--(D844:G844-C844:F844=1))</f>
        <v>1</v>
      </c>
      <c r="R844">
        <f>SUMPRODUCT(COUNTIF(C845:G845,C844:G844))</f>
        <v>1</v>
      </c>
    </row>
    <row r="845">
      <c r="A845">
        <v>123</v>
      </c>
      <c r="B845" t="str">
        <v>2002-09-07</v>
      </c>
      <c r="C845">
        <v>14</v>
      </c>
      <c r="D845">
        <v>16</v>
      </c>
      <c r="E845">
        <v>17</v>
      </c>
      <c r="F845">
        <v>28</v>
      </c>
      <c r="G845">
        <v>29</v>
      </c>
      <c r="H845">
        <v>9</v>
      </c>
      <c r="I845" t="str">
        <v>14 - 16 - 17 - 28 - 29 [PB: 9]</v>
      </c>
      <c r="J845">
        <f>SUM(C845:G845)</f>
        <v>104</v>
      </c>
      <c r="K845">
        <f>AVERAGE(C845:G845)</f>
        <v>20.8</v>
      </c>
      <c r="L845">
        <f>G845-C845</f>
        <v>15</v>
      </c>
      <c r="M845">
        <f>SUMPRODUCT(MOD(C845:G845,2))</f>
        <v>2</v>
      </c>
      <c r="N845">
        <f>5-M845</f>
        <v>3</v>
      </c>
      <c r="O845">
        <f>COUNTIF(C845:G845,"&lt;=17")</f>
        <v>3</v>
      </c>
      <c r="P845">
        <f>COUNTIF(C845:G845,"&gt;=18")</f>
        <v>2</v>
      </c>
      <c r="Q845">
        <f>SUMPRODUCT(--(D845:G845-C845:F845=1))</f>
        <v>2</v>
      </c>
      <c r="R845">
        <f>SUMPRODUCT(COUNTIF(C846:G846,C845:G845))</f>
        <v>1</v>
      </c>
    </row>
    <row r="846">
      <c r="A846">
        <v>122</v>
      </c>
      <c r="B846" t="str">
        <v>2002-09-04</v>
      </c>
      <c r="C846">
        <v>1</v>
      </c>
      <c r="D846">
        <v>21</v>
      </c>
      <c r="E846">
        <v>27</v>
      </c>
      <c r="F846">
        <v>29</v>
      </c>
      <c r="G846">
        <v>34</v>
      </c>
      <c r="H846">
        <v>10</v>
      </c>
      <c r="I846" t="str">
        <v>01 - 21 - 27 - 29 - 34 [PB: 10]</v>
      </c>
      <c r="J846">
        <f>SUM(C846:G846)</f>
        <v>112</v>
      </c>
      <c r="K846">
        <f>AVERAGE(C846:G846)</f>
        <v>22.4</v>
      </c>
      <c r="L846">
        <f>G846-C846</f>
        <v>33</v>
      </c>
      <c r="M846">
        <f>SUMPRODUCT(MOD(C846:G846,2))</f>
        <v>4</v>
      </c>
      <c r="N846">
        <f>5-M846</f>
        <v>1</v>
      </c>
      <c r="O846">
        <f>COUNTIF(C846:G846,"&lt;=17")</f>
        <v>1</v>
      </c>
      <c r="P846">
        <f>COUNTIF(C846:G846,"&gt;=18")</f>
        <v>4</v>
      </c>
      <c r="Q846">
        <f>SUMPRODUCT(--(D846:G846-C846:F846=1))</f>
        <v>0</v>
      </c>
      <c r="R846">
        <f>SUMPRODUCT(COUNTIF(C847:G847,C846:G846))</f>
        <v>1</v>
      </c>
    </row>
    <row r="847">
      <c r="A847">
        <v>121</v>
      </c>
      <c r="B847" t="str">
        <v>2002-08-31</v>
      </c>
      <c r="C847">
        <v>4</v>
      </c>
      <c r="D847">
        <v>10</v>
      </c>
      <c r="E847">
        <v>16</v>
      </c>
      <c r="F847">
        <v>25</v>
      </c>
      <c r="G847">
        <v>34</v>
      </c>
      <c r="H847">
        <v>1</v>
      </c>
      <c r="I847" t="str">
        <v>04 - 10 - 16 - 25 - 34 [PB: 1]</v>
      </c>
      <c r="J847">
        <f>SUM(C847:G847)</f>
        <v>89</v>
      </c>
      <c r="K847">
        <f>AVERAGE(C847:G847)</f>
        <v>17.8</v>
      </c>
      <c r="L847">
        <f>G847-C847</f>
        <v>30</v>
      </c>
      <c r="M847">
        <f>SUMPRODUCT(MOD(C847:G847,2))</f>
        <v>1</v>
      </c>
      <c r="N847">
        <f>5-M847</f>
        <v>4</v>
      </c>
      <c r="O847">
        <f>COUNTIF(C847:G847,"&lt;=17")</f>
        <v>3</v>
      </c>
      <c r="P847">
        <f>COUNTIF(C847:G847,"&gt;=18")</f>
        <v>2</v>
      </c>
      <c r="Q847">
        <f>SUMPRODUCT(--(D847:G847-C847:F847=1))</f>
        <v>0</v>
      </c>
      <c r="R847">
        <f>SUMPRODUCT(COUNTIF(C848:G848,C847:G847))</f>
        <v>1</v>
      </c>
    </row>
    <row r="848">
      <c r="A848">
        <v>120</v>
      </c>
      <c r="B848" t="str">
        <v>2002-08-28</v>
      </c>
      <c r="C848">
        <v>8</v>
      </c>
      <c r="D848">
        <v>16</v>
      </c>
      <c r="E848">
        <v>20</v>
      </c>
      <c r="F848">
        <v>29</v>
      </c>
      <c r="G848">
        <v>31</v>
      </c>
      <c r="H848">
        <v>6</v>
      </c>
      <c r="I848" t="str">
        <v>08 - 16 - 20 - 29 - 31 [PB: 6]</v>
      </c>
      <c r="J848">
        <f>SUM(C848:G848)</f>
        <v>104</v>
      </c>
      <c r="K848">
        <f>AVERAGE(C848:G848)</f>
        <v>20.8</v>
      </c>
      <c r="L848">
        <f>G848-C848</f>
        <v>23</v>
      </c>
      <c r="M848">
        <f>SUMPRODUCT(MOD(C848:G848,2))</f>
        <v>2</v>
      </c>
      <c r="N848">
        <f>5-M848</f>
        <v>3</v>
      </c>
      <c r="O848">
        <f>COUNTIF(C848:G848,"&lt;=17")</f>
        <v>2</v>
      </c>
      <c r="P848">
        <f>COUNTIF(C848:G848,"&gt;=18")</f>
        <v>3</v>
      </c>
      <c r="Q848">
        <f>SUMPRODUCT(--(D848:G848-C848:F848=1))</f>
        <v>0</v>
      </c>
      <c r="R848">
        <f>SUMPRODUCT(COUNTIF(C849:G849,C848:G848))</f>
        <v>1</v>
      </c>
    </row>
    <row r="849">
      <c r="A849">
        <v>119</v>
      </c>
      <c r="B849" t="str">
        <v>2002-08-24</v>
      </c>
      <c r="C849">
        <v>2</v>
      </c>
      <c r="D849">
        <v>7</v>
      </c>
      <c r="E849">
        <v>12</v>
      </c>
      <c r="F849">
        <v>14</v>
      </c>
      <c r="G849">
        <v>31</v>
      </c>
      <c r="H849">
        <v>10</v>
      </c>
      <c r="I849" t="str">
        <v>02 - 07 - 12 - 14 - 31 [PB: 10]</v>
      </c>
      <c r="J849">
        <f>SUM(C849:G849)</f>
        <v>66</v>
      </c>
      <c r="K849">
        <f>AVERAGE(C849:G849)</f>
        <v>13.2</v>
      </c>
      <c r="L849">
        <f>G849-C849</f>
        <v>29</v>
      </c>
      <c r="M849">
        <f>SUMPRODUCT(MOD(C849:G849,2))</f>
        <v>2</v>
      </c>
      <c r="N849">
        <f>5-M849</f>
        <v>3</v>
      </c>
      <c r="O849">
        <f>COUNTIF(C849:G849,"&lt;=17")</f>
        <v>4</v>
      </c>
      <c r="P849">
        <f>COUNTIF(C849:G849,"&gt;=18")</f>
        <v>1</v>
      </c>
      <c r="Q849">
        <f>SUMPRODUCT(--(D849:G849-C849:F849=1))</f>
        <v>0</v>
      </c>
      <c r="R849">
        <f>SUMPRODUCT(COUNTIF(C850:G850,C849:G849))</f>
        <v>1</v>
      </c>
    </row>
    <row r="850">
      <c r="A850">
        <v>118</v>
      </c>
      <c r="B850" t="str">
        <v>2002-08-21</v>
      </c>
      <c r="C850">
        <v>7</v>
      </c>
      <c r="D850">
        <v>24</v>
      </c>
      <c r="E850">
        <v>27</v>
      </c>
      <c r="F850">
        <v>35</v>
      </c>
      <c r="G850">
        <v>36</v>
      </c>
      <c r="H850">
        <v>3</v>
      </c>
      <c r="I850" t="str">
        <v>07 - 24 - 27 - 35 - 36 [PB: 3]</v>
      </c>
      <c r="J850">
        <f>SUM(C850:G850)</f>
        <v>129</v>
      </c>
      <c r="K850">
        <f>AVERAGE(C850:G850)</f>
        <v>25.8</v>
      </c>
      <c r="L850">
        <f>G850-C850</f>
        <v>29</v>
      </c>
      <c r="M850">
        <f>SUMPRODUCT(MOD(C850:G850,2))</f>
        <v>3</v>
      </c>
      <c r="N850">
        <f>5-M850</f>
        <v>2</v>
      </c>
      <c r="O850">
        <f>COUNTIF(C850:G850,"&lt;=17")</f>
        <v>1</v>
      </c>
      <c r="P850">
        <f>COUNTIF(C850:G850,"&gt;=18")</f>
        <v>4</v>
      </c>
      <c r="Q850">
        <f>SUMPRODUCT(--(D850:G850-C850:F850=1))</f>
        <v>1</v>
      </c>
      <c r="R850">
        <f>SUMPRODUCT(COUNTIF(C851:G851,C850:G850))</f>
        <v>1</v>
      </c>
    </row>
    <row r="851">
      <c r="A851">
        <v>117</v>
      </c>
      <c r="B851" t="str">
        <v>2002-08-17</v>
      </c>
      <c r="C851">
        <v>10</v>
      </c>
      <c r="D851">
        <v>23</v>
      </c>
      <c r="E851">
        <v>30</v>
      </c>
      <c r="F851">
        <v>31</v>
      </c>
      <c r="G851">
        <v>36</v>
      </c>
      <c r="H851">
        <v>1</v>
      </c>
      <c r="I851" t="str">
        <v>10 - 23 - 30 - 31 - 36 [PB: 1]</v>
      </c>
      <c r="J851">
        <f>SUM(C851:G851)</f>
        <v>130</v>
      </c>
      <c r="K851">
        <f>AVERAGE(C851:G851)</f>
        <v>26</v>
      </c>
      <c r="L851">
        <f>G851-C851</f>
        <v>26</v>
      </c>
      <c r="M851">
        <f>SUMPRODUCT(MOD(C851:G851,2))</f>
        <v>2</v>
      </c>
      <c r="N851">
        <f>5-M851</f>
        <v>3</v>
      </c>
      <c r="O851">
        <f>COUNTIF(C851:G851,"&lt;=17")</f>
        <v>1</v>
      </c>
      <c r="P851">
        <f>COUNTIF(C851:G851,"&gt;=18")</f>
        <v>4</v>
      </c>
      <c r="Q851">
        <f>SUMPRODUCT(--(D851:G851-C851:F851=1))</f>
        <v>1</v>
      </c>
      <c r="R851">
        <f>SUMPRODUCT(COUNTIF(C852:G852,C851:G851))</f>
        <v>1</v>
      </c>
    </row>
    <row r="852">
      <c r="A852">
        <v>116</v>
      </c>
      <c r="B852" t="str">
        <v>2002-08-14</v>
      </c>
      <c r="C852">
        <v>3</v>
      </c>
      <c r="D852">
        <v>17</v>
      </c>
      <c r="E852">
        <v>27</v>
      </c>
      <c r="F852">
        <v>31</v>
      </c>
      <c r="G852">
        <v>32</v>
      </c>
      <c r="H852">
        <v>5</v>
      </c>
      <c r="I852" t="str">
        <v>03 - 17 - 27 - 31 - 32 [PB: 5]</v>
      </c>
      <c r="J852">
        <f>SUM(C852:G852)</f>
        <v>110</v>
      </c>
      <c r="K852">
        <f>AVERAGE(C852:G852)</f>
        <v>22</v>
      </c>
      <c r="L852">
        <f>G852-C852</f>
        <v>29</v>
      </c>
      <c r="M852">
        <f>SUMPRODUCT(MOD(C852:G852,2))</f>
        <v>4</v>
      </c>
      <c r="N852">
        <f>5-M852</f>
        <v>1</v>
      </c>
      <c r="O852">
        <f>COUNTIF(C852:G852,"&lt;=17")</f>
        <v>2</v>
      </c>
      <c r="P852">
        <f>COUNTIF(C852:G852,"&gt;=18")</f>
        <v>3</v>
      </c>
      <c r="Q852">
        <f>SUMPRODUCT(--(D852:G852-C852:F852=1))</f>
        <v>1</v>
      </c>
      <c r="R852">
        <f>SUMPRODUCT(COUNTIF(C853:G853,C852:G852))</f>
        <v>1</v>
      </c>
    </row>
    <row r="853">
      <c r="A853">
        <v>115</v>
      </c>
      <c r="B853" t="str">
        <v>2002-08-10</v>
      </c>
      <c r="C853">
        <v>16</v>
      </c>
      <c r="D853">
        <v>19</v>
      </c>
      <c r="E853">
        <v>21</v>
      </c>
      <c r="F853">
        <v>31</v>
      </c>
      <c r="G853">
        <v>33</v>
      </c>
      <c r="H853">
        <v>8</v>
      </c>
      <c r="I853" t="str">
        <v>16 - 19 - 21 - 31 - 33 [PB: 8]</v>
      </c>
      <c r="J853">
        <f>SUM(C853:G853)</f>
        <v>120</v>
      </c>
      <c r="K853">
        <f>AVERAGE(C853:G853)</f>
        <v>24</v>
      </c>
      <c r="L853">
        <f>G853-C853</f>
        <v>17</v>
      </c>
      <c r="M853">
        <f>SUMPRODUCT(MOD(C853:G853,2))</f>
        <v>4</v>
      </c>
      <c r="N853">
        <f>5-M853</f>
        <v>1</v>
      </c>
      <c r="O853">
        <f>COUNTIF(C853:G853,"&lt;=17")</f>
        <v>1</v>
      </c>
      <c r="P853">
        <f>COUNTIF(C853:G853,"&gt;=18")</f>
        <v>4</v>
      </c>
      <c r="Q853">
        <f>SUMPRODUCT(--(D853:G853-C853:F853=1))</f>
        <v>0</v>
      </c>
      <c r="R853">
        <f>SUMPRODUCT(COUNTIF(C854:G854,C853:G853))</f>
        <v>2</v>
      </c>
    </row>
    <row r="854">
      <c r="A854">
        <v>114</v>
      </c>
      <c r="B854" t="str">
        <v>2002-08-07</v>
      </c>
      <c r="C854">
        <v>10</v>
      </c>
      <c r="D854">
        <v>16</v>
      </c>
      <c r="E854">
        <v>17</v>
      </c>
      <c r="F854">
        <v>30</v>
      </c>
      <c r="G854">
        <v>31</v>
      </c>
      <c r="H854">
        <v>5</v>
      </c>
      <c r="I854" t="str">
        <v>10 - 16 - 17 - 30 - 31 [PB: 5]</v>
      </c>
      <c r="J854">
        <f>SUM(C854:G854)</f>
        <v>104</v>
      </c>
      <c r="K854">
        <f>AVERAGE(C854:G854)</f>
        <v>20.8</v>
      </c>
      <c r="L854">
        <f>G854-C854</f>
        <v>21</v>
      </c>
      <c r="M854">
        <f>SUMPRODUCT(MOD(C854:G854,2))</f>
        <v>2</v>
      </c>
      <c r="N854">
        <f>5-M854</f>
        <v>3</v>
      </c>
      <c r="O854">
        <f>COUNTIF(C854:G854,"&lt;=17")</f>
        <v>3</v>
      </c>
      <c r="P854">
        <f>COUNTIF(C854:G854,"&gt;=18")</f>
        <v>2</v>
      </c>
      <c r="Q854">
        <f>SUMPRODUCT(--(D854:G854-C854:F854=1))</f>
        <v>2</v>
      </c>
      <c r="R854">
        <f>SUMPRODUCT(COUNTIF(C855:G855,C854:G854))</f>
        <v>0</v>
      </c>
    </row>
    <row r="855">
      <c r="A855">
        <v>113</v>
      </c>
      <c r="B855" t="str">
        <v>2002-08-03</v>
      </c>
      <c r="C855">
        <v>3</v>
      </c>
      <c r="D855">
        <v>4</v>
      </c>
      <c r="E855">
        <v>11</v>
      </c>
      <c r="F855">
        <v>27</v>
      </c>
      <c r="G855">
        <v>33</v>
      </c>
      <c r="H855">
        <v>9</v>
      </c>
      <c r="I855" t="str">
        <v>03 - 04 - 11 - 27 - 33 [PB: 9]</v>
      </c>
      <c r="J855">
        <f>SUM(C855:G855)</f>
        <v>78</v>
      </c>
      <c r="K855">
        <f>AVERAGE(C855:G855)</f>
        <v>15.6</v>
      </c>
      <c r="L855">
        <f>G855-C855</f>
        <v>30</v>
      </c>
      <c r="M855">
        <f>SUMPRODUCT(MOD(C855:G855,2))</f>
        <v>4</v>
      </c>
      <c r="N855">
        <f>5-M855</f>
        <v>1</v>
      </c>
      <c r="O855">
        <f>COUNTIF(C855:G855,"&lt;=17")</f>
        <v>3</v>
      </c>
      <c r="P855">
        <f>COUNTIF(C855:G855,"&gt;=18")</f>
        <v>2</v>
      </c>
      <c r="Q855">
        <f>SUMPRODUCT(--(D855:G855-C855:F855=1))</f>
        <v>1</v>
      </c>
      <c r="R855">
        <f>SUMPRODUCT(COUNTIF(C856:G856,C855:G855))</f>
        <v>0</v>
      </c>
    </row>
    <row r="856">
      <c r="A856">
        <v>112</v>
      </c>
      <c r="B856" t="str">
        <v>2002-07-31</v>
      </c>
      <c r="C856">
        <v>5</v>
      </c>
      <c r="D856">
        <v>17</v>
      </c>
      <c r="E856">
        <v>18</v>
      </c>
      <c r="F856">
        <v>20</v>
      </c>
      <c r="G856">
        <v>34</v>
      </c>
      <c r="H856">
        <v>3</v>
      </c>
      <c r="I856" t="str">
        <v>05 - 17 - 18 - 20 - 34 [PB: 3]</v>
      </c>
      <c r="J856">
        <f>SUM(C856:G856)</f>
        <v>94</v>
      </c>
      <c r="K856">
        <f>AVERAGE(C856:G856)</f>
        <v>18.8</v>
      </c>
      <c r="L856">
        <f>G856-C856</f>
        <v>29</v>
      </c>
      <c r="M856">
        <f>SUMPRODUCT(MOD(C856:G856,2))</f>
        <v>2</v>
      </c>
      <c r="N856">
        <f>5-M856</f>
        <v>3</v>
      </c>
      <c r="O856">
        <f>COUNTIF(C856:G856,"&lt;=17")</f>
        <v>2</v>
      </c>
      <c r="P856">
        <f>COUNTIF(C856:G856,"&gt;=18")</f>
        <v>3</v>
      </c>
      <c r="Q856">
        <f>SUMPRODUCT(--(D856:G856-C856:F856=1))</f>
        <v>1</v>
      </c>
      <c r="R856">
        <f>SUMPRODUCT(COUNTIF(C857:G857,C856:G856))</f>
        <v>1</v>
      </c>
    </row>
    <row r="857">
      <c r="A857">
        <v>111</v>
      </c>
      <c r="B857" t="str">
        <v>2002-07-27</v>
      </c>
      <c r="C857">
        <v>5</v>
      </c>
      <c r="D857">
        <v>15</v>
      </c>
      <c r="E857">
        <v>27</v>
      </c>
      <c r="F857">
        <v>30</v>
      </c>
      <c r="G857">
        <v>36</v>
      </c>
      <c r="H857">
        <v>7</v>
      </c>
      <c r="I857" t="str">
        <v>05 - 15 - 27 - 30 - 36 [PB: 7]</v>
      </c>
      <c r="J857">
        <f>SUM(C857:G857)</f>
        <v>113</v>
      </c>
      <c r="K857">
        <f>AVERAGE(C857:G857)</f>
        <v>22.6</v>
      </c>
      <c r="L857">
        <f>G857-C857</f>
        <v>31</v>
      </c>
      <c r="M857">
        <f>SUMPRODUCT(MOD(C857:G857,2))</f>
        <v>3</v>
      </c>
      <c r="N857">
        <f>5-M857</f>
        <v>2</v>
      </c>
      <c r="O857">
        <f>COUNTIF(C857:G857,"&lt;=17")</f>
        <v>2</v>
      </c>
      <c r="P857">
        <f>COUNTIF(C857:G857,"&gt;=18")</f>
        <v>3</v>
      </c>
      <c r="Q857">
        <f>SUMPRODUCT(--(D857:G857-C857:F857=1))</f>
        <v>0</v>
      </c>
      <c r="R857">
        <f>SUMPRODUCT(COUNTIF(C858:G858,C857:G857))</f>
        <v>0</v>
      </c>
    </row>
    <row r="858">
      <c r="A858">
        <v>110</v>
      </c>
      <c r="B858" t="str">
        <v>2002-07-24</v>
      </c>
      <c r="C858">
        <v>2</v>
      </c>
      <c r="D858">
        <v>17</v>
      </c>
      <c r="E858">
        <v>24</v>
      </c>
      <c r="F858">
        <v>25</v>
      </c>
      <c r="G858">
        <v>29</v>
      </c>
      <c r="H858">
        <v>4</v>
      </c>
      <c r="I858" t="str">
        <v>02 - 17 - 24 - 25 - 29 [PB: 4]</v>
      </c>
      <c r="J858">
        <f>SUM(C858:G858)</f>
        <v>97</v>
      </c>
      <c r="K858">
        <f>AVERAGE(C858:G858)</f>
        <v>19.4</v>
      </c>
      <c r="L858">
        <f>G858-C858</f>
        <v>27</v>
      </c>
      <c r="M858">
        <f>SUMPRODUCT(MOD(C858:G858,2))</f>
        <v>3</v>
      </c>
      <c r="N858">
        <f>5-M858</f>
        <v>2</v>
      </c>
      <c r="O858">
        <f>COUNTIF(C858:G858,"&lt;=17")</f>
        <v>2</v>
      </c>
      <c r="P858">
        <f>COUNTIF(C858:G858,"&gt;=18")</f>
        <v>3</v>
      </c>
      <c r="Q858">
        <f>SUMPRODUCT(--(D858:G858-C858:F858=1))</f>
        <v>1</v>
      </c>
      <c r="R858">
        <f>SUMPRODUCT(COUNTIF(C859:G859,C858:G858))</f>
        <v>2</v>
      </c>
    </row>
    <row r="859">
      <c r="A859">
        <v>109</v>
      </c>
      <c r="B859" t="str">
        <v>2002-07-20</v>
      </c>
      <c r="C859">
        <v>12</v>
      </c>
      <c r="D859">
        <v>21</v>
      </c>
      <c r="E859">
        <v>25</v>
      </c>
      <c r="F859">
        <v>29</v>
      </c>
      <c r="G859">
        <v>35</v>
      </c>
      <c r="H859">
        <v>1</v>
      </c>
      <c r="I859" t="str">
        <v>12 - 21 - 25 - 29 - 35 [PB: 1]</v>
      </c>
      <c r="J859">
        <f>SUM(C859:G859)</f>
        <v>122</v>
      </c>
      <c r="K859">
        <f>AVERAGE(C859:G859)</f>
        <v>24.4</v>
      </c>
      <c r="L859">
        <f>G859-C859</f>
        <v>23</v>
      </c>
      <c r="M859">
        <f>SUMPRODUCT(MOD(C859:G859,2))</f>
        <v>4</v>
      </c>
      <c r="N859">
        <f>5-M859</f>
        <v>1</v>
      </c>
      <c r="O859">
        <f>COUNTIF(C859:G859,"&lt;=17")</f>
        <v>1</v>
      </c>
      <c r="P859">
        <f>COUNTIF(C859:G859,"&gt;=18")</f>
        <v>4</v>
      </c>
      <c r="Q859">
        <f>SUMPRODUCT(--(D859:G859-C859:F859=1))</f>
        <v>0</v>
      </c>
      <c r="R859">
        <f>SUMPRODUCT(COUNTIF(C860:G860,C859:G859))</f>
        <v>3</v>
      </c>
    </row>
    <row r="860">
      <c r="A860">
        <v>108</v>
      </c>
      <c r="B860" t="str">
        <v>2002-07-16</v>
      </c>
      <c r="C860">
        <v>1</v>
      </c>
      <c r="D860">
        <v>12</v>
      </c>
      <c r="E860">
        <v>17</v>
      </c>
      <c r="F860">
        <v>21</v>
      </c>
      <c r="G860">
        <v>29</v>
      </c>
      <c r="H860">
        <v>9</v>
      </c>
      <c r="I860" t="str">
        <v>01 - 12 - 17 - 21 - 29 [PB: 9]</v>
      </c>
      <c r="J860">
        <f>SUM(C860:G860)</f>
        <v>80</v>
      </c>
      <c r="K860">
        <f>AVERAGE(C860:G860)</f>
        <v>16</v>
      </c>
      <c r="L860">
        <f>G860-C860</f>
        <v>28</v>
      </c>
      <c r="M860">
        <f>SUMPRODUCT(MOD(C860:G860,2))</f>
        <v>4</v>
      </c>
      <c r="N860">
        <f>5-M860</f>
        <v>1</v>
      </c>
      <c r="O860">
        <f>COUNTIF(C860:G860,"&lt;=17")</f>
        <v>3</v>
      </c>
      <c r="P860">
        <f>COUNTIF(C860:G860,"&gt;=18")</f>
        <v>2</v>
      </c>
      <c r="Q860">
        <f>SUMPRODUCT(--(D860:G860-C860:F860=1))</f>
        <v>0</v>
      </c>
      <c r="R860">
        <f>SUMPRODUCT(COUNTIF(C861:G861,C860:G860))</f>
        <v>1</v>
      </c>
    </row>
    <row r="861">
      <c r="A861">
        <v>107</v>
      </c>
      <c r="B861" t="str">
        <v>2002-07-13</v>
      </c>
      <c r="C861">
        <v>18</v>
      </c>
      <c r="D861">
        <v>19</v>
      </c>
      <c r="E861">
        <v>22</v>
      </c>
      <c r="F861">
        <v>29</v>
      </c>
      <c r="G861">
        <v>34</v>
      </c>
      <c r="H861">
        <v>2</v>
      </c>
      <c r="I861" t="str">
        <v>18 - 19 - 22 - 29 - 34 [PB: 2]</v>
      </c>
      <c r="J861">
        <f>SUM(C861:G861)</f>
        <v>122</v>
      </c>
      <c r="K861">
        <f>AVERAGE(C861:G861)</f>
        <v>24.4</v>
      </c>
      <c r="L861">
        <f>G861-C861</f>
        <v>16</v>
      </c>
      <c r="M861">
        <f>SUMPRODUCT(MOD(C861:G861,2))</f>
        <v>2</v>
      </c>
      <c r="N861">
        <f>5-M861</f>
        <v>3</v>
      </c>
      <c r="O861">
        <f>COUNTIF(C861:G861,"&lt;=17")</f>
        <v>0</v>
      </c>
      <c r="P861">
        <f>COUNTIF(C861:G861,"&gt;=18")</f>
        <v>5</v>
      </c>
      <c r="Q861">
        <f>SUMPRODUCT(--(D861:G861-C861:F861=1))</f>
        <v>1</v>
      </c>
      <c r="R861">
        <f>SUMPRODUCT(COUNTIF(C862:G862,C861:G861))</f>
        <v>2</v>
      </c>
    </row>
    <row r="862">
      <c r="A862">
        <v>106</v>
      </c>
      <c r="B862" t="str">
        <v>2002-07-10</v>
      </c>
      <c r="C862">
        <v>5</v>
      </c>
      <c r="D862">
        <v>20</v>
      </c>
      <c r="E862">
        <v>22</v>
      </c>
      <c r="F862">
        <v>26</v>
      </c>
      <c r="G862">
        <v>34</v>
      </c>
      <c r="H862">
        <v>4</v>
      </c>
      <c r="I862" t="str">
        <v>05 - 20 - 22 - 26 - 34 [PB: 4]</v>
      </c>
      <c r="J862">
        <f>SUM(C862:G862)</f>
        <v>107</v>
      </c>
      <c r="K862">
        <f>AVERAGE(C862:G862)</f>
        <v>21.4</v>
      </c>
      <c r="L862">
        <f>G862-C862</f>
        <v>29</v>
      </c>
      <c r="M862">
        <f>SUMPRODUCT(MOD(C862:G862,2))</f>
        <v>1</v>
      </c>
      <c r="N862">
        <f>5-M862</f>
        <v>4</v>
      </c>
      <c r="O862">
        <f>COUNTIF(C862:G862,"&lt;=17")</f>
        <v>1</v>
      </c>
      <c r="P862">
        <f>COUNTIF(C862:G862,"&gt;=18")</f>
        <v>4</v>
      </c>
      <c r="Q862">
        <f>SUMPRODUCT(--(D862:G862-C862:F862=1))</f>
        <v>0</v>
      </c>
      <c r="R862">
        <f>SUMPRODUCT(COUNTIF(C863:G863,C862:G862))</f>
        <v>0</v>
      </c>
    </row>
    <row r="863">
      <c r="A863">
        <v>105</v>
      </c>
      <c r="B863" t="str">
        <v>2002-07-06</v>
      </c>
      <c r="C863">
        <v>15</v>
      </c>
      <c r="D863">
        <v>19</v>
      </c>
      <c r="E863">
        <v>28</v>
      </c>
      <c r="F863">
        <v>29</v>
      </c>
      <c r="G863">
        <v>35</v>
      </c>
      <c r="H863">
        <v>8</v>
      </c>
      <c r="I863" t="str">
        <v>15 - 19 - 28 - 29 - 35 [PB: 8]</v>
      </c>
      <c r="J863">
        <f>SUM(C863:G863)</f>
        <v>126</v>
      </c>
      <c r="K863">
        <f>AVERAGE(C863:G863)</f>
        <v>25.2</v>
      </c>
      <c r="L863">
        <f>G863-C863</f>
        <v>20</v>
      </c>
      <c r="M863">
        <f>SUMPRODUCT(MOD(C863:G863,2))</f>
        <v>4</v>
      </c>
      <c r="N863">
        <f>5-M863</f>
        <v>1</v>
      </c>
      <c r="O863">
        <f>COUNTIF(C863:G863,"&lt;=17")</f>
        <v>1</v>
      </c>
      <c r="P863">
        <f>COUNTIF(C863:G863,"&gt;=18")</f>
        <v>4</v>
      </c>
      <c r="Q863">
        <f>SUMPRODUCT(--(D863:G863-C863:F863=1))</f>
        <v>1</v>
      </c>
      <c r="R863">
        <f>SUMPRODUCT(COUNTIF(C864:G864,C863:G863))</f>
        <v>0</v>
      </c>
    </row>
    <row r="864">
      <c r="A864">
        <v>104</v>
      </c>
      <c r="B864" t="str">
        <v>2002-07-03</v>
      </c>
      <c r="C864">
        <v>1</v>
      </c>
      <c r="D864">
        <v>9</v>
      </c>
      <c r="E864">
        <v>14</v>
      </c>
      <c r="F864">
        <v>18</v>
      </c>
      <c r="G864">
        <v>22</v>
      </c>
      <c r="H864">
        <v>2</v>
      </c>
      <c r="I864" t="str">
        <v>01 - 09 - 14 - 18 - 22 [PB: 2]</v>
      </c>
      <c r="J864">
        <f>SUM(C864:G864)</f>
        <v>64</v>
      </c>
      <c r="K864">
        <f>AVERAGE(C864:G864)</f>
        <v>12.8</v>
      </c>
      <c r="L864">
        <f>G864-C864</f>
        <v>21</v>
      </c>
      <c r="M864">
        <f>SUMPRODUCT(MOD(C864:G864,2))</f>
        <v>2</v>
      </c>
      <c r="N864">
        <f>5-M864</f>
        <v>3</v>
      </c>
      <c r="O864">
        <f>COUNTIF(C864:G864,"&lt;=17")</f>
        <v>3</v>
      </c>
      <c r="P864">
        <f>COUNTIF(C864:G864,"&gt;=18")</f>
        <v>2</v>
      </c>
      <c r="Q864">
        <f>SUMPRODUCT(--(D864:G864-C864:F864=1))</f>
        <v>0</v>
      </c>
      <c r="R864">
        <f>SUMPRODUCT(COUNTIF(C865:G865,C864:G864))</f>
        <v>0</v>
      </c>
    </row>
    <row r="865">
      <c r="A865">
        <v>103</v>
      </c>
      <c r="B865" t="str">
        <v>2002-06-29</v>
      </c>
      <c r="C865">
        <v>8</v>
      </c>
      <c r="D865">
        <v>10</v>
      </c>
      <c r="E865">
        <v>12</v>
      </c>
      <c r="F865">
        <v>23</v>
      </c>
      <c r="G865">
        <v>32</v>
      </c>
      <c r="H865">
        <v>5</v>
      </c>
      <c r="I865" t="str">
        <v>08 - 10 - 12 - 23 - 32 [PB: 5]</v>
      </c>
      <c r="J865">
        <f>SUM(C865:G865)</f>
        <v>85</v>
      </c>
      <c r="K865">
        <f>AVERAGE(C865:G865)</f>
        <v>17</v>
      </c>
      <c r="L865">
        <f>G865-C865</f>
        <v>24</v>
      </c>
      <c r="M865">
        <f>SUMPRODUCT(MOD(C865:G865,2))</f>
        <v>1</v>
      </c>
      <c r="N865">
        <f>5-M865</f>
        <v>4</v>
      </c>
      <c r="O865">
        <f>COUNTIF(C865:G865,"&lt;=17")</f>
        <v>3</v>
      </c>
      <c r="P865">
        <f>COUNTIF(C865:G865,"&gt;=18")</f>
        <v>2</v>
      </c>
      <c r="Q865">
        <f>SUMPRODUCT(--(D865:G865-C865:F865=1))</f>
        <v>0</v>
      </c>
      <c r="R865">
        <f>SUMPRODUCT(COUNTIF(C866:G866,C865:G865))</f>
        <v>1</v>
      </c>
    </row>
    <row r="866">
      <c r="A866">
        <v>102</v>
      </c>
      <c r="B866" t="str">
        <v>2002-06-26</v>
      </c>
      <c r="C866">
        <v>3</v>
      </c>
      <c r="D866">
        <v>12</v>
      </c>
      <c r="E866">
        <v>19</v>
      </c>
      <c r="F866">
        <v>20</v>
      </c>
      <c r="G866">
        <v>25</v>
      </c>
      <c r="H866">
        <v>8</v>
      </c>
      <c r="I866" t="str">
        <v>03 - 12 - 19 - 20 - 25 [PB: 8]</v>
      </c>
      <c r="J866">
        <f>SUM(C866:G866)</f>
        <v>79</v>
      </c>
      <c r="K866">
        <f>AVERAGE(C866:G866)</f>
        <v>15.8</v>
      </c>
      <c r="L866">
        <f>G866-C866</f>
        <v>22</v>
      </c>
      <c r="M866">
        <f>SUMPRODUCT(MOD(C866:G866,2))</f>
        <v>3</v>
      </c>
      <c r="N866">
        <f>5-M866</f>
        <v>2</v>
      </c>
      <c r="O866">
        <f>COUNTIF(C866:G866,"&lt;=17")</f>
        <v>2</v>
      </c>
      <c r="P866">
        <f>COUNTIF(C866:G866,"&gt;=18")</f>
        <v>3</v>
      </c>
      <c r="Q866">
        <f>SUMPRODUCT(--(D866:G866-C866:F866=1))</f>
        <v>1</v>
      </c>
      <c r="R866">
        <f>SUMPRODUCT(COUNTIF(C867:G867,C866:G866))</f>
        <v>0</v>
      </c>
    </row>
    <row r="867">
      <c r="A867">
        <v>101</v>
      </c>
      <c r="B867" t="str">
        <v>2002-06-22</v>
      </c>
      <c r="C867">
        <v>5</v>
      </c>
      <c r="D867">
        <v>14</v>
      </c>
      <c r="E867">
        <v>22</v>
      </c>
      <c r="F867">
        <v>26</v>
      </c>
      <c r="G867">
        <v>28</v>
      </c>
      <c r="H867">
        <v>8</v>
      </c>
      <c r="I867" t="str">
        <v>05 - 14 - 22 - 26 - 28 [PB: 8]</v>
      </c>
      <c r="J867">
        <f>SUM(C867:G867)</f>
        <v>95</v>
      </c>
      <c r="K867">
        <f>AVERAGE(C867:G867)</f>
        <v>19</v>
      </c>
      <c r="L867">
        <f>G867-C867</f>
        <v>23</v>
      </c>
      <c r="M867">
        <f>SUMPRODUCT(MOD(C867:G867,2))</f>
        <v>1</v>
      </c>
      <c r="N867">
        <f>5-M867</f>
        <v>4</v>
      </c>
      <c r="O867">
        <f>COUNTIF(C867:G867,"&lt;=17")</f>
        <v>2</v>
      </c>
      <c r="P867">
        <f>COUNTIF(C867:G867,"&gt;=18")</f>
        <v>3</v>
      </c>
      <c r="Q867">
        <f>SUMPRODUCT(--(D867:G867-C867:F867=1))</f>
        <v>0</v>
      </c>
      <c r="R867">
        <f>SUMPRODUCT(COUNTIF(C868:G868,C867:G867))</f>
        <v>2</v>
      </c>
    </row>
    <row r="868">
      <c r="A868">
        <v>100</v>
      </c>
      <c r="B868" t="str">
        <v>2002-06-19</v>
      </c>
      <c r="C868">
        <v>1</v>
      </c>
      <c r="D868">
        <v>5</v>
      </c>
      <c r="E868">
        <v>6</v>
      </c>
      <c r="F868">
        <v>14</v>
      </c>
      <c r="G868">
        <v>35</v>
      </c>
      <c r="H868">
        <v>10</v>
      </c>
      <c r="I868" t="str">
        <v>01 - 05 - 06 - 14 - 35 [PB: 10]</v>
      </c>
      <c r="J868">
        <f>SUM(C868:G868)</f>
        <v>61</v>
      </c>
      <c r="K868">
        <f>AVERAGE(C868:G868)</f>
        <v>12.2</v>
      </c>
      <c r="L868">
        <f>G868-C868</f>
        <v>34</v>
      </c>
      <c r="M868">
        <f>SUMPRODUCT(MOD(C868:G868,2))</f>
        <v>3</v>
      </c>
      <c r="N868">
        <f>5-M868</f>
        <v>2</v>
      </c>
      <c r="O868">
        <f>COUNTIF(C868:G868,"&lt;=17")</f>
        <v>4</v>
      </c>
      <c r="P868">
        <f>COUNTIF(C868:G868,"&gt;=18")</f>
        <v>1</v>
      </c>
      <c r="Q868">
        <f>SUMPRODUCT(--(D868:G868-C868:F868=1))</f>
        <v>1</v>
      </c>
      <c r="R868">
        <f>SUMPRODUCT(COUNTIF(C869:G869,C868:G868))</f>
        <v>1</v>
      </c>
    </row>
    <row r="869">
      <c r="A869">
        <v>99</v>
      </c>
      <c r="B869" t="str">
        <v>2002-06-15</v>
      </c>
      <c r="C869">
        <v>1</v>
      </c>
      <c r="D869">
        <v>8</v>
      </c>
      <c r="E869">
        <v>19</v>
      </c>
      <c r="F869">
        <v>20</v>
      </c>
      <c r="G869">
        <v>21</v>
      </c>
      <c r="H869">
        <v>9</v>
      </c>
      <c r="I869" t="str">
        <v>01 - 08 - 19 - 20 - 21 [PB: 9]</v>
      </c>
      <c r="J869">
        <f>SUM(C869:G869)</f>
        <v>69</v>
      </c>
      <c r="K869">
        <f>AVERAGE(C869:G869)</f>
        <v>13.8</v>
      </c>
      <c r="L869">
        <f>G869-C869</f>
        <v>20</v>
      </c>
      <c r="M869">
        <f>SUMPRODUCT(MOD(C869:G869,2))</f>
        <v>3</v>
      </c>
      <c r="N869">
        <f>5-M869</f>
        <v>2</v>
      </c>
      <c r="O869">
        <f>COUNTIF(C869:G869,"&lt;=17")</f>
        <v>2</v>
      </c>
      <c r="P869">
        <f>COUNTIF(C869:G869,"&gt;=18")</f>
        <v>3</v>
      </c>
      <c r="Q869">
        <f>SUMPRODUCT(--(D869:G869-C869:F869=1))</f>
        <v>2</v>
      </c>
      <c r="R869">
        <f>SUMPRODUCT(COUNTIF(C870:G870,C869:G869))</f>
        <v>1</v>
      </c>
    </row>
    <row r="870">
      <c r="A870">
        <v>98</v>
      </c>
      <c r="B870" t="str">
        <v>2002-06-12</v>
      </c>
      <c r="C870">
        <v>8</v>
      </c>
      <c r="D870">
        <v>12</v>
      </c>
      <c r="E870">
        <v>15</v>
      </c>
      <c r="F870">
        <v>26</v>
      </c>
      <c r="G870">
        <v>32</v>
      </c>
      <c r="H870">
        <v>10</v>
      </c>
      <c r="I870" t="str">
        <v>08 - 12 - 15 - 26 - 32 [PB: 10]</v>
      </c>
      <c r="J870">
        <f>SUM(C870:G870)</f>
        <v>93</v>
      </c>
      <c r="K870">
        <f>AVERAGE(C870:G870)</f>
        <v>18.6</v>
      </c>
      <c r="L870">
        <f>G870-C870</f>
        <v>24</v>
      </c>
      <c r="M870">
        <f>SUMPRODUCT(MOD(C870:G870,2))</f>
        <v>1</v>
      </c>
      <c r="N870">
        <f>5-M870</f>
        <v>4</v>
      </c>
      <c r="O870">
        <f>COUNTIF(C870:G870,"&lt;=17")</f>
        <v>3</v>
      </c>
      <c r="P870">
        <f>COUNTIF(C870:G870,"&gt;=18")</f>
        <v>2</v>
      </c>
      <c r="Q870">
        <f>SUMPRODUCT(--(D870:G870-C870:F870=1))</f>
        <v>0</v>
      </c>
      <c r="R870">
        <f>SUMPRODUCT(COUNTIF(C871:G871,C870:G870))</f>
        <v>0</v>
      </c>
    </row>
    <row r="871">
      <c r="A871">
        <v>97</v>
      </c>
      <c r="B871" t="str">
        <v>2002-06-08</v>
      </c>
      <c r="C871">
        <v>6</v>
      </c>
      <c r="D871">
        <v>13</v>
      </c>
      <c r="E871">
        <v>14</v>
      </c>
      <c r="F871">
        <v>23</v>
      </c>
      <c r="G871">
        <v>34</v>
      </c>
      <c r="H871">
        <v>6</v>
      </c>
      <c r="I871" t="str">
        <v>06 - 13 - 14 - 23 - 34 [PB: 6]</v>
      </c>
      <c r="J871">
        <f>SUM(C871:G871)</f>
        <v>90</v>
      </c>
      <c r="K871">
        <f>AVERAGE(C871:G871)</f>
        <v>18</v>
      </c>
      <c r="L871">
        <f>G871-C871</f>
        <v>28</v>
      </c>
      <c r="M871">
        <f>SUMPRODUCT(MOD(C871:G871,2))</f>
        <v>2</v>
      </c>
      <c r="N871">
        <f>5-M871</f>
        <v>3</v>
      </c>
      <c r="O871">
        <f>COUNTIF(C871:G871,"&lt;=17")</f>
        <v>3</v>
      </c>
      <c r="P871">
        <f>COUNTIF(C871:G871,"&gt;=18")</f>
        <v>2</v>
      </c>
      <c r="Q871">
        <f>SUMPRODUCT(--(D871:G871-C871:F871=1))</f>
        <v>1</v>
      </c>
      <c r="R871">
        <f>SUMPRODUCT(COUNTIF(C872:G872,C871:G871))</f>
        <v>2</v>
      </c>
    </row>
    <row r="872">
      <c r="A872">
        <v>96</v>
      </c>
      <c r="B872" t="str">
        <v>2002-06-05</v>
      </c>
      <c r="C872">
        <v>7</v>
      </c>
      <c r="D872">
        <v>18</v>
      </c>
      <c r="E872">
        <v>22</v>
      </c>
      <c r="F872">
        <v>23</v>
      </c>
      <c r="G872">
        <v>34</v>
      </c>
      <c r="H872">
        <v>7</v>
      </c>
      <c r="I872" t="str">
        <v>07 - 18 - 22 - 23 - 34 [PB: 7]</v>
      </c>
      <c r="J872">
        <f>SUM(C872:G872)</f>
        <v>104</v>
      </c>
      <c r="K872">
        <f>AVERAGE(C872:G872)</f>
        <v>20.8</v>
      </c>
      <c r="L872">
        <f>G872-C872</f>
        <v>27</v>
      </c>
      <c r="M872">
        <f>SUMPRODUCT(MOD(C872:G872,2))</f>
        <v>2</v>
      </c>
      <c r="N872">
        <f>5-M872</f>
        <v>3</v>
      </c>
      <c r="O872">
        <f>COUNTIF(C872:G872,"&lt;=17")</f>
        <v>1</v>
      </c>
      <c r="P872">
        <f>COUNTIF(C872:G872,"&gt;=18")</f>
        <v>4</v>
      </c>
      <c r="Q872">
        <f>SUMPRODUCT(--(D872:G872-C872:F872=1))</f>
        <v>1</v>
      </c>
      <c r="R872">
        <f>SUMPRODUCT(COUNTIF(C873:G873,C872:G872))</f>
        <v>1</v>
      </c>
    </row>
    <row r="873">
      <c r="A873">
        <v>95</v>
      </c>
      <c r="B873" t="str">
        <v>2002-06-01</v>
      </c>
      <c r="C873">
        <v>6</v>
      </c>
      <c r="D873">
        <v>16</v>
      </c>
      <c r="E873">
        <v>20</v>
      </c>
      <c r="F873">
        <v>23</v>
      </c>
      <c r="G873">
        <v>36</v>
      </c>
      <c r="H873">
        <v>6</v>
      </c>
      <c r="I873" t="str">
        <v>06 - 16 - 20 - 23 - 36 [PB: 6]</v>
      </c>
      <c r="J873">
        <f>SUM(C873:G873)</f>
        <v>101</v>
      </c>
      <c r="K873">
        <f>AVERAGE(C873:G873)</f>
        <v>20.2</v>
      </c>
      <c r="L873">
        <f>G873-C873</f>
        <v>30</v>
      </c>
      <c r="M873">
        <f>SUMPRODUCT(MOD(C873:G873,2))</f>
        <v>1</v>
      </c>
      <c r="N873">
        <f>5-M873</f>
        <v>4</v>
      </c>
      <c r="O873">
        <f>COUNTIF(C873:G873,"&lt;=17")</f>
        <v>2</v>
      </c>
      <c r="P873">
        <f>COUNTIF(C873:G873,"&gt;=18")</f>
        <v>3</v>
      </c>
      <c r="Q873">
        <f>SUMPRODUCT(--(D873:G873-C873:F873=1))</f>
        <v>0</v>
      </c>
      <c r="R873">
        <f>0</f>
        <v>0</v>
      </c>
    </row>
  </sheetData>
  <ignoredErrors>
    <ignoredError numberStoredAsText="1" sqref="A1:X8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475"/>
  <sheetViews>
    <sheetView workbookViewId="0"/>
  </sheetViews>
  <cols>
    <col min="1" max="1" width="10.83203125" customWidth="1"/>
    <col min="2" max="2" width="13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32.83203125" customWidth="1"/>
    <col min="11" max="11" width="10.83203125" customWidth="1"/>
    <col min="12" max="12" width="13.83203125" customWidth="1"/>
    <col min="13" max="13" width="14.83203125" customWidth="1"/>
    <col min="14" max="14" width="11.83203125" customWidth="1"/>
    <col min="15" max="15" width="11.83203125" customWidth="1"/>
    <col min="16" max="16" width="16.83203125" customWidth="1"/>
    <col min="17" max="17" width="16.83203125" customWidth="1"/>
    <col min="18" max="18" width="16.83203125" customWidth="1"/>
    <col min="19" max="19" width="18.83203125" customWidth="1"/>
  </cols>
  <sheetData>
    <row r="1">
      <c r="A1" t="str">
        <v>Draw #</v>
      </c>
      <c r="B1" t="str">
        <v>Draw Date</v>
      </c>
      <c r="C1" t="str">
        <v>Ball 1 (Min)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Ball 6 (Max)</v>
      </c>
      <c r="I1" t="str">
        <v>Cash Ball</v>
      </c>
      <c r="J1" t="str">
        <v>Sorted Combination (Smallest First)</v>
      </c>
      <c r="K1" t="str">
        <v>Sum</v>
      </c>
      <c r="L1" t="str">
        <v>Average Ball</v>
      </c>
      <c r="M1" t="str">
        <v>Spread (Range)</v>
      </c>
      <c r="N1" t="str">
        <v>Odd Count</v>
      </c>
      <c r="O1" t="str">
        <v>Even Count</v>
      </c>
      <c r="P1" t="str">
        <v>Low Count (1-14)</v>
      </c>
      <c r="Q1" t="str">
        <v>High Count (15-28)</v>
      </c>
      <c r="R1" t="str">
        <v>Consecutive Pairs</v>
      </c>
      <c r="S1" t="str">
        <v>Repeat from Prev Draw</v>
      </c>
      <c r="V1" t="str">
        <v>Ball #</v>
      </c>
      <c r="W1" t="str">
        <v>Historical Hits</v>
      </c>
      <c r="X1" t="str">
        <v>Expected Hits</v>
      </c>
      <c r="Y1" t="str">
        <v>Deviation (Z-Score)</v>
      </c>
    </row>
    <row r="2">
      <c r="A2">
        <v>474</v>
      </c>
      <c r="B2" t="str">
        <v>2026-10-20</v>
      </c>
      <c r="C2">
        <v>2</v>
      </c>
      <c r="D2">
        <v>8</v>
      </c>
      <c r="E2">
        <v>20</v>
      </c>
      <c r="F2">
        <v>21</v>
      </c>
      <c r="G2">
        <v>23</v>
      </c>
      <c r="H2">
        <v>28</v>
      </c>
      <c r="I2">
        <v>2</v>
      </c>
      <c r="J2" t="str">
        <v>02 - 08 - 20 - 21 - 23 - 28 [CB: 2]</v>
      </c>
      <c r="K2">
        <f>SUM(C2:H2)</f>
        <v>102</v>
      </c>
      <c r="L2">
        <f>AVERAGE(C2:H2)</f>
        <v>17</v>
      </c>
      <c r="M2">
        <f>H2-C2</f>
        <v>26</v>
      </c>
      <c r="N2">
        <f>SUMPRODUCT(MOD(C2:H2,2))</f>
        <v>2</v>
      </c>
      <c r="O2">
        <f>6-N2</f>
        <v>4</v>
      </c>
      <c r="P2">
        <f>COUNTIF(C2:H2,"&lt;=14")</f>
        <v>2</v>
      </c>
      <c r="Q2">
        <f>COUNTIF(C2:H2,"&gt;=15")</f>
        <v>4</v>
      </c>
      <c r="R2">
        <f>SUMPRODUCT(--(D2:H2-C2:G2=1))</f>
        <v>1</v>
      </c>
      <c r="S2">
        <f>SUMPRODUCT(COUNTIF(C3:H3,C2:H2))</f>
        <v>0</v>
      </c>
      <c r="V2" t="str">
        <v>Ball 1</v>
      </c>
      <c r="W2">
        <f>COUNTIF($C$2:$H$475,1)</f>
        <v>104</v>
      </c>
      <c r="X2">
        <v>101.6</v>
      </c>
      <c r="Y2">
        <v>0.27</v>
      </c>
    </row>
    <row r="3">
      <c r="A3">
        <v>473</v>
      </c>
      <c r="B3" t="str">
        <v>2026-10-16</v>
      </c>
      <c r="C3">
        <v>1</v>
      </c>
      <c r="D3">
        <v>4</v>
      </c>
      <c r="E3">
        <v>7</v>
      </c>
      <c r="F3">
        <v>11</v>
      </c>
      <c r="G3">
        <v>17</v>
      </c>
      <c r="H3">
        <v>27</v>
      </c>
      <c r="I3">
        <v>1</v>
      </c>
      <c r="J3" t="str">
        <v>01 - 04 - 07 - 11 - 17 - 27 [CB: 1]</v>
      </c>
      <c r="K3">
        <f>SUM(C3:H3)</f>
        <v>67</v>
      </c>
      <c r="L3">
        <f>AVERAGE(C3:H3)</f>
        <v>11.2</v>
      </c>
      <c r="M3">
        <f>H3-C3</f>
        <v>26</v>
      </c>
      <c r="N3">
        <f>SUMPRODUCT(MOD(C3:H3,2))</f>
        <v>5</v>
      </c>
      <c r="O3">
        <f>6-N3</f>
        <v>1</v>
      </c>
      <c r="P3">
        <f>COUNTIF(C3:H3,"&lt;=14")</f>
        <v>4</v>
      </c>
      <c r="Q3">
        <f>COUNTIF(C3:H3,"&gt;=15")</f>
        <v>2</v>
      </c>
      <c r="R3">
        <f>SUMPRODUCT(--(D3:H3-C3:G3=1))</f>
        <v>0</v>
      </c>
      <c r="S3">
        <f>SUMPRODUCT(COUNTIF(C4:H4,C3:H3))</f>
        <v>0</v>
      </c>
      <c r="V3" t="str">
        <v>Ball 2</v>
      </c>
      <c r="W3">
        <f>COUNTIF($C$2:$H$475,2)</f>
        <v>95</v>
      </c>
      <c r="X3">
        <v>101.6</v>
      </c>
      <c r="Y3">
        <v>-0.74</v>
      </c>
    </row>
    <row r="4">
      <c r="A4">
        <v>472</v>
      </c>
      <c r="B4" t="str">
        <v>2026-10-13</v>
      </c>
      <c r="C4">
        <v>6</v>
      </c>
      <c r="D4">
        <v>10</v>
      </c>
      <c r="E4">
        <v>12</v>
      </c>
      <c r="F4">
        <v>14</v>
      </c>
      <c r="G4">
        <v>16</v>
      </c>
      <c r="H4">
        <v>20</v>
      </c>
      <c r="I4">
        <v>1</v>
      </c>
      <c r="J4" t="str">
        <v>06 - 10 - 12 - 14 - 16 - 20 [CB: 1]</v>
      </c>
      <c r="K4">
        <f>SUM(C4:H4)</f>
        <v>78</v>
      </c>
      <c r="L4">
        <f>AVERAGE(C4:H4)</f>
        <v>13</v>
      </c>
      <c r="M4">
        <f>H4-C4</f>
        <v>14</v>
      </c>
      <c r="N4">
        <f>SUMPRODUCT(MOD(C4:H4,2))</f>
        <v>0</v>
      </c>
      <c r="O4">
        <f>6-N4</f>
        <v>6</v>
      </c>
      <c r="P4">
        <f>COUNTIF(C4:H4,"&lt;=14")</f>
        <v>4</v>
      </c>
      <c r="Q4">
        <f>COUNTIF(C4:H4,"&gt;=15")</f>
        <v>2</v>
      </c>
      <c r="R4">
        <f>SUMPRODUCT(--(D4:H4-C4:G4=1))</f>
        <v>0</v>
      </c>
      <c r="S4">
        <f>SUMPRODUCT(COUNTIF(C5:H5,C4:H4))</f>
        <v>1</v>
      </c>
      <c r="V4" t="str">
        <v>Ball 3</v>
      </c>
      <c r="W4">
        <f>COUNTIF($C$2:$H$475,3)</f>
        <v>95</v>
      </c>
      <c r="X4">
        <v>101.6</v>
      </c>
      <c r="Y4">
        <v>-0.74</v>
      </c>
    </row>
    <row r="5">
      <c r="A5">
        <v>471</v>
      </c>
      <c r="B5" t="str">
        <v>2026-10-09</v>
      </c>
      <c r="C5">
        <v>5</v>
      </c>
      <c r="D5">
        <v>12</v>
      </c>
      <c r="E5">
        <v>13</v>
      </c>
      <c r="F5">
        <v>19</v>
      </c>
      <c r="G5">
        <v>26</v>
      </c>
      <c r="H5">
        <v>28</v>
      </c>
      <c r="I5">
        <v>3</v>
      </c>
      <c r="J5" t="str">
        <v>05 - 12 - 13 - 19 - 26 - 28 [CB: 3]</v>
      </c>
      <c r="K5">
        <f>SUM(C5:H5)</f>
        <v>103</v>
      </c>
      <c r="L5">
        <f>AVERAGE(C5:H5)</f>
        <v>17.2</v>
      </c>
      <c r="M5">
        <f>H5-C5</f>
        <v>23</v>
      </c>
      <c r="N5">
        <f>SUMPRODUCT(MOD(C5:H5,2))</f>
        <v>3</v>
      </c>
      <c r="O5">
        <f>6-N5</f>
        <v>3</v>
      </c>
      <c r="P5">
        <f>COUNTIF(C5:H5,"&lt;=14")</f>
        <v>3</v>
      </c>
      <c r="Q5">
        <f>COUNTIF(C5:H5,"&gt;=15")</f>
        <v>3</v>
      </c>
      <c r="R5">
        <f>SUMPRODUCT(--(D5:H5-C5:G5=1))</f>
        <v>1</v>
      </c>
      <c r="S5">
        <f>SUMPRODUCT(COUNTIF(C6:H6,C5:H5))</f>
        <v>1</v>
      </c>
      <c r="V5" t="str">
        <v>Ball 4</v>
      </c>
      <c r="W5">
        <f>COUNTIF($C$2:$H$475,4)</f>
        <v>116</v>
      </c>
      <c r="X5">
        <v>101.6</v>
      </c>
      <c r="Y5">
        <v>1.61</v>
      </c>
    </row>
    <row r="6">
      <c r="A6">
        <v>470</v>
      </c>
      <c r="B6" t="str">
        <v>2026-10-06</v>
      </c>
      <c r="C6">
        <v>2</v>
      </c>
      <c r="D6">
        <v>3</v>
      </c>
      <c r="E6">
        <v>9</v>
      </c>
      <c r="F6">
        <v>12</v>
      </c>
      <c r="G6">
        <v>15</v>
      </c>
      <c r="H6">
        <v>25</v>
      </c>
      <c r="I6">
        <v>3</v>
      </c>
      <c r="J6" t="str">
        <v>02 - 03 - 09 - 12 - 15 - 25 [CB: 3]</v>
      </c>
      <c r="K6">
        <f>SUM(C6:H6)</f>
        <v>66</v>
      </c>
      <c r="L6">
        <f>AVERAGE(C6:H6)</f>
        <v>11</v>
      </c>
      <c r="M6">
        <f>H6-C6</f>
        <v>23</v>
      </c>
      <c r="N6">
        <f>SUMPRODUCT(MOD(C6:H6,2))</f>
        <v>4</v>
      </c>
      <c r="O6">
        <f>6-N6</f>
        <v>2</v>
      </c>
      <c r="P6">
        <f>COUNTIF(C6:H6,"&lt;=14")</f>
        <v>4</v>
      </c>
      <c r="Q6">
        <f>COUNTIF(C6:H6,"&gt;=15")</f>
        <v>2</v>
      </c>
      <c r="R6">
        <f>SUMPRODUCT(--(D6:H6-C6:G6=1))</f>
        <v>1</v>
      </c>
      <c r="S6">
        <f>SUMPRODUCT(COUNTIF(C7:H7,C6:H6))</f>
        <v>1</v>
      </c>
      <c r="V6" t="str">
        <v>Ball 5</v>
      </c>
      <c r="W6">
        <f>COUNTIF($C$2:$H$475,5)</f>
        <v>103</v>
      </c>
      <c r="X6">
        <v>101.6</v>
      </c>
      <c r="Y6">
        <v>0.16</v>
      </c>
    </row>
    <row r="7">
      <c r="A7">
        <v>469</v>
      </c>
      <c r="B7" t="str">
        <v>2026-10-02</v>
      </c>
      <c r="C7">
        <v>1</v>
      </c>
      <c r="D7">
        <v>4</v>
      </c>
      <c r="E7">
        <v>6</v>
      </c>
      <c r="F7">
        <v>12</v>
      </c>
      <c r="G7">
        <v>14</v>
      </c>
      <c r="H7">
        <v>18</v>
      </c>
      <c r="I7">
        <v>3</v>
      </c>
      <c r="J7" t="str">
        <v>01 - 04 - 06 - 12 - 14 - 18 [CB: 3]</v>
      </c>
      <c r="K7">
        <f>SUM(C7:H7)</f>
        <v>55</v>
      </c>
      <c r="L7">
        <f>AVERAGE(C7:H7)</f>
        <v>9.2</v>
      </c>
      <c r="M7">
        <f>H7-C7</f>
        <v>17</v>
      </c>
      <c r="N7">
        <f>SUMPRODUCT(MOD(C7:H7,2))</f>
        <v>1</v>
      </c>
      <c r="O7">
        <f>6-N7</f>
        <v>5</v>
      </c>
      <c r="P7">
        <f>COUNTIF(C7:H7,"&lt;=14")</f>
        <v>5</v>
      </c>
      <c r="Q7">
        <f>COUNTIF(C7:H7,"&gt;=15")</f>
        <v>1</v>
      </c>
      <c r="R7">
        <f>SUMPRODUCT(--(D7:H7-C7:G7=1))</f>
        <v>0</v>
      </c>
      <c r="S7">
        <f>SUMPRODUCT(COUNTIF(C8:H8,C7:H7))</f>
        <v>1</v>
      </c>
      <c r="V7" t="str">
        <v>Ball 6</v>
      </c>
      <c r="W7">
        <f>COUNTIF($C$2:$H$475,6)</f>
        <v>91</v>
      </c>
      <c r="X7">
        <v>101.6</v>
      </c>
      <c r="Y7">
        <v>-1.19</v>
      </c>
    </row>
    <row r="8">
      <c r="A8">
        <v>468</v>
      </c>
      <c r="B8" t="str">
        <v>2026-09-29</v>
      </c>
      <c r="C8">
        <v>7</v>
      </c>
      <c r="D8">
        <v>8</v>
      </c>
      <c r="E8">
        <v>18</v>
      </c>
      <c r="F8">
        <v>20</v>
      </c>
      <c r="G8">
        <v>21</v>
      </c>
      <c r="H8">
        <v>28</v>
      </c>
      <c r="I8">
        <v>1</v>
      </c>
      <c r="J8" t="str">
        <v>07 - 08 - 18 - 20 - 21 - 28 [CB: 1]</v>
      </c>
      <c r="K8">
        <f>SUM(C8:H8)</f>
        <v>102</v>
      </c>
      <c r="L8">
        <f>AVERAGE(C8:H8)</f>
        <v>17</v>
      </c>
      <c r="M8">
        <f>H8-C8</f>
        <v>21</v>
      </c>
      <c r="N8">
        <f>SUMPRODUCT(MOD(C8:H8,2))</f>
        <v>2</v>
      </c>
      <c r="O8">
        <f>6-N8</f>
        <v>4</v>
      </c>
      <c r="P8">
        <f>COUNTIF(C8:H8,"&lt;=14")</f>
        <v>2</v>
      </c>
      <c r="Q8">
        <f>COUNTIF(C8:H8,"&gt;=15")</f>
        <v>4</v>
      </c>
      <c r="R8">
        <f>SUMPRODUCT(--(D8:H8-C8:G8=1))</f>
        <v>2</v>
      </c>
      <c r="S8">
        <f>SUMPRODUCT(COUNTIF(C9:H9,C8:H8))</f>
        <v>0</v>
      </c>
      <c r="V8" t="str">
        <v>Ball 7</v>
      </c>
      <c r="W8">
        <f>COUNTIF($C$2:$H$475,7)</f>
        <v>121</v>
      </c>
      <c r="X8">
        <v>101.6</v>
      </c>
      <c r="Y8">
        <v>2.17</v>
      </c>
    </row>
    <row r="9">
      <c r="A9">
        <v>467</v>
      </c>
      <c r="B9" t="str">
        <v>2026-09-25</v>
      </c>
      <c r="C9">
        <v>2</v>
      </c>
      <c r="D9">
        <v>4</v>
      </c>
      <c r="E9">
        <v>10</v>
      </c>
      <c r="F9">
        <v>14</v>
      </c>
      <c r="G9">
        <v>23</v>
      </c>
      <c r="H9">
        <v>24</v>
      </c>
      <c r="I9">
        <v>2</v>
      </c>
      <c r="J9" t="str">
        <v>02 - 04 - 10 - 14 - 23 - 24 [CB: 2]</v>
      </c>
      <c r="K9">
        <f>SUM(C9:H9)</f>
        <v>77</v>
      </c>
      <c r="L9">
        <f>AVERAGE(C9:H9)</f>
        <v>12.8</v>
      </c>
      <c r="M9">
        <f>H9-C9</f>
        <v>22</v>
      </c>
      <c r="N9">
        <f>SUMPRODUCT(MOD(C9:H9,2))</f>
        <v>1</v>
      </c>
      <c r="O9">
        <f>6-N9</f>
        <v>5</v>
      </c>
      <c r="P9">
        <f>COUNTIF(C9:H9,"&lt;=14")</f>
        <v>4</v>
      </c>
      <c r="Q9">
        <f>COUNTIF(C9:H9,"&gt;=15")</f>
        <v>2</v>
      </c>
      <c r="R9">
        <f>SUMPRODUCT(--(D9:H9-C9:G9=1))</f>
        <v>1</v>
      </c>
      <c r="S9">
        <f>SUMPRODUCT(COUNTIF(C10:H10,C9:H9))</f>
        <v>1</v>
      </c>
      <c r="V9" t="str">
        <v>Ball 8</v>
      </c>
      <c r="W9">
        <f>COUNTIF($C$2:$H$475,8)</f>
        <v>115</v>
      </c>
      <c r="X9">
        <v>101.6</v>
      </c>
      <c r="Y9">
        <v>1.5</v>
      </c>
    </row>
    <row r="10">
      <c r="A10">
        <v>466</v>
      </c>
      <c r="B10" t="str">
        <v>2026-09-22</v>
      </c>
      <c r="C10">
        <v>8</v>
      </c>
      <c r="D10">
        <v>9</v>
      </c>
      <c r="E10">
        <v>10</v>
      </c>
      <c r="F10">
        <v>11</v>
      </c>
      <c r="G10">
        <v>12</v>
      </c>
      <c r="H10">
        <v>22</v>
      </c>
      <c r="I10">
        <v>1</v>
      </c>
      <c r="J10" t="str">
        <v>08 - 09 - 10 - 11 - 12 - 22 [CB: 1]</v>
      </c>
      <c r="K10">
        <f>SUM(C10:H10)</f>
        <v>72</v>
      </c>
      <c r="L10">
        <f>AVERAGE(C10:H10)</f>
        <v>12</v>
      </c>
      <c r="M10">
        <f>H10-C10</f>
        <v>14</v>
      </c>
      <c r="N10">
        <f>SUMPRODUCT(MOD(C10:H10,2))</f>
        <v>2</v>
      </c>
      <c r="O10">
        <f>6-N10</f>
        <v>4</v>
      </c>
      <c r="P10">
        <f>COUNTIF(C10:H10,"&lt;=14")</f>
        <v>5</v>
      </c>
      <c r="Q10">
        <f>COUNTIF(C10:H10,"&gt;=15")</f>
        <v>1</v>
      </c>
      <c r="R10">
        <f>SUMPRODUCT(--(D10:H10-C10:G10=1))</f>
        <v>4</v>
      </c>
      <c r="S10">
        <f>SUMPRODUCT(COUNTIF(C11:H11,C10:H10))</f>
        <v>1</v>
      </c>
      <c r="V10" t="str">
        <v>Ball 9</v>
      </c>
      <c r="W10">
        <f>COUNTIF($C$2:$H$475,9)</f>
        <v>95</v>
      </c>
      <c r="X10">
        <v>101.6</v>
      </c>
      <c r="Y10">
        <v>-0.74</v>
      </c>
    </row>
    <row r="11">
      <c r="A11">
        <v>465</v>
      </c>
      <c r="B11" t="str">
        <v>2026-09-18</v>
      </c>
      <c r="C11">
        <v>5</v>
      </c>
      <c r="D11">
        <v>7</v>
      </c>
      <c r="E11">
        <v>10</v>
      </c>
      <c r="F11">
        <v>14</v>
      </c>
      <c r="G11">
        <v>17</v>
      </c>
      <c r="H11">
        <v>24</v>
      </c>
      <c r="I11">
        <v>2</v>
      </c>
      <c r="J11" t="str">
        <v>05 - 07 - 10 - 14 - 17 - 24 [CB: 2]</v>
      </c>
      <c r="K11">
        <f>SUM(C11:H11)</f>
        <v>77</v>
      </c>
      <c r="L11">
        <f>AVERAGE(C11:H11)</f>
        <v>12.8</v>
      </c>
      <c r="M11">
        <f>H11-C11</f>
        <v>19</v>
      </c>
      <c r="N11">
        <f>SUMPRODUCT(MOD(C11:H11,2))</f>
        <v>3</v>
      </c>
      <c r="O11">
        <f>6-N11</f>
        <v>3</v>
      </c>
      <c r="P11">
        <f>COUNTIF(C11:H11,"&lt;=14")</f>
        <v>4</v>
      </c>
      <c r="Q11">
        <f>COUNTIF(C11:H11,"&gt;=15")</f>
        <v>2</v>
      </c>
      <c r="R11">
        <f>SUMPRODUCT(--(D11:H11-C11:G11=1))</f>
        <v>0</v>
      </c>
      <c r="S11">
        <f>SUMPRODUCT(COUNTIF(C12:H12,C11:H11))</f>
        <v>0</v>
      </c>
      <c r="V11" t="str">
        <v>Ball 10</v>
      </c>
      <c r="W11">
        <f>COUNTIF($C$2:$H$475,10)</f>
        <v>101</v>
      </c>
      <c r="X11">
        <v>101.6</v>
      </c>
      <c r="Y11">
        <v>-0.07</v>
      </c>
    </row>
    <row r="12">
      <c r="A12">
        <v>464</v>
      </c>
      <c r="B12" t="str">
        <v>2026-09-15</v>
      </c>
      <c r="C12">
        <v>6</v>
      </c>
      <c r="D12">
        <v>9</v>
      </c>
      <c r="E12">
        <v>19</v>
      </c>
      <c r="F12">
        <v>20</v>
      </c>
      <c r="G12">
        <v>27</v>
      </c>
      <c r="H12">
        <v>28</v>
      </c>
      <c r="I12">
        <v>3</v>
      </c>
      <c r="J12" t="str">
        <v>06 - 09 - 19 - 20 - 27 - 28 [CB: 3]</v>
      </c>
      <c r="K12">
        <f>SUM(C12:H12)</f>
        <v>109</v>
      </c>
      <c r="L12">
        <f>AVERAGE(C12:H12)</f>
        <v>18.2</v>
      </c>
      <c r="M12">
        <f>H12-C12</f>
        <v>22</v>
      </c>
      <c r="N12">
        <f>SUMPRODUCT(MOD(C12:H12,2))</f>
        <v>3</v>
      </c>
      <c r="O12">
        <f>6-N12</f>
        <v>3</v>
      </c>
      <c r="P12">
        <f>COUNTIF(C12:H12,"&lt;=14")</f>
        <v>2</v>
      </c>
      <c r="Q12">
        <f>COUNTIF(C12:H12,"&gt;=15")</f>
        <v>4</v>
      </c>
      <c r="R12">
        <f>SUMPRODUCT(--(D12:H12-C12:G12=1))</f>
        <v>2</v>
      </c>
      <c r="S12">
        <f>SUMPRODUCT(COUNTIF(C13:H13,C12:H12))</f>
        <v>1</v>
      </c>
      <c r="V12" t="str">
        <v>Ball 11</v>
      </c>
      <c r="W12">
        <f>COUNTIF($C$2:$H$475,11)</f>
        <v>83</v>
      </c>
      <c r="X12">
        <v>101.6</v>
      </c>
      <c r="Y12">
        <v>-2.08</v>
      </c>
    </row>
    <row r="13">
      <c r="A13">
        <v>463</v>
      </c>
      <c r="B13" t="str">
        <v>2026-09-11</v>
      </c>
      <c r="C13">
        <v>1</v>
      </c>
      <c r="D13">
        <v>8</v>
      </c>
      <c r="E13">
        <v>9</v>
      </c>
      <c r="F13">
        <v>13</v>
      </c>
      <c r="G13">
        <v>14</v>
      </c>
      <c r="H13">
        <v>24</v>
      </c>
      <c r="I13">
        <v>3</v>
      </c>
      <c r="J13" t="str">
        <v>01 - 08 - 09 - 13 - 14 - 24 [CB: 3]</v>
      </c>
      <c r="K13">
        <f>SUM(C13:H13)</f>
        <v>69</v>
      </c>
      <c r="L13">
        <f>AVERAGE(C13:H13)</f>
        <v>11.5</v>
      </c>
      <c r="M13">
        <f>H13-C13</f>
        <v>23</v>
      </c>
      <c r="N13">
        <f>SUMPRODUCT(MOD(C13:H13,2))</f>
        <v>3</v>
      </c>
      <c r="O13">
        <f>6-N13</f>
        <v>3</v>
      </c>
      <c r="P13">
        <f>COUNTIF(C13:H13,"&lt;=14")</f>
        <v>5</v>
      </c>
      <c r="Q13">
        <f>COUNTIF(C13:H13,"&gt;=15")</f>
        <v>1</v>
      </c>
      <c r="R13">
        <f>SUMPRODUCT(--(D13:H13-C13:G13=1))</f>
        <v>2</v>
      </c>
      <c r="S13">
        <f>SUMPRODUCT(COUNTIF(C14:H14,C13:H13))</f>
        <v>2</v>
      </c>
      <c r="V13" t="str">
        <v>Ball 12</v>
      </c>
      <c r="W13">
        <f>COUNTIF($C$2:$H$475,12)</f>
        <v>110</v>
      </c>
      <c r="X13">
        <v>101.6</v>
      </c>
      <c r="Y13">
        <v>0.94</v>
      </c>
    </row>
    <row r="14">
      <c r="A14">
        <v>462</v>
      </c>
      <c r="B14" t="str">
        <v>2026-09-08</v>
      </c>
      <c r="C14">
        <v>5</v>
      </c>
      <c r="D14">
        <v>8</v>
      </c>
      <c r="E14">
        <v>16</v>
      </c>
      <c r="F14">
        <v>22</v>
      </c>
      <c r="G14">
        <v>24</v>
      </c>
      <c r="H14">
        <v>28</v>
      </c>
      <c r="I14">
        <v>2</v>
      </c>
      <c r="J14" t="str">
        <v>05 - 08 - 16 - 22 - 24 - 28 [CB: 2]</v>
      </c>
      <c r="K14">
        <f>SUM(C14:H14)</f>
        <v>103</v>
      </c>
      <c r="L14">
        <f>AVERAGE(C14:H14)</f>
        <v>17.2</v>
      </c>
      <c r="M14">
        <f>H14-C14</f>
        <v>23</v>
      </c>
      <c r="N14">
        <f>SUMPRODUCT(MOD(C14:H14,2))</f>
        <v>1</v>
      </c>
      <c r="O14">
        <f>6-N14</f>
        <v>5</v>
      </c>
      <c r="P14">
        <f>COUNTIF(C14:H14,"&lt;=14")</f>
        <v>2</v>
      </c>
      <c r="Q14">
        <f>COUNTIF(C14:H14,"&gt;=15")</f>
        <v>4</v>
      </c>
      <c r="R14">
        <f>SUMPRODUCT(--(D14:H14-C14:G14=1))</f>
        <v>0</v>
      </c>
      <c r="S14">
        <f>SUMPRODUCT(COUNTIF(C15:H15,C14:H14))</f>
        <v>1</v>
      </c>
      <c r="V14" t="str">
        <v>Ball 13</v>
      </c>
      <c r="W14">
        <f>COUNTIF($C$2:$H$475,13)</f>
        <v>85</v>
      </c>
      <c r="X14">
        <v>101.6</v>
      </c>
      <c r="Y14">
        <v>-1.86</v>
      </c>
    </row>
    <row r="15">
      <c r="A15">
        <v>461</v>
      </c>
      <c r="B15" t="str">
        <v>2026-09-04</v>
      </c>
      <c r="C15">
        <v>8</v>
      </c>
      <c r="D15">
        <v>15</v>
      </c>
      <c r="E15">
        <v>17</v>
      </c>
      <c r="F15">
        <v>23</v>
      </c>
      <c r="G15">
        <v>25</v>
      </c>
      <c r="H15">
        <v>27</v>
      </c>
      <c r="I15">
        <v>3</v>
      </c>
      <c r="J15" t="str">
        <v>08 - 15 - 17 - 23 - 25 - 27 [CB: 3]</v>
      </c>
      <c r="K15">
        <f>SUM(C15:H15)</f>
        <v>115</v>
      </c>
      <c r="L15">
        <f>AVERAGE(C15:H15)</f>
        <v>19.2</v>
      </c>
      <c r="M15">
        <f>H15-C15</f>
        <v>19</v>
      </c>
      <c r="N15">
        <f>SUMPRODUCT(MOD(C15:H15,2))</f>
        <v>5</v>
      </c>
      <c r="O15">
        <f>6-N15</f>
        <v>1</v>
      </c>
      <c r="P15">
        <f>COUNTIF(C15:H15,"&lt;=14")</f>
        <v>1</v>
      </c>
      <c r="Q15">
        <f>COUNTIF(C15:H15,"&gt;=15")</f>
        <v>5</v>
      </c>
      <c r="R15">
        <f>SUMPRODUCT(--(D15:H15-C15:G15=1))</f>
        <v>0</v>
      </c>
      <c r="S15">
        <f>SUMPRODUCT(COUNTIF(C16:H16,C15:H15))</f>
        <v>1</v>
      </c>
      <c r="V15" t="str">
        <v>Ball 14</v>
      </c>
      <c r="W15">
        <f>COUNTIF($C$2:$H$475,14)</f>
        <v>87</v>
      </c>
      <c r="X15">
        <v>101.6</v>
      </c>
      <c r="Y15">
        <v>-1.63</v>
      </c>
    </row>
    <row r="16">
      <c r="A16">
        <v>460</v>
      </c>
      <c r="B16" t="str">
        <v>2026-09-01</v>
      </c>
      <c r="C16">
        <v>5</v>
      </c>
      <c r="D16">
        <v>8</v>
      </c>
      <c r="E16">
        <v>12</v>
      </c>
      <c r="F16">
        <v>21</v>
      </c>
      <c r="G16">
        <v>24</v>
      </c>
      <c r="H16">
        <v>28</v>
      </c>
      <c r="I16">
        <v>3</v>
      </c>
      <c r="J16" t="str">
        <v>05 - 08 - 12 - 21 - 24 - 28 [CB: 3]</v>
      </c>
      <c r="K16">
        <f>SUM(C16:H16)</f>
        <v>98</v>
      </c>
      <c r="L16">
        <f>AVERAGE(C16:H16)</f>
        <v>16.3</v>
      </c>
      <c r="M16">
        <f>H16-C16</f>
        <v>23</v>
      </c>
      <c r="N16">
        <f>SUMPRODUCT(MOD(C16:H16,2))</f>
        <v>2</v>
      </c>
      <c r="O16">
        <f>6-N16</f>
        <v>4</v>
      </c>
      <c r="P16">
        <f>COUNTIF(C16:H16,"&lt;=14")</f>
        <v>3</v>
      </c>
      <c r="Q16">
        <f>COUNTIF(C16:H16,"&gt;=15")</f>
        <v>3</v>
      </c>
      <c r="R16">
        <f>SUMPRODUCT(--(D16:H16-C16:G16=1))</f>
        <v>0</v>
      </c>
      <c r="S16">
        <f>SUMPRODUCT(COUNTIF(C17:H17,C16:H16))</f>
        <v>2</v>
      </c>
      <c r="V16" t="str">
        <v>Ball 15</v>
      </c>
      <c r="W16">
        <f>COUNTIF($C$2:$H$475,15)</f>
        <v>104</v>
      </c>
      <c r="X16">
        <v>101.6</v>
      </c>
      <c r="Y16">
        <v>0.27</v>
      </c>
    </row>
    <row r="17">
      <c r="A17">
        <v>459</v>
      </c>
      <c r="B17" t="str">
        <v>2026-08-28</v>
      </c>
      <c r="C17">
        <v>8</v>
      </c>
      <c r="D17">
        <v>15</v>
      </c>
      <c r="E17">
        <v>19</v>
      </c>
      <c r="F17">
        <v>20</v>
      </c>
      <c r="G17">
        <v>23</v>
      </c>
      <c r="H17">
        <v>24</v>
      </c>
      <c r="I17">
        <v>1</v>
      </c>
      <c r="J17" t="str">
        <v>08 - 15 - 19 - 20 - 23 - 24 [CB: 1]</v>
      </c>
      <c r="K17">
        <f>SUM(C17:H17)</f>
        <v>109</v>
      </c>
      <c r="L17">
        <f>AVERAGE(C17:H17)</f>
        <v>18.2</v>
      </c>
      <c r="M17">
        <f>H17-C17</f>
        <v>16</v>
      </c>
      <c r="N17">
        <f>SUMPRODUCT(MOD(C17:H17,2))</f>
        <v>3</v>
      </c>
      <c r="O17">
        <f>6-N17</f>
        <v>3</v>
      </c>
      <c r="P17">
        <f>COUNTIF(C17:H17,"&lt;=14")</f>
        <v>1</v>
      </c>
      <c r="Q17">
        <f>COUNTIF(C17:H17,"&gt;=15")</f>
        <v>5</v>
      </c>
      <c r="R17">
        <f>SUMPRODUCT(--(D17:H17-C17:G17=1))</f>
        <v>2</v>
      </c>
      <c r="S17">
        <f>SUMPRODUCT(COUNTIF(C18:H18,C17:H17))</f>
        <v>1</v>
      </c>
      <c r="V17" t="str">
        <v>Ball 16</v>
      </c>
      <c r="W17">
        <f>COUNTIF($C$2:$H$475,16)</f>
        <v>101</v>
      </c>
      <c r="X17">
        <v>101.6</v>
      </c>
      <c r="Y17">
        <v>-0.07</v>
      </c>
    </row>
    <row r="18">
      <c r="A18">
        <v>458</v>
      </c>
      <c r="B18" t="str">
        <v>2026-08-25</v>
      </c>
      <c r="C18">
        <v>3</v>
      </c>
      <c r="D18">
        <v>7</v>
      </c>
      <c r="E18">
        <v>9</v>
      </c>
      <c r="F18">
        <v>14</v>
      </c>
      <c r="G18">
        <v>19</v>
      </c>
      <c r="H18">
        <v>22</v>
      </c>
      <c r="I18">
        <v>2</v>
      </c>
      <c r="J18" t="str">
        <v>03 - 07 - 09 - 14 - 19 - 22 [CB: 2]</v>
      </c>
      <c r="K18">
        <f>SUM(C18:H18)</f>
        <v>74</v>
      </c>
      <c r="L18">
        <f>AVERAGE(C18:H18)</f>
        <v>12.3</v>
      </c>
      <c r="M18">
        <f>H18-C18</f>
        <v>19</v>
      </c>
      <c r="N18">
        <f>SUMPRODUCT(MOD(C18:H18,2))</f>
        <v>4</v>
      </c>
      <c r="O18">
        <f>6-N18</f>
        <v>2</v>
      </c>
      <c r="P18">
        <f>COUNTIF(C18:H18,"&lt;=14")</f>
        <v>4</v>
      </c>
      <c r="Q18">
        <f>COUNTIF(C18:H18,"&gt;=15")</f>
        <v>2</v>
      </c>
      <c r="R18">
        <f>SUMPRODUCT(--(D18:H18-C18:G18=1))</f>
        <v>0</v>
      </c>
      <c r="S18">
        <f>SUMPRODUCT(COUNTIF(C19:H19,C18:H18))</f>
        <v>1</v>
      </c>
      <c r="V18" t="str">
        <v>Ball 17</v>
      </c>
      <c r="W18">
        <f>COUNTIF($C$2:$H$475,17)</f>
        <v>93</v>
      </c>
      <c r="X18">
        <v>101.6</v>
      </c>
      <c r="Y18">
        <v>-0.96</v>
      </c>
    </row>
    <row r="19">
      <c r="A19">
        <v>457</v>
      </c>
      <c r="B19" t="str">
        <v>2026-08-21</v>
      </c>
      <c r="C19">
        <v>5</v>
      </c>
      <c r="D19">
        <v>17</v>
      </c>
      <c r="E19">
        <v>22</v>
      </c>
      <c r="F19">
        <v>24</v>
      </c>
      <c r="G19">
        <v>25</v>
      </c>
      <c r="H19">
        <v>27</v>
      </c>
      <c r="I19">
        <v>2</v>
      </c>
      <c r="J19" t="str">
        <v>05 - 17 - 22 - 24 - 25 - 27 [CB: 2]</v>
      </c>
      <c r="K19">
        <f>SUM(C19:H19)</f>
        <v>120</v>
      </c>
      <c r="L19">
        <f>AVERAGE(C19:H19)</f>
        <v>20</v>
      </c>
      <c r="M19">
        <f>H19-C19</f>
        <v>22</v>
      </c>
      <c r="N19">
        <f>SUMPRODUCT(MOD(C19:H19,2))</f>
        <v>4</v>
      </c>
      <c r="O19">
        <f>6-N19</f>
        <v>2</v>
      </c>
      <c r="P19">
        <f>COUNTIF(C19:H19,"&lt;=14")</f>
        <v>1</v>
      </c>
      <c r="Q19">
        <f>COUNTIF(C19:H19,"&gt;=15")</f>
        <v>5</v>
      </c>
      <c r="R19">
        <f>SUMPRODUCT(--(D19:H19-C19:G19=1))</f>
        <v>1</v>
      </c>
      <c r="S19">
        <f>SUMPRODUCT(COUNTIF(C20:H20,C19:H19))</f>
        <v>1</v>
      </c>
      <c r="V19" t="str">
        <v>Ball 18</v>
      </c>
      <c r="W19">
        <f>COUNTIF($C$2:$H$475,18)</f>
        <v>94</v>
      </c>
      <c r="X19">
        <v>101.6</v>
      </c>
      <c r="Y19">
        <v>-0.85</v>
      </c>
    </row>
    <row r="20">
      <c r="A20">
        <v>456</v>
      </c>
      <c r="B20" t="str">
        <v>2026-08-18</v>
      </c>
      <c r="C20">
        <v>1</v>
      </c>
      <c r="D20">
        <v>2</v>
      </c>
      <c r="E20">
        <v>18</v>
      </c>
      <c r="F20">
        <v>21</v>
      </c>
      <c r="G20">
        <v>27</v>
      </c>
      <c r="H20">
        <v>28</v>
      </c>
      <c r="I20">
        <v>1</v>
      </c>
      <c r="J20" t="str">
        <v>01 - 02 - 18 - 21 - 27 - 28 [CB: 1]</v>
      </c>
      <c r="K20">
        <f>SUM(C20:H20)</f>
        <v>97</v>
      </c>
      <c r="L20">
        <f>AVERAGE(C20:H20)</f>
        <v>16.2</v>
      </c>
      <c r="M20">
        <f>H20-C20</f>
        <v>27</v>
      </c>
      <c r="N20">
        <f>SUMPRODUCT(MOD(C20:H20,2))</f>
        <v>3</v>
      </c>
      <c r="O20">
        <f>6-N20</f>
        <v>3</v>
      </c>
      <c r="P20">
        <f>COUNTIF(C20:H20,"&lt;=14")</f>
        <v>2</v>
      </c>
      <c r="Q20">
        <f>COUNTIF(C20:H20,"&gt;=15")</f>
        <v>4</v>
      </c>
      <c r="R20">
        <f>SUMPRODUCT(--(D20:H20-C20:G20=1))</f>
        <v>2</v>
      </c>
      <c r="S20">
        <f>SUMPRODUCT(COUNTIF(C21:H21,C20:H20))</f>
        <v>1</v>
      </c>
      <c r="V20" t="str">
        <v>Ball 19</v>
      </c>
      <c r="W20">
        <f>COUNTIF($C$2:$H$475,19)</f>
        <v>116</v>
      </c>
      <c r="X20">
        <v>101.6</v>
      </c>
      <c r="Y20">
        <v>1.61</v>
      </c>
    </row>
    <row r="21">
      <c r="A21">
        <v>455</v>
      </c>
      <c r="B21" t="str">
        <v>2026-08-14</v>
      </c>
      <c r="C21">
        <v>1</v>
      </c>
      <c r="D21">
        <v>3</v>
      </c>
      <c r="E21">
        <v>9</v>
      </c>
      <c r="F21">
        <v>10</v>
      </c>
      <c r="G21">
        <v>12</v>
      </c>
      <c r="H21">
        <v>25</v>
      </c>
      <c r="I21">
        <v>3</v>
      </c>
      <c r="J21" t="str">
        <v>01 - 03 - 09 - 10 - 12 - 25 [CB: 3]</v>
      </c>
      <c r="K21">
        <f>SUM(C21:H21)</f>
        <v>60</v>
      </c>
      <c r="L21">
        <f>AVERAGE(C21:H21)</f>
        <v>10</v>
      </c>
      <c r="M21">
        <f>H21-C21</f>
        <v>24</v>
      </c>
      <c r="N21">
        <f>SUMPRODUCT(MOD(C21:H21,2))</f>
        <v>4</v>
      </c>
      <c r="O21">
        <f>6-N21</f>
        <v>2</v>
      </c>
      <c r="P21">
        <f>COUNTIF(C21:H21,"&lt;=14")</f>
        <v>5</v>
      </c>
      <c r="Q21">
        <f>COUNTIF(C21:H21,"&gt;=15")</f>
        <v>1</v>
      </c>
      <c r="R21">
        <f>SUMPRODUCT(--(D21:H21-C21:G21=1))</f>
        <v>1</v>
      </c>
      <c r="S21">
        <f>SUMPRODUCT(COUNTIF(C22:H22,C21:H21))</f>
        <v>2</v>
      </c>
      <c r="V21" t="str">
        <v>Ball 20</v>
      </c>
      <c r="W21">
        <f>COUNTIF($C$2:$H$475,20)</f>
        <v>114</v>
      </c>
      <c r="X21">
        <v>101.6</v>
      </c>
      <c r="Y21">
        <v>1.39</v>
      </c>
    </row>
    <row r="22">
      <c r="A22">
        <v>454</v>
      </c>
      <c r="B22" t="str">
        <v>2026-08-11</v>
      </c>
      <c r="C22">
        <v>1</v>
      </c>
      <c r="D22">
        <v>3</v>
      </c>
      <c r="E22">
        <v>13</v>
      </c>
      <c r="F22">
        <v>17</v>
      </c>
      <c r="G22">
        <v>22</v>
      </c>
      <c r="H22">
        <v>26</v>
      </c>
      <c r="I22">
        <v>3</v>
      </c>
      <c r="J22" t="str">
        <v>01 - 03 - 13 - 17 - 22 - 26 [CB: 3]</v>
      </c>
      <c r="K22">
        <f>SUM(C22:H22)</f>
        <v>82</v>
      </c>
      <c r="L22">
        <f>AVERAGE(C22:H22)</f>
        <v>13.7</v>
      </c>
      <c r="M22">
        <f>H22-C22</f>
        <v>25</v>
      </c>
      <c r="N22">
        <f>SUMPRODUCT(MOD(C22:H22,2))</f>
        <v>4</v>
      </c>
      <c r="O22">
        <f>6-N22</f>
        <v>2</v>
      </c>
      <c r="P22">
        <f>COUNTIF(C22:H22,"&lt;=14")</f>
        <v>3</v>
      </c>
      <c r="Q22">
        <f>COUNTIF(C22:H22,"&gt;=15")</f>
        <v>3</v>
      </c>
      <c r="R22">
        <f>SUMPRODUCT(--(D22:H22-C22:G22=1))</f>
        <v>0</v>
      </c>
      <c r="S22">
        <f>SUMPRODUCT(COUNTIF(C23:H23,C22:H22))</f>
        <v>1</v>
      </c>
      <c r="V22" t="str">
        <v>Ball 21</v>
      </c>
      <c r="W22">
        <f>COUNTIF($C$2:$H$475,21)</f>
        <v>98</v>
      </c>
      <c r="X22">
        <v>101.6</v>
      </c>
      <c r="Y22">
        <v>-0.4</v>
      </c>
    </row>
    <row r="23">
      <c r="A23">
        <v>453</v>
      </c>
      <c r="B23" t="str">
        <v>2026-08-07</v>
      </c>
      <c r="C23">
        <v>2</v>
      </c>
      <c r="D23">
        <v>7</v>
      </c>
      <c r="E23">
        <v>8</v>
      </c>
      <c r="F23">
        <v>16</v>
      </c>
      <c r="G23">
        <v>22</v>
      </c>
      <c r="H23">
        <v>28</v>
      </c>
      <c r="I23">
        <v>3</v>
      </c>
      <c r="J23" t="str">
        <v>02 - 07 - 08 - 16 - 22 - 28 [CB: 3]</v>
      </c>
      <c r="K23">
        <f>SUM(C23:H23)</f>
        <v>83</v>
      </c>
      <c r="L23">
        <f>AVERAGE(C23:H23)</f>
        <v>13.8</v>
      </c>
      <c r="M23">
        <f>H23-C23</f>
        <v>26</v>
      </c>
      <c r="N23">
        <f>SUMPRODUCT(MOD(C23:H23,2))</f>
        <v>1</v>
      </c>
      <c r="O23">
        <f>6-N23</f>
        <v>5</v>
      </c>
      <c r="P23">
        <f>COUNTIF(C23:H23,"&lt;=14")</f>
        <v>3</v>
      </c>
      <c r="Q23">
        <f>COUNTIF(C23:H23,"&gt;=15")</f>
        <v>3</v>
      </c>
      <c r="R23">
        <f>SUMPRODUCT(--(D23:H23-C23:G23=1))</f>
        <v>1</v>
      </c>
      <c r="S23">
        <f>SUMPRODUCT(COUNTIF(C24:H24,C23:H23))</f>
        <v>1</v>
      </c>
      <c r="V23" t="str">
        <v>Ball 22</v>
      </c>
      <c r="W23">
        <f>COUNTIF($C$2:$H$475,22)</f>
        <v>103</v>
      </c>
      <c r="X23">
        <v>101.6</v>
      </c>
      <c r="Y23">
        <v>0.16</v>
      </c>
    </row>
    <row r="24">
      <c r="A24">
        <v>452</v>
      </c>
      <c r="B24" t="str">
        <v>2026-08-04</v>
      </c>
      <c r="C24">
        <v>1</v>
      </c>
      <c r="D24">
        <v>6</v>
      </c>
      <c r="E24">
        <v>7</v>
      </c>
      <c r="F24">
        <v>21</v>
      </c>
      <c r="G24">
        <v>25</v>
      </c>
      <c r="H24">
        <v>26</v>
      </c>
      <c r="I24">
        <v>1</v>
      </c>
      <c r="J24" t="str">
        <v>01 - 06 - 07 - 21 - 25 - 26 [CB: 1]</v>
      </c>
      <c r="K24">
        <f>SUM(C24:H24)</f>
        <v>86</v>
      </c>
      <c r="L24">
        <f>AVERAGE(C24:H24)</f>
        <v>14.3</v>
      </c>
      <c r="M24">
        <f>H24-C24</f>
        <v>25</v>
      </c>
      <c r="N24">
        <f>SUMPRODUCT(MOD(C24:H24,2))</f>
        <v>4</v>
      </c>
      <c r="O24">
        <f>6-N24</f>
        <v>2</v>
      </c>
      <c r="P24">
        <f>COUNTIF(C24:H24,"&lt;=14")</f>
        <v>3</v>
      </c>
      <c r="Q24">
        <f>COUNTIF(C24:H24,"&gt;=15")</f>
        <v>3</v>
      </c>
      <c r="R24">
        <f>SUMPRODUCT(--(D24:H24-C24:G24=1))</f>
        <v>2</v>
      </c>
      <c r="S24">
        <f>SUMPRODUCT(COUNTIF(C25:H25,C24:H24))</f>
        <v>1</v>
      </c>
      <c r="V24" t="str">
        <v>Ball 23</v>
      </c>
      <c r="W24">
        <f>COUNTIF($C$2:$H$475,23)</f>
        <v>111</v>
      </c>
      <c r="X24">
        <v>101.6</v>
      </c>
      <c r="Y24">
        <v>1.05</v>
      </c>
    </row>
    <row r="25">
      <c r="A25">
        <v>451</v>
      </c>
      <c r="B25" t="str">
        <v>2026-07-31</v>
      </c>
      <c r="C25">
        <v>1</v>
      </c>
      <c r="D25">
        <v>11</v>
      </c>
      <c r="E25">
        <v>13</v>
      </c>
      <c r="F25">
        <v>15</v>
      </c>
      <c r="G25">
        <v>23</v>
      </c>
      <c r="H25">
        <v>28</v>
      </c>
      <c r="I25">
        <v>2</v>
      </c>
      <c r="J25" t="str">
        <v>01 - 11 - 13 - 15 - 23 - 28 [CB: 2]</v>
      </c>
      <c r="K25">
        <f>SUM(C25:H25)</f>
        <v>91</v>
      </c>
      <c r="L25">
        <f>AVERAGE(C25:H25)</f>
        <v>15.2</v>
      </c>
      <c r="M25">
        <f>H25-C25</f>
        <v>27</v>
      </c>
      <c r="N25">
        <f>SUMPRODUCT(MOD(C25:H25,2))</f>
        <v>5</v>
      </c>
      <c r="O25">
        <f>6-N25</f>
        <v>1</v>
      </c>
      <c r="P25">
        <f>COUNTIF(C25:H25,"&lt;=14")</f>
        <v>3</v>
      </c>
      <c r="Q25">
        <f>COUNTIF(C25:H25,"&gt;=15")</f>
        <v>3</v>
      </c>
      <c r="R25">
        <f>SUMPRODUCT(--(D25:H25-C25:G25=1))</f>
        <v>0</v>
      </c>
      <c r="S25">
        <f>SUMPRODUCT(COUNTIF(C26:H26,C25:H25))</f>
        <v>0</v>
      </c>
      <c r="V25" t="str">
        <v>Ball 24</v>
      </c>
      <c r="W25">
        <f>COUNTIF($C$2:$H$475,24)</f>
        <v>100</v>
      </c>
      <c r="X25">
        <v>101.6</v>
      </c>
      <c r="Y25">
        <v>-0.18</v>
      </c>
    </row>
    <row r="26">
      <c r="A26">
        <v>450</v>
      </c>
      <c r="B26" t="str">
        <v>2026-07-28</v>
      </c>
      <c r="C26">
        <v>2</v>
      </c>
      <c r="D26">
        <v>7</v>
      </c>
      <c r="E26">
        <v>19</v>
      </c>
      <c r="F26">
        <v>20</v>
      </c>
      <c r="G26">
        <v>21</v>
      </c>
      <c r="H26">
        <v>22</v>
      </c>
      <c r="I26">
        <v>3</v>
      </c>
      <c r="J26" t="str">
        <v>02 - 07 - 19 - 20 - 21 - 22 [CB: 3]</v>
      </c>
      <c r="K26">
        <f>SUM(C26:H26)</f>
        <v>91</v>
      </c>
      <c r="L26">
        <f>AVERAGE(C26:H26)</f>
        <v>15.2</v>
      </c>
      <c r="M26">
        <f>H26-C26</f>
        <v>20</v>
      </c>
      <c r="N26">
        <f>SUMPRODUCT(MOD(C26:H26,2))</f>
        <v>3</v>
      </c>
      <c r="O26">
        <f>6-N26</f>
        <v>3</v>
      </c>
      <c r="P26">
        <f>COUNTIF(C26:H26,"&lt;=14")</f>
        <v>2</v>
      </c>
      <c r="Q26">
        <f>COUNTIF(C26:H26,"&gt;=15")</f>
        <v>4</v>
      </c>
      <c r="R26">
        <f>SUMPRODUCT(--(D26:H26-C26:G26=1))</f>
        <v>3</v>
      </c>
      <c r="S26">
        <f>SUMPRODUCT(COUNTIF(C27:H27,C26:H26))</f>
        <v>0</v>
      </c>
      <c r="V26" t="str">
        <v>Ball 25</v>
      </c>
      <c r="W26">
        <f>COUNTIF($C$2:$H$475,25)</f>
        <v>91</v>
      </c>
      <c r="X26">
        <v>101.6</v>
      </c>
      <c r="Y26">
        <v>-1.19</v>
      </c>
    </row>
    <row r="27">
      <c r="A27">
        <v>449</v>
      </c>
      <c r="B27" t="str">
        <v>2026-07-24</v>
      </c>
      <c r="C27">
        <v>1</v>
      </c>
      <c r="D27">
        <v>5</v>
      </c>
      <c r="E27">
        <v>8</v>
      </c>
      <c r="F27">
        <v>14</v>
      </c>
      <c r="G27">
        <v>16</v>
      </c>
      <c r="H27">
        <v>17</v>
      </c>
      <c r="I27">
        <v>1</v>
      </c>
      <c r="J27" t="str">
        <v>01 - 05 - 08 - 14 - 16 - 17 [CB: 1]</v>
      </c>
      <c r="K27">
        <f>SUM(C27:H27)</f>
        <v>61</v>
      </c>
      <c r="L27">
        <f>AVERAGE(C27:H27)</f>
        <v>10.2</v>
      </c>
      <c r="M27">
        <f>H27-C27</f>
        <v>16</v>
      </c>
      <c r="N27">
        <f>SUMPRODUCT(MOD(C27:H27,2))</f>
        <v>3</v>
      </c>
      <c r="O27">
        <f>6-N27</f>
        <v>3</v>
      </c>
      <c r="P27">
        <f>COUNTIF(C27:H27,"&lt;=14")</f>
        <v>4</v>
      </c>
      <c r="Q27">
        <f>COUNTIF(C27:H27,"&gt;=15")</f>
        <v>2</v>
      </c>
      <c r="R27">
        <f>SUMPRODUCT(--(D27:H27-C27:G27=1))</f>
        <v>1</v>
      </c>
      <c r="S27">
        <f>SUMPRODUCT(COUNTIF(C28:H28,C27:H27))</f>
        <v>2</v>
      </c>
      <c r="V27" t="str">
        <v>Ball 26</v>
      </c>
      <c r="W27">
        <f>COUNTIF($C$2:$H$475,26)</f>
        <v>117</v>
      </c>
      <c r="X27">
        <v>101.6</v>
      </c>
      <c r="Y27">
        <v>1.72</v>
      </c>
    </row>
    <row r="28">
      <c r="A28">
        <v>448</v>
      </c>
      <c r="B28" t="str">
        <v>2026-07-21</v>
      </c>
      <c r="C28">
        <v>5</v>
      </c>
      <c r="D28">
        <v>6</v>
      </c>
      <c r="E28">
        <v>8</v>
      </c>
      <c r="F28">
        <v>10</v>
      </c>
      <c r="G28">
        <v>22</v>
      </c>
      <c r="H28">
        <v>27</v>
      </c>
      <c r="I28">
        <v>1</v>
      </c>
      <c r="J28" t="str">
        <v>05 - 06 - 08 - 10 - 22 - 27 [CB: 1]</v>
      </c>
      <c r="K28">
        <f>SUM(C28:H28)</f>
        <v>78</v>
      </c>
      <c r="L28">
        <f>AVERAGE(C28:H28)</f>
        <v>13</v>
      </c>
      <c r="M28">
        <f>H28-C28</f>
        <v>22</v>
      </c>
      <c r="N28">
        <f>SUMPRODUCT(MOD(C28:H28,2))</f>
        <v>2</v>
      </c>
      <c r="O28">
        <f>6-N28</f>
        <v>4</v>
      </c>
      <c r="P28">
        <f>COUNTIF(C28:H28,"&lt;=14")</f>
        <v>4</v>
      </c>
      <c r="Q28">
        <f>COUNTIF(C28:H28,"&gt;=15")</f>
        <v>2</v>
      </c>
      <c r="R28">
        <f>SUMPRODUCT(--(D28:H28-C28:G28=1))</f>
        <v>1</v>
      </c>
      <c r="S28">
        <f>SUMPRODUCT(COUNTIF(C29:H29,C28:H28))</f>
        <v>1</v>
      </c>
      <c r="V28" t="str">
        <v>Ball 27</v>
      </c>
      <c r="W28">
        <f>COUNTIF($C$2:$H$475,27)</f>
        <v>99</v>
      </c>
      <c r="X28">
        <v>101.6</v>
      </c>
      <c r="Y28">
        <v>-0.29</v>
      </c>
    </row>
    <row r="29">
      <c r="A29">
        <v>447</v>
      </c>
      <c r="B29" t="str">
        <v>2026-07-17</v>
      </c>
      <c r="C29">
        <v>3</v>
      </c>
      <c r="D29">
        <v>7</v>
      </c>
      <c r="E29">
        <v>23</v>
      </c>
      <c r="F29">
        <v>24</v>
      </c>
      <c r="G29">
        <v>26</v>
      </c>
      <c r="H29">
        <v>27</v>
      </c>
      <c r="I29">
        <v>2</v>
      </c>
      <c r="J29" t="str">
        <v>03 - 07 - 23 - 24 - 26 - 27 [CB: 2]</v>
      </c>
      <c r="K29">
        <f>SUM(C29:H29)</f>
        <v>110</v>
      </c>
      <c r="L29">
        <f>AVERAGE(C29:H29)</f>
        <v>18.3</v>
      </c>
      <c r="M29">
        <f>H29-C29</f>
        <v>24</v>
      </c>
      <c r="N29">
        <f>SUMPRODUCT(MOD(C29:H29,2))</f>
        <v>4</v>
      </c>
      <c r="O29">
        <f>6-N29</f>
        <v>2</v>
      </c>
      <c r="P29">
        <f>COUNTIF(C29:H29,"&lt;=14")</f>
        <v>2</v>
      </c>
      <c r="Q29">
        <f>COUNTIF(C29:H29,"&gt;=15")</f>
        <v>4</v>
      </c>
      <c r="R29">
        <f>SUMPRODUCT(--(D29:H29-C29:G29=1))</f>
        <v>2</v>
      </c>
      <c r="S29">
        <f>SUMPRODUCT(COUNTIF(C30:H30,C29:H29))</f>
        <v>2</v>
      </c>
      <c r="V29" t="str">
        <v>Ball 28</v>
      </c>
      <c r="W29">
        <f>COUNTIF($C$2:$H$475,28)</f>
        <v>102</v>
      </c>
      <c r="X29">
        <v>101.6</v>
      </c>
      <c r="Y29">
        <v>0.04</v>
      </c>
    </row>
    <row r="30">
      <c r="A30">
        <v>446</v>
      </c>
      <c r="B30" t="str">
        <v>2026-07-14</v>
      </c>
      <c r="C30">
        <v>3</v>
      </c>
      <c r="D30">
        <v>8</v>
      </c>
      <c r="E30">
        <v>13</v>
      </c>
      <c r="F30">
        <v>15</v>
      </c>
      <c r="G30">
        <v>16</v>
      </c>
      <c r="H30">
        <v>27</v>
      </c>
      <c r="I30">
        <v>1</v>
      </c>
      <c r="J30" t="str">
        <v>03 - 08 - 13 - 15 - 16 - 27 [CB: 1]</v>
      </c>
      <c r="K30">
        <f>SUM(C30:H30)</f>
        <v>82</v>
      </c>
      <c r="L30">
        <f>AVERAGE(C30:H30)</f>
        <v>13.7</v>
      </c>
      <c r="M30">
        <f>H30-C30</f>
        <v>24</v>
      </c>
      <c r="N30">
        <f>SUMPRODUCT(MOD(C30:H30,2))</f>
        <v>4</v>
      </c>
      <c r="O30">
        <f>6-N30</f>
        <v>2</v>
      </c>
      <c r="P30">
        <f>COUNTIF(C30:H30,"&lt;=14")</f>
        <v>3</v>
      </c>
      <c r="Q30">
        <f>COUNTIF(C30:H30,"&gt;=15")</f>
        <v>3</v>
      </c>
      <c r="R30">
        <f>SUMPRODUCT(--(D30:H30-C30:G30=1))</f>
        <v>1</v>
      </c>
      <c r="S30">
        <f>SUMPRODUCT(COUNTIF(C31:H31,C30:H30))</f>
        <v>1</v>
      </c>
    </row>
    <row r="31">
      <c r="A31">
        <v>445</v>
      </c>
      <c r="B31" t="str">
        <v>2026-07-10</v>
      </c>
      <c r="C31">
        <v>4</v>
      </c>
      <c r="D31">
        <v>9</v>
      </c>
      <c r="E31">
        <v>11</v>
      </c>
      <c r="F31">
        <v>16</v>
      </c>
      <c r="G31">
        <v>20</v>
      </c>
      <c r="H31">
        <v>21</v>
      </c>
      <c r="I31">
        <v>2</v>
      </c>
      <c r="J31" t="str">
        <v>04 - 09 - 11 - 16 - 20 - 21 [CB: 2]</v>
      </c>
      <c r="K31">
        <f>SUM(C31:H31)</f>
        <v>81</v>
      </c>
      <c r="L31">
        <f>AVERAGE(C31:H31)</f>
        <v>13.5</v>
      </c>
      <c r="M31">
        <f>H31-C31</f>
        <v>17</v>
      </c>
      <c r="N31">
        <f>SUMPRODUCT(MOD(C31:H31,2))</f>
        <v>3</v>
      </c>
      <c r="O31">
        <f>6-N31</f>
        <v>3</v>
      </c>
      <c r="P31">
        <f>COUNTIF(C31:H31,"&lt;=14")</f>
        <v>3</v>
      </c>
      <c r="Q31">
        <f>COUNTIF(C31:H31,"&gt;=15")</f>
        <v>3</v>
      </c>
      <c r="R31">
        <f>SUMPRODUCT(--(D31:H31-C31:G31=1))</f>
        <v>1</v>
      </c>
      <c r="S31">
        <f>SUMPRODUCT(COUNTIF(C32:H32,C31:H31))</f>
        <v>2</v>
      </c>
    </row>
    <row r="32">
      <c r="A32">
        <v>444</v>
      </c>
      <c r="B32" t="str">
        <v>2026-07-07</v>
      </c>
      <c r="C32">
        <v>1</v>
      </c>
      <c r="D32">
        <v>2</v>
      </c>
      <c r="E32">
        <v>20</v>
      </c>
      <c r="F32">
        <v>21</v>
      </c>
      <c r="G32">
        <v>23</v>
      </c>
      <c r="H32">
        <v>26</v>
      </c>
      <c r="I32">
        <v>3</v>
      </c>
      <c r="J32" t="str">
        <v>01 - 02 - 20 - 21 - 23 - 26 [CB: 3]</v>
      </c>
      <c r="K32">
        <f>SUM(C32:H32)</f>
        <v>93</v>
      </c>
      <c r="L32">
        <f>AVERAGE(C32:H32)</f>
        <v>15.5</v>
      </c>
      <c r="M32">
        <f>H32-C32</f>
        <v>25</v>
      </c>
      <c r="N32">
        <f>SUMPRODUCT(MOD(C32:H32,2))</f>
        <v>3</v>
      </c>
      <c r="O32">
        <f>6-N32</f>
        <v>3</v>
      </c>
      <c r="P32">
        <f>COUNTIF(C32:H32,"&lt;=14")</f>
        <v>2</v>
      </c>
      <c r="Q32">
        <f>COUNTIF(C32:H32,"&gt;=15")</f>
        <v>4</v>
      </c>
      <c r="R32">
        <f>SUMPRODUCT(--(D32:H32-C32:G32=1))</f>
        <v>2</v>
      </c>
      <c r="S32">
        <f>SUMPRODUCT(COUNTIF(C33:H33,C32:H32))</f>
        <v>4</v>
      </c>
    </row>
    <row r="33">
      <c r="A33">
        <v>443</v>
      </c>
      <c r="B33" t="str">
        <v>2026-07-03</v>
      </c>
      <c r="C33">
        <v>1</v>
      </c>
      <c r="D33">
        <v>2</v>
      </c>
      <c r="E33">
        <v>15</v>
      </c>
      <c r="F33">
        <v>23</v>
      </c>
      <c r="G33">
        <v>26</v>
      </c>
      <c r="H33">
        <v>27</v>
      </c>
      <c r="I33">
        <v>2</v>
      </c>
      <c r="J33" t="str">
        <v>01 - 02 - 15 - 23 - 26 - 27 [CB: 2]</v>
      </c>
      <c r="K33">
        <f>SUM(C33:H33)</f>
        <v>94</v>
      </c>
      <c r="L33">
        <f>AVERAGE(C33:H33)</f>
        <v>15.7</v>
      </c>
      <c r="M33">
        <f>H33-C33</f>
        <v>26</v>
      </c>
      <c r="N33">
        <f>SUMPRODUCT(MOD(C33:H33,2))</f>
        <v>4</v>
      </c>
      <c r="O33">
        <f>6-N33</f>
        <v>2</v>
      </c>
      <c r="P33">
        <f>COUNTIF(C33:H33,"&lt;=14")</f>
        <v>2</v>
      </c>
      <c r="Q33">
        <f>COUNTIF(C33:H33,"&gt;=15")</f>
        <v>4</v>
      </c>
      <c r="R33">
        <f>SUMPRODUCT(--(D33:H33-C33:G33=1))</f>
        <v>2</v>
      </c>
      <c r="S33">
        <f>SUMPRODUCT(COUNTIF(C34:H34,C33:H33))</f>
        <v>2</v>
      </c>
    </row>
    <row r="34">
      <c r="A34">
        <v>442</v>
      </c>
      <c r="B34" t="str">
        <v>2026-06-30</v>
      </c>
      <c r="C34">
        <v>3</v>
      </c>
      <c r="D34">
        <v>4</v>
      </c>
      <c r="E34">
        <v>9</v>
      </c>
      <c r="F34">
        <v>21</v>
      </c>
      <c r="G34">
        <v>23</v>
      </c>
      <c r="H34">
        <v>26</v>
      </c>
      <c r="I34">
        <v>3</v>
      </c>
      <c r="J34" t="str">
        <v>03 - 04 - 09 - 21 - 23 - 26 [CB: 3]</v>
      </c>
      <c r="K34">
        <f>SUM(C34:H34)</f>
        <v>86</v>
      </c>
      <c r="L34">
        <f>AVERAGE(C34:H34)</f>
        <v>14.3</v>
      </c>
      <c r="M34">
        <f>H34-C34</f>
        <v>23</v>
      </c>
      <c r="N34">
        <f>SUMPRODUCT(MOD(C34:H34,2))</f>
        <v>4</v>
      </c>
      <c r="O34">
        <f>6-N34</f>
        <v>2</v>
      </c>
      <c r="P34">
        <f>COUNTIF(C34:H34,"&lt;=14")</f>
        <v>3</v>
      </c>
      <c r="Q34">
        <f>COUNTIF(C34:H34,"&gt;=15")</f>
        <v>3</v>
      </c>
      <c r="R34">
        <f>SUMPRODUCT(--(D34:H34-C34:G34=1))</f>
        <v>1</v>
      </c>
      <c r="S34">
        <f>SUMPRODUCT(COUNTIF(C35:H35,C34:H34))</f>
        <v>4</v>
      </c>
    </row>
    <row r="35">
      <c r="A35">
        <v>441</v>
      </c>
      <c r="B35" t="str">
        <v>2026-06-26</v>
      </c>
      <c r="C35">
        <v>3</v>
      </c>
      <c r="D35">
        <v>4</v>
      </c>
      <c r="E35">
        <v>5</v>
      </c>
      <c r="F35">
        <v>14</v>
      </c>
      <c r="G35">
        <v>21</v>
      </c>
      <c r="H35">
        <v>23</v>
      </c>
      <c r="I35">
        <v>2</v>
      </c>
      <c r="J35" t="str">
        <v>03 - 04 - 05 - 14 - 21 - 23 [CB: 2]</v>
      </c>
      <c r="K35">
        <f>SUM(C35:H35)</f>
        <v>70</v>
      </c>
      <c r="L35">
        <f>AVERAGE(C35:H35)</f>
        <v>11.7</v>
      </c>
      <c r="M35">
        <f>H35-C35</f>
        <v>20</v>
      </c>
      <c r="N35">
        <f>SUMPRODUCT(MOD(C35:H35,2))</f>
        <v>4</v>
      </c>
      <c r="O35">
        <f>6-N35</f>
        <v>2</v>
      </c>
      <c r="P35">
        <f>COUNTIF(C35:H35,"&lt;=14")</f>
        <v>4</v>
      </c>
      <c r="Q35">
        <f>COUNTIF(C35:H35,"&gt;=15")</f>
        <v>2</v>
      </c>
      <c r="R35">
        <f>SUMPRODUCT(--(D35:H35-C35:G35=1))</f>
        <v>2</v>
      </c>
      <c r="S35">
        <f>SUMPRODUCT(COUNTIF(C36:H36,C35:H35))</f>
        <v>1</v>
      </c>
    </row>
    <row r="36">
      <c r="A36">
        <v>440</v>
      </c>
      <c r="B36" t="str">
        <v>2026-06-23</v>
      </c>
      <c r="C36">
        <v>4</v>
      </c>
      <c r="D36">
        <v>7</v>
      </c>
      <c r="E36">
        <v>8</v>
      </c>
      <c r="F36">
        <v>9</v>
      </c>
      <c r="G36">
        <v>18</v>
      </c>
      <c r="H36">
        <v>27</v>
      </c>
      <c r="I36">
        <v>3</v>
      </c>
      <c r="J36" t="str">
        <v>04 - 07 - 08 - 09 - 18 - 27 [CB: 3]</v>
      </c>
      <c r="K36">
        <f>SUM(C36:H36)</f>
        <v>73</v>
      </c>
      <c r="L36">
        <f>AVERAGE(C36:H36)</f>
        <v>12.2</v>
      </c>
      <c r="M36">
        <f>H36-C36</f>
        <v>23</v>
      </c>
      <c r="N36">
        <f>SUMPRODUCT(MOD(C36:H36,2))</f>
        <v>3</v>
      </c>
      <c r="O36">
        <f>6-N36</f>
        <v>3</v>
      </c>
      <c r="P36">
        <f>COUNTIF(C36:H36,"&lt;=14")</f>
        <v>4</v>
      </c>
      <c r="Q36">
        <f>COUNTIF(C36:H36,"&gt;=15")</f>
        <v>2</v>
      </c>
      <c r="R36">
        <f>SUMPRODUCT(--(D36:H36-C36:G36=1))</f>
        <v>2</v>
      </c>
      <c r="S36">
        <f>SUMPRODUCT(COUNTIF(C37:H37,C36:H36))</f>
        <v>1</v>
      </c>
    </row>
    <row r="37">
      <c r="A37">
        <v>439</v>
      </c>
      <c r="B37" t="str">
        <v>2026-06-19</v>
      </c>
      <c r="C37">
        <v>13</v>
      </c>
      <c r="D37">
        <v>14</v>
      </c>
      <c r="E37">
        <v>15</v>
      </c>
      <c r="F37">
        <v>16</v>
      </c>
      <c r="G37">
        <v>17</v>
      </c>
      <c r="H37">
        <v>18</v>
      </c>
      <c r="I37">
        <v>2</v>
      </c>
      <c r="J37" t="str">
        <v>13 - 14 - 15 - 16 - 17 - 18 [CB: 2]</v>
      </c>
      <c r="K37">
        <f>SUM(C37:H37)</f>
        <v>93</v>
      </c>
      <c r="L37">
        <f>AVERAGE(C37:H37)</f>
        <v>15.5</v>
      </c>
      <c r="M37">
        <f>H37-C37</f>
        <v>5</v>
      </c>
      <c r="N37">
        <f>SUMPRODUCT(MOD(C37:H37,2))</f>
        <v>3</v>
      </c>
      <c r="O37">
        <f>6-N37</f>
        <v>3</v>
      </c>
      <c r="P37">
        <f>COUNTIF(C37:H37,"&lt;=14")</f>
        <v>2</v>
      </c>
      <c r="Q37">
        <f>COUNTIF(C37:H37,"&gt;=15")</f>
        <v>4</v>
      </c>
      <c r="R37">
        <f>SUMPRODUCT(--(D37:H37-C37:G37=1))</f>
        <v>5</v>
      </c>
      <c r="S37">
        <f>SUMPRODUCT(COUNTIF(C38:H38,C37:H37))</f>
        <v>2</v>
      </c>
    </row>
    <row r="38">
      <c r="A38">
        <v>438</v>
      </c>
      <c r="B38" t="str">
        <v>2026-06-16</v>
      </c>
      <c r="C38">
        <v>5</v>
      </c>
      <c r="D38">
        <v>13</v>
      </c>
      <c r="E38">
        <v>15</v>
      </c>
      <c r="F38">
        <v>20</v>
      </c>
      <c r="G38">
        <v>26</v>
      </c>
      <c r="H38">
        <v>27</v>
      </c>
      <c r="I38">
        <v>3</v>
      </c>
      <c r="J38" t="str">
        <v>05 - 13 - 15 - 20 - 26 - 27 [CB: 3]</v>
      </c>
      <c r="K38">
        <f>SUM(C38:H38)</f>
        <v>106</v>
      </c>
      <c r="L38">
        <f>AVERAGE(C38:H38)</f>
        <v>17.7</v>
      </c>
      <c r="M38">
        <f>H38-C38</f>
        <v>22</v>
      </c>
      <c r="N38">
        <f>SUMPRODUCT(MOD(C38:H38,2))</f>
        <v>4</v>
      </c>
      <c r="O38">
        <f>6-N38</f>
        <v>2</v>
      </c>
      <c r="P38">
        <f>COUNTIF(C38:H38,"&lt;=14")</f>
        <v>2</v>
      </c>
      <c r="Q38">
        <f>COUNTIF(C38:H38,"&gt;=15")</f>
        <v>4</v>
      </c>
      <c r="R38">
        <f>SUMPRODUCT(--(D38:H38-C38:G38=1))</f>
        <v>1</v>
      </c>
      <c r="S38">
        <f>SUMPRODUCT(COUNTIF(C39:H39,C38:H38))</f>
        <v>2</v>
      </c>
    </row>
    <row r="39">
      <c r="A39">
        <v>437</v>
      </c>
      <c r="B39" t="str">
        <v>2026-06-12</v>
      </c>
      <c r="C39">
        <v>9</v>
      </c>
      <c r="D39">
        <v>11</v>
      </c>
      <c r="E39">
        <v>12</v>
      </c>
      <c r="F39">
        <v>13</v>
      </c>
      <c r="G39">
        <v>16</v>
      </c>
      <c r="H39">
        <v>27</v>
      </c>
      <c r="I39">
        <v>3</v>
      </c>
      <c r="J39" t="str">
        <v>09 - 11 - 12 - 13 - 16 - 27 [CB: 3]</v>
      </c>
      <c r="K39">
        <f>SUM(C39:H39)</f>
        <v>88</v>
      </c>
      <c r="L39">
        <f>AVERAGE(C39:H39)</f>
        <v>14.7</v>
      </c>
      <c r="M39">
        <f>H39-C39</f>
        <v>18</v>
      </c>
      <c r="N39">
        <f>SUMPRODUCT(MOD(C39:H39,2))</f>
        <v>4</v>
      </c>
      <c r="O39">
        <f>6-N39</f>
        <v>2</v>
      </c>
      <c r="P39">
        <f>COUNTIF(C39:H39,"&lt;=14")</f>
        <v>4</v>
      </c>
      <c r="Q39">
        <f>COUNTIF(C39:H39,"&gt;=15")</f>
        <v>2</v>
      </c>
      <c r="R39">
        <f>SUMPRODUCT(--(D39:H39-C39:G39=1))</f>
        <v>2</v>
      </c>
      <c r="S39">
        <f>SUMPRODUCT(COUNTIF(C40:H40,C39:H39))</f>
        <v>2</v>
      </c>
    </row>
    <row r="40">
      <c r="A40">
        <v>436</v>
      </c>
      <c r="B40" t="str">
        <v>2026-06-09</v>
      </c>
      <c r="C40">
        <v>2</v>
      </c>
      <c r="D40">
        <v>5</v>
      </c>
      <c r="E40">
        <v>7</v>
      </c>
      <c r="F40">
        <v>8</v>
      </c>
      <c r="G40">
        <v>11</v>
      </c>
      <c r="H40">
        <v>27</v>
      </c>
      <c r="I40">
        <v>1</v>
      </c>
      <c r="J40" t="str">
        <v>02 - 05 - 07 - 08 - 11 - 27 [CB: 1]</v>
      </c>
      <c r="K40">
        <f>SUM(C40:H40)</f>
        <v>60</v>
      </c>
      <c r="L40">
        <f>AVERAGE(C40:H40)</f>
        <v>10</v>
      </c>
      <c r="M40">
        <f>H40-C40</f>
        <v>25</v>
      </c>
      <c r="N40">
        <f>SUMPRODUCT(MOD(C40:H40,2))</f>
        <v>4</v>
      </c>
      <c r="O40">
        <f>6-N40</f>
        <v>2</v>
      </c>
      <c r="P40">
        <f>COUNTIF(C40:H40,"&lt;=14")</f>
        <v>5</v>
      </c>
      <c r="Q40">
        <f>COUNTIF(C40:H40,"&gt;=15")</f>
        <v>1</v>
      </c>
      <c r="R40">
        <f>SUMPRODUCT(--(D40:H40-C40:G40=1))</f>
        <v>1</v>
      </c>
      <c r="S40">
        <f>SUMPRODUCT(COUNTIF(C41:H41,C40:H40))</f>
        <v>1</v>
      </c>
    </row>
    <row r="41">
      <c r="A41">
        <v>435</v>
      </c>
      <c r="B41" t="str">
        <v>2026-06-05</v>
      </c>
      <c r="C41">
        <v>3</v>
      </c>
      <c r="D41">
        <v>8</v>
      </c>
      <c r="E41">
        <v>16</v>
      </c>
      <c r="F41">
        <v>19</v>
      </c>
      <c r="G41">
        <v>23</v>
      </c>
      <c r="H41">
        <v>28</v>
      </c>
      <c r="I41">
        <v>3</v>
      </c>
      <c r="J41" t="str">
        <v>03 - 08 - 16 - 19 - 23 - 28 [CB: 3]</v>
      </c>
      <c r="K41">
        <f>SUM(C41:H41)</f>
        <v>97</v>
      </c>
      <c r="L41">
        <f>AVERAGE(C41:H41)</f>
        <v>16.2</v>
      </c>
      <c r="M41">
        <f>H41-C41</f>
        <v>25</v>
      </c>
      <c r="N41">
        <f>SUMPRODUCT(MOD(C41:H41,2))</f>
        <v>3</v>
      </c>
      <c r="O41">
        <f>6-N41</f>
        <v>3</v>
      </c>
      <c r="P41">
        <f>COUNTIF(C41:H41,"&lt;=14")</f>
        <v>2</v>
      </c>
      <c r="Q41">
        <f>COUNTIF(C41:H41,"&gt;=15")</f>
        <v>4</v>
      </c>
      <c r="R41">
        <f>SUMPRODUCT(--(D41:H41-C41:G41=1))</f>
        <v>0</v>
      </c>
      <c r="S41">
        <f>SUMPRODUCT(COUNTIF(C42:H42,C41:H41))</f>
        <v>2</v>
      </c>
    </row>
    <row r="42">
      <c r="A42">
        <v>434</v>
      </c>
      <c r="B42" t="str">
        <v>2026-06-02</v>
      </c>
      <c r="C42">
        <v>5</v>
      </c>
      <c r="D42">
        <v>7</v>
      </c>
      <c r="E42">
        <v>11</v>
      </c>
      <c r="F42">
        <v>12</v>
      </c>
      <c r="G42">
        <v>16</v>
      </c>
      <c r="H42">
        <v>23</v>
      </c>
      <c r="I42">
        <v>3</v>
      </c>
      <c r="J42" t="str">
        <v>05 - 07 - 11 - 12 - 16 - 23 [CB: 3]</v>
      </c>
      <c r="K42">
        <f>SUM(C42:H42)</f>
        <v>74</v>
      </c>
      <c r="L42">
        <f>AVERAGE(C42:H42)</f>
        <v>12.3</v>
      </c>
      <c r="M42">
        <f>H42-C42</f>
        <v>18</v>
      </c>
      <c r="N42">
        <f>SUMPRODUCT(MOD(C42:H42,2))</f>
        <v>4</v>
      </c>
      <c r="O42">
        <f>6-N42</f>
        <v>2</v>
      </c>
      <c r="P42">
        <f>COUNTIF(C42:H42,"&lt;=14")</f>
        <v>4</v>
      </c>
      <c r="Q42">
        <f>COUNTIF(C42:H42,"&gt;=15")</f>
        <v>2</v>
      </c>
      <c r="R42">
        <f>SUMPRODUCT(--(D42:H42-C42:G42=1))</f>
        <v>1</v>
      </c>
      <c r="S42">
        <f>SUMPRODUCT(COUNTIF(C43:H43,C42:H42))</f>
        <v>1</v>
      </c>
    </row>
    <row r="43">
      <c r="A43">
        <v>433</v>
      </c>
      <c r="B43" t="str">
        <v>2026-05-29</v>
      </c>
      <c r="C43">
        <v>3</v>
      </c>
      <c r="D43">
        <v>4</v>
      </c>
      <c r="E43">
        <v>10</v>
      </c>
      <c r="F43">
        <v>12</v>
      </c>
      <c r="G43">
        <v>20</v>
      </c>
      <c r="H43">
        <v>21</v>
      </c>
      <c r="I43">
        <v>2</v>
      </c>
      <c r="J43" t="str">
        <v>03 - 04 - 10 - 12 - 20 - 21 [CB: 2]</v>
      </c>
      <c r="K43">
        <f>SUM(C43:H43)</f>
        <v>70</v>
      </c>
      <c r="L43">
        <f>AVERAGE(C43:H43)</f>
        <v>11.7</v>
      </c>
      <c r="M43">
        <f>H43-C43</f>
        <v>18</v>
      </c>
      <c r="N43">
        <f>SUMPRODUCT(MOD(C43:H43,2))</f>
        <v>2</v>
      </c>
      <c r="O43">
        <f>6-N43</f>
        <v>4</v>
      </c>
      <c r="P43">
        <f>COUNTIF(C43:H43,"&lt;=14")</f>
        <v>4</v>
      </c>
      <c r="Q43">
        <f>COUNTIF(C43:H43,"&gt;=15")</f>
        <v>2</v>
      </c>
      <c r="R43">
        <f>SUMPRODUCT(--(D43:H43-C43:G43=1))</f>
        <v>2</v>
      </c>
      <c r="S43">
        <f>SUMPRODUCT(COUNTIF(C44:H44,C43:H43))</f>
        <v>2</v>
      </c>
    </row>
    <row r="44">
      <c r="A44">
        <v>432</v>
      </c>
      <c r="B44" t="str">
        <v>2026-05-26</v>
      </c>
      <c r="C44">
        <v>4</v>
      </c>
      <c r="D44">
        <v>5</v>
      </c>
      <c r="E44">
        <v>10</v>
      </c>
      <c r="F44">
        <v>13</v>
      </c>
      <c r="G44">
        <v>16</v>
      </c>
      <c r="H44">
        <v>24</v>
      </c>
      <c r="I44">
        <v>1</v>
      </c>
      <c r="J44" t="str">
        <v>04 - 05 - 10 - 13 - 16 - 24 [CB: 1]</v>
      </c>
      <c r="K44">
        <f>SUM(C44:H44)</f>
        <v>72</v>
      </c>
      <c r="L44">
        <f>AVERAGE(C44:H44)</f>
        <v>12</v>
      </c>
      <c r="M44">
        <f>H44-C44</f>
        <v>20</v>
      </c>
      <c r="N44">
        <f>SUMPRODUCT(MOD(C44:H44,2))</f>
        <v>2</v>
      </c>
      <c r="O44">
        <f>6-N44</f>
        <v>4</v>
      </c>
      <c r="P44">
        <f>COUNTIF(C44:H44,"&lt;=14")</f>
        <v>4</v>
      </c>
      <c r="Q44">
        <f>COUNTIF(C44:H44,"&gt;=15")</f>
        <v>2</v>
      </c>
      <c r="R44">
        <f>SUMPRODUCT(--(D44:H44-C44:G44=1))</f>
        <v>1</v>
      </c>
      <c r="S44">
        <f>SUMPRODUCT(COUNTIF(C45:H45,C44:H44))</f>
        <v>0</v>
      </c>
    </row>
    <row r="45">
      <c r="A45">
        <v>431</v>
      </c>
      <c r="B45" t="str">
        <v>2026-05-22</v>
      </c>
      <c r="C45">
        <v>2</v>
      </c>
      <c r="D45">
        <v>7</v>
      </c>
      <c r="E45">
        <v>20</v>
      </c>
      <c r="F45">
        <v>23</v>
      </c>
      <c r="G45">
        <v>26</v>
      </c>
      <c r="H45">
        <v>28</v>
      </c>
      <c r="I45">
        <v>1</v>
      </c>
      <c r="J45" t="str">
        <v>02 - 07 - 20 - 23 - 26 - 28 [CB: 1]</v>
      </c>
      <c r="K45">
        <f>SUM(C45:H45)</f>
        <v>106</v>
      </c>
      <c r="L45">
        <f>AVERAGE(C45:H45)</f>
        <v>17.7</v>
      </c>
      <c r="M45">
        <f>H45-C45</f>
        <v>26</v>
      </c>
      <c r="N45">
        <f>SUMPRODUCT(MOD(C45:H45,2))</f>
        <v>2</v>
      </c>
      <c r="O45">
        <f>6-N45</f>
        <v>4</v>
      </c>
      <c r="P45">
        <f>COUNTIF(C45:H45,"&lt;=14")</f>
        <v>2</v>
      </c>
      <c r="Q45">
        <f>COUNTIF(C45:H45,"&gt;=15")</f>
        <v>4</v>
      </c>
      <c r="R45">
        <f>SUMPRODUCT(--(D45:H45-C45:G45=1))</f>
        <v>0</v>
      </c>
      <c r="S45">
        <f>SUMPRODUCT(COUNTIF(C46:H46,C45:H45))</f>
        <v>1</v>
      </c>
    </row>
    <row r="46">
      <c r="A46">
        <v>430</v>
      </c>
      <c r="B46" t="str">
        <v>2026-05-19</v>
      </c>
      <c r="C46">
        <v>5</v>
      </c>
      <c r="D46">
        <v>10</v>
      </c>
      <c r="E46">
        <v>15</v>
      </c>
      <c r="F46">
        <v>16</v>
      </c>
      <c r="G46">
        <v>17</v>
      </c>
      <c r="H46">
        <v>23</v>
      </c>
      <c r="I46">
        <v>3</v>
      </c>
      <c r="J46" t="str">
        <v>05 - 10 - 15 - 16 - 17 - 23 [CB: 3]</v>
      </c>
      <c r="K46">
        <f>SUM(C46:H46)</f>
        <v>86</v>
      </c>
      <c r="L46">
        <f>AVERAGE(C46:H46)</f>
        <v>14.3</v>
      </c>
      <c r="M46">
        <f>H46-C46</f>
        <v>18</v>
      </c>
      <c r="N46">
        <f>SUMPRODUCT(MOD(C46:H46,2))</f>
        <v>4</v>
      </c>
      <c r="O46">
        <f>6-N46</f>
        <v>2</v>
      </c>
      <c r="P46">
        <f>COUNTIF(C46:H46,"&lt;=14")</f>
        <v>2</v>
      </c>
      <c r="Q46">
        <f>COUNTIF(C46:H46,"&gt;=15")</f>
        <v>4</v>
      </c>
      <c r="R46">
        <f>SUMPRODUCT(--(D46:H46-C46:G46=1))</f>
        <v>2</v>
      </c>
      <c r="S46">
        <f>SUMPRODUCT(COUNTIF(C47:H47,C46:H46))</f>
        <v>1</v>
      </c>
    </row>
    <row r="47">
      <c r="A47">
        <v>429</v>
      </c>
      <c r="B47" t="str">
        <v>2026-05-15</v>
      </c>
      <c r="C47">
        <v>2</v>
      </c>
      <c r="D47">
        <v>14</v>
      </c>
      <c r="E47">
        <v>17</v>
      </c>
      <c r="F47">
        <v>19</v>
      </c>
      <c r="G47">
        <v>24</v>
      </c>
      <c r="H47">
        <v>27</v>
      </c>
      <c r="I47">
        <v>2</v>
      </c>
      <c r="J47" t="str">
        <v>02 - 14 - 17 - 19 - 24 - 27 [CB: 2]</v>
      </c>
      <c r="K47">
        <f>SUM(C47:H47)</f>
        <v>103</v>
      </c>
      <c r="L47">
        <f>AVERAGE(C47:H47)</f>
        <v>17.2</v>
      </c>
      <c r="M47">
        <f>H47-C47</f>
        <v>25</v>
      </c>
      <c r="N47">
        <f>SUMPRODUCT(MOD(C47:H47,2))</f>
        <v>3</v>
      </c>
      <c r="O47">
        <f>6-N47</f>
        <v>3</v>
      </c>
      <c r="P47">
        <f>COUNTIF(C47:H47,"&lt;=14")</f>
        <v>2</v>
      </c>
      <c r="Q47">
        <f>COUNTIF(C47:H47,"&gt;=15")</f>
        <v>4</v>
      </c>
      <c r="R47">
        <f>SUMPRODUCT(--(D47:H47-C47:G47=1))</f>
        <v>0</v>
      </c>
      <c r="S47">
        <f>SUMPRODUCT(COUNTIF(C48:H48,C47:H47))</f>
        <v>0</v>
      </c>
    </row>
    <row r="48">
      <c r="A48">
        <v>428</v>
      </c>
      <c r="B48" t="str">
        <v>2026-05-12</v>
      </c>
      <c r="C48">
        <v>3</v>
      </c>
      <c r="D48">
        <v>7</v>
      </c>
      <c r="E48">
        <v>8</v>
      </c>
      <c r="F48">
        <v>9</v>
      </c>
      <c r="G48">
        <v>12</v>
      </c>
      <c r="H48">
        <v>23</v>
      </c>
      <c r="I48">
        <v>3</v>
      </c>
      <c r="J48" t="str">
        <v>03 - 07 - 08 - 09 - 12 - 23 [CB: 3]</v>
      </c>
      <c r="K48">
        <f>SUM(C48:H48)</f>
        <v>62</v>
      </c>
      <c r="L48">
        <f>AVERAGE(C48:H48)</f>
        <v>10.3</v>
      </c>
      <c r="M48">
        <f>H48-C48</f>
        <v>20</v>
      </c>
      <c r="N48">
        <f>SUMPRODUCT(MOD(C48:H48,2))</f>
        <v>4</v>
      </c>
      <c r="O48">
        <f>6-N48</f>
        <v>2</v>
      </c>
      <c r="P48">
        <f>COUNTIF(C48:H48,"&lt;=14")</f>
        <v>5</v>
      </c>
      <c r="Q48">
        <f>COUNTIF(C48:H48,"&gt;=15")</f>
        <v>1</v>
      </c>
      <c r="R48">
        <f>SUMPRODUCT(--(D48:H48-C48:G48=1))</f>
        <v>2</v>
      </c>
      <c r="S48">
        <f>SUMPRODUCT(COUNTIF(C49:H49,C48:H48))</f>
        <v>0</v>
      </c>
    </row>
    <row r="49">
      <c r="A49">
        <v>427</v>
      </c>
      <c r="B49" t="str">
        <v>2026-05-08</v>
      </c>
      <c r="C49">
        <v>4</v>
      </c>
      <c r="D49">
        <v>10</v>
      </c>
      <c r="E49">
        <v>16</v>
      </c>
      <c r="F49">
        <v>17</v>
      </c>
      <c r="G49">
        <v>26</v>
      </c>
      <c r="H49">
        <v>28</v>
      </c>
      <c r="I49">
        <v>1</v>
      </c>
      <c r="J49" t="str">
        <v>04 - 10 - 16 - 17 - 26 - 28 [CB: 1]</v>
      </c>
      <c r="K49">
        <f>SUM(C49:H49)</f>
        <v>101</v>
      </c>
      <c r="L49">
        <f>AVERAGE(C49:H49)</f>
        <v>16.8</v>
      </c>
      <c r="M49">
        <f>H49-C49</f>
        <v>24</v>
      </c>
      <c r="N49">
        <f>SUMPRODUCT(MOD(C49:H49,2))</f>
        <v>1</v>
      </c>
      <c r="O49">
        <f>6-N49</f>
        <v>5</v>
      </c>
      <c r="P49">
        <f>COUNTIF(C49:H49,"&lt;=14")</f>
        <v>2</v>
      </c>
      <c r="Q49">
        <f>COUNTIF(C49:H49,"&gt;=15")</f>
        <v>4</v>
      </c>
      <c r="R49">
        <f>SUMPRODUCT(--(D49:H49-C49:G49=1))</f>
        <v>1</v>
      </c>
      <c r="S49">
        <f>SUMPRODUCT(COUNTIF(C50:H50,C49:H49))</f>
        <v>1</v>
      </c>
    </row>
    <row r="50">
      <c r="A50">
        <v>426</v>
      </c>
      <c r="B50" t="str">
        <v>2026-05-05</v>
      </c>
      <c r="C50">
        <v>2</v>
      </c>
      <c r="D50">
        <v>4</v>
      </c>
      <c r="E50">
        <v>6</v>
      </c>
      <c r="F50">
        <v>7</v>
      </c>
      <c r="G50">
        <v>15</v>
      </c>
      <c r="H50">
        <v>21</v>
      </c>
      <c r="I50">
        <v>2</v>
      </c>
      <c r="J50" t="str">
        <v>02 - 04 - 06 - 07 - 15 - 21 [CB: 2]</v>
      </c>
      <c r="K50">
        <f>SUM(C50:H50)</f>
        <v>55</v>
      </c>
      <c r="L50">
        <f>AVERAGE(C50:H50)</f>
        <v>9.2</v>
      </c>
      <c r="M50">
        <f>H50-C50</f>
        <v>19</v>
      </c>
      <c r="N50">
        <f>SUMPRODUCT(MOD(C50:H50,2))</f>
        <v>3</v>
      </c>
      <c r="O50">
        <f>6-N50</f>
        <v>3</v>
      </c>
      <c r="P50">
        <f>COUNTIF(C50:H50,"&lt;=14")</f>
        <v>4</v>
      </c>
      <c r="Q50">
        <f>COUNTIF(C50:H50,"&gt;=15")</f>
        <v>2</v>
      </c>
      <c r="R50">
        <f>SUMPRODUCT(--(D50:H50-C50:G50=1))</f>
        <v>1</v>
      </c>
      <c r="S50">
        <f>SUMPRODUCT(COUNTIF(C51:H51,C50:H50))</f>
        <v>1</v>
      </c>
    </row>
    <row r="51">
      <c r="A51">
        <v>425</v>
      </c>
      <c r="B51" t="str">
        <v>2026-05-01</v>
      </c>
      <c r="C51">
        <v>1</v>
      </c>
      <c r="D51">
        <v>7</v>
      </c>
      <c r="E51">
        <v>16</v>
      </c>
      <c r="F51">
        <v>20</v>
      </c>
      <c r="G51">
        <v>25</v>
      </c>
      <c r="H51">
        <v>26</v>
      </c>
      <c r="I51">
        <v>2</v>
      </c>
      <c r="J51" t="str">
        <v>01 - 07 - 16 - 20 - 25 - 26 [CB: 2]</v>
      </c>
      <c r="K51">
        <f>SUM(C51:H51)</f>
        <v>95</v>
      </c>
      <c r="L51">
        <f>AVERAGE(C51:H51)</f>
        <v>15.8</v>
      </c>
      <c r="M51">
        <f>H51-C51</f>
        <v>25</v>
      </c>
      <c r="N51">
        <f>SUMPRODUCT(MOD(C51:H51,2))</f>
        <v>3</v>
      </c>
      <c r="O51">
        <f>6-N51</f>
        <v>3</v>
      </c>
      <c r="P51">
        <f>COUNTIF(C51:H51,"&lt;=14")</f>
        <v>2</v>
      </c>
      <c r="Q51">
        <f>COUNTIF(C51:H51,"&gt;=15")</f>
        <v>4</v>
      </c>
      <c r="R51">
        <f>SUMPRODUCT(--(D51:H51-C51:G51=1))</f>
        <v>1</v>
      </c>
      <c r="S51">
        <f>SUMPRODUCT(COUNTIF(C52:H52,C51:H51))</f>
        <v>2</v>
      </c>
    </row>
    <row r="52">
      <c r="A52">
        <v>424</v>
      </c>
      <c r="B52" t="str">
        <v>2026-04-28</v>
      </c>
      <c r="C52">
        <v>1</v>
      </c>
      <c r="D52">
        <v>12</v>
      </c>
      <c r="E52">
        <v>17</v>
      </c>
      <c r="F52">
        <v>19</v>
      </c>
      <c r="G52">
        <v>22</v>
      </c>
      <c r="H52">
        <v>25</v>
      </c>
      <c r="I52">
        <v>2</v>
      </c>
      <c r="J52" t="str">
        <v>01 - 12 - 17 - 19 - 22 - 25 [CB: 2]</v>
      </c>
      <c r="K52">
        <f>SUM(C52:H52)</f>
        <v>96</v>
      </c>
      <c r="L52">
        <f>AVERAGE(C52:H52)</f>
        <v>16</v>
      </c>
      <c r="M52">
        <f>H52-C52</f>
        <v>24</v>
      </c>
      <c r="N52">
        <f>SUMPRODUCT(MOD(C52:H52,2))</f>
        <v>4</v>
      </c>
      <c r="O52">
        <f>6-N52</f>
        <v>2</v>
      </c>
      <c r="P52">
        <f>COUNTIF(C52:H52,"&lt;=14")</f>
        <v>2</v>
      </c>
      <c r="Q52">
        <f>COUNTIF(C52:H52,"&gt;=15")</f>
        <v>4</v>
      </c>
      <c r="R52">
        <f>SUMPRODUCT(--(D52:H52-C52:G52=1))</f>
        <v>0</v>
      </c>
      <c r="S52">
        <f>SUMPRODUCT(COUNTIF(C53:H53,C52:H52))</f>
        <v>0</v>
      </c>
    </row>
    <row r="53">
      <c r="A53">
        <v>423</v>
      </c>
      <c r="B53" t="str">
        <v>2026-04-24</v>
      </c>
      <c r="C53">
        <v>5</v>
      </c>
      <c r="D53">
        <v>10</v>
      </c>
      <c r="E53">
        <v>13</v>
      </c>
      <c r="F53">
        <v>14</v>
      </c>
      <c r="G53">
        <v>15</v>
      </c>
      <c r="H53">
        <v>20</v>
      </c>
      <c r="I53">
        <v>3</v>
      </c>
      <c r="J53" t="str">
        <v>05 - 10 - 13 - 14 - 15 - 20 [CB: 3]</v>
      </c>
      <c r="K53">
        <f>SUM(C53:H53)</f>
        <v>77</v>
      </c>
      <c r="L53">
        <f>AVERAGE(C53:H53)</f>
        <v>12.8</v>
      </c>
      <c r="M53">
        <f>H53-C53</f>
        <v>15</v>
      </c>
      <c r="N53">
        <f>SUMPRODUCT(MOD(C53:H53,2))</f>
        <v>3</v>
      </c>
      <c r="O53">
        <f>6-N53</f>
        <v>3</v>
      </c>
      <c r="P53">
        <f>COUNTIF(C53:H53,"&lt;=14")</f>
        <v>4</v>
      </c>
      <c r="Q53">
        <f>COUNTIF(C53:H53,"&gt;=15")</f>
        <v>2</v>
      </c>
      <c r="R53">
        <f>SUMPRODUCT(--(D53:H53-C53:G53=1))</f>
        <v>2</v>
      </c>
      <c r="S53">
        <f>SUMPRODUCT(COUNTIF(C54:H54,C53:H53))</f>
        <v>1</v>
      </c>
    </row>
    <row r="54">
      <c r="A54">
        <v>422</v>
      </c>
      <c r="B54" t="str">
        <v>2026-04-21</v>
      </c>
      <c r="C54">
        <v>1</v>
      </c>
      <c r="D54">
        <v>20</v>
      </c>
      <c r="E54">
        <v>23</v>
      </c>
      <c r="F54">
        <v>25</v>
      </c>
      <c r="G54">
        <v>26</v>
      </c>
      <c r="H54">
        <v>28</v>
      </c>
      <c r="I54">
        <v>1</v>
      </c>
      <c r="J54" t="str">
        <v>01 - 20 - 23 - 25 - 26 - 28 [CB: 1]</v>
      </c>
      <c r="K54">
        <f>SUM(C54:H54)</f>
        <v>123</v>
      </c>
      <c r="L54">
        <f>AVERAGE(C54:H54)</f>
        <v>20.5</v>
      </c>
      <c r="M54">
        <f>H54-C54</f>
        <v>27</v>
      </c>
      <c r="N54">
        <f>SUMPRODUCT(MOD(C54:H54,2))</f>
        <v>3</v>
      </c>
      <c r="O54">
        <f>6-N54</f>
        <v>3</v>
      </c>
      <c r="P54">
        <f>COUNTIF(C54:H54,"&lt;=14")</f>
        <v>1</v>
      </c>
      <c r="Q54">
        <f>COUNTIF(C54:H54,"&gt;=15")</f>
        <v>5</v>
      </c>
      <c r="R54">
        <f>SUMPRODUCT(--(D54:H54-C54:G54=1))</f>
        <v>1</v>
      </c>
      <c r="S54">
        <f>SUMPRODUCT(COUNTIF(C55:H55,C54:H54))</f>
        <v>1</v>
      </c>
    </row>
    <row r="55">
      <c r="A55">
        <v>421</v>
      </c>
      <c r="B55" t="str">
        <v>2026-04-17</v>
      </c>
      <c r="C55">
        <v>1</v>
      </c>
      <c r="D55">
        <v>6</v>
      </c>
      <c r="E55">
        <v>15</v>
      </c>
      <c r="F55">
        <v>19</v>
      </c>
      <c r="G55">
        <v>22</v>
      </c>
      <c r="H55">
        <v>24</v>
      </c>
      <c r="I55">
        <v>3</v>
      </c>
      <c r="J55" t="str">
        <v>01 - 06 - 15 - 19 - 22 - 24 [CB: 3]</v>
      </c>
      <c r="K55">
        <f>SUM(C55:H55)</f>
        <v>87</v>
      </c>
      <c r="L55">
        <f>AVERAGE(C55:H55)</f>
        <v>14.5</v>
      </c>
      <c r="M55">
        <f>H55-C55</f>
        <v>23</v>
      </c>
      <c r="N55">
        <f>SUMPRODUCT(MOD(C55:H55,2))</f>
        <v>3</v>
      </c>
      <c r="O55">
        <f>6-N55</f>
        <v>3</v>
      </c>
      <c r="P55">
        <f>COUNTIF(C55:H55,"&lt;=14")</f>
        <v>2</v>
      </c>
      <c r="Q55">
        <f>COUNTIF(C55:H55,"&gt;=15")</f>
        <v>4</v>
      </c>
      <c r="R55">
        <f>SUMPRODUCT(--(D55:H55-C55:G55=1))</f>
        <v>0</v>
      </c>
      <c r="S55">
        <f>SUMPRODUCT(COUNTIF(C56:H56,C55:H55))</f>
        <v>2</v>
      </c>
    </row>
    <row r="56">
      <c r="A56">
        <v>420</v>
      </c>
      <c r="B56" t="str">
        <v>2026-04-14</v>
      </c>
      <c r="C56">
        <v>1</v>
      </c>
      <c r="D56">
        <v>15</v>
      </c>
      <c r="E56">
        <v>16</v>
      </c>
      <c r="F56">
        <v>17</v>
      </c>
      <c r="G56">
        <v>20</v>
      </c>
      <c r="H56">
        <v>28</v>
      </c>
      <c r="I56">
        <v>2</v>
      </c>
      <c r="J56" t="str">
        <v>01 - 15 - 16 - 17 - 20 - 28 [CB: 2]</v>
      </c>
      <c r="K56">
        <f>SUM(C56:H56)</f>
        <v>97</v>
      </c>
      <c r="L56">
        <f>AVERAGE(C56:H56)</f>
        <v>16.2</v>
      </c>
      <c r="M56">
        <f>H56-C56</f>
        <v>27</v>
      </c>
      <c r="N56">
        <f>SUMPRODUCT(MOD(C56:H56,2))</f>
        <v>3</v>
      </c>
      <c r="O56">
        <f>6-N56</f>
        <v>3</v>
      </c>
      <c r="P56">
        <f>COUNTIF(C56:H56,"&lt;=14")</f>
        <v>1</v>
      </c>
      <c r="Q56">
        <f>COUNTIF(C56:H56,"&gt;=15")</f>
        <v>5</v>
      </c>
      <c r="R56">
        <f>SUMPRODUCT(--(D56:H56-C56:G56=1))</f>
        <v>2</v>
      </c>
      <c r="S56">
        <f>SUMPRODUCT(COUNTIF(C57:H57,C56:H56))</f>
        <v>2</v>
      </c>
    </row>
    <row r="57">
      <c r="A57">
        <v>419</v>
      </c>
      <c r="B57" t="str">
        <v>2026-04-10</v>
      </c>
      <c r="C57">
        <v>7</v>
      </c>
      <c r="D57">
        <v>16</v>
      </c>
      <c r="E57">
        <v>20</v>
      </c>
      <c r="F57">
        <v>21</v>
      </c>
      <c r="G57">
        <v>22</v>
      </c>
      <c r="H57">
        <v>26</v>
      </c>
      <c r="I57">
        <v>2</v>
      </c>
      <c r="J57" t="str">
        <v>07 - 16 - 20 - 21 - 22 - 26 [CB: 2]</v>
      </c>
      <c r="K57">
        <f>SUM(C57:H57)</f>
        <v>112</v>
      </c>
      <c r="L57">
        <f>AVERAGE(C57:H57)</f>
        <v>18.7</v>
      </c>
      <c r="M57">
        <f>H57-C57</f>
        <v>19</v>
      </c>
      <c r="N57">
        <f>SUMPRODUCT(MOD(C57:H57,2))</f>
        <v>2</v>
      </c>
      <c r="O57">
        <f>6-N57</f>
        <v>4</v>
      </c>
      <c r="P57">
        <f>COUNTIF(C57:H57,"&lt;=14")</f>
        <v>1</v>
      </c>
      <c r="Q57">
        <f>COUNTIF(C57:H57,"&gt;=15")</f>
        <v>5</v>
      </c>
      <c r="R57">
        <f>SUMPRODUCT(--(D57:H57-C57:G57=1))</f>
        <v>2</v>
      </c>
      <c r="S57">
        <f>SUMPRODUCT(COUNTIF(C58:H58,C57:H57))</f>
        <v>0</v>
      </c>
    </row>
    <row r="58">
      <c r="A58">
        <v>418</v>
      </c>
      <c r="B58" t="str">
        <v>2026-04-07</v>
      </c>
      <c r="C58">
        <v>4</v>
      </c>
      <c r="D58">
        <v>5</v>
      </c>
      <c r="E58">
        <v>12</v>
      </c>
      <c r="F58">
        <v>17</v>
      </c>
      <c r="G58">
        <v>19</v>
      </c>
      <c r="H58">
        <v>28</v>
      </c>
      <c r="I58">
        <v>2</v>
      </c>
      <c r="J58" t="str">
        <v>04 - 05 - 12 - 17 - 19 - 28 [CB: 2]</v>
      </c>
      <c r="K58">
        <f>SUM(C58:H58)</f>
        <v>85</v>
      </c>
      <c r="L58">
        <f>AVERAGE(C58:H58)</f>
        <v>14.2</v>
      </c>
      <c r="M58">
        <f>H58-C58</f>
        <v>24</v>
      </c>
      <c r="N58">
        <f>SUMPRODUCT(MOD(C58:H58,2))</f>
        <v>3</v>
      </c>
      <c r="O58">
        <f>6-N58</f>
        <v>3</v>
      </c>
      <c r="P58">
        <f>COUNTIF(C58:H58,"&lt;=14")</f>
        <v>3</v>
      </c>
      <c r="Q58">
        <f>COUNTIF(C58:H58,"&gt;=15")</f>
        <v>3</v>
      </c>
      <c r="R58">
        <f>SUMPRODUCT(--(D58:H58-C58:G58=1))</f>
        <v>1</v>
      </c>
      <c r="S58">
        <f>SUMPRODUCT(COUNTIF(C59:H59,C58:H58))</f>
        <v>1</v>
      </c>
    </row>
    <row r="59">
      <c r="A59">
        <v>417</v>
      </c>
      <c r="B59" t="str">
        <v>2026-03-31</v>
      </c>
      <c r="C59">
        <v>1</v>
      </c>
      <c r="D59">
        <v>5</v>
      </c>
      <c r="E59">
        <v>7</v>
      </c>
      <c r="F59">
        <v>15</v>
      </c>
      <c r="G59">
        <v>20</v>
      </c>
      <c r="H59">
        <v>22</v>
      </c>
      <c r="I59">
        <v>3</v>
      </c>
      <c r="J59" t="str">
        <v>01 - 05 - 07 - 15 - 20 - 22 [CB: 3]</v>
      </c>
      <c r="K59">
        <f>SUM(C59:H59)</f>
        <v>70</v>
      </c>
      <c r="L59">
        <f>AVERAGE(C59:H59)</f>
        <v>11.7</v>
      </c>
      <c r="M59">
        <f>H59-C59</f>
        <v>21</v>
      </c>
      <c r="N59">
        <f>SUMPRODUCT(MOD(C59:H59,2))</f>
        <v>4</v>
      </c>
      <c r="O59">
        <f>6-N59</f>
        <v>2</v>
      </c>
      <c r="P59">
        <f>COUNTIF(C59:H59,"&lt;=14")</f>
        <v>3</v>
      </c>
      <c r="Q59">
        <f>COUNTIF(C59:H59,"&gt;=15")</f>
        <v>3</v>
      </c>
      <c r="R59">
        <f>SUMPRODUCT(--(D59:H59-C59:G59=1))</f>
        <v>0</v>
      </c>
      <c r="S59">
        <f>SUMPRODUCT(COUNTIF(C60:H60,C59:H59))</f>
        <v>1</v>
      </c>
    </row>
    <row r="60">
      <c r="A60">
        <v>416</v>
      </c>
      <c r="B60" t="str">
        <v>2026-03-27</v>
      </c>
      <c r="C60">
        <v>4</v>
      </c>
      <c r="D60">
        <v>17</v>
      </c>
      <c r="E60">
        <v>19</v>
      </c>
      <c r="F60">
        <v>22</v>
      </c>
      <c r="G60">
        <v>27</v>
      </c>
      <c r="H60">
        <v>28</v>
      </c>
      <c r="I60">
        <v>1</v>
      </c>
      <c r="J60" t="str">
        <v>04 - 17 - 19 - 22 - 27 - 28 [CB: 1]</v>
      </c>
      <c r="K60">
        <f>SUM(C60:H60)</f>
        <v>117</v>
      </c>
      <c r="L60">
        <f>AVERAGE(C60:H60)</f>
        <v>19.5</v>
      </c>
      <c r="M60">
        <f>H60-C60</f>
        <v>24</v>
      </c>
      <c r="N60">
        <f>SUMPRODUCT(MOD(C60:H60,2))</f>
        <v>3</v>
      </c>
      <c r="O60">
        <f>6-N60</f>
        <v>3</v>
      </c>
      <c r="P60">
        <f>COUNTIF(C60:H60,"&lt;=14")</f>
        <v>1</v>
      </c>
      <c r="Q60">
        <f>COUNTIF(C60:H60,"&gt;=15")</f>
        <v>5</v>
      </c>
      <c r="R60">
        <f>SUMPRODUCT(--(D60:H60-C60:G60=1))</f>
        <v>1</v>
      </c>
      <c r="S60">
        <f>SUMPRODUCT(COUNTIF(C61:H61,C60:H60))</f>
        <v>3</v>
      </c>
    </row>
    <row r="61">
      <c r="A61">
        <v>415</v>
      </c>
      <c r="B61" t="str">
        <v>2026-03-24</v>
      </c>
      <c r="C61">
        <v>4</v>
      </c>
      <c r="D61">
        <v>5</v>
      </c>
      <c r="E61">
        <v>6</v>
      </c>
      <c r="F61">
        <v>19</v>
      </c>
      <c r="G61">
        <v>20</v>
      </c>
      <c r="H61">
        <v>28</v>
      </c>
      <c r="I61">
        <v>3</v>
      </c>
      <c r="J61" t="str">
        <v>04 - 05 - 06 - 19 - 20 - 28 [CB: 3]</v>
      </c>
      <c r="K61">
        <f>SUM(C61:H61)</f>
        <v>82</v>
      </c>
      <c r="L61">
        <f>AVERAGE(C61:H61)</f>
        <v>13.7</v>
      </c>
      <c r="M61">
        <f>H61-C61</f>
        <v>24</v>
      </c>
      <c r="N61">
        <f>SUMPRODUCT(MOD(C61:H61,2))</f>
        <v>2</v>
      </c>
      <c r="O61">
        <f>6-N61</f>
        <v>4</v>
      </c>
      <c r="P61">
        <f>COUNTIF(C61:H61,"&lt;=14")</f>
        <v>3</v>
      </c>
      <c r="Q61">
        <f>COUNTIF(C61:H61,"&gt;=15")</f>
        <v>3</v>
      </c>
      <c r="R61">
        <f>SUMPRODUCT(--(D61:H61-C61:G61=1))</f>
        <v>3</v>
      </c>
      <c r="S61">
        <f>SUMPRODUCT(COUNTIF(C62:H62,C61:H61))</f>
        <v>1</v>
      </c>
    </row>
    <row r="62">
      <c r="A62">
        <v>414</v>
      </c>
      <c r="B62" t="str">
        <v>2026-03-17</v>
      </c>
      <c r="C62">
        <v>3</v>
      </c>
      <c r="D62">
        <v>7</v>
      </c>
      <c r="E62">
        <v>12</v>
      </c>
      <c r="F62">
        <v>20</v>
      </c>
      <c r="G62">
        <v>23</v>
      </c>
      <c r="H62">
        <v>25</v>
      </c>
      <c r="I62">
        <v>2</v>
      </c>
      <c r="J62" t="str">
        <v>03 - 07 - 12 - 20 - 23 - 25 [CB: 2]</v>
      </c>
      <c r="K62">
        <f>SUM(C62:H62)</f>
        <v>90</v>
      </c>
      <c r="L62">
        <f>AVERAGE(C62:H62)</f>
        <v>15</v>
      </c>
      <c r="M62">
        <f>H62-C62</f>
        <v>22</v>
      </c>
      <c r="N62">
        <f>SUMPRODUCT(MOD(C62:H62,2))</f>
        <v>4</v>
      </c>
      <c r="O62">
        <f>6-N62</f>
        <v>2</v>
      </c>
      <c r="P62">
        <f>COUNTIF(C62:H62,"&lt;=14")</f>
        <v>3</v>
      </c>
      <c r="Q62">
        <f>COUNTIF(C62:H62,"&gt;=15")</f>
        <v>3</v>
      </c>
      <c r="R62">
        <f>SUMPRODUCT(--(D62:H62-C62:G62=1))</f>
        <v>0</v>
      </c>
      <c r="S62">
        <f>SUMPRODUCT(COUNTIF(C63:H63,C62:H62))</f>
        <v>0</v>
      </c>
    </row>
    <row r="63">
      <c r="A63">
        <v>413</v>
      </c>
      <c r="B63" t="str">
        <v>2026-03-13</v>
      </c>
      <c r="C63">
        <v>1</v>
      </c>
      <c r="D63">
        <v>15</v>
      </c>
      <c r="E63">
        <v>19</v>
      </c>
      <c r="F63">
        <v>21</v>
      </c>
      <c r="G63">
        <v>27</v>
      </c>
      <c r="H63">
        <v>28</v>
      </c>
      <c r="I63">
        <v>3</v>
      </c>
      <c r="J63" t="str">
        <v>01 - 15 - 19 - 21 - 27 - 28 [CB: 3]</v>
      </c>
      <c r="K63">
        <f>SUM(C63:H63)</f>
        <v>111</v>
      </c>
      <c r="L63">
        <f>AVERAGE(C63:H63)</f>
        <v>18.5</v>
      </c>
      <c r="M63">
        <f>H63-C63</f>
        <v>27</v>
      </c>
      <c r="N63">
        <f>SUMPRODUCT(MOD(C63:H63,2))</f>
        <v>5</v>
      </c>
      <c r="O63">
        <f>6-N63</f>
        <v>1</v>
      </c>
      <c r="P63">
        <f>COUNTIF(C63:H63,"&lt;=14")</f>
        <v>1</v>
      </c>
      <c r="Q63">
        <f>COUNTIF(C63:H63,"&gt;=15")</f>
        <v>5</v>
      </c>
      <c r="R63">
        <f>SUMPRODUCT(--(D63:H63-C63:G63=1))</f>
        <v>1</v>
      </c>
      <c r="S63">
        <f>SUMPRODUCT(COUNTIF(C64:H64,C63:H63))</f>
        <v>0</v>
      </c>
    </row>
    <row r="64">
      <c r="A64">
        <v>412</v>
      </c>
      <c r="B64" t="str">
        <v>2026-03-10</v>
      </c>
      <c r="C64">
        <v>6</v>
      </c>
      <c r="D64">
        <v>17</v>
      </c>
      <c r="E64">
        <v>20</v>
      </c>
      <c r="F64">
        <v>22</v>
      </c>
      <c r="G64">
        <v>24</v>
      </c>
      <c r="H64">
        <v>26</v>
      </c>
      <c r="I64">
        <v>2</v>
      </c>
      <c r="J64" t="str">
        <v>06 - 17 - 20 - 22 - 24 - 26 [CB: 2]</v>
      </c>
      <c r="K64">
        <f>SUM(C64:H64)</f>
        <v>115</v>
      </c>
      <c r="L64">
        <f>AVERAGE(C64:H64)</f>
        <v>19.2</v>
      </c>
      <c r="M64">
        <f>H64-C64</f>
        <v>20</v>
      </c>
      <c r="N64">
        <f>SUMPRODUCT(MOD(C64:H64,2))</f>
        <v>1</v>
      </c>
      <c r="O64">
        <f>6-N64</f>
        <v>5</v>
      </c>
      <c r="P64">
        <f>COUNTIF(C64:H64,"&lt;=14")</f>
        <v>1</v>
      </c>
      <c r="Q64">
        <f>COUNTIF(C64:H64,"&gt;=15")</f>
        <v>5</v>
      </c>
      <c r="R64">
        <f>SUMPRODUCT(--(D64:H64-C64:G64=1))</f>
        <v>0</v>
      </c>
      <c r="S64">
        <f>SUMPRODUCT(COUNTIF(C65:H65,C64:H64))</f>
        <v>1</v>
      </c>
    </row>
    <row r="65">
      <c r="A65">
        <v>411</v>
      </c>
      <c r="B65" t="str">
        <v>2026-03-06</v>
      </c>
      <c r="C65">
        <v>2</v>
      </c>
      <c r="D65">
        <v>7</v>
      </c>
      <c r="E65">
        <v>9</v>
      </c>
      <c r="F65">
        <v>17</v>
      </c>
      <c r="G65">
        <v>19</v>
      </c>
      <c r="H65">
        <v>23</v>
      </c>
      <c r="I65">
        <v>2</v>
      </c>
      <c r="J65" t="str">
        <v>02 - 07 - 09 - 17 - 19 - 23 [CB: 2]</v>
      </c>
      <c r="K65">
        <f>SUM(C65:H65)</f>
        <v>77</v>
      </c>
      <c r="L65">
        <f>AVERAGE(C65:H65)</f>
        <v>12.8</v>
      </c>
      <c r="M65">
        <f>H65-C65</f>
        <v>21</v>
      </c>
      <c r="N65">
        <f>SUMPRODUCT(MOD(C65:H65,2))</f>
        <v>5</v>
      </c>
      <c r="O65">
        <f>6-N65</f>
        <v>1</v>
      </c>
      <c r="P65">
        <f>COUNTIF(C65:H65,"&lt;=14")</f>
        <v>3</v>
      </c>
      <c r="Q65">
        <f>COUNTIF(C65:H65,"&gt;=15")</f>
        <v>3</v>
      </c>
      <c r="R65">
        <f>SUMPRODUCT(--(D65:H65-C65:G65=1))</f>
        <v>0</v>
      </c>
      <c r="S65">
        <f>SUMPRODUCT(COUNTIF(C66:H66,C65:H65))</f>
        <v>1</v>
      </c>
    </row>
    <row r="66">
      <c r="A66">
        <v>410</v>
      </c>
      <c r="B66" t="str">
        <v>2026-03-03</v>
      </c>
      <c r="C66">
        <v>5</v>
      </c>
      <c r="D66">
        <v>10</v>
      </c>
      <c r="E66">
        <v>17</v>
      </c>
      <c r="F66">
        <v>18</v>
      </c>
      <c r="G66">
        <v>22</v>
      </c>
      <c r="H66">
        <v>27</v>
      </c>
      <c r="I66">
        <v>3</v>
      </c>
      <c r="J66" t="str">
        <v>05 - 10 - 17 - 18 - 22 - 27 [CB: 3]</v>
      </c>
      <c r="K66">
        <f>SUM(C66:H66)</f>
        <v>99</v>
      </c>
      <c r="L66">
        <f>AVERAGE(C66:H66)</f>
        <v>16.5</v>
      </c>
      <c r="M66">
        <f>H66-C66</f>
        <v>22</v>
      </c>
      <c r="N66">
        <f>SUMPRODUCT(MOD(C66:H66,2))</f>
        <v>3</v>
      </c>
      <c r="O66">
        <f>6-N66</f>
        <v>3</v>
      </c>
      <c r="P66">
        <f>COUNTIF(C66:H66,"&lt;=14")</f>
        <v>2</v>
      </c>
      <c r="Q66">
        <f>COUNTIF(C66:H66,"&gt;=15")</f>
        <v>4</v>
      </c>
      <c r="R66">
        <f>SUMPRODUCT(--(D66:H66-C66:G66=1))</f>
        <v>1</v>
      </c>
      <c r="S66">
        <f>SUMPRODUCT(COUNTIF(C67:H67,C66:H66))</f>
        <v>1</v>
      </c>
    </row>
    <row r="67">
      <c r="A67">
        <v>409</v>
      </c>
      <c r="B67" t="str">
        <v>2026-02-27</v>
      </c>
      <c r="C67">
        <v>4</v>
      </c>
      <c r="D67">
        <v>17</v>
      </c>
      <c r="E67">
        <v>19</v>
      </c>
      <c r="F67">
        <v>21</v>
      </c>
      <c r="G67">
        <v>24</v>
      </c>
      <c r="H67">
        <v>26</v>
      </c>
      <c r="I67">
        <v>1</v>
      </c>
      <c r="J67" t="str">
        <v>04 - 17 - 19 - 21 - 24 - 26 [CB: 1]</v>
      </c>
      <c r="K67">
        <f>SUM(C67:H67)</f>
        <v>111</v>
      </c>
      <c r="L67">
        <f>AVERAGE(C67:H67)</f>
        <v>18.5</v>
      </c>
      <c r="M67">
        <f>H67-C67</f>
        <v>22</v>
      </c>
      <c r="N67">
        <f>SUMPRODUCT(MOD(C67:H67,2))</f>
        <v>3</v>
      </c>
      <c r="O67">
        <f>6-N67</f>
        <v>3</v>
      </c>
      <c r="P67">
        <f>COUNTIF(C67:H67,"&lt;=14")</f>
        <v>1</v>
      </c>
      <c r="Q67">
        <f>COUNTIF(C67:H67,"&gt;=15")</f>
        <v>5</v>
      </c>
      <c r="R67">
        <f>SUMPRODUCT(--(D67:H67-C67:G67=1))</f>
        <v>0</v>
      </c>
      <c r="S67">
        <f>SUMPRODUCT(COUNTIF(C68:H68,C67:H67))</f>
        <v>1</v>
      </c>
    </row>
    <row r="68">
      <c r="A68">
        <v>408</v>
      </c>
      <c r="B68" t="str">
        <v>2026-02-24</v>
      </c>
      <c r="C68">
        <v>2</v>
      </c>
      <c r="D68">
        <v>8</v>
      </c>
      <c r="E68">
        <v>11</v>
      </c>
      <c r="F68">
        <v>12</v>
      </c>
      <c r="G68">
        <v>18</v>
      </c>
      <c r="H68">
        <v>26</v>
      </c>
      <c r="I68">
        <v>2</v>
      </c>
      <c r="J68" t="str">
        <v>02 - 08 - 11 - 12 - 18 - 26 [CB: 2]</v>
      </c>
      <c r="K68">
        <f>SUM(C68:H68)</f>
        <v>77</v>
      </c>
      <c r="L68">
        <f>AVERAGE(C68:H68)</f>
        <v>12.8</v>
      </c>
      <c r="M68">
        <f>H68-C68</f>
        <v>24</v>
      </c>
      <c r="N68">
        <f>SUMPRODUCT(MOD(C68:H68,2))</f>
        <v>1</v>
      </c>
      <c r="O68">
        <f>6-N68</f>
        <v>5</v>
      </c>
      <c r="P68">
        <f>COUNTIF(C68:H68,"&lt;=14")</f>
        <v>4</v>
      </c>
      <c r="Q68">
        <f>COUNTIF(C68:H68,"&gt;=15")</f>
        <v>2</v>
      </c>
      <c r="R68">
        <f>SUMPRODUCT(--(D68:H68-C68:G68=1))</f>
        <v>1</v>
      </c>
      <c r="S68">
        <f>SUMPRODUCT(COUNTIF(C69:H69,C68:H68))</f>
        <v>1</v>
      </c>
    </row>
    <row r="69">
      <c r="A69">
        <v>407</v>
      </c>
      <c r="B69" t="str">
        <v>2026-02-20</v>
      </c>
      <c r="C69">
        <v>1</v>
      </c>
      <c r="D69">
        <v>6</v>
      </c>
      <c r="E69">
        <v>13</v>
      </c>
      <c r="F69">
        <v>17</v>
      </c>
      <c r="G69">
        <v>18</v>
      </c>
      <c r="H69">
        <v>27</v>
      </c>
      <c r="I69">
        <v>3</v>
      </c>
      <c r="J69" t="str">
        <v>01 - 06 - 13 - 17 - 18 - 27 [CB: 3]</v>
      </c>
      <c r="K69">
        <f>SUM(C69:H69)</f>
        <v>82</v>
      </c>
      <c r="L69">
        <f>AVERAGE(C69:H69)</f>
        <v>13.7</v>
      </c>
      <c r="M69">
        <f>H69-C69</f>
        <v>26</v>
      </c>
      <c r="N69">
        <f>SUMPRODUCT(MOD(C69:H69,2))</f>
        <v>4</v>
      </c>
      <c r="O69">
        <f>6-N69</f>
        <v>2</v>
      </c>
      <c r="P69">
        <f>COUNTIF(C69:H69,"&lt;=14")</f>
        <v>3</v>
      </c>
      <c r="Q69">
        <f>COUNTIF(C69:H69,"&gt;=15")</f>
        <v>3</v>
      </c>
      <c r="R69">
        <f>SUMPRODUCT(--(D69:H69-C69:G69=1))</f>
        <v>1</v>
      </c>
      <c r="S69">
        <f>SUMPRODUCT(COUNTIF(C70:H70,C69:H69))</f>
        <v>0</v>
      </c>
    </row>
    <row r="70">
      <c r="A70">
        <v>406</v>
      </c>
      <c r="B70" t="str">
        <v>2026-02-17</v>
      </c>
      <c r="C70">
        <v>4</v>
      </c>
      <c r="D70">
        <v>7</v>
      </c>
      <c r="E70">
        <v>8</v>
      </c>
      <c r="F70">
        <v>11</v>
      </c>
      <c r="G70">
        <v>12</v>
      </c>
      <c r="H70">
        <v>14</v>
      </c>
      <c r="I70">
        <v>2</v>
      </c>
      <c r="J70" t="str">
        <v>04 - 07 - 08 - 11 - 12 - 14 [CB: 2]</v>
      </c>
      <c r="K70">
        <f>SUM(C70:H70)</f>
        <v>56</v>
      </c>
      <c r="L70">
        <f>AVERAGE(C70:H70)</f>
        <v>9.3</v>
      </c>
      <c r="M70">
        <f>H70-C70</f>
        <v>10</v>
      </c>
      <c r="N70">
        <f>SUMPRODUCT(MOD(C70:H70,2))</f>
        <v>2</v>
      </c>
      <c r="O70">
        <f>6-N70</f>
        <v>4</v>
      </c>
      <c r="P70">
        <f>COUNTIF(C70:H70,"&lt;=14")</f>
        <v>6</v>
      </c>
      <c r="Q70">
        <f>COUNTIF(C70:H70,"&gt;=15")</f>
        <v>0</v>
      </c>
      <c r="R70">
        <f>SUMPRODUCT(--(D70:H70-C70:G70=1))</f>
        <v>2</v>
      </c>
      <c r="S70">
        <f>SUMPRODUCT(COUNTIF(C71:H71,C70:H70))</f>
        <v>1</v>
      </c>
    </row>
    <row r="71">
      <c r="A71">
        <v>405</v>
      </c>
      <c r="B71" t="str">
        <v>2026-02-13</v>
      </c>
      <c r="C71">
        <v>11</v>
      </c>
      <c r="D71">
        <v>13</v>
      </c>
      <c r="E71">
        <v>17</v>
      </c>
      <c r="F71">
        <v>20</v>
      </c>
      <c r="G71">
        <v>21</v>
      </c>
      <c r="H71">
        <v>23</v>
      </c>
      <c r="I71">
        <v>1</v>
      </c>
      <c r="J71" t="str">
        <v>11 - 13 - 17 - 20 - 21 - 23 [CB: 1]</v>
      </c>
      <c r="K71">
        <f>SUM(C71:H71)</f>
        <v>105</v>
      </c>
      <c r="L71">
        <f>AVERAGE(C71:H71)</f>
        <v>17.5</v>
      </c>
      <c r="M71">
        <f>H71-C71</f>
        <v>12</v>
      </c>
      <c r="N71">
        <f>SUMPRODUCT(MOD(C71:H71,2))</f>
        <v>5</v>
      </c>
      <c r="O71">
        <f>6-N71</f>
        <v>1</v>
      </c>
      <c r="P71">
        <f>COUNTIF(C71:H71,"&lt;=14")</f>
        <v>2</v>
      </c>
      <c r="Q71">
        <f>COUNTIF(C71:H71,"&gt;=15")</f>
        <v>4</v>
      </c>
      <c r="R71">
        <f>SUMPRODUCT(--(D71:H71-C71:G71=1))</f>
        <v>1</v>
      </c>
      <c r="S71">
        <f>SUMPRODUCT(COUNTIF(C72:H72,C71:H71))</f>
        <v>2</v>
      </c>
    </row>
    <row r="72">
      <c r="A72">
        <v>404</v>
      </c>
      <c r="B72" t="str">
        <v>2026-02-10</v>
      </c>
      <c r="C72">
        <v>3</v>
      </c>
      <c r="D72">
        <v>15</v>
      </c>
      <c r="E72">
        <v>16</v>
      </c>
      <c r="F72">
        <v>17</v>
      </c>
      <c r="G72">
        <v>19</v>
      </c>
      <c r="H72">
        <v>21</v>
      </c>
      <c r="I72">
        <v>3</v>
      </c>
      <c r="J72" t="str">
        <v>03 - 15 - 16 - 17 - 19 - 21 [CB: 3]</v>
      </c>
      <c r="K72">
        <f>SUM(C72:H72)</f>
        <v>91</v>
      </c>
      <c r="L72">
        <f>AVERAGE(C72:H72)</f>
        <v>15.2</v>
      </c>
      <c r="M72">
        <f>H72-C72</f>
        <v>18</v>
      </c>
      <c r="N72">
        <f>SUMPRODUCT(MOD(C72:H72,2))</f>
        <v>5</v>
      </c>
      <c r="O72">
        <f>6-N72</f>
        <v>1</v>
      </c>
      <c r="P72">
        <f>COUNTIF(C72:H72,"&lt;=14")</f>
        <v>1</v>
      </c>
      <c r="Q72">
        <f>COUNTIF(C72:H72,"&gt;=15")</f>
        <v>5</v>
      </c>
      <c r="R72">
        <f>SUMPRODUCT(--(D72:H72-C72:G72=1))</f>
        <v>2</v>
      </c>
      <c r="S72">
        <f>SUMPRODUCT(COUNTIF(C73:H73,C72:H72))</f>
        <v>2</v>
      </c>
    </row>
    <row r="73">
      <c r="A73">
        <v>403</v>
      </c>
      <c r="B73" t="str">
        <v>2026-02-06</v>
      </c>
      <c r="C73">
        <v>5</v>
      </c>
      <c r="D73">
        <v>13</v>
      </c>
      <c r="E73">
        <v>16</v>
      </c>
      <c r="F73">
        <v>17</v>
      </c>
      <c r="G73">
        <v>25</v>
      </c>
      <c r="H73">
        <v>28</v>
      </c>
      <c r="I73">
        <v>3</v>
      </c>
      <c r="J73" t="str">
        <v>05 - 13 - 16 - 17 - 25 - 28 [CB: 3]</v>
      </c>
      <c r="K73">
        <f>SUM(C73:H73)</f>
        <v>104</v>
      </c>
      <c r="L73">
        <f>AVERAGE(C73:H73)</f>
        <v>17.3</v>
      </c>
      <c r="M73">
        <f>H73-C73</f>
        <v>23</v>
      </c>
      <c r="N73">
        <f>SUMPRODUCT(MOD(C73:H73,2))</f>
        <v>4</v>
      </c>
      <c r="O73">
        <f>6-N73</f>
        <v>2</v>
      </c>
      <c r="P73">
        <f>COUNTIF(C73:H73,"&lt;=14")</f>
        <v>2</v>
      </c>
      <c r="Q73">
        <f>COUNTIF(C73:H73,"&gt;=15")</f>
        <v>4</v>
      </c>
      <c r="R73">
        <f>SUMPRODUCT(--(D73:H73-C73:G73=1))</f>
        <v>1</v>
      </c>
      <c r="S73">
        <f>SUMPRODUCT(COUNTIF(C74:H74,C73:H73))</f>
        <v>0</v>
      </c>
    </row>
    <row r="74">
      <c r="A74">
        <v>402</v>
      </c>
      <c r="B74" t="str">
        <v>2026-02-03</v>
      </c>
      <c r="C74">
        <v>1</v>
      </c>
      <c r="D74">
        <v>3</v>
      </c>
      <c r="E74">
        <v>8</v>
      </c>
      <c r="F74">
        <v>10</v>
      </c>
      <c r="G74">
        <v>21</v>
      </c>
      <c r="H74">
        <v>22</v>
      </c>
      <c r="I74">
        <v>2</v>
      </c>
      <c r="J74" t="str">
        <v>01 - 03 - 08 - 10 - 21 - 22 [CB: 2]</v>
      </c>
      <c r="K74">
        <f>SUM(C74:H74)</f>
        <v>65</v>
      </c>
      <c r="L74">
        <f>AVERAGE(C74:H74)</f>
        <v>10.8</v>
      </c>
      <c r="M74">
        <f>H74-C74</f>
        <v>21</v>
      </c>
      <c r="N74">
        <f>SUMPRODUCT(MOD(C74:H74,2))</f>
        <v>3</v>
      </c>
      <c r="O74">
        <f>6-N74</f>
        <v>3</v>
      </c>
      <c r="P74">
        <f>COUNTIF(C74:H74,"&lt;=14")</f>
        <v>4</v>
      </c>
      <c r="Q74">
        <f>COUNTIF(C74:H74,"&gt;=15")</f>
        <v>2</v>
      </c>
      <c r="R74">
        <f>SUMPRODUCT(--(D74:H74-C74:G74=1))</f>
        <v>1</v>
      </c>
      <c r="S74">
        <f>SUMPRODUCT(COUNTIF(C75:H75,C74:H74))</f>
        <v>2</v>
      </c>
    </row>
    <row r="75">
      <c r="A75">
        <v>401</v>
      </c>
      <c r="B75" t="str">
        <v>2026-01-30</v>
      </c>
      <c r="C75">
        <v>1</v>
      </c>
      <c r="D75">
        <v>2</v>
      </c>
      <c r="E75">
        <v>14</v>
      </c>
      <c r="F75">
        <v>21</v>
      </c>
      <c r="G75">
        <v>26</v>
      </c>
      <c r="H75">
        <v>28</v>
      </c>
      <c r="I75">
        <v>2</v>
      </c>
      <c r="J75" t="str">
        <v>01 - 02 - 14 - 21 - 26 - 28 [CB: 2]</v>
      </c>
      <c r="K75">
        <f>SUM(C75:H75)</f>
        <v>92</v>
      </c>
      <c r="L75">
        <f>AVERAGE(C75:H75)</f>
        <v>15.3</v>
      </c>
      <c r="M75">
        <f>H75-C75</f>
        <v>27</v>
      </c>
      <c r="N75">
        <f>SUMPRODUCT(MOD(C75:H75,2))</f>
        <v>2</v>
      </c>
      <c r="O75">
        <f>6-N75</f>
        <v>4</v>
      </c>
      <c r="P75">
        <f>COUNTIF(C75:H75,"&lt;=14")</f>
        <v>3</v>
      </c>
      <c r="Q75">
        <f>COUNTIF(C75:H75,"&gt;=15")</f>
        <v>3</v>
      </c>
      <c r="R75">
        <f>SUMPRODUCT(--(D75:H75-C75:G75=1))</f>
        <v>1</v>
      </c>
      <c r="S75">
        <f>SUMPRODUCT(COUNTIF(C76:H76,C75:H75))</f>
        <v>1</v>
      </c>
    </row>
    <row r="76">
      <c r="A76">
        <v>400</v>
      </c>
      <c r="B76" t="str">
        <v>2026-01-27</v>
      </c>
      <c r="C76">
        <v>5</v>
      </c>
      <c r="D76">
        <v>8</v>
      </c>
      <c r="E76">
        <v>9</v>
      </c>
      <c r="F76">
        <v>15</v>
      </c>
      <c r="G76">
        <v>16</v>
      </c>
      <c r="H76">
        <v>28</v>
      </c>
      <c r="I76">
        <v>2</v>
      </c>
      <c r="J76" t="str">
        <v>05 - 08 - 09 - 15 - 16 - 28 [CB: 2]</v>
      </c>
      <c r="K76">
        <f>SUM(C76:H76)</f>
        <v>81</v>
      </c>
      <c r="L76">
        <f>AVERAGE(C76:H76)</f>
        <v>13.5</v>
      </c>
      <c r="M76">
        <f>H76-C76</f>
        <v>23</v>
      </c>
      <c r="N76">
        <f>SUMPRODUCT(MOD(C76:H76,2))</f>
        <v>3</v>
      </c>
      <c r="O76">
        <f>6-N76</f>
        <v>3</v>
      </c>
      <c r="P76">
        <f>COUNTIF(C76:H76,"&lt;=14")</f>
        <v>3</v>
      </c>
      <c r="Q76">
        <f>COUNTIF(C76:H76,"&gt;=15")</f>
        <v>3</v>
      </c>
      <c r="R76">
        <f>SUMPRODUCT(--(D76:H76-C76:G76=1))</f>
        <v>2</v>
      </c>
      <c r="S76">
        <f>SUMPRODUCT(COUNTIF(C77:H77,C76:H76))</f>
        <v>2</v>
      </c>
    </row>
    <row r="77">
      <c r="A77">
        <v>399</v>
      </c>
      <c r="B77" t="str">
        <v>2026-01-23</v>
      </c>
      <c r="C77">
        <v>1</v>
      </c>
      <c r="D77">
        <v>5</v>
      </c>
      <c r="E77">
        <v>11</v>
      </c>
      <c r="F77">
        <v>13</v>
      </c>
      <c r="G77">
        <v>22</v>
      </c>
      <c r="H77">
        <v>28</v>
      </c>
      <c r="I77">
        <v>1</v>
      </c>
      <c r="J77" t="str">
        <v>01 - 05 - 11 - 13 - 22 - 28 [CB: 1]</v>
      </c>
      <c r="K77">
        <f>SUM(C77:H77)</f>
        <v>80</v>
      </c>
      <c r="L77">
        <f>AVERAGE(C77:H77)</f>
        <v>13.3</v>
      </c>
      <c r="M77">
        <f>H77-C77</f>
        <v>27</v>
      </c>
      <c r="N77">
        <f>SUMPRODUCT(MOD(C77:H77,2))</f>
        <v>4</v>
      </c>
      <c r="O77">
        <f>6-N77</f>
        <v>2</v>
      </c>
      <c r="P77">
        <f>COUNTIF(C77:H77,"&lt;=14")</f>
        <v>4</v>
      </c>
      <c r="Q77">
        <f>COUNTIF(C77:H77,"&gt;=15")</f>
        <v>2</v>
      </c>
      <c r="R77">
        <f>SUMPRODUCT(--(D77:H77-C77:G77=1))</f>
        <v>0</v>
      </c>
      <c r="S77">
        <f>SUMPRODUCT(COUNTIF(C78:H78,C77:H77))</f>
        <v>2</v>
      </c>
    </row>
    <row r="78">
      <c r="A78">
        <v>398</v>
      </c>
      <c r="B78" t="str">
        <v>2026-01-20</v>
      </c>
      <c r="C78">
        <v>1</v>
      </c>
      <c r="D78">
        <v>2</v>
      </c>
      <c r="E78">
        <v>7</v>
      </c>
      <c r="F78">
        <v>11</v>
      </c>
      <c r="G78">
        <v>12</v>
      </c>
      <c r="H78">
        <v>26</v>
      </c>
      <c r="I78">
        <v>2</v>
      </c>
      <c r="J78" t="str">
        <v>01 - 02 - 07 - 11 - 12 - 26 [CB: 2]</v>
      </c>
      <c r="K78">
        <f>SUM(C78:H78)</f>
        <v>59</v>
      </c>
      <c r="L78">
        <f>AVERAGE(C78:H78)</f>
        <v>9.8</v>
      </c>
      <c r="M78">
        <f>H78-C78</f>
        <v>25</v>
      </c>
      <c r="N78">
        <f>SUMPRODUCT(MOD(C78:H78,2))</f>
        <v>3</v>
      </c>
      <c r="O78">
        <f>6-N78</f>
        <v>3</v>
      </c>
      <c r="P78">
        <f>COUNTIF(C78:H78,"&lt;=14")</f>
        <v>5</v>
      </c>
      <c r="Q78">
        <f>COUNTIF(C78:H78,"&gt;=15")</f>
        <v>1</v>
      </c>
      <c r="R78">
        <f>SUMPRODUCT(--(D78:H78-C78:G78=1))</f>
        <v>2</v>
      </c>
      <c r="S78">
        <f>SUMPRODUCT(COUNTIF(C79:H79,C78:H78))</f>
        <v>0</v>
      </c>
    </row>
    <row r="79">
      <c r="A79">
        <v>397</v>
      </c>
      <c r="B79" t="str">
        <v>2026-01-16</v>
      </c>
      <c r="C79">
        <v>14</v>
      </c>
      <c r="D79">
        <v>15</v>
      </c>
      <c r="E79">
        <v>21</v>
      </c>
      <c r="F79">
        <v>25</v>
      </c>
      <c r="G79">
        <v>27</v>
      </c>
      <c r="H79">
        <v>28</v>
      </c>
      <c r="I79">
        <v>1</v>
      </c>
      <c r="J79" t="str">
        <v>14 - 15 - 21 - 25 - 27 - 28 [CB: 1]</v>
      </c>
      <c r="K79">
        <f>SUM(C79:H79)</f>
        <v>130</v>
      </c>
      <c r="L79">
        <f>AVERAGE(C79:H79)</f>
        <v>21.7</v>
      </c>
      <c r="M79">
        <f>H79-C79</f>
        <v>14</v>
      </c>
      <c r="N79">
        <f>SUMPRODUCT(MOD(C79:H79,2))</f>
        <v>4</v>
      </c>
      <c r="O79">
        <f>6-N79</f>
        <v>2</v>
      </c>
      <c r="P79">
        <f>COUNTIF(C79:H79,"&lt;=14")</f>
        <v>1</v>
      </c>
      <c r="Q79">
        <f>COUNTIF(C79:H79,"&gt;=15")</f>
        <v>5</v>
      </c>
      <c r="R79">
        <f>SUMPRODUCT(--(D79:H79-C79:G79=1))</f>
        <v>2</v>
      </c>
      <c r="S79">
        <f>SUMPRODUCT(COUNTIF(C80:H80,C79:H79))</f>
        <v>3</v>
      </c>
    </row>
    <row r="80">
      <c r="A80">
        <v>396</v>
      </c>
      <c r="B80" t="str">
        <v>2026-01-13</v>
      </c>
      <c r="C80">
        <v>4</v>
      </c>
      <c r="D80">
        <v>9</v>
      </c>
      <c r="E80">
        <v>15</v>
      </c>
      <c r="F80">
        <v>23</v>
      </c>
      <c r="G80">
        <v>27</v>
      </c>
      <c r="H80">
        <v>28</v>
      </c>
      <c r="I80">
        <v>2</v>
      </c>
      <c r="J80" t="str">
        <v>04 - 09 - 15 - 23 - 27 - 28 [CB: 2]</v>
      </c>
      <c r="K80">
        <f>SUM(C80:H80)</f>
        <v>106</v>
      </c>
      <c r="L80">
        <f>AVERAGE(C80:H80)</f>
        <v>17.7</v>
      </c>
      <c r="M80">
        <f>H80-C80</f>
        <v>24</v>
      </c>
      <c r="N80">
        <f>SUMPRODUCT(MOD(C80:H80,2))</f>
        <v>4</v>
      </c>
      <c r="O80">
        <f>6-N80</f>
        <v>2</v>
      </c>
      <c r="P80">
        <f>COUNTIF(C80:H80,"&lt;=14")</f>
        <v>2</v>
      </c>
      <c r="Q80">
        <f>COUNTIF(C80:H80,"&gt;=15")</f>
        <v>4</v>
      </c>
      <c r="R80">
        <f>SUMPRODUCT(--(D80:H80-C80:G80=1))</f>
        <v>1</v>
      </c>
      <c r="S80">
        <f>SUMPRODUCT(COUNTIF(C81:H81,C80:H80))</f>
        <v>1</v>
      </c>
    </row>
    <row r="81">
      <c r="A81">
        <v>395</v>
      </c>
      <c r="B81" t="str">
        <v>2026-01-09</v>
      </c>
      <c r="C81">
        <v>8</v>
      </c>
      <c r="D81">
        <v>11</v>
      </c>
      <c r="E81">
        <v>14</v>
      </c>
      <c r="F81">
        <v>15</v>
      </c>
      <c r="G81">
        <v>20</v>
      </c>
      <c r="H81">
        <v>24</v>
      </c>
      <c r="I81">
        <v>3</v>
      </c>
      <c r="J81" t="str">
        <v>08 - 11 - 14 - 15 - 20 - 24 [CB: 3]</v>
      </c>
      <c r="K81">
        <f>SUM(C81:H81)</f>
        <v>92</v>
      </c>
      <c r="L81">
        <f>AVERAGE(C81:H81)</f>
        <v>15.3</v>
      </c>
      <c r="M81">
        <f>H81-C81</f>
        <v>16</v>
      </c>
      <c r="N81">
        <f>SUMPRODUCT(MOD(C81:H81,2))</f>
        <v>2</v>
      </c>
      <c r="O81">
        <f>6-N81</f>
        <v>4</v>
      </c>
      <c r="P81">
        <f>COUNTIF(C81:H81,"&lt;=14")</f>
        <v>3</v>
      </c>
      <c r="Q81">
        <f>COUNTIF(C81:H81,"&gt;=15")</f>
        <v>3</v>
      </c>
      <c r="R81">
        <f>SUMPRODUCT(--(D81:H81-C81:G81=1))</f>
        <v>1</v>
      </c>
      <c r="S81">
        <f>SUMPRODUCT(COUNTIF(C82:H82,C81:H81))</f>
        <v>3</v>
      </c>
    </row>
    <row r="82">
      <c r="A82">
        <v>394</v>
      </c>
      <c r="B82" t="str">
        <v>2026-01-06</v>
      </c>
      <c r="C82">
        <v>5</v>
      </c>
      <c r="D82">
        <v>9</v>
      </c>
      <c r="E82">
        <v>15</v>
      </c>
      <c r="F82">
        <v>20</v>
      </c>
      <c r="G82">
        <v>24</v>
      </c>
      <c r="H82">
        <v>28</v>
      </c>
      <c r="I82">
        <v>2</v>
      </c>
      <c r="J82" t="str">
        <v>05 - 09 - 15 - 20 - 24 - 28 [CB: 2]</v>
      </c>
      <c r="K82">
        <f>SUM(C82:H82)</f>
        <v>101</v>
      </c>
      <c r="L82">
        <f>AVERAGE(C82:H82)</f>
        <v>16.8</v>
      </c>
      <c r="M82">
        <f>H82-C82</f>
        <v>23</v>
      </c>
      <c r="N82">
        <f>SUMPRODUCT(MOD(C82:H82,2))</f>
        <v>3</v>
      </c>
      <c r="O82">
        <f>6-N82</f>
        <v>3</v>
      </c>
      <c r="P82">
        <f>COUNTIF(C82:H82,"&lt;=14")</f>
        <v>2</v>
      </c>
      <c r="Q82">
        <f>COUNTIF(C82:H82,"&gt;=15")</f>
        <v>4</v>
      </c>
      <c r="R82">
        <f>SUMPRODUCT(--(D82:H82-C82:G82=1))</f>
        <v>0</v>
      </c>
      <c r="S82">
        <f>SUMPRODUCT(COUNTIF(C83:H83,C82:H82))</f>
        <v>2</v>
      </c>
    </row>
    <row r="83">
      <c r="A83">
        <v>393</v>
      </c>
      <c r="B83" t="str">
        <v>2026-01-02</v>
      </c>
      <c r="C83">
        <v>17</v>
      </c>
      <c r="D83">
        <v>23</v>
      </c>
      <c r="E83">
        <v>24</v>
      </c>
      <c r="F83">
        <v>26</v>
      </c>
      <c r="G83">
        <v>27</v>
      </c>
      <c r="H83">
        <v>28</v>
      </c>
      <c r="I83">
        <v>1</v>
      </c>
      <c r="J83" t="str">
        <v>17 - 23 - 24 - 26 - 27 - 28 [CB: 1]</v>
      </c>
      <c r="K83">
        <f>SUM(C83:H83)</f>
        <v>145</v>
      </c>
      <c r="L83">
        <f>AVERAGE(C83:H83)</f>
        <v>24.2</v>
      </c>
      <c r="M83">
        <f>H83-C83</f>
        <v>11</v>
      </c>
      <c r="N83">
        <f>SUMPRODUCT(MOD(C83:H83,2))</f>
        <v>3</v>
      </c>
      <c r="O83">
        <f>6-N83</f>
        <v>3</v>
      </c>
      <c r="P83">
        <f>COUNTIF(C83:H83,"&lt;=14")</f>
        <v>0</v>
      </c>
      <c r="Q83">
        <f>COUNTIF(C83:H83,"&gt;=15")</f>
        <v>6</v>
      </c>
      <c r="R83">
        <f>SUMPRODUCT(--(D83:H83-C83:G83=1))</f>
        <v>3</v>
      </c>
      <c r="S83">
        <f>SUMPRODUCT(COUNTIF(C84:H84,C83:H83))</f>
        <v>2</v>
      </c>
    </row>
    <row r="84">
      <c r="A84">
        <v>392</v>
      </c>
      <c r="B84" t="str">
        <v>2025-12-30</v>
      </c>
      <c r="C84">
        <v>6</v>
      </c>
      <c r="D84">
        <v>11</v>
      </c>
      <c r="E84">
        <v>19</v>
      </c>
      <c r="F84">
        <v>25</v>
      </c>
      <c r="G84">
        <v>26</v>
      </c>
      <c r="H84">
        <v>28</v>
      </c>
      <c r="I84">
        <v>1</v>
      </c>
      <c r="J84" t="str">
        <v>06 - 11 - 19 - 25 - 26 - 28 [CB: 1]</v>
      </c>
      <c r="K84">
        <f>SUM(C84:H84)</f>
        <v>115</v>
      </c>
      <c r="L84">
        <f>AVERAGE(C84:H84)</f>
        <v>19.2</v>
      </c>
      <c r="M84">
        <f>H84-C84</f>
        <v>22</v>
      </c>
      <c r="N84">
        <f>SUMPRODUCT(MOD(C84:H84,2))</f>
        <v>3</v>
      </c>
      <c r="O84">
        <f>6-N84</f>
        <v>3</v>
      </c>
      <c r="P84">
        <f>COUNTIF(C84:H84,"&lt;=14")</f>
        <v>2</v>
      </c>
      <c r="Q84">
        <f>COUNTIF(C84:H84,"&gt;=15")</f>
        <v>4</v>
      </c>
      <c r="R84">
        <f>SUMPRODUCT(--(D84:H84-C84:G84=1))</f>
        <v>1</v>
      </c>
      <c r="S84">
        <f>SUMPRODUCT(COUNTIF(C85:H85,C84:H84))</f>
        <v>2</v>
      </c>
    </row>
    <row r="85">
      <c r="A85">
        <v>391</v>
      </c>
      <c r="B85" t="str">
        <v>2025-12-26</v>
      </c>
      <c r="C85">
        <v>3</v>
      </c>
      <c r="D85">
        <v>4</v>
      </c>
      <c r="E85">
        <v>6</v>
      </c>
      <c r="F85">
        <v>11</v>
      </c>
      <c r="G85">
        <v>13</v>
      </c>
      <c r="H85">
        <v>16</v>
      </c>
      <c r="I85">
        <v>3</v>
      </c>
      <c r="J85" t="str">
        <v>03 - 04 - 06 - 11 - 13 - 16 [CB: 3]</v>
      </c>
      <c r="K85">
        <f>SUM(C85:H85)</f>
        <v>53</v>
      </c>
      <c r="L85">
        <f>AVERAGE(C85:H85)</f>
        <v>8.8</v>
      </c>
      <c r="M85">
        <f>H85-C85</f>
        <v>13</v>
      </c>
      <c r="N85">
        <f>SUMPRODUCT(MOD(C85:H85,2))</f>
        <v>3</v>
      </c>
      <c r="O85">
        <f>6-N85</f>
        <v>3</v>
      </c>
      <c r="P85">
        <f>COUNTIF(C85:H85,"&lt;=14")</f>
        <v>5</v>
      </c>
      <c r="Q85">
        <f>COUNTIF(C85:H85,"&gt;=15")</f>
        <v>1</v>
      </c>
      <c r="R85">
        <f>SUMPRODUCT(--(D85:H85-C85:G85=1))</f>
        <v>1</v>
      </c>
      <c r="S85">
        <f>SUMPRODUCT(COUNTIF(C86:H86,C85:H85))</f>
        <v>1</v>
      </c>
    </row>
    <row r="86">
      <c r="A86">
        <v>390</v>
      </c>
      <c r="B86" t="str">
        <v>2025-12-23</v>
      </c>
      <c r="C86">
        <v>1</v>
      </c>
      <c r="D86">
        <v>3</v>
      </c>
      <c r="E86">
        <v>17</v>
      </c>
      <c r="F86">
        <v>19</v>
      </c>
      <c r="G86">
        <v>22</v>
      </c>
      <c r="H86">
        <v>25</v>
      </c>
      <c r="I86">
        <v>2</v>
      </c>
      <c r="J86" t="str">
        <v>01 - 03 - 17 - 19 - 22 - 25 [CB: 2]</v>
      </c>
      <c r="K86">
        <f>SUM(C86:H86)</f>
        <v>87</v>
      </c>
      <c r="L86">
        <f>AVERAGE(C86:H86)</f>
        <v>14.5</v>
      </c>
      <c r="M86">
        <f>H86-C86</f>
        <v>24</v>
      </c>
      <c r="N86">
        <f>SUMPRODUCT(MOD(C86:H86,2))</f>
        <v>5</v>
      </c>
      <c r="O86">
        <f>6-N86</f>
        <v>1</v>
      </c>
      <c r="P86">
        <f>COUNTIF(C86:H86,"&lt;=14")</f>
        <v>2</v>
      </c>
      <c r="Q86">
        <f>COUNTIF(C86:H86,"&gt;=15")</f>
        <v>4</v>
      </c>
      <c r="R86">
        <f>SUMPRODUCT(--(D86:H86-C86:G86=1))</f>
        <v>0</v>
      </c>
      <c r="S86">
        <f>SUMPRODUCT(COUNTIF(C87:H87,C86:H86))</f>
        <v>1</v>
      </c>
    </row>
    <row r="87">
      <c r="A87">
        <v>389</v>
      </c>
      <c r="B87" t="str">
        <v>2025-12-19</v>
      </c>
      <c r="C87">
        <v>5</v>
      </c>
      <c r="D87">
        <v>7</v>
      </c>
      <c r="E87">
        <v>8</v>
      </c>
      <c r="F87">
        <v>16</v>
      </c>
      <c r="G87">
        <v>17</v>
      </c>
      <c r="H87">
        <v>20</v>
      </c>
      <c r="I87">
        <v>3</v>
      </c>
      <c r="J87" t="str">
        <v>05 - 07 - 08 - 16 - 17 - 20 [CB: 3]</v>
      </c>
      <c r="K87">
        <f>SUM(C87:H87)</f>
        <v>73</v>
      </c>
      <c r="L87">
        <f>AVERAGE(C87:H87)</f>
        <v>12.2</v>
      </c>
      <c r="M87">
        <f>H87-C87</f>
        <v>15</v>
      </c>
      <c r="N87">
        <f>SUMPRODUCT(MOD(C87:H87,2))</f>
        <v>3</v>
      </c>
      <c r="O87">
        <f>6-N87</f>
        <v>3</v>
      </c>
      <c r="P87">
        <f>COUNTIF(C87:H87,"&lt;=14")</f>
        <v>3</v>
      </c>
      <c r="Q87">
        <f>COUNTIF(C87:H87,"&gt;=15")</f>
        <v>3</v>
      </c>
      <c r="R87">
        <f>SUMPRODUCT(--(D87:H87-C87:G87=1))</f>
        <v>2</v>
      </c>
      <c r="S87">
        <f>SUMPRODUCT(COUNTIF(C88:H88,C87:H87))</f>
        <v>3</v>
      </c>
    </row>
    <row r="88">
      <c r="A88">
        <v>388</v>
      </c>
      <c r="B88" t="str">
        <v>2025-12-16</v>
      </c>
      <c r="C88">
        <v>8</v>
      </c>
      <c r="D88">
        <v>14</v>
      </c>
      <c r="E88">
        <v>15</v>
      </c>
      <c r="F88">
        <v>16</v>
      </c>
      <c r="G88">
        <v>20</v>
      </c>
      <c r="H88">
        <v>22</v>
      </c>
      <c r="I88">
        <v>2</v>
      </c>
      <c r="J88" t="str">
        <v>08 - 14 - 15 - 16 - 20 - 22 [CB: 2]</v>
      </c>
      <c r="K88">
        <f>SUM(C88:H88)</f>
        <v>95</v>
      </c>
      <c r="L88">
        <f>AVERAGE(C88:H88)</f>
        <v>15.8</v>
      </c>
      <c r="M88">
        <f>H88-C88</f>
        <v>14</v>
      </c>
      <c r="N88">
        <f>SUMPRODUCT(MOD(C88:H88,2))</f>
        <v>1</v>
      </c>
      <c r="O88">
        <f>6-N88</f>
        <v>5</v>
      </c>
      <c r="P88">
        <f>COUNTIF(C88:H88,"&lt;=14")</f>
        <v>2</v>
      </c>
      <c r="Q88">
        <f>COUNTIF(C88:H88,"&gt;=15")</f>
        <v>4</v>
      </c>
      <c r="R88">
        <f>SUMPRODUCT(--(D88:H88-C88:G88=1))</f>
        <v>2</v>
      </c>
      <c r="S88">
        <f>SUMPRODUCT(COUNTIF(C89:H89,C88:H88))</f>
        <v>2</v>
      </c>
    </row>
    <row r="89">
      <c r="A89">
        <v>387</v>
      </c>
      <c r="B89" t="str">
        <v>2025-12-12</v>
      </c>
      <c r="C89">
        <v>11</v>
      </c>
      <c r="D89">
        <v>12</v>
      </c>
      <c r="E89">
        <v>15</v>
      </c>
      <c r="F89">
        <v>19</v>
      </c>
      <c r="G89">
        <v>22</v>
      </c>
      <c r="H89">
        <v>28</v>
      </c>
      <c r="I89">
        <v>1</v>
      </c>
      <c r="J89" t="str">
        <v>11 - 12 - 15 - 19 - 22 - 28 [CB: 1]</v>
      </c>
      <c r="K89">
        <f>SUM(C89:H89)</f>
        <v>107</v>
      </c>
      <c r="L89">
        <f>AVERAGE(C89:H89)</f>
        <v>17.8</v>
      </c>
      <c r="M89">
        <f>H89-C89</f>
        <v>17</v>
      </c>
      <c r="N89">
        <f>SUMPRODUCT(MOD(C89:H89,2))</f>
        <v>3</v>
      </c>
      <c r="O89">
        <f>6-N89</f>
        <v>3</v>
      </c>
      <c r="P89">
        <f>COUNTIF(C89:H89,"&lt;=14")</f>
        <v>2</v>
      </c>
      <c r="Q89">
        <f>COUNTIF(C89:H89,"&gt;=15")</f>
        <v>4</v>
      </c>
      <c r="R89">
        <f>SUMPRODUCT(--(D89:H89-C89:G89=1))</f>
        <v>1</v>
      </c>
      <c r="S89">
        <f>SUMPRODUCT(COUNTIF(C90:H90,C89:H89))</f>
        <v>0</v>
      </c>
    </row>
    <row r="90">
      <c r="A90">
        <v>386</v>
      </c>
      <c r="B90" t="str">
        <v>2025-12-09</v>
      </c>
      <c r="C90">
        <v>5</v>
      </c>
      <c r="D90">
        <v>6</v>
      </c>
      <c r="E90">
        <v>13</v>
      </c>
      <c r="F90">
        <v>14</v>
      </c>
      <c r="G90">
        <v>16</v>
      </c>
      <c r="H90">
        <v>27</v>
      </c>
      <c r="I90">
        <v>1</v>
      </c>
      <c r="J90" t="str">
        <v>05 - 06 - 13 - 14 - 16 - 27 [CB: 1]</v>
      </c>
      <c r="K90">
        <f>SUM(C90:H90)</f>
        <v>81</v>
      </c>
      <c r="L90">
        <f>AVERAGE(C90:H90)</f>
        <v>13.5</v>
      </c>
      <c r="M90">
        <f>H90-C90</f>
        <v>22</v>
      </c>
      <c r="N90">
        <f>SUMPRODUCT(MOD(C90:H90,2))</f>
        <v>3</v>
      </c>
      <c r="O90">
        <f>6-N90</f>
        <v>3</v>
      </c>
      <c r="P90">
        <f>COUNTIF(C90:H90,"&lt;=14")</f>
        <v>4</v>
      </c>
      <c r="Q90">
        <f>COUNTIF(C90:H90,"&gt;=15")</f>
        <v>2</v>
      </c>
      <c r="R90">
        <f>SUMPRODUCT(--(D90:H90-C90:G90=1))</f>
        <v>2</v>
      </c>
      <c r="S90">
        <f>SUMPRODUCT(COUNTIF(C91:H91,C90:H90))</f>
        <v>1</v>
      </c>
    </row>
    <row r="91">
      <c r="A91">
        <v>385</v>
      </c>
      <c r="B91" t="str">
        <v>2025-12-05</v>
      </c>
      <c r="C91">
        <v>7</v>
      </c>
      <c r="D91">
        <v>8</v>
      </c>
      <c r="E91">
        <v>13</v>
      </c>
      <c r="F91">
        <v>19</v>
      </c>
      <c r="G91">
        <v>20</v>
      </c>
      <c r="H91">
        <v>23</v>
      </c>
      <c r="I91">
        <v>1</v>
      </c>
      <c r="J91" t="str">
        <v>07 - 08 - 13 - 19 - 20 - 23 [CB: 1]</v>
      </c>
      <c r="K91">
        <f>SUM(C91:H91)</f>
        <v>90</v>
      </c>
      <c r="L91">
        <f>AVERAGE(C91:H91)</f>
        <v>15</v>
      </c>
      <c r="M91">
        <f>H91-C91</f>
        <v>16</v>
      </c>
      <c r="N91">
        <f>SUMPRODUCT(MOD(C91:H91,2))</f>
        <v>4</v>
      </c>
      <c r="O91">
        <f>6-N91</f>
        <v>2</v>
      </c>
      <c r="P91">
        <f>COUNTIF(C91:H91,"&lt;=14")</f>
        <v>3</v>
      </c>
      <c r="Q91">
        <f>COUNTIF(C91:H91,"&gt;=15")</f>
        <v>3</v>
      </c>
      <c r="R91">
        <f>SUMPRODUCT(--(D91:H91-C91:G91=1))</f>
        <v>2</v>
      </c>
      <c r="S91">
        <f>SUMPRODUCT(COUNTIF(C92:H92,C91:H91))</f>
        <v>3</v>
      </c>
    </row>
    <row r="92">
      <c r="A92">
        <v>384</v>
      </c>
      <c r="B92" t="str">
        <v>2025-12-02</v>
      </c>
      <c r="C92">
        <v>7</v>
      </c>
      <c r="D92">
        <v>12</v>
      </c>
      <c r="E92">
        <v>19</v>
      </c>
      <c r="F92">
        <v>22</v>
      </c>
      <c r="G92">
        <v>23</v>
      </c>
      <c r="H92">
        <v>28</v>
      </c>
      <c r="I92">
        <v>2</v>
      </c>
      <c r="J92" t="str">
        <v>07 - 12 - 19 - 22 - 23 - 28 [CB: 2]</v>
      </c>
      <c r="K92">
        <f>SUM(C92:H92)</f>
        <v>111</v>
      </c>
      <c r="L92">
        <f>AVERAGE(C92:H92)</f>
        <v>18.5</v>
      </c>
      <c r="M92">
        <f>H92-C92</f>
        <v>21</v>
      </c>
      <c r="N92">
        <f>SUMPRODUCT(MOD(C92:H92,2))</f>
        <v>3</v>
      </c>
      <c r="O92">
        <f>6-N92</f>
        <v>3</v>
      </c>
      <c r="P92">
        <f>COUNTIF(C92:H92,"&lt;=14")</f>
        <v>2</v>
      </c>
      <c r="Q92">
        <f>COUNTIF(C92:H92,"&gt;=15")</f>
        <v>4</v>
      </c>
      <c r="R92">
        <f>SUMPRODUCT(--(D92:H92-C92:G92=1))</f>
        <v>1</v>
      </c>
      <c r="S92">
        <f>SUMPRODUCT(COUNTIF(C93:H93,C92:H92))</f>
        <v>2</v>
      </c>
    </row>
    <row r="93">
      <c r="A93">
        <v>383</v>
      </c>
      <c r="B93" t="str">
        <v>2025-11-28</v>
      </c>
      <c r="C93">
        <v>1</v>
      </c>
      <c r="D93">
        <v>6</v>
      </c>
      <c r="E93">
        <v>12</v>
      </c>
      <c r="F93">
        <v>13</v>
      </c>
      <c r="G93">
        <v>14</v>
      </c>
      <c r="H93">
        <v>23</v>
      </c>
      <c r="I93">
        <v>3</v>
      </c>
      <c r="J93" t="str">
        <v>01 - 06 - 12 - 13 - 14 - 23 [CB: 3]</v>
      </c>
      <c r="K93">
        <f>SUM(C93:H93)</f>
        <v>69</v>
      </c>
      <c r="L93">
        <f>AVERAGE(C93:H93)</f>
        <v>11.5</v>
      </c>
      <c r="M93">
        <f>H93-C93</f>
        <v>22</v>
      </c>
      <c r="N93">
        <f>SUMPRODUCT(MOD(C93:H93,2))</f>
        <v>3</v>
      </c>
      <c r="O93">
        <f>6-N93</f>
        <v>3</v>
      </c>
      <c r="P93">
        <f>COUNTIF(C93:H93,"&lt;=14")</f>
        <v>5</v>
      </c>
      <c r="Q93">
        <f>COUNTIF(C93:H93,"&gt;=15")</f>
        <v>1</v>
      </c>
      <c r="R93">
        <f>SUMPRODUCT(--(D93:H93-C93:G93=1))</f>
        <v>2</v>
      </c>
      <c r="S93">
        <f>SUMPRODUCT(COUNTIF(C94:H94,C93:H93))</f>
        <v>2</v>
      </c>
    </row>
    <row r="94">
      <c r="A94">
        <v>382</v>
      </c>
      <c r="B94" t="str">
        <v>2025-11-25</v>
      </c>
      <c r="C94">
        <v>4</v>
      </c>
      <c r="D94">
        <v>12</v>
      </c>
      <c r="E94">
        <v>18</v>
      </c>
      <c r="F94">
        <v>23</v>
      </c>
      <c r="G94">
        <v>26</v>
      </c>
      <c r="H94">
        <v>27</v>
      </c>
      <c r="I94">
        <v>3</v>
      </c>
      <c r="J94" t="str">
        <v>04 - 12 - 18 - 23 - 26 - 27 [CB: 3]</v>
      </c>
      <c r="K94">
        <f>SUM(C94:H94)</f>
        <v>110</v>
      </c>
      <c r="L94">
        <f>AVERAGE(C94:H94)</f>
        <v>18.3</v>
      </c>
      <c r="M94">
        <f>H94-C94</f>
        <v>23</v>
      </c>
      <c r="N94">
        <f>SUMPRODUCT(MOD(C94:H94,2))</f>
        <v>2</v>
      </c>
      <c r="O94">
        <f>6-N94</f>
        <v>4</v>
      </c>
      <c r="P94">
        <f>COUNTIF(C94:H94,"&lt;=14")</f>
        <v>2</v>
      </c>
      <c r="Q94">
        <f>COUNTIF(C94:H94,"&gt;=15")</f>
        <v>4</v>
      </c>
      <c r="R94">
        <f>SUMPRODUCT(--(D94:H94-C94:G94=1))</f>
        <v>1</v>
      </c>
      <c r="S94">
        <f>SUMPRODUCT(COUNTIF(C95:H95,C94:H94))</f>
        <v>5</v>
      </c>
    </row>
    <row r="95">
      <c r="A95">
        <v>381</v>
      </c>
      <c r="B95" t="str">
        <v>2025-11-21</v>
      </c>
      <c r="C95">
        <v>4</v>
      </c>
      <c r="D95">
        <v>7</v>
      </c>
      <c r="E95">
        <v>18</v>
      </c>
      <c r="F95">
        <v>23</v>
      </c>
      <c r="G95">
        <v>26</v>
      </c>
      <c r="H95">
        <v>27</v>
      </c>
      <c r="I95">
        <v>3</v>
      </c>
      <c r="J95" t="str">
        <v>04 - 07 - 18 - 23 - 26 - 27 [CB: 3]</v>
      </c>
      <c r="K95">
        <f>SUM(C95:H95)</f>
        <v>105</v>
      </c>
      <c r="L95">
        <f>AVERAGE(C95:H95)</f>
        <v>17.5</v>
      </c>
      <c r="M95">
        <f>H95-C95</f>
        <v>23</v>
      </c>
      <c r="N95">
        <f>SUMPRODUCT(MOD(C95:H95,2))</f>
        <v>3</v>
      </c>
      <c r="O95">
        <f>6-N95</f>
        <v>3</v>
      </c>
      <c r="P95">
        <f>COUNTIF(C95:H95,"&lt;=14")</f>
        <v>2</v>
      </c>
      <c r="Q95">
        <f>COUNTIF(C95:H95,"&gt;=15")</f>
        <v>4</v>
      </c>
      <c r="R95">
        <f>SUMPRODUCT(--(D95:H95-C95:G95=1))</f>
        <v>1</v>
      </c>
      <c r="S95">
        <f>SUMPRODUCT(COUNTIF(C96:H96,C95:H95))</f>
        <v>1</v>
      </c>
    </row>
    <row r="96">
      <c r="A96">
        <v>380</v>
      </c>
      <c r="B96" t="str">
        <v>2025-11-18</v>
      </c>
      <c r="C96">
        <v>1</v>
      </c>
      <c r="D96">
        <v>2</v>
      </c>
      <c r="E96">
        <v>5</v>
      </c>
      <c r="F96">
        <v>15</v>
      </c>
      <c r="G96">
        <v>23</v>
      </c>
      <c r="H96">
        <v>28</v>
      </c>
      <c r="I96">
        <v>3</v>
      </c>
      <c r="J96" t="str">
        <v>01 - 02 - 05 - 15 - 23 - 28 [CB: 3]</v>
      </c>
      <c r="K96">
        <f>SUM(C96:H96)</f>
        <v>74</v>
      </c>
      <c r="L96">
        <f>AVERAGE(C96:H96)</f>
        <v>12.3</v>
      </c>
      <c r="M96">
        <f>H96-C96</f>
        <v>27</v>
      </c>
      <c r="N96">
        <f>SUMPRODUCT(MOD(C96:H96,2))</f>
        <v>4</v>
      </c>
      <c r="O96">
        <f>6-N96</f>
        <v>2</v>
      </c>
      <c r="P96">
        <f>COUNTIF(C96:H96,"&lt;=14")</f>
        <v>3</v>
      </c>
      <c r="Q96">
        <f>COUNTIF(C96:H96,"&gt;=15")</f>
        <v>3</v>
      </c>
      <c r="R96">
        <f>SUMPRODUCT(--(D96:H96-C96:G96=1))</f>
        <v>1</v>
      </c>
      <c r="S96">
        <f>SUMPRODUCT(COUNTIF(C97:H97,C96:H96))</f>
        <v>2</v>
      </c>
    </row>
    <row r="97">
      <c r="A97">
        <v>379</v>
      </c>
      <c r="B97" t="str">
        <v>2025-11-14</v>
      </c>
      <c r="C97">
        <v>2</v>
      </c>
      <c r="D97">
        <v>4</v>
      </c>
      <c r="E97">
        <v>23</v>
      </c>
      <c r="F97">
        <v>24</v>
      </c>
      <c r="G97">
        <v>25</v>
      </c>
      <c r="H97">
        <v>27</v>
      </c>
      <c r="I97">
        <v>2</v>
      </c>
      <c r="J97" t="str">
        <v>02 - 04 - 23 - 24 - 25 - 27 [CB: 2]</v>
      </c>
      <c r="K97">
        <f>SUM(C97:H97)</f>
        <v>105</v>
      </c>
      <c r="L97">
        <f>AVERAGE(C97:H97)</f>
        <v>17.5</v>
      </c>
      <c r="M97">
        <f>H97-C97</f>
        <v>25</v>
      </c>
      <c r="N97">
        <f>SUMPRODUCT(MOD(C97:H97,2))</f>
        <v>3</v>
      </c>
      <c r="O97">
        <f>6-N97</f>
        <v>3</v>
      </c>
      <c r="P97">
        <f>COUNTIF(C97:H97,"&lt;=14")</f>
        <v>2</v>
      </c>
      <c r="Q97">
        <f>COUNTIF(C97:H97,"&gt;=15")</f>
        <v>4</v>
      </c>
      <c r="R97">
        <f>SUMPRODUCT(--(D97:H97-C97:G97=1))</f>
        <v>2</v>
      </c>
      <c r="S97">
        <f>SUMPRODUCT(COUNTIF(C98:H98,C97:H97))</f>
        <v>1</v>
      </c>
    </row>
    <row r="98">
      <c r="A98">
        <v>378</v>
      </c>
      <c r="B98" t="str">
        <v>2025-11-11</v>
      </c>
      <c r="C98">
        <v>4</v>
      </c>
      <c r="D98">
        <v>5</v>
      </c>
      <c r="E98">
        <v>10</v>
      </c>
      <c r="F98">
        <v>18</v>
      </c>
      <c r="G98">
        <v>21</v>
      </c>
      <c r="H98">
        <v>26</v>
      </c>
      <c r="I98">
        <v>3</v>
      </c>
      <c r="J98" t="str">
        <v>04 - 05 - 10 - 18 - 21 - 26 [CB: 3]</v>
      </c>
      <c r="K98">
        <f>SUM(C98:H98)</f>
        <v>84</v>
      </c>
      <c r="L98">
        <f>AVERAGE(C98:H98)</f>
        <v>14</v>
      </c>
      <c r="M98">
        <f>H98-C98</f>
        <v>22</v>
      </c>
      <c r="N98">
        <f>SUMPRODUCT(MOD(C98:H98,2))</f>
        <v>2</v>
      </c>
      <c r="O98">
        <f>6-N98</f>
        <v>4</v>
      </c>
      <c r="P98">
        <f>COUNTIF(C98:H98,"&lt;=14")</f>
        <v>3</v>
      </c>
      <c r="Q98">
        <f>COUNTIF(C98:H98,"&gt;=15")</f>
        <v>3</v>
      </c>
      <c r="R98">
        <f>SUMPRODUCT(--(D98:H98-C98:G98=1))</f>
        <v>1</v>
      </c>
      <c r="S98">
        <f>SUMPRODUCT(COUNTIF(C99:H99,C98:H98))</f>
        <v>1</v>
      </c>
    </row>
    <row r="99">
      <c r="A99">
        <v>377</v>
      </c>
      <c r="B99" t="str">
        <v>2025-11-07</v>
      </c>
      <c r="C99">
        <v>6</v>
      </c>
      <c r="D99">
        <v>8</v>
      </c>
      <c r="E99">
        <v>9</v>
      </c>
      <c r="F99">
        <v>15</v>
      </c>
      <c r="G99">
        <v>18</v>
      </c>
      <c r="H99">
        <v>27</v>
      </c>
      <c r="I99">
        <v>3</v>
      </c>
      <c r="J99" t="str">
        <v>06 - 08 - 09 - 15 - 18 - 27 [CB: 3]</v>
      </c>
      <c r="K99">
        <f>SUM(C99:H99)</f>
        <v>83</v>
      </c>
      <c r="L99">
        <f>AVERAGE(C99:H99)</f>
        <v>13.8</v>
      </c>
      <c r="M99">
        <f>H99-C99</f>
        <v>21</v>
      </c>
      <c r="N99">
        <f>SUMPRODUCT(MOD(C99:H99,2))</f>
        <v>3</v>
      </c>
      <c r="O99">
        <f>6-N99</f>
        <v>3</v>
      </c>
      <c r="P99">
        <f>COUNTIF(C99:H99,"&lt;=14")</f>
        <v>3</v>
      </c>
      <c r="Q99">
        <f>COUNTIF(C99:H99,"&gt;=15")</f>
        <v>3</v>
      </c>
      <c r="R99">
        <f>SUMPRODUCT(--(D99:H99-C99:G99=1))</f>
        <v>1</v>
      </c>
      <c r="S99">
        <f>SUMPRODUCT(COUNTIF(C100:H100,C99:H99))</f>
        <v>1</v>
      </c>
    </row>
    <row r="100">
      <c r="A100">
        <v>376</v>
      </c>
      <c r="B100" t="str">
        <v>2025-11-04</v>
      </c>
      <c r="C100">
        <v>4</v>
      </c>
      <c r="D100">
        <v>5</v>
      </c>
      <c r="E100">
        <v>15</v>
      </c>
      <c r="F100">
        <v>20</v>
      </c>
      <c r="G100">
        <v>25</v>
      </c>
      <c r="H100">
        <v>26</v>
      </c>
      <c r="I100">
        <v>2</v>
      </c>
      <c r="J100" t="str">
        <v>04 - 05 - 15 - 20 - 25 - 26 [CB: 2]</v>
      </c>
      <c r="K100">
        <f>SUM(C100:H100)</f>
        <v>95</v>
      </c>
      <c r="L100">
        <f>AVERAGE(C100:H100)</f>
        <v>15.8</v>
      </c>
      <c r="M100">
        <f>H100-C100</f>
        <v>22</v>
      </c>
      <c r="N100">
        <f>SUMPRODUCT(MOD(C100:H100,2))</f>
        <v>3</v>
      </c>
      <c r="O100">
        <f>6-N100</f>
        <v>3</v>
      </c>
      <c r="P100">
        <f>COUNTIF(C100:H100,"&lt;=14")</f>
        <v>2</v>
      </c>
      <c r="Q100">
        <f>COUNTIF(C100:H100,"&gt;=15")</f>
        <v>4</v>
      </c>
      <c r="R100">
        <f>SUMPRODUCT(--(D100:H100-C100:G100=1))</f>
        <v>2</v>
      </c>
      <c r="S100">
        <f>SUMPRODUCT(COUNTIF(C101:H101,C100:H100))</f>
        <v>1</v>
      </c>
    </row>
    <row r="101">
      <c r="A101">
        <v>375</v>
      </c>
      <c r="B101" t="str">
        <v>2025-10-31</v>
      </c>
      <c r="C101">
        <v>4</v>
      </c>
      <c r="D101">
        <v>7</v>
      </c>
      <c r="E101">
        <v>9</v>
      </c>
      <c r="F101">
        <v>14</v>
      </c>
      <c r="G101">
        <v>22</v>
      </c>
      <c r="H101">
        <v>24</v>
      </c>
      <c r="I101">
        <v>3</v>
      </c>
      <c r="J101" t="str">
        <v>04 - 07 - 09 - 14 - 22 - 24 [CB: 3]</v>
      </c>
      <c r="K101">
        <f>SUM(C101:H101)</f>
        <v>80</v>
      </c>
      <c r="L101">
        <f>AVERAGE(C101:H101)</f>
        <v>13.3</v>
      </c>
      <c r="M101">
        <f>H101-C101</f>
        <v>20</v>
      </c>
      <c r="N101">
        <f>SUMPRODUCT(MOD(C101:H101,2))</f>
        <v>2</v>
      </c>
      <c r="O101">
        <f>6-N101</f>
        <v>4</v>
      </c>
      <c r="P101">
        <f>COUNTIF(C101:H101,"&lt;=14")</f>
        <v>4</v>
      </c>
      <c r="Q101">
        <f>COUNTIF(C101:H101,"&gt;=15")</f>
        <v>2</v>
      </c>
      <c r="R101">
        <f>SUMPRODUCT(--(D101:H101-C101:G101=1))</f>
        <v>0</v>
      </c>
      <c r="S101">
        <f>SUMPRODUCT(COUNTIF(C102:H102,C101:H101))</f>
        <v>3</v>
      </c>
    </row>
    <row r="102">
      <c r="A102">
        <v>374</v>
      </c>
      <c r="B102" t="str">
        <v>2025-10-28</v>
      </c>
      <c r="C102">
        <v>5</v>
      </c>
      <c r="D102">
        <v>7</v>
      </c>
      <c r="E102">
        <v>12</v>
      </c>
      <c r="F102">
        <v>13</v>
      </c>
      <c r="G102">
        <v>22</v>
      </c>
      <c r="H102">
        <v>24</v>
      </c>
      <c r="I102">
        <v>2</v>
      </c>
      <c r="J102" t="str">
        <v>05 - 07 - 12 - 13 - 22 - 24 [CB: 2]</v>
      </c>
      <c r="K102">
        <f>SUM(C102:H102)</f>
        <v>83</v>
      </c>
      <c r="L102">
        <f>AVERAGE(C102:H102)</f>
        <v>13.8</v>
      </c>
      <c r="M102">
        <f>H102-C102</f>
        <v>19</v>
      </c>
      <c r="N102">
        <f>SUMPRODUCT(MOD(C102:H102,2))</f>
        <v>3</v>
      </c>
      <c r="O102">
        <f>6-N102</f>
        <v>3</v>
      </c>
      <c r="P102">
        <f>COUNTIF(C102:H102,"&lt;=14")</f>
        <v>4</v>
      </c>
      <c r="Q102">
        <f>COUNTIF(C102:H102,"&gt;=15")</f>
        <v>2</v>
      </c>
      <c r="R102">
        <f>SUMPRODUCT(--(D102:H102-C102:G102=1))</f>
        <v>1</v>
      </c>
      <c r="S102">
        <f>SUMPRODUCT(COUNTIF(C103:H103,C102:H102))</f>
        <v>1</v>
      </c>
    </row>
    <row r="103">
      <c r="A103">
        <v>373</v>
      </c>
      <c r="B103" t="str">
        <v>2025-10-24</v>
      </c>
      <c r="C103">
        <v>1</v>
      </c>
      <c r="D103">
        <v>7</v>
      </c>
      <c r="E103">
        <v>16</v>
      </c>
      <c r="F103">
        <v>17</v>
      </c>
      <c r="G103">
        <v>19</v>
      </c>
      <c r="H103">
        <v>20</v>
      </c>
      <c r="I103">
        <v>2</v>
      </c>
      <c r="J103" t="str">
        <v>01 - 07 - 16 - 17 - 19 - 20 [CB: 2]</v>
      </c>
      <c r="K103">
        <f>SUM(C103:H103)</f>
        <v>80</v>
      </c>
      <c r="L103">
        <f>AVERAGE(C103:H103)</f>
        <v>13.3</v>
      </c>
      <c r="M103">
        <f>H103-C103</f>
        <v>19</v>
      </c>
      <c r="N103">
        <f>SUMPRODUCT(MOD(C103:H103,2))</f>
        <v>4</v>
      </c>
      <c r="O103">
        <f>6-N103</f>
        <v>2</v>
      </c>
      <c r="P103">
        <f>COUNTIF(C103:H103,"&lt;=14")</f>
        <v>2</v>
      </c>
      <c r="Q103">
        <f>COUNTIF(C103:H103,"&gt;=15")</f>
        <v>4</v>
      </c>
      <c r="R103">
        <f>SUMPRODUCT(--(D103:H103-C103:G103=1))</f>
        <v>2</v>
      </c>
      <c r="S103">
        <f>SUMPRODUCT(COUNTIF(C104:H104,C103:H103))</f>
        <v>2</v>
      </c>
    </row>
    <row r="104">
      <c r="A104">
        <v>372</v>
      </c>
      <c r="B104" t="str">
        <v>2025-10-21</v>
      </c>
      <c r="C104">
        <v>1</v>
      </c>
      <c r="D104">
        <v>5</v>
      </c>
      <c r="E104">
        <v>6</v>
      </c>
      <c r="F104">
        <v>7</v>
      </c>
      <c r="G104">
        <v>22</v>
      </c>
      <c r="H104">
        <v>28</v>
      </c>
      <c r="I104">
        <v>1</v>
      </c>
      <c r="J104" t="str">
        <v>01 - 05 - 06 - 07 - 22 - 28 [CB: 1]</v>
      </c>
      <c r="K104">
        <f>SUM(C104:H104)</f>
        <v>69</v>
      </c>
      <c r="L104">
        <f>AVERAGE(C104:H104)</f>
        <v>11.5</v>
      </c>
      <c r="M104">
        <f>H104-C104</f>
        <v>27</v>
      </c>
      <c r="N104">
        <f>SUMPRODUCT(MOD(C104:H104,2))</f>
        <v>3</v>
      </c>
      <c r="O104">
        <f>6-N104</f>
        <v>3</v>
      </c>
      <c r="P104">
        <f>COUNTIF(C104:H104,"&lt;=14")</f>
        <v>4</v>
      </c>
      <c r="Q104">
        <f>COUNTIF(C104:H104,"&gt;=15")</f>
        <v>2</v>
      </c>
      <c r="R104">
        <f>SUMPRODUCT(--(D104:H104-C104:G104=1))</f>
        <v>2</v>
      </c>
      <c r="S104">
        <f>SUMPRODUCT(COUNTIF(C105:H105,C104:H104))</f>
        <v>0</v>
      </c>
    </row>
    <row r="105">
      <c r="A105">
        <v>371</v>
      </c>
      <c r="B105" t="str">
        <v>2025-10-17</v>
      </c>
      <c r="C105">
        <v>4</v>
      </c>
      <c r="D105">
        <v>8</v>
      </c>
      <c r="E105">
        <v>11</v>
      </c>
      <c r="F105">
        <v>16</v>
      </c>
      <c r="G105">
        <v>18</v>
      </c>
      <c r="H105">
        <v>20</v>
      </c>
      <c r="I105">
        <v>1</v>
      </c>
      <c r="J105" t="str">
        <v>04 - 08 - 11 - 16 - 18 - 20 [CB: 1]</v>
      </c>
      <c r="K105">
        <f>SUM(C105:H105)</f>
        <v>77</v>
      </c>
      <c r="L105">
        <f>AVERAGE(C105:H105)</f>
        <v>12.8</v>
      </c>
      <c r="M105">
        <f>H105-C105</f>
        <v>16</v>
      </c>
      <c r="N105">
        <f>SUMPRODUCT(MOD(C105:H105,2))</f>
        <v>1</v>
      </c>
      <c r="O105">
        <f>6-N105</f>
        <v>5</v>
      </c>
      <c r="P105">
        <f>COUNTIF(C105:H105,"&lt;=14")</f>
        <v>3</v>
      </c>
      <c r="Q105">
        <f>COUNTIF(C105:H105,"&gt;=15")</f>
        <v>3</v>
      </c>
      <c r="R105">
        <f>SUMPRODUCT(--(D105:H105-C105:G105=1))</f>
        <v>0</v>
      </c>
      <c r="S105">
        <f>SUMPRODUCT(COUNTIF(C106:H106,C105:H105))</f>
        <v>1</v>
      </c>
    </row>
    <row r="106">
      <c r="A106">
        <v>370</v>
      </c>
      <c r="B106" t="str">
        <v>2025-10-14</v>
      </c>
      <c r="C106">
        <v>1</v>
      </c>
      <c r="D106">
        <v>12</v>
      </c>
      <c r="E106">
        <v>19</v>
      </c>
      <c r="F106">
        <v>20</v>
      </c>
      <c r="G106">
        <v>25</v>
      </c>
      <c r="H106">
        <v>27</v>
      </c>
      <c r="I106">
        <v>1</v>
      </c>
      <c r="J106" t="str">
        <v>01 - 12 - 19 - 20 - 25 - 27 [CB: 1]</v>
      </c>
      <c r="K106">
        <f>SUM(C106:H106)</f>
        <v>104</v>
      </c>
      <c r="L106">
        <f>AVERAGE(C106:H106)</f>
        <v>17.3</v>
      </c>
      <c r="M106">
        <f>H106-C106</f>
        <v>26</v>
      </c>
      <c r="N106">
        <f>SUMPRODUCT(MOD(C106:H106,2))</f>
        <v>4</v>
      </c>
      <c r="O106">
        <f>6-N106</f>
        <v>2</v>
      </c>
      <c r="P106">
        <f>COUNTIF(C106:H106,"&lt;=14")</f>
        <v>2</v>
      </c>
      <c r="Q106">
        <f>COUNTIF(C106:H106,"&gt;=15")</f>
        <v>4</v>
      </c>
      <c r="R106">
        <f>SUMPRODUCT(--(D106:H106-C106:G106=1))</f>
        <v>1</v>
      </c>
      <c r="S106">
        <f>SUMPRODUCT(COUNTIF(C107:H107,C106:H106))</f>
        <v>1</v>
      </c>
    </row>
    <row r="107">
      <c r="A107">
        <v>369</v>
      </c>
      <c r="B107" t="str">
        <v>2025-10-10</v>
      </c>
      <c r="C107">
        <v>4</v>
      </c>
      <c r="D107">
        <v>8</v>
      </c>
      <c r="E107">
        <v>13</v>
      </c>
      <c r="F107">
        <v>16</v>
      </c>
      <c r="G107">
        <v>19</v>
      </c>
      <c r="H107">
        <v>24</v>
      </c>
      <c r="I107">
        <v>2</v>
      </c>
      <c r="J107" t="str">
        <v>04 - 08 - 13 - 16 - 19 - 24 [CB: 2]</v>
      </c>
      <c r="K107">
        <f>SUM(C107:H107)</f>
        <v>84</v>
      </c>
      <c r="L107">
        <f>AVERAGE(C107:H107)</f>
        <v>14</v>
      </c>
      <c r="M107">
        <f>H107-C107</f>
        <v>20</v>
      </c>
      <c r="N107">
        <f>SUMPRODUCT(MOD(C107:H107,2))</f>
        <v>2</v>
      </c>
      <c r="O107">
        <f>6-N107</f>
        <v>4</v>
      </c>
      <c r="P107">
        <f>COUNTIF(C107:H107,"&lt;=14")</f>
        <v>3</v>
      </c>
      <c r="Q107">
        <f>COUNTIF(C107:H107,"&gt;=15")</f>
        <v>3</v>
      </c>
      <c r="R107">
        <f>SUMPRODUCT(--(D107:H107-C107:G107=1))</f>
        <v>0</v>
      </c>
      <c r="S107">
        <f>SUMPRODUCT(COUNTIF(C108:H108,C107:H107))</f>
        <v>2</v>
      </c>
    </row>
    <row r="108">
      <c r="A108">
        <v>368</v>
      </c>
      <c r="B108" t="str">
        <v>2025-10-07</v>
      </c>
      <c r="C108">
        <v>3</v>
      </c>
      <c r="D108">
        <v>5</v>
      </c>
      <c r="E108">
        <v>8</v>
      </c>
      <c r="F108">
        <v>23</v>
      </c>
      <c r="G108">
        <v>24</v>
      </c>
      <c r="H108">
        <v>26</v>
      </c>
      <c r="I108">
        <v>2</v>
      </c>
      <c r="J108" t="str">
        <v>03 - 05 - 08 - 23 - 24 - 26 [CB: 2]</v>
      </c>
      <c r="K108">
        <f>SUM(C108:H108)</f>
        <v>89</v>
      </c>
      <c r="L108">
        <f>AVERAGE(C108:H108)</f>
        <v>14.8</v>
      </c>
      <c r="M108">
        <f>H108-C108</f>
        <v>23</v>
      </c>
      <c r="N108">
        <f>SUMPRODUCT(MOD(C108:H108,2))</f>
        <v>3</v>
      </c>
      <c r="O108">
        <f>6-N108</f>
        <v>3</v>
      </c>
      <c r="P108">
        <f>COUNTIF(C108:H108,"&lt;=14")</f>
        <v>3</v>
      </c>
      <c r="Q108">
        <f>COUNTIF(C108:H108,"&gt;=15")</f>
        <v>3</v>
      </c>
      <c r="R108">
        <f>SUMPRODUCT(--(D108:H108-C108:G108=1))</f>
        <v>1</v>
      </c>
      <c r="S108">
        <f>SUMPRODUCT(COUNTIF(C109:H109,C108:H108))</f>
        <v>1</v>
      </c>
    </row>
    <row r="109">
      <c r="A109">
        <v>367</v>
      </c>
      <c r="B109" t="str">
        <v>2025-10-03</v>
      </c>
      <c r="C109">
        <v>5</v>
      </c>
      <c r="D109">
        <v>12</v>
      </c>
      <c r="E109">
        <v>15</v>
      </c>
      <c r="F109">
        <v>17</v>
      </c>
      <c r="G109">
        <v>20</v>
      </c>
      <c r="H109">
        <v>27</v>
      </c>
      <c r="I109">
        <v>2</v>
      </c>
      <c r="J109" t="str">
        <v>05 - 12 - 15 - 17 - 20 - 27 [CB: 2]</v>
      </c>
      <c r="K109">
        <f>SUM(C109:H109)</f>
        <v>96</v>
      </c>
      <c r="L109">
        <f>AVERAGE(C109:H109)</f>
        <v>16</v>
      </c>
      <c r="M109">
        <f>H109-C109</f>
        <v>22</v>
      </c>
      <c r="N109">
        <f>SUMPRODUCT(MOD(C109:H109,2))</f>
        <v>4</v>
      </c>
      <c r="O109">
        <f>6-N109</f>
        <v>2</v>
      </c>
      <c r="P109">
        <f>COUNTIF(C109:H109,"&lt;=14")</f>
        <v>2</v>
      </c>
      <c r="Q109">
        <f>COUNTIF(C109:H109,"&gt;=15")</f>
        <v>4</v>
      </c>
      <c r="R109">
        <f>SUMPRODUCT(--(D109:H109-C109:G109=1))</f>
        <v>0</v>
      </c>
      <c r="S109">
        <f>SUMPRODUCT(COUNTIF(C110:H110,C109:H109))</f>
        <v>1</v>
      </c>
    </row>
    <row r="110">
      <c r="A110">
        <v>366</v>
      </c>
      <c r="B110" t="str">
        <v>2025-09-30</v>
      </c>
      <c r="C110">
        <v>3</v>
      </c>
      <c r="D110">
        <v>4</v>
      </c>
      <c r="E110">
        <v>7</v>
      </c>
      <c r="F110">
        <v>8</v>
      </c>
      <c r="G110">
        <v>9</v>
      </c>
      <c r="H110">
        <v>20</v>
      </c>
      <c r="I110">
        <v>2</v>
      </c>
      <c r="J110" t="str">
        <v>03 - 04 - 07 - 08 - 09 - 20 [CB: 2]</v>
      </c>
      <c r="K110">
        <f>SUM(C110:H110)</f>
        <v>51</v>
      </c>
      <c r="L110">
        <f>AVERAGE(C110:H110)</f>
        <v>8.5</v>
      </c>
      <c r="M110">
        <f>H110-C110</f>
        <v>17</v>
      </c>
      <c r="N110">
        <f>SUMPRODUCT(MOD(C110:H110,2))</f>
        <v>3</v>
      </c>
      <c r="O110">
        <f>6-N110</f>
        <v>3</v>
      </c>
      <c r="P110">
        <f>COUNTIF(C110:H110,"&lt;=14")</f>
        <v>5</v>
      </c>
      <c r="Q110">
        <f>COUNTIF(C110:H110,"&gt;=15")</f>
        <v>1</v>
      </c>
      <c r="R110">
        <f>SUMPRODUCT(--(D110:H110-C110:G110=1))</f>
        <v>3</v>
      </c>
      <c r="S110">
        <f>SUMPRODUCT(COUNTIF(C111:H111,C110:H110))</f>
        <v>1</v>
      </c>
    </row>
    <row r="111">
      <c r="A111">
        <v>365</v>
      </c>
      <c r="B111" t="str">
        <v>2025-09-26</v>
      </c>
      <c r="C111">
        <v>1</v>
      </c>
      <c r="D111">
        <v>2</v>
      </c>
      <c r="E111">
        <v>8</v>
      </c>
      <c r="F111">
        <v>16</v>
      </c>
      <c r="G111">
        <v>22</v>
      </c>
      <c r="H111">
        <v>24</v>
      </c>
      <c r="I111">
        <v>1</v>
      </c>
      <c r="J111" t="str">
        <v>01 - 02 - 08 - 16 - 22 - 24 [CB: 1]</v>
      </c>
      <c r="K111">
        <f>SUM(C111:H111)</f>
        <v>73</v>
      </c>
      <c r="L111">
        <f>AVERAGE(C111:H111)</f>
        <v>12.2</v>
      </c>
      <c r="M111">
        <f>H111-C111</f>
        <v>23</v>
      </c>
      <c r="N111">
        <f>SUMPRODUCT(MOD(C111:H111,2))</f>
        <v>1</v>
      </c>
      <c r="O111">
        <f>6-N111</f>
        <v>5</v>
      </c>
      <c r="P111">
        <f>COUNTIF(C111:H111,"&lt;=14")</f>
        <v>3</v>
      </c>
      <c r="Q111">
        <f>COUNTIF(C111:H111,"&gt;=15")</f>
        <v>3</v>
      </c>
      <c r="R111">
        <f>SUMPRODUCT(--(D111:H111-C111:G111=1))</f>
        <v>1</v>
      </c>
      <c r="S111">
        <f>SUMPRODUCT(COUNTIF(C112:H112,C111:H111))</f>
        <v>2</v>
      </c>
    </row>
    <row r="112">
      <c r="A112">
        <v>364</v>
      </c>
      <c r="B112" t="str">
        <v>2025-09-23</v>
      </c>
      <c r="C112">
        <v>2</v>
      </c>
      <c r="D112">
        <v>3</v>
      </c>
      <c r="E112">
        <v>6</v>
      </c>
      <c r="F112">
        <v>10</v>
      </c>
      <c r="G112">
        <v>16</v>
      </c>
      <c r="H112">
        <v>21</v>
      </c>
      <c r="I112">
        <v>2</v>
      </c>
      <c r="J112" t="str">
        <v>02 - 03 - 06 - 10 - 16 - 21 [CB: 2]</v>
      </c>
      <c r="K112">
        <f>SUM(C112:H112)</f>
        <v>58</v>
      </c>
      <c r="L112">
        <f>AVERAGE(C112:H112)</f>
        <v>9.7</v>
      </c>
      <c r="M112">
        <f>H112-C112</f>
        <v>19</v>
      </c>
      <c r="N112">
        <f>SUMPRODUCT(MOD(C112:H112,2))</f>
        <v>2</v>
      </c>
      <c r="O112">
        <f>6-N112</f>
        <v>4</v>
      </c>
      <c r="P112">
        <f>COUNTIF(C112:H112,"&lt;=14")</f>
        <v>4</v>
      </c>
      <c r="Q112">
        <f>COUNTIF(C112:H112,"&gt;=15")</f>
        <v>2</v>
      </c>
      <c r="R112">
        <f>SUMPRODUCT(--(D112:H112-C112:G112=1))</f>
        <v>1</v>
      </c>
      <c r="S112">
        <f>SUMPRODUCT(COUNTIF(C113:H113,C112:H112))</f>
        <v>1</v>
      </c>
    </row>
    <row r="113">
      <c r="A113">
        <v>363</v>
      </c>
      <c r="B113" t="str">
        <v>2025-09-19</v>
      </c>
      <c r="C113">
        <v>1</v>
      </c>
      <c r="D113">
        <v>2</v>
      </c>
      <c r="E113">
        <v>12</v>
      </c>
      <c r="F113">
        <v>13</v>
      </c>
      <c r="G113">
        <v>18</v>
      </c>
      <c r="H113">
        <v>26</v>
      </c>
      <c r="I113">
        <v>3</v>
      </c>
      <c r="J113" t="str">
        <v>01 - 02 - 12 - 13 - 18 - 26 [CB: 3]</v>
      </c>
      <c r="K113">
        <f>SUM(C113:H113)</f>
        <v>72</v>
      </c>
      <c r="L113">
        <f>AVERAGE(C113:H113)</f>
        <v>12</v>
      </c>
      <c r="M113">
        <f>H113-C113</f>
        <v>25</v>
      </c>
      <c r="N113">
        <f>SUMPRODUCT(MOD(C113:H113,2))</f>
        <v>2</v>
      </c>
      <c r="O113">
        <f>6-N113</f>
        <v>4</v>
      </c>
      <c r="P113">
        <f>COUNTIF(C113:H113,"&lt;=14")</f>
        <v>4</v>
      </c>
      <c r="Q113">
        <f>COUNTIF(C113:H113,"&gt;=15")</f>
        <v>2</v>
      </c>
      <c r="R113">
        <f>SUMPRODUCT(--(D113:H113-C113:G113=1))</f>
        <v>2</v>
      </c>
      <c r="S113">
        <f>SUMPRODUCT(COUNTIF(C114:H114,C113:H113))</f>
        <v>2</v>
      </c>
    </row>
    <row r="114">
      <c r="A114">
        <v>362</v>
      </c>
      <c r="B114" t="str">
        <v>2025-09-16</v>
      </c>
      <c r="C114">
        <v>2</v>
      </c>
      <c r="D114">
        <v>4</v>
      </c>
      <c r="E114">
        <v>8</v>
      </c>
      <c r="F114">
        <v>16</v>
      </c>
      <c r="G114">
        <v>26</v>
      </c>
      <c r="H114">
        <v>27</v>
      </c>
      <c r="I114">
        <v>2</v>
      </c>
      <c r="J114" t="str">
        <v>02 - 04 - 08 - 16 - 26 - 27 [CB: 2]</v>
      </c>
      <c r="K114">
        <f>SUM(C114:H114)</f>
        <v>83</v>
      </c>
      <c r="L114">
        <f>AVERAGE(C114:H114)</f>
        <v>13.8</v>
      </c>
      <c r="M114">
        <f>H114-C114</f>
        <v>25</v>
      </c>
      <c r="N114">
        <f>SUMPRODUCT(MOD(C114:H114,2))</f>
        <v>1</v>
      </c>
      <c r="O114">
        <f>6-N114</f>
        <v>5</v>
      </c>
      <c r="P114">
        <f>COUNTIF(C114:H114,"&lt;=14")</f>
        <v>3</v>
      </c>
      <c r="Q114">
        <f>COUNTIF(C114:H114,"&gt;=15")</f>
        <v>3</v>
      </c>
      <c r="R114">
        <f>SUMPRODUCT(--(D114:H114-C114:G114=1))</f>
        <v>1</v>
      </c>
      <c r="S114">
        <f>SUMPRODUCT(COUNTIF(C115:H115,C114:H114))</f>
        <v>2</v>
      </c>
    </row>
    <row r="115">
      <c r="A115">
        <v>361</v>
      </c>
      <c r="B115" t="str">
        <v>2025-09-12</v>
      </c>
      <c r="C115">
        <v>10</v>
      </c>
      <c r="D115">
        <v>17</v>
      </c>
      <c r="E115">
        <v>18</v>
      </c>
      <c r="F115">
        <v>19</v>
      </c>
      <c r="G115">
        <v>26</v>
      </c>
      <c r="H115">
        <v>27</v>
      </c>
      <c r="I115">
        <v>3</v>
      </c>
      <c r="J115" t="str">
        <v>10 - 17 - 18 - 19 - 26 - 27 [CB: 3]</v>
      </c>
      <c r="K115">
        <f>SUM(C115:H115)</f>
        <v>117</v>
      </c>
      <c r="L115">
        <f>AVERAGE(C115:H115)</f>
        <v>19.5</v>
      </c>
      <c r="M115">
        <f>H115-C115</f>
        <v>17</v>
      </c>
      <c r="N115">
        <f>SUMPRODUCT(MOD(C115:H115,2))</f>
        <v>3</v>
      </c>
      <c r="O115">
        <f>6-N115</f>
        <v>3</v>
      </c>
      <c r="P115">
        <f>COUNTIF(C115:H115,"&lt;=14")</f>
        <v>1</v>
      </c>
      <c r="Q115">
        <f>COUNTIF(C115:H115,"&gt;=15")</f>
        <v>5</v>
      </c>
      <c r="R115">
        <f>SUMPRODUCT(--(D115:H115-C115:G115=1))</f>
        <v>3</v>
      </c>
      <c r="S115">
        <f>SUMPRODUCT(COUNTIF(C116:H116,C115:H115))</f>
        <v>1</v>
      </c>
    </row>
    <row r="116">
      <c r="A116">
        <v>360</v>
      </c>
      <c r="B116" t="str">
        <v>2025-09-09</v>
      </c>
      <c r="C116">
        <v>3</v>
      </c>
      <c r="D116">
        <v>11</v>
      </c>
      <c r="E116">
        <v>13</v>
      </c>
      <c r="F116">
        <v>16</v>
      </c>
      <c r="G116">
        <v>24</v>
      </c>
      <c r="H116">
        <v>27</v>
      </c>
      <c r="I116">
        <v>3</v>
      </c>
      <c r="J116" t="str">
        <v>03 - 11 - 13 - 16 - 24 - 27 [CB: 3]</v>
      </c>
      <c r="K116">
        <f>SUM(C116:H116)</f>
        <v>94</v>
      </c>
      <c r="L116">
        <f>AVERAGE(C116:H116)</f>
        <v>15.7</v>
      </c>
      <c r="M116">
        <f>H116-C116</f>
        <v>24</v>
      </c>
      <c r="N116">
        <f>SUMPRODUCT(MOD(C116:H116,2))</f>
        <v>4</v>
      </c>
      <c r="O116">
        <f>6-N116</f>
        <v>2</v>
      </c>
      <c r="P116">
        <f>COUNTIF(C116:H116,"&lt;=14")</f>
        <v>3</v>
      </c>
      <c r="Q116">
        <f>COUNTIF(C116:H116,"&gt;=15")</f>
        <v>3</v>
      </c>
      <c r="R116">
        <f>SUMPRODUCT(--(D116:H116-C116:G116=1))</f>
        <v>0</v>
      </c>
      <c r="S116">
        <f>SUMPRODUCT(COUNTIF(C117:H117,C116:H116))</f>
        <v>1</v>
      </c>
    </row>
    <row r="117">
      <c r="A117">
        <v>359</v>
      </c>
      <c r="B117" t="str">
        <v>2025-09-05</v>
      </c>
      <c r="C117">
        <v>7</v>
      </c>
      <c r="D117">
        <v>12</v>
      </c>
      <c r="E117">
        <v>20</v>
      </c>
      <c r="F117">
        <v>21</v>
      </c>
      <c r="G117">
        <v>25</v>
      </c>
      <c r="H117">
        <v>27</v>
      </c>
      <c r="I117">
        <v>3</v>
      </c>
      <c r="J117" t="str">
        <v>07 - 12 - 20 - 21 - 25 - 27 [CB: 3]</v>
      </c>
      <c r="K117">
        <f>SUM(C117:H117)</f>
        <v>112</v>
      </c>
      <c r="L117">
        <f>AVERAGE(C117:H117)</f>
        <v>18.7</v>
      </c>
      <c r="M117">
        <f>H117-C117</f>
        <v>20</v>
      </c>
      <c r="N117">
        <f>SUMPRODUCT(MOD(C117:H117,2))</f>
        <v>4</v>
      </c>
      <c r="O117">
        <f>6-N117</f>
        <v>2</v>
      </c>
      <c r="P117">
        <f>COUNTIF(C117:H117,"&lt;=14")</f>
        <v>2</v>
      </c>
      <c r="Q117">
        <f>COUNTIF(C117:H117,"&gt;=15")</f>
        <v>4</v>
      </c>
      <c r="R117">
        <f>SUMPRODUCT(--(D117:H117-C117:G117=1))</f>
        <v>1</v>
      </c>
      <c r="S117">
        <f>SUMPRODUCT(COUNTIF(C118:H118,C117:H117))</f>
        <v>1</v>
      </c>
    </row>
    <row r="118">
      <c r="A118">
        <v>358</v>
      </c>
      <c r="B118" t="str">
        <v>2025-09-02</v>
      </c>
      <c r="C118">
        <v>4</v>
      </c>
      <c r="D118">
        <v>5</v>
      </c>
      <c r="E118">
        <v>7</v>
      </c>
      <c r="F118">
        <v>8</v>
      </c>
      <c r="G118">
        <v>13</v>
      </c>
      <c r="H118">
        <v>22</v>
      </c>
      <c r="I118">
        <v>3</v>
      </c>
      <c r="J118" t="str">
        <v>04 - 05 - 07 - 08 - 13 - 22 [CB: 3]</v>
      </c>
      <c r="K118">
        <f>SUM(C118:H118)</f>
        <v>59</v>
      </c>
      <c r="L118">
        <f>AVERAGE(C118:H118)</f>
        <v>9.8</v>
      </c>
      <c r="M118">
        <f>H118-C118</f>
        <v>18</v>
      </c>
      <c r="N118">
        <f>SUMPRODUCT(MOD(C118:H118,2))</f>
        <v>3</v>
      </c>
      <c r="O118">
        <f>6-N118</f>
        <v>3</v>
      </c>
      <c r="P118">
        <f>COUNTIF(C118:H118,"&lt;=14")</f>
        <v>5</v>
      </c>
      <c r="Q118">
        <f>COUNTIF(C118:H118,"&gt;=15")</f>
        <v>1</v>
      </c>
      <c r="R118">
        <f>SUMPRODUCT(--(D118:H118-C118:G118=1))</f>
        <v>2</v>
      </c>
      <c r="S118">
        <f>SUMPRODUCT(COUNTIF(C119:H119,C118:H118))</f>
        <v>1</v>
      </c>
    </row>
    <row r="119">
      <c r="A119">
        <v>357</v>
      </c>
      <c r="B119" t="str">
        <v>2025-08-29</v>
      </c>
      <c r="C119">
        <v>7</v>
      </c>
      <c r="D119">
        <v>11</v>
      </c>
      <c r="E119">
        <v>12</v>
      </c>
      <c r="F119">
        <v>18</v>
      </c>
      <c r="G119">
        <v>19</v>
      </c>
      <c r="H119">
        <v>20</v>
      </c>
      <c r="I119">
        <v>2</v>
      </c>
      <c r="J119" t="str">
        <v>07 - 11 - 12 - 18 - 19 - 20 [CB: 2]</v>
      </c>
      <c r="K119">
        <f>SUM(C119:H119)</f>
        <v>87</v>
      </c>
      <c r="L119">
        <f>AVERAGE(C119:H119)</f>
        <v>14.5</v>
      </c>
      <c r="M119">
        <f>H119-C119</f>
        <v>13</v>
      </c>
      <c r="N119">
        <f>SUMPRODUCT(MOD(C119:H119,2))</f>
        <v>3</v>
      </c>
      <c r="O119">
        <f>6-N119</f>
        <v>3</v>
      </c>
      <c r="P119">
        <f>COUNTIF(C119:H119,"&lt;=14")</f>
        <v>3</v>
      </c>
      <c r="Q119">
        <f>COUNTIF(C119:H119,"&gt;=15")</f>
        <v>3</v>
      </c>
      <c r="R119">
        <f>SUMPRODUCT(--(D119:H119-C119:G119=1))</f>
        <v>3</v>
      </c>
      <c r="S119">
        <f>SUMPRODUCT(COUNTIF(C120:H120,C119:H119))</f>
        <v>2</v>
      </c>
    </row>
    <row r="120">
      <c r="A120">
        <v>356</v>
      </c>
      <c r="B120" t="str">
        <v>2025-08-26</v>
      </c>
      <c r="C120">
        <v>11</v>
      </c>
      <c r="D120">
        <v>14</v>
      </c>
      <c r="E120">
        <v>20</v>
      </c>
      <c r="F120">
        <v>22</v>
      </c>
      <c r="G120">
        <v>25</v>
      </c>
      <c r="H120">
        <v>28</v>
      </c>
      <c r="I120">
        <v>2</v>
      </c>
      <c r="J120" t="str">
        <v>11 - 14 - 20 - 22 - 25 - 28 [CB: 2]</v>
      </c>
      <c r="K120">
        <f>SUM(C120:H120)</f>
        <v>120</v>
      </c>
      <c r="L120">
        <f>AVERAGE(C120:H120)</f>
        <v>20</v>
      </c>
      <c r="M120">
        <f>H120-C120</f>
        <v>17</v>
      </c>
      <c r="N120">
        <f>SUMPRODUCT(MOD(C120:H120,2))</f>
        <v>2</v>
      </c>
      <c r="O120">
        <f>6-N120</f>
        <v>4</v>
      </c>
      <c r="P120">
        <f>COUNTIF(C120:H120,"&lt;=14")</f>
        <v>2</v>
      </c>
      <c r="Q120">
        <f>COUNTIF(C120:H120,"&gt;=15")</f>
        <v>4</v>
      </c>
      <c r="R120">
        <f>SUMPRODUCT(--(D120:H120-C120:G120=1))</f>
        <v>0</v>
      </c>
      <c r="S120">
        <f>SUMPRODUCT(COUNTIF(C121:H121,C120:H120))</f>
        <v>0</v>
      </c>
    </row>
    <row r="121">
      <c r="A121">
        <v>355</v>
      </c>
      <c r="B121" t="str">
        <v>2025-08-22</v>
      </c>
      <c r="C121">
        <v>4</v>
      </c>
      <c r="D121">
        <v>5</v>
      </c>
      <c r="E121">
        <v>16</v>
      </c>
      <c r="F121">
        <v>23</v>
      </c>
      <c r="G121">
        <v>24</v>
      </c>
      <c r="H121">
        <v>27</v>
      </c>
      <c r="I121">
        <v>1</v>
      </c>
      <c r="J121" t="str">
        <v>04 - 05 - 16 - 23 - 24 - 27 [CB: 1]</v>
      </c>
      <c r="K121">
        <f>SUM(C121:H121)</f>
        <v>99</v>
      </c>
      <c r="L121">
        <f>AVERAGE(C121:H121)</f>
        <v>16.5</v>
      </c>
      <c r="M121">
        <f>H121-C121</f>
        <v>23</v>
      </c>
      <c r="N121">
        <f>SUMPRODUCT(MOD(C121:H121,2))</f>
        <v>3</v>
      </c>
      <c r="O121">
        <f>6-N121</f>
        <v>3</v>
      </c>
      <c r="P121">
        <f>COUNTIF(C121:H121,"&lt;=14")</f>
        <v>2</v>
      </c>
      <c r="Q121">
        <f>COUNTIF(C121:H121,"&gt;=15")</f>
        <v>4</v>
      </c>
      <c r="R121">
        <f>SUMPRODUCT(--(D121:H121-C121:G121=1))</f>
        <v>2</v>
      </c>
      <c r="S121">
        <f>SUMPRODUCT(COUNTIF(C122:H122,C121:H121))</f>
        <v>1</v>
      </c>
    </row>
    <row r="122">
      <c r="A122">
        <v>354</v>
      </c>
      <c r="B122" t="str">
        <v>2025-08-19</v>
      </c>
      <c r="C122">
        <v>8</v>
      </c>
      <c r="D122">
        <v>9</v>
      </c>
      <c r="E122">
        <v>13</v>
      </c>
      <c r="F122">
        <v>16</v>
      </c>
      <c r="G122">
        <v>19</v>
      </c>
      <c r="H122">
        <v>26</v>
      </c>
      <c r="I122">
        <v>2</v>
      </c>
      <c r="J122" t="str">
        <v>08 - 09 - 13 - 16 - 19 - 26 [CB: 2]</v>
      </c>
      <c r="K122">
        <f>SUM(C122:H122)</f>
        <v>91</v>
      </c>
      <c r="L122">
        <f>AVERAGE(C122:H122)</f>
        <v>15.2</v>
      </c>
      <c r="M122">
        <f>H122-C122</f>
        <v>18</v>
      </c>
      <c r="N122">
        <f>SUMPRODUCT(MOD(C122:H122,2))</f>
        <v>3</v>
      </c>
      <c r="O122">
        <f>6-N122</f>
        <v>3</v>
      </c>
      <c r="P122">
        <f>COUNTIF(C122:H122,"&lt;=14")</f>
        <v>3</v>
      </c>
      <c r="Q122">
        <f>COUNTIF(C122:H122,"&gt;=15")</f>
        <v>3</v>
      </c>
      <c r="R122">
        <f>SUMPRODUCT(--(D122:H122-C122:G122=1))</f>
        <v>1</v>
      </c>
      <c r="S122">
        <f>SUMPRODUCT(COUNTIF(C123:H123,C122:H122))</f>
        <v>2</v>
      </c>
    </row>
    <row r="123">
      <c r="A123">
        <v>353</v>
      </c>
      <c r="B123" t="str">
        <v>2025-08-15</v>
      </c>
      <c r="C123">
        <v>1</v>
      </c>
      <c r="D123">
        <v>2</v>
      </c>
      <c r="E123">
        <v>8</v>
      </c>
      <c r="F123">
        <v>9</v>
      </c>
      <c r="G123">
        <v>21</v>
      </c>
      <c r="H123">
        <v>25</v>
      </c>
      <c r="I123">
        <v>3</v>
      </c>
      <c r="J123" t="str">
        <v>01 - 02 - 08 - 09 - 21 - 25 [CB: 3]</v>
      </c>
      <c r="K123">
        <f>SUM(C123:H123)</f>
        <v>66</v>
      </c>
      <c r="L123">
        <f>AVERAGE(C123:H123)</f>
        <v>11</v>
      </c>
      <c r="M123">
        <f>H123-C123</f>
        <v>24</v>
      </c>
      <c r="N123">
        <f>SUMPRODUCT(MOD(C123:H123,2))</f>
        <v>4</v>
      </c>
      <c r="O123">
        <f>6-N123</f>
        <v>2</v>
      </c>
      <c r="P123">
        <f>COUNTIF(C123:H123,"&lt;=14")</f>
        <v>4</v>
      </c>
      <c r="Q123">
        <f>COUNTIF(C123:H123,"&gt;=15")</f>
        <v>2</v>
      </c>
      <c r="R123">
        <f>SUMPRODUCT(--(D123:H123-C123:G123=1))</f>
        <v>2</v>
      </c>
      <c r="S123">
        <f>SUMPRODUCT(COUNTIF(C124:H124,C123:H123))</f>
        <v>2</v>
      </c>
    </row>
    <row r="124">
      <c r="A124">
        <v>352</v>
      </c>
      <c r="B124" t="str">
        <v>2025-08-12</v>
      </c>
      <c r="C124">
        <v>1</v>
      </c>
      <c r="D124">
        <v>3</v>
      </c>
      <c r="E124">
        <v>17</v>
      </c>
      <c r="F124">
        <v>18</v>
      </c>
      <c r="G124">
        <v>22</v>
      </c>
      <c r="H124">
        <v>25</v>
      </c>
      <c r="I124">
        <v>2</v>
      </c>
      <c r="J124" t="str">
        <v>01 - 03 - 17 - 18 - 22 - 25 [CB: 2]</v>
      </c>
      <c r="K124">
        <f>SUM(C124:H124)</f>
        <v>86</v>
      </c>
      <c r="L124">
        <f>AVERAGE(C124:H124)</f>
        <v>14.3</v>
      </c>
      <c r="M124">
        <f>H124-C124</f>
        <v>24</v>
      </c>
      <c r="N124">
        <f>SUMPRODUCT(MOD(C124:H124,2))</f>
        <v>4</v>
      </c>
      <c r="O124">
        <f>6-N124</f>
        <v>2</v>
      </c>
      <c r="P124">
        <f>COUNTIF(C124:H124,"&lt;=14")</f>
        <v>2</v>
      </c>
      <c r="Q124">
        <f>COUNTIF(C124:H124,"&gt;=15")</f>
        <v>4</v>
      </c>
      <c r="R124">
        <f>SUMPRODUCT(--(D124:H124-C124:G124=1))</f>
        <v>1</v>
      </c>
      <c r="S124">
        <f>SUMPRODUCT(COUNTIF(C125:H125,C124:H124))</f>
        <v>2</v>
      </c>
    </row>
    <row r="125">
      <c r="A125">
        <v>351</v>
      </c>
      <c r="B125" t="str">
        <v>2025-08-08</v>
      </c>
      <c r="C125">
        <v>10</v>
      </c>
      <c r="D125">
        <v>16</v>
      </c>
      <c r="E125">
        <v>18</v>
      </c>
      <c r="F125">
        <v>20</v>
      </c>
      <c r="G125">
        <v>22</v>
      </c>
      <c r="H125">
        <v>27</v>
      </c>
      <c r="I125">
        <v>1</v>
      </c>
      <c r="J125" t="str">
        <v>10 - 16 - 18 - 20 - 22 - 27 [CB: 1]</v>
      </c>
      <c r="K125">
        <f>SUM(C125:H125)</f>
        <v>113</v>
      </c>
      <c r="L125">
        <f>AVERAGE(C125:H125)</f>
        <v>18.8</v>
      </c>
      <c r="M125">
        <f>H125-C125</f>
        <v>17</v>
      </c>
      <c r="N125">
        <f>SUMPRODUCT(MOD(C125:H125,2))</f>
        <v>1</v>
      </c>
      <c r="O125">
        <f>6-N125</f>
        <v>5</v>
      </c>
      <c r="P125">
        <f>COUNTIF(C125:H125,"&lt;=14")</f>
        <v>1</v>
      </c>
      <c r="Q125">
        <f>COUNTIF(C125:H125,"&gt;=15")</f>
        <v>5</v>
      </c>
      <c r="R125">
        <f>SUMPRODUCT(--(D125:H125-C125:G125=1))</f>
        <v>0</v>
      </c>
      <c r="S125">
        <f>SUMPRODUCT(COUNTIF(C126:H126,C125:H125))</f>
        <v>1</v>
      </c>
    </row>
    <row r="126">
      <c r="A126">
        <v>350</v>
      </c>
      <c r="B126" t="str">
        <v>2025-08-05</v>
      </c>
      <c r="C126">
        <v>2</v>
      </c>
      <c r="D126">
        <v>5</v>
      </c>
      <c r="E126">
        <v>10</v>
      </c>
      <c r="F126">
        <v>13</v>
      </c>
      <c r="G126">
        <v>24</v>
      </c>
      <c r="H126">
        <v>28</v>
      </c>
      <c r="I126">
        <v>3</v>
      </c>
      <c r="J126" t="str">
        <v>02 - 05 - 10 - 13 - 24 - 28 [CB: 3]</v>
      </c>
      <c r="K126">
        <f>SUM(C126:H126)</f>
        <v>82</v>
      </c>
      <c r="L126">
        <f>AVERAGE(C126:H126)</f>
        <v>13.7</v>
      </c>
      <c r="M126">
        <f>H126-C126</f>
        <v>26</v>
      </c>
      <c r="N126">
        <f>SUMPRODUCT(MOD(C126:H126,2))</f>
        <v>2</v>
      </c>
      <c r="O126">
        <f>6-N126</f>
        <v>4</v>
      </c>
      <c r="P126">
        <f>COUNTIF(C126:H126,"&lt;=14")</f>
        <v>4</v>
      </c>
      <c r="Q126">
        <f>COUNTIF(C126:H126,"&gt;=15")</f>
        <v>2</v>
      </c>
      <c r="R126">
        <f>SUMPRODUCT(--(D126:H126-C126:G126=1))</f>
        <v>0</v>
      </c>
      <c r="S126">
        <f>SUMPRODUCT(COUNTIF(C127:H127,C126:H126))</f>
        <v>2</v>
      </c>
    </row>
    <row r="127">
      <c r="A127">
        <v>349</v>
      </c>
      <c r="B127" t="str">
        <v>2025-08-01</v>
      </c>
      <c r="C127">
        <v>1</v>
      </c>
      <c r="D127">
        <v>4</v>
      </c>
      <c r="E127">
        <v>9</v>
      </c>
      <c r="F127">
        <v>11</v>
      </c>
      <c r="G127">
        <v>24</v>
      </c>
      <c r="H127">
        <v>28</v>
      </c>
      <c r="I127">
        <v>2</v>
      </c>
      <c r="J127" t="str">
        <v>01 - 04 - 09 - 11 - 24 - 28 [CB: 2]</v>
      </c>
      <c r="K127">
        <f>SUM(C127:H127)</f>
        <v>77</v>
      </c>
      <c r="L127">
        <f>AVERAGE(C127:H127)</f>
        <v>12.8</v>
      </c>
      <c r="M127">
        <f>H127-C127</f>
        <v>27</v>
      </c>
      <c r="N127">
        <f>SUMPRODUCT(MOD(C127:H127,2))</f>
        <v>3</v>
      </c>
      <c r="O127">
        <f>6-N127</f>
        <v>3</v>
      </c>
      <c r="P127">
        <f>COUNTIF(C127:H127,"&lt;=14")</f>
        <v>4</v>
      </c>
      <c r="Q127">
        <f>COUNTIF(C127:H127,"&gt;=15")</f>
        <v>2</v>
      </c>
      <c r="R127">
        <f>SUMPRODUCT(--(D127:H127-C127:G127=1))</f>
        <v>0</v>
      </c>
      <c r="S127">
        <f>SUMPRODUCT(COUNTIF(C128:H128,C127:H127))</f>
        <v>0</v>
      </c>
    </row>
    <row r="128">
      <c r="A128">
        <v>348</v>
      </c>
      <c r="B128" t="str">
        <v>2025-07-29</v>
      </c>
      <c r="C128">
        <v>5</v>
      </c>
      <c r="D128">
        <v>8</v>
      </c>
      <c r="E128">
        <v>10</v>
      </c>
      <c r="F128">
        <v>14</v>
      </c>
      <c r="G128">
        <v>17</v>
      </c>
      <c r="H128">
        <v>20</v>
      </c>
      <c r="I128">
        <v>2</v>
      </c>
      <c r="J128" t="str">
        <v>05 - 08 - 10 - 14 - 17 - 20 [CB: 2]</v>
      </c>
      <c r="K128">
        <f>SUM(C128:H128)</f>
        <v>74</v>
      </c>
      <c r="L128">
        <f>AVERAGE(C128:H128)</f>
        <v>12.3</v>
      </c>
      <c r="M128">
        <f>H128-C128</f>
        <v>15</v>
      </c>
      <c r="N128">
        <f>SUMPRODUCT(MOD(C128:H128,2))</f>
        <v>2</v>
      </c>
      <c r="O128">
        <f>6-N128</f>
        <v>4</v>
      </c>
      <c r="P128">
        <f>COUNTIF(C128:H128,"&lt;=14")</f>
        <v>4</v>
      </c>
      <c r="Q128">
        <f>COUNTIF(C128:H128,"&gt;=15")</f>
        <v>2</v>
      </c>
      <c r="R128">
        <f>SUMPRODUCT(--(D128:H128-C128:G128=1))</f>
        <v>0</v>
      </c>
      <c r="S128">
        <f>SUMPRODUCT(COUNTIF(C129:H129,C128:H128))</f>
        <v>3</v>
      </c>
    </row>
    <row r="129">
      <c r="A129">
        <v>347</v>
      </c>
      <c r="B129" t="str">
        <v>2025-07-25</v>
      </c>
      <c r="C129">
        <v>7</v>
      </c>
      <c r="D129">
        <v>10</v>
      </c>
      <c r="E129">
        <v>12</v>
      </c>
      <c r="F129">
        <v>14</v>
      </c>
      <c r="G129">
        <v>17</v>
      </c>
      <c r="H129">
        <v>27</v>
      </c>
      <c r="I129">
        <v>3</v>
      </c>
      <c r="J129" t="str">
        <v>07 - 10 - 12 - 14 - 17 - 27 [CB: 3]</v>
      </c>
      <c r="K129">
        <f>SUM(C129:H129)</f>
        <v>87</v>
      </c>
      <c r="L129">
        <f>AVERAGE(C129:H129)</f>
        <v>14.5</v>
      </c>
      <c r="M129">
        <f>H129-C129</f>
        <v>20</v>
      </c>
      <c r="N129">
        <f>SUMPRODUCT(MOD(C129:H129,2))</f>
        <v>3</v>
      </c>
      <c r="O129">
        <f>6-N129</f>
        <v>3</v>
      </c>
      <c r="P129">
        <f>COUNTIF(C129:H129,"&lt;=14")</f>
        <v>4</v>
      </c>
      <c r="Q129">
        <f>COUNTIF(C129:H129,"&gt;=15")</f>
        <v>2</v>
      </c>
      <c r="R129">
        <f>SUMPRODUCT(--(D129:H129-C129:G129=1))</f>
        <v>0</v>
      </c>
      <c r="S129">
        <f>SUMPRODUCT(COUNTIF(C130:H130,C129:H129))</f>
        <v>1</v>
      </c>
    </row>
    <row r="130">
      <c r="A130">
        <v>346</v>
      </c>
      <c r="B130" t="str">
        <v>2025-07-22</v>
      </c>
      <c r="C130">
        <v>2</v>
      </c>
      <c r="D130">
        <v>4</v>
      </c>
      <c r="E130">
        <v>14</v>
      </c>
      <c r="F130">
        <v>18</v>
      </c>
      <c r="G130">
        <v>22</v>
      </c>
      <c r="H130">
        <v>25</v>
      </c>
      <c r="I130">
        <v>2</v>
      </c>
      <c r="J130" t="str">
        <v>02 - 04 - 14 - 18 - 22 - 25 [CB: 2]</v>
      </c>
      <c r="K130">
        <f>SUM(C130:H130)</f>
        <v>85</v>
      </c>
      <c r="L130">
        <f>AVERAGE(C130:H130)</f>
        <v>14.2</v>
      </c>
      <c r="M130">
        <f>H130-C130</f>
        <v>23</v>
      </c>
      <c r="N130">
        <f>SUMPRODUCT(MOD(C130:H130,2))</f>
        <v>1</v>
      </c>
      <c r="O130">
        <f>6-N130</f>
        <v>5</v>
      </c>
      <c r="P130">
        <f>COUNTIF(C130:H130,"&lt;=14")</f>
        <v>3</v>
      </c>
      <c r="Q130">
        <f>COUNTIF(C130:H130,"&gt;=15")</f>
        <v>3</v>
      </c>
      <c r="R130">
        <f>SUMPRODUCT(--(D130:H130-C130:G130=1))</f>
        <v>0</v>
      </c>
      <c r="S130">
        <f>SUMPRODUCT(COUNTIF(C131:H131,C130:H130))</f>
        <v>2</v>
      </c>
    </row>
    <row r="131">
      <c r="A131">
        <v>345</v>
      </c>
      <c r="B131" t="str">
        <v>2025-07-18</v>
      </c>
      <c r="C131">
        <v>2</v>
      </c>
      <c r="D131">
        <v>3</v>
      </c>
      <c r="E131">
        <v>12</v>
      </c>
      <c r="F131">
        <v>18</v>
      </c>
      <c r="G131">
        <v>20</v>
      </c>
      <c r="H131">
        <v>21</v>
      </c>
      <c r="I131">
        <v>3</v>
      </c>
      <c r="J131" t="str">
        <v>02 - 03 - 12 - 18 - 20 - 21 [CB: 3]</v>
      </c>
      <c r="K131">
        <f>SUM(C131:H131)</f>
        <v>76</v>
      </c>
      <c r="L131">
        <f>AVERAGE(C131:H131)</f>
        <v>12.7</v>
      </c>
      <c r="M131">
        <f>H131-C131</f>
        <v>19</v>
      </c>
      <c r="N131">
        <f>SUMPRODUCT(MOD(C131:H131,2))</f>
        <v>2</v>
      </c>
      <c r="O131">
        <f>6-N131</f>
        <v>4</v>
      </c>
      <c r="P131">
        <f>COUNTIF(C131:H131,"&lt;=14")</f>
        <v>3</v>
      </c>
      <c r="Q131">
        <f>COUNTIF(C131:H131,"&gt;=15")</f>
        <v>3</v>
      </c>
      <c r="R131">
        <f>SUMPRODUCT(--(D131:H131-C131:G131=1))</f>
        <v>2</v>
      </c>
      <c r="S131">
        <f>SUMPRODUCT(COUNTIF(C132:H132,C131:H131))</f>
        <v>2</v>
      </c>
    </row>
    <row r="132">
      <c r="A132">
        <v>344</v>
      </c>
      <c r="B132" t="str">
        <v>2025-07-15</v>
      </c>
      <c r="C132">
        <v>8</v>
      </c>
      <c r="D132">
        <v>11</v>
      </c>
      <c r="E132">
        <v>12</v>
      </c>
      <c r="F132">
        <v>17</v>
      </c>
      <c r="G132">
        <v>21</v>
      </c>
      <c r="H132">
        <v>28</v>
      </c>
      <c r="I132">
        <v>1</v>
      </c>
      <c r="J132" t="str">
        <v>08 - 11 - 12 - 17 - 21 - 28 [CB: 1]</v>
      </c>
      <c r="K132">
        <f>SUM(C132:H132)</f>
        <v>97</v>
      </c>
      <c r="L132">
        <f>AVERAGE(C132:H132)</f>
        <v>16.2</v>
      </c>
      <c r="M132">
        <f>H132-C132</f>
        <v>20</v>
      </c>
      <c r="N132">
        <f>SUMPRODUCT(MOD(C132:H132,2))</f>
        <v>3</v>
      </c>
      <c r="O132">
        <f>6-N132</f>
        <v>3</v>
      </c>
      <c r="P132">
        <f>COUNTIF(C132:H132,"&lt;=14")</f>
        <v>3</v>
      </c>
      <c r="Q132">
        <f>COUNTIF(C132:H132,"&gt;=15")</f>
        <v>3</v>
      </c>
      <c r="R132">
        <f>SUMPRODUCT(--(D132:H132-C132:G132=1))</f>
        <v>1</v>
      </c>
      <c r="S132">
        <f>SUMPRODUCT(COUNTIF(C133:H133,C132:H132))</f>
        <v>1</v>
      </c>
    </row>
    <row r="133">
      <c r="A133">
        <v>343</v>
      </c>
      <c r="B133" t="str">
        <v>2025-07-11</v>
      </c>
      <c r="C133">
        <v>1</v>
      </c>
      <c r="D133">
        <v>8</v>
      </c>
      <c r="E133">
        <v>18</v>
      </c>
      <c r="F133">
        <v>20</v>
      </c>
      <c r="G133">
        <v>22</v>
      </c>
      <c r="H133">
        <v>25</v>
      </c>
      <c r="I133">
        <v>2</v>
      </c>
      <c r="J133" t="str">
        <v>01 - 08 - 18 - 20 - 22 - 25 [CB: 2]</v>
      </c>
      <c r="K133">
        <f>SUM(C133:H133)</f>
        <v>94</v>
      </c>
      <c r="L133">
        <f>AVERAGE(C133:H133)</f>
        <v>15.7</v>
      </c>
      <c r="M133">
        <f>H133-C133</f>
        <v>24</v>
      </c>
      <c r="N133">
        <f>SUMPRODUCT(MOD(C133:H133,2))</f>
        <v>2</v>
      </c>
      <c r="O133">
        <f>6-N133</f>
        <v>4</v>
      </c>
      <c r="P133">
        <f>COUNTIF(C133:H133,"&lt;=14")</f>
        <v>2</v>
      </c>
      <c r="Q133">
        <f>COUNTIF(C133:H133,"&gt;=15")</f>
        <v>4</v>
      </c>
      <c r="R133">
        <f>SUMPRODUCT(--(D133:H133-C133:G133=1))</f>
        <v>0</v>
      </c>
      <c r="S133">
        <f>SUMPRODUCT(COUNTIF(C134:H134,C133:H133))</f>
        <v>1</v>
      </c>
    </row>
    <row r="134">
      <c r="A134">
        <v>342</v>
      </c>
      <c r="B134" t="str">
        <v>2025-07-08</v>
      </c>
      <c r="C134">
        <v>5</v>
      </c>
      <c r="D134">
        <v>8</v>
      </c>
      <c r="E134">
        <v>10</v>
      </c>
      <c r="F134">
        <v>11</v>
      </c>
      <c r="G134">
        <v>13</v>
      </c>
      <c r="H134">
        <v>24</v>
      </c>
      <c r="I134">
        <v>2</v>
      </c>
      <c r="J134" t="str">
        <v>05 - 08 - 10 - 11 - 13 - 24 [CB: 2]</v>
      </c>
      <c r="K134">
        <f>SUM(C134:H134)</f>
        <v>71</v>
      </c>
      <c r="L134">
        <f>AVERAGE(C134:H134)</f>
        <v>11.8</v>
      </c>
      <c r="M134">
        <f>H134-C134</f>
        <v>19</v>
      </c>
      <c r="N134">
        <f>SUMPRODUCT(MOD(C134:H134,2))</f>
        <v>3</v>
      </c>
      <c r="O134">
        <f>6-N134</f>
        <v>3</v>
      </c>
      <c r="P134">
        <f>COUNTIF(C134:H134,"&lt;=14")</f>
        <v>5</v>
      </c>
      <c r="Q134">
        <f>COUNTIF(C134:H134,"&gt;=15")</f>
        <v>1</v>
      </c>
      <c r="R134">
        <f>SUMPRODUCT(--(D134:H134-C134:G134=1))</f>
        <v>1</v>
      </c>
      <c r="S134">
        <f>SUMPRODUCT(COUNTIF(C135:H135,C134:H134))</f>
        <v>1</v>
      </c>
    </row>
    <row r="135">
      <c r="A135">
        <v>341</v>
      </c>
      <c r="B135" t="str">
        <v>2025-07-04</v>
      </c>
      <c r="C135">
        <v>4</v>
      </c>
      <c r="D135">
        <v>9</v>
      </c>
      <c r="E135">
        <v>11</v>
      </c>
      <c r="F135">
        <v>12</v>
      </c>
      <c r="G135">
        <v>16</v>
      </c>
      <c r="H135">
        <v>17</v>
      </c>
      <c r="I135">
        <v>1</v>
      </c>
      <c r="J135" t="str">
        <v>04 - 09 - 11 - 12 - 16 - 17 [CB: 1]</v>
      </c>
      <c r="K135">
        <f>SUM(C135:H135)</f>
        <v>69</v>
      </c>
      <c r="L135">
        <f>AVERAGE(C135:H135)</f>
        <v>11.5</v>
      </c>
      <c r="M135">
        <f>H135-C135</f>
        <v>13</v>
      </c>
      <c r="N135">
        <f>SUMPRODUCT(MOD(C135:H135,2))</f>
        <v>3</v>
      </c>
      <c r="O135">
        <f>6-N135</f>
        <v>3</v>
      </c>
      <c r="P135">
        <f>COUNTIF(C135:H135,"&lt;=14")</f>
        <v>4</v>
      </c>
      <c r="Q135">
        <f>COUNTIF(C135:H135,"&gt;=15")</f>
        <v>2</v>
      </c>
      <c r="R135">
        <f>SUMPRODUCT(--(D135:H135-C135:G135=1))</f>
        <v>2</v>
      </c>
      <c r="S135">
        <f>SUMPRODUCT(COUNTIF(C136:H136,C135:H135))</f>
        <v>1</v>
      </c>
    </row>
    <row r="136">
      <c r="A136">
        <v>340</v>
      </c>
      <c r="B136" t="str">
        <v>2025-07-01</v>
      </c>
      <c r="C136">
        <v>15</v>
      </c>
      <c r="D136">
        <v>16</v>
      </c>
      <c r="E136">
        <v>19</v>
      </c>
      <c r="F136">
        <v>23</v>
      </c>
      <c r="G136">
        <v>25</v>
      </c>
      <c r="H136">
        <v>26</v>
      </c>
      <c r="I136">
        <v>3</v>
      </c>
      <c r="J136" t="str">
        <v>15 - 16 - 19 - 23 - 25 - 26 [CB: 3]</v>
      </c>
      <c r="K136">
        <f>SUM(C136:H136)</f>
        <v>124</v>
      </c>
      <c r="L136">
        <f>AVERAGE(C136:H136)</f>
        <v>20.7</v>
      </c>
      <c r="M136">
        <f>H136-C136</f>
        <v>11</v>
      </c>
      <c r="N136">
        <f>SUMPRODUCT(MOD(C136:H136,2))</f>
        <v>4</v>
      </c>
      <c r="O136">
        <f>6-N136</f>
        <v>2</v>
      </c>
      <c r="P136">
        <f>COUNTIF(C136:H136,"&lt;=14")</f>
        <v>0</v>
      </c>
      <c r="Q136">
        <f>COUNTIF(C136:H136,"&gt;=15")</f>
        <v>6</v>
      </c>
      <c r="R136">
        <f>SUMPRODUCT(--(D136:H136-C136:G136=1))</f>
        <v>2</v>
      </c>
      <c r="S136">
        <f>SUMPRODUCT(COUNTIF(C137:H137,C136:H136))</f>
        <v>2</v>
      </c>
    </row>
    <row r="137">
      <c r="A137">
        <v>339</v>
      </c>
      <c r="B137" t="str">
        <v>2025-06-27</v>
      </c>
      <c r="C137">
        <v>1</v>
      </c>
      <c r="D137">
        <v>7</v>
      </c>
      <c r="E137">
        <v>13</v>
      </c>
      <c r="F137">
        <v>15</v>
      </c>
      <c r="G137">
        <v>16</v>
      </c>
      <c r="H137">
        <v>27</v>
      </c>
      <c r="I137">
        <v>1</v>
      </c>
      <c r="J137" t="str">
        <v>01 - 07 - 13 - 15 - 16 - 27 [CB: 1]</v>
      </c>
      <c r="K137">
        <f>SUM(C137:H137)</f>
        <v>79</v>
      </c>
      <c r="L137">
        <f>AVERAGE(C137:H137)</f>
        <v>13.2</v>
      </c>
      <c r="M137">
        <f>H137-C137</f>
        <v>26</v>
      </c>
      <c r="N137">
        <f>SUMPRODUCT(MOD(C137:H137,2))</f>
        <v>5</v>
      </c>
      <c r="O137">
        <f>6-N137</f>
        <v>1</v>
      </c>
      <c r="P137">
        <f>COUNTIF(C137:H137,"&lt;=14")</f>
        <v>3</v>
      </c>
      <c r="Q137">
        <f>COUNTIF(C137:H137,"&gt;=15")</f>
        <v>3</v>
      </c>
      <c r="R137">
        <f>SUMPRODUCT(--(D137:H137-C137:G137=1))</f>
        <v>1</v>
      </c>
      <c r="S137">
        <f>SUMPRODUCT(COUNTIF(C138:H138,C137:H137))</f>
        <v>1</v>
      </c>
    </row>
    <row r="138">
      <c r="A138">
        <v>338</v>
      </c>
      <c r="B138" t="str">
        <v>2025-06-24</v>
      </c>
      <c r="C138">
        <v>2</v>
      </c>
      <c r="D138">
        <v>7</v>
      </c>
      <c r="E138">
        <v>11</v>
      </c>
      <c r="F138">
        <v>23</v>
      </c>
      <c r="G138">
        <v>24</v>
      </c>
      <c r="H138">
        <v>25</v>
      </c>
      <c r="I138">
        <v>3</v>
      </c>
      <c r="J138" t="str">
        <v>02 - 07 - 11 - 23 - 24 - 25 [CB: 3]</v>
      </c>
      <c r="K138">
        <f>SUM(C138:H138)</f>
        <v>92</v>
      </c>
      <c r="L138">
        <f>AVERAGE(C138:H138)</f>
        <v>15.3</v>
      </c>
      <c r="M138">
        <f>H138-C138</f>
        <v>23</v>
      </c>
      <c r="N138">
        <f>SUMPRODUCT(MOD(C138:H138,2))</f>
        <v>4</v>
      </c>
      <c r="O138">
        <f>6-N138</f>
        <v>2</v>
      </c>
      <c r="P138">
        <f>COUNTIF(C138:H138,"&lt;=14")</f>
        <v>3</v>
      </c>
      <c r="Q138">
        <f>COUNTIF(C138:H138,"&gt;=15")</f>
        <v>3</v>
      </c>
      <c r="R138">
        <f>SUMPRODUCT(--(D138:H138-C138:G138=1))</f>
        <v>2</v>
      </c>
      <c r="S138">
        <f>SUMPRODUCT(COUNTIF(C139:H139,C138:H138))</f>
        <v>1</v>
      </c>
    </row>
    <row r="139">
      <c r="A139">
        <v>337</v>
      </c>
      <c r="B139" t="str">
        <v>2025-06-20</v>
      </c>
      <c r="C139">
        <v>3</v>
      </c>
      <c r="D139">
        <v>7</v>
      </c>
      <c r="E139">
        <v>14</v>
      </c>
      <c r="F139">
        <v>16</v>
      </c>
      <c r="G139">
        <v>21</v>
      </c>
      <c r="H139">
        <v>22</v>
      </c>
      <c r="I139">
        <v>3</v>
      </c>
      <c r="J139" t="str">
        <v>03 - 07 - 14 - 16 - 21 - 22 [CB: 3]</v>
      </c>
      <c r="K139">
        <f>SUM(C139:H139)</f>
        <v>83</v>
      </c>
      <c r="L139">
        <f>AVERAGE(C139:H139)</f>
        <v>13.8</v>
      </c>
      <c r="M139">
        <f>H139-C139</f>
        <v>19</v>
      </c>
      <c r="N139">
        <f>SUMPRODUCT(MOD(C139:H139,2))</f>
        <v>3</v>
      </c>
      <c r="O139">
        <f>6-N139</f>
        <v>3</v>
      </c>
      <c r="P139">
        <f>COUNTIF(C139:H139,"&lt;=14")</f>
        <v>3</v>
      </c>
      <c r="Q139">
        <f>COUNTIF(C139:H139,"&gt;=15")</f>
        <v>3</v>
      </c>
      <c r="R139">
        <f>SUMPRODUCT(--(D139:H139-C139:G139=1))</f>
        <v>1</v>
      </c>
      <c r="S139">
        <f>SUMPRODUCT(COUNTIF(C140:H140,C139:H139))</f>
        <v>1</v>
      </c>
    </row>
    <row r="140">
      <c r="A140">
        <v>336</v>
      </c>
      <c r="B140" t="str">
        <v>2025-06-17</v>
      </c>
      <c r="C140">
        <v>8</v>
      </c>
      <c r="D140">
        <v>16</v>
      </c>
      <c r="E140">
        <v>17</v>
      </c>
      <c r="F140">
        <v>18</v>
      </c>
      <c r="G140">
        <v>19</v>
      </c>
      <c r="H140">
        <v>24</v>
      </c>
      <c r="I140">
        <v>2</v>
      </c>
      <c r="J140" t="str">
        <v>08 - 16 - 17 - 18 - 19 - 24 [CB: 2]</v>
      </c>
      <c r="K140">
        <f>SUM(C140:H140)</f>
        <v>102</v>
      </c>
      <c r="L140">
        <f>AVERAGE(C140:H140)</f>
        <v>17</v>
      </c>
      <c r="M140">
        <f>H140-C140</f>
        <v>16</v>
      </c>
      <c r="N140">
        <f>SUMPRODUCT(MOD(C140:H140,2))</f>
        <v>2</v>
      </c>
      <c r="O140">
        <f>6-N140</f>
        <v>4</v>
      </c>
      <c r="P140">
        <f>COUNTIF(C140:H140,"&lt;=14")</f>
        <v>1</v>
      </c>
      <c r="Q140">
        <f>COUNTIF(C140:H140,"&gt;=15")</f>
        <v>5</v>
      </c>
      <c r="R140">
        <f>SUMPRODUCT(--(D140:H140-C140:G140=1))</f>
        <v>3</v>
      </c>
      <c r="S140">
        <f>SUMPRODUCT(COUNTIF(C141:H141,C140:H140))</f>
        <v>1</v>
      </c>
    </row>
    <row r="141">
      <c r="A141">
        <v>335</v>
      </c>
      <c r="B141" t="str">
        <v>2025-06-13</v>
      </c>
      <c r="C141">
        <v>2</v>
      </c>
      <c r="D141">
        <v>4</v>
      </c>
      <c r="E141">
        <v>20</v>
      </c>
      <c r="F141">
        <v>23</v>
      </c>
      <c r="G141">
        <v>24</v>
      </c>
      <c r="H141">
        <v>25</v>
      </c>
      <c r="I141">
        <v>3</v>
      </c>
      <c r="J141" t="str">
        <v>02 - 04 - 20 - 23 - 24 - 25 [CB: 3]</v>
      </c>
      <c r="K141">
        <f>SUM(C141:H141)</f>
        <v>98</v>
      </c>
      <c r="L141">
        <f>AVERAGE(C141:H141)</f>
        <v>16.3</v>
      </c>
      <c r="M141">
        <f>H141-C141</f>
        <v>23</v>
      </c>
      <c r="N141">
        <f>SUMPRODUCT(MOD(C141:H141,2))</f>
        <v>2</v>
      </c>
      <c r="O141">
        <f>6-N141</f>
        <v>4</v>
      </c>
      <c r="P141">
        <f>COUNTIF(C141:H141,"&lt;=14")</f>
        <v>2</v>
      </c>
      <c r="Q141">
        <f>COUNTIF(C141:H141,"&gt;=15")</f>
        <v>4</v>
      </c>
      <c r="R141">
        <f>SUMPRODUCT(--(D141:H141-C141:G141=1))</f>
        <v>2</v>
      </c>
      <c r="S141">
        <f>SUMPRODUCT(COUNTIF(C142:H142,C141:H141))</f>
        <v>0</v>
      </c>
    </row>
    <row r="142">
      <c r="A142">
        <v>334</v>
      </c>
      <c r="B142" t="str">
        <v>2025-06-10</v>
      </c>
      <c r="C142">
        <v>3</v>
      </c>
      <c r="D142">
        <v>8</v>
      </c>
      <c r="E142">
        <v>9</v>
      </c>
      <c r="F142">
        <v>12</v>
      </c>
      <c r="G142">
        <v>17</v>
      </c>
      <c r="H142">
        <v>28</v>
      </c>
      <c r="I142">
        <v>2</v>
      </c>
      <c r="J142" t="str">
        <v>03 - 08 - 09 - 12 - 17 - 28 [CB: 2]</v>
      </c>
      <c r="K142">
        <f>SUM(C142:H142)</f>
        <v>77</v>
      </c>
      <c r="L142">
        <f>AVERAGE(C142:H142)</f>
        <v>12.8</v>
      </c>
      <c r="M142">
        <f>H142-C142</f>
        <v>25</v>
      </c>
      <c r="N142">
        <f>SUMPRODUCT(MOD(C142:H142,2))</f>
        <v>3</v>
      </c>
      <c r="O142">
        <f>6-N142</f>
        <v>3</v>
      </c>
      <c r="P142">
        <f>COUNTIF(C142:H142,"&lt;=14")</f>
        <v>4</v>
      </c>
      <c r="Q142">
        <f>COUNTIF(C142:H142,"&gt;=15")</f>
        <v>2</v>
      </c>
      <c r="R142">
        <f>SUMPRODUCT(--(D142:H142-C142:G142=1))</f>
        <v>1</v>
      </c>
      <c r="S142">
        <f>SUMPRODUCT(COUNTIF(C143:H143,C142:H142))</f>
        <v>2</v>
      </c>
    </row>
    <row r="143">
      <c r="A143">
        <v>333</v>
      </c>
      <c r="B143" t="str">
        <v>2025-06-06</v>
      </c>
      <c r="C143">
        <v>1</v>
      </c>
      <c r="D143">
        <v>9</v>
      </c>
      <c r="E143">
        <v>11</v>
      </c>
      <c r="F143">
        <v>12</v>
      </c>
      <c r="G143">
        <v>18</v>
      </c>
      <c r="H143">
        <v>23</v>
      </c>
      <c r="I143">
        <v>3</v>
      </c>
      <c r="J143" t="str">
        <v>01 - 09 - 11 - 12 - 18 - 23 [CB: 3]</v>
      </c>
      <c r="K143">
        <f>SUM(C143:H143)</f>
        <v>74</v>
      </c>
      <c r="L143">
        <f>AVERAGE(C143:H143)</f>
        <v>12.3</v>
      </c>
      <c r="M143">
        <f>H143-C143</f>
        <v>22</v>
      </c>
      <c r="N143">
        <f>SUMPRODUCT(MOD(C143:H143,2))</f>
        <v>4</v>
      </c>
      <c r="O143">
        <f>6-N143</f>
        <v>2</v>
      </c>
      <c r="P143">
        <f>COUNTIF(C143:H143,"&lt;=14")</f>
        <v>4</v>
      </c>
      <c r="Q143">
        <f>COUNTIF(C143:H143,"&gt;=15")</f>
        <v>2</v>
      </c>
      <c r="R143">
        <f>SUMPRODUCT(--(D143:H143-C143:G143=1))</f>
        <v>1</v>
      </c>
      <c r="S143">
        <f>SUMPRODUCT(COUNTIF(C144:H144,C143:H143))</f>
        <v>3</v>
      </c>
    </row>
    <row r="144">
      <c r="A144">
        <v>332</v>
      </c>
      <c r="B144" t="str">
        <v>2025-06-03</v>
      </c>
      <c r="C144">
        <v>4</v>
      </c>
      <c r="D144">
        <v>12</v>
      </c>
      <c r="E144">
        <v>18</v>
      </c>
      <c r="F144">
        <v>22</v>
      </c>
      <c r="G144">
        <v>23</v>
      </c>
      <c r="H144">
        <v>26</v>
      </c>
      <c r="I144">
        <v>3</v>
      </c>
      <c r="J144" t="str">
        <v>04 - 12 - 18 - 22 - 23 - 26 [CB: 3]</v>
      </c>
      <c r="K144">
        <f>SUM(C144:H144)</f>
        <v>105</v>
      </c>
      <c r="L144">
        <f>AVERAGE(C144:H144)</f>
        <v>17.5</v>
      </c>
      <c r="M144">
        <f>H144-C144</f>
        <v>22</v>
      </c>
      <c r="N144">
        <f>SUMPRODUCT(MOD(C144:H144,2))</f>
        <v>1</v>
      </c>
      <c r="O144">
        <f>6-N144</f>
        <v>5</v>
      </c>
      <c r="P144">
        <f>COUNTIF(C144:H144,"&lt;=14")</f>
        <v>2</v>
      </c>
      <c r="Q144">
        <f>COUNTIF(C144:H144,"&gt;=15")</f>
        <v>4</v>
      </c>
      <c r="R144">
        <f>SUMPRODUCT(--(D144:H144-C144:G144=1))</f>
        <v>1</v>
      </c>
      <c r="S144">
        <f>SUMPRODUCT(COUNTIF(C145:H145,C144:H144))</f>
        <v>1</v>
      </c>
    </row>
    <row r="145">
      <c r="A145">
        <v>331</v>
      </c>
      <c r="B145" t="str">
        <v>2025-05-30</v>
      </c>
      <c r="C145">
        <v>5</v>
      </c>
      <c r="D145">
        <v>14</v>
      </c>
      <c r="E145">
        <v>19</v>
      </c>
      <c r="F145">
        <v>21</v>
      </c>
      <c r="G145">
        <v>23</v>
      </c>
      <c r="H145">
        <v>27</v>
      </c>
      <c r="I145">
        <v>2</v>
      </c>
      <c r="J145" t="str">
        <v>05 - 14 - 19 - 21 - 23 - 27 [CB: 2]</v>
      </c>
      <c r="K145">
        <f>SUM(C145:H145)</f>
        <v>109</v>
      </c>
      <c r="L145">
        <f>AVERAGE(C145:H145)</f>
        <v>18.2</v>
      </c>
      <c r="M145">
        <f>H145-C145</f>
        <v>22</v>
      </c>
      <c r="N145">
        <f>SUMPRODUCT(MOD(C145:H145,2))</f>
        <v>5</v>
      </c>
      <c r="O145">
        <f>6-N145</f>
        <v>1</v>
      </c>
      <c r="P145">
        <f>COUNTIF(C145:H145,"&lt;=14")</f>
        <v>2</v>
      </c>
      <c r="Q145">
        <f>COUNTIF(C145:H145,"&gt;=15")</f>
        <v>4</v>
      </c>
      <c r="R145">
        <f>SUMPRODUCT(--(D145:H145-C145:G145=1))</f>
        <v>0</v>
      </c>
      <c r="S145">
        <f>SUMPRODUCT(COUNTIF(C146:H146,C145:H145))</f>
        <v>1</v>
      </c>
    </row>
    <row r="146">
      <c r="A146">
        <v>330</v>
      </c>
      <c r="B146" t="str">
        <v>2025-05-27</v>
      </c>
      <c r="C146">
        <v>1</v>
      </c>
      <c r="D146">
        <v>3</v>
      </c>
      <c r="E146">
        <v>7</v>
      </c>
      <c r="F146">
        <v>8</v>
      </c>
      <c r="G146">
        <v>19</v>
      </c>
      <c r="H146">
        <v>24</v>
      </c>
      <c r="I146">
        <v>2</v>
      </c>
      <c r="J146" t="str">
        <v>01 - 03 - 07 - 08 - 19 - 24 [CB: 2]</v>
      </c>
      <c r="K146">
        <f>SUM(C146:H146)</f>
        <v>62</v>
      </c>
      <c r="L146">
        <f>AVERAGE(C146:H146)</f>
        <v>10.3</v>
      </c>
      <c r="M146">
        <f>H146-C146</f>
        <v>23</v>
      </c>
      <c r="N146">
        <f>SUMPRODUCT(MOD(C146:H146,2))</f>
        <v>4</v>
      </c>
      <c r="O146">
        <f>6-N146</f>
        <v>2</v>
      </c>
      <c r="P146">
        <f>COUNTIF(C146:H146,"&lt;=14")</f>
        <v>4</v>
      </c>
      <c r="Q146">
        <f>COUNTIF(C146:H146,"&gt;=15")</f>
        <v>2</v>
      </c>
      <c r="R146">
        <f>SUMPRODUCT(--(D146:H146-C146:G146=1))</f>
        <v>1</v>
      </c>
      <c r="S146">
        <f>SUMPRODUCT(COUNTIF(C147:H147,C146:H146))</f>
        <v>1</v>
      </c>
    </row>
    <row r="147">
      <c r="A147">
        <v>329</v>
      </c>
      <c r="B147" t="str">
        <v>2025-05-23</v>
      </c>
      <c r="C147">
        <v>3</v>
      </c>
      <c r="D147">
        <v>13</v>
      </c>
      <c r="E147">
        <v>15</v>
      </c>
      <c r="F147">
        <v>17</v>
      </c>
      <c r="G147">
        <v>23</v>
      </c>
      <c r="H147">
        <v>26</v>
      </c>
      <c r="I147">
        <v>1</v>
      </c>
      <c r="J147" t="str">
        <v>03 - 13 - 15 - 17 - 23 - 26 [CB: 1]</v>
      </c>
      <c r="K147">
        <f>SUM(C147:H147)</f>
        <v>97</v>
      </c>
      <c r="L147">
        <f>AVERAGE(C147:H147)</f>
        <v>16.2</v>
      </c>
      <c r="M147">
        <f>H147-C147</f>
        <v>23</v>
      </c>
      <c r="N147">
        <f>SUMPRODUCT(MOD(C147:H147,2))</f>
        <v>5</v>
      </c>
      <c r="O147">
        <f>6-N147</f>
        <v>1</v>
      </c>
      <c r="P147">
        <f>COUNTIF(C147:H147,"&lt;=14")</f>
        <v>2</v>
      </c>
      <c r="Q147">
        <f>COUNTIF(C147:H147,"&gt;=15")</f>
        <v>4</v>
      </c>
      <c r="R147">
        <f>SUMPRODUCT(--(D147:H147-C147:G147=1))</f>
        <v>0</v>
      </c>
      <c r="S147">
        <f>SUMPRODUCT(COUNTIF(C148:H148,C147:H147))</f>
        <v>1</v>
      </c>
    </row>
    <row r="148">
      <c r="A148">
        <v>328</v>
      </c>
      <c r="B148" t="str">
        <v>2025-05-20</v>
      </c>
      <c r="C148">
        <v>4</v>
      </c>
      <c r="D148">
        <v>6</v>
      </c>
      <c r="E148">
        <v>9</v>
      </c>
      <c r="F148">
        <v>10</v>
      </c>
      <c r="G148">
        <v>20</v>
      </c>
      <c r="H148">
        <v>26</v>
      </c>
      <c r="I148">
        <v>2</v>
      </c>
      <c r="J148" t="str">
        <v>04 - 06 - 09 - 10 - 20 - 26 [CB: 2]</v>
      </c>
      <c r="K148">
        <f>SUM(C148:H148)</f>
        <v>75</v>
      </c>
      <c r="L148">
        <f>AVERAGE(C148:H148)</f>
        <v>12.5</v>
      </c>
      <c r="M148">
        <f>H148-C148</f>
        <v>22</v>
      </c>
      <c r="N148">
        <f>SUMPRODUCT(MOD(C148:H148,2))</f>
        <v>1</v>
      </c>
      <c r="O148">
        <f>6-N148</f>
        <v>5</v>
      </c>
      <c r="P148">
        <f>COUNTIF(C148:H148,"&lt;=14")</f>
        <v>4</v>
      </c>
      <c r="Q148">
        <f>COUNTIF(C148:H148,"&gt;=15")</f>
        <v>2</v>
      </c>
      <c r="R148">
        <f>SUMPRODUCT(--(D148:H148-C148:G148=1))</f>
        <v>1</v>
      </c>
      <c r="S148">
        <f>SUMPRODUCT(COUNTIF(C149:H149,C148:H148))</f>
        <v>0</v>
      </c>
    </row>
    <row r="149">
      <c r="A149">
        <v>327</v>
      </c>
      <c r="B149" t="str">
        <v>2025-05-16</v>
      </c>
      <c r="C149">
        <v>15</v>
      </c>
      <c r="D149">
        <v>16</v>
      </c>
      <c r="E149">
        <v>17</v>
      </c>
      <c r="F149">
        <v>18</v>
      </c>
      <c r="G149">
        <v>23</v>
      </c>
      <c r="H149">
        <v>27</v>
      </c>
      <c r="I149">
        <v>3</v>
      </c>
      <c r="J149" t="str">
        <v>15 - 16 - 17 - 18 - 23 - 27 [CB: 3]</v>
      </c>
      <c r="K149">
        <f>SUM(C149:H149)</f>
        <v>116</v>
      </c>
      <c r="L149">
        <f>AVERAGE(C149:H149)</f>
        <v>19.3</v>
      </c>
      <c r="M149">
        <f>H149-C149</f>
        <v>12</v>
      </c>
      <c r="N149">
        <f>SUMPRODUCT(MOD(C149:H149,2))</f>
        <v>4</v>
      </c>
      <c r="O149">
        <f>6-N149</f>
        <v>2</v>
      </c>
      <c r="P149">
        <f>COUNTIF(C149:H149,"&lt;=14")</f>
        <v>0</v>
      </c>
      <c r="Q149">
        <f>COUNTIF(C149:H149,"&gt;=15")</f>
        <v>6</v>
      </c>
      <c r="R149">
        <f>SUMPRODUCT(--(D149:H149-C149:G149=1))</f>
        <v>3</v>
      </c>
      <c r="S149">
        <f>SUMPRODUCT(COUNTIF(C150:H150,C149:H149))</f>
        <v>0</v>
      </c>
    </row>
    <row r="150">
      <c r="A150">
        <v>326</v>
      </c>
      <c r="B150" t="str">
        <v>2025-05-13</v>
      </c>
      <c r="C150">
        <v>3</v>
      </c>
      <c r="D150">
        <v>4</v>
      </c>
      <c r="E150">
        <v>7</v>
      </c>
      <c r="F150">
        <v>11</v>
      </c>
      <c r="G150">
        <v>13</v>
      </c>
      <c r="H150">
        <v>25</v>
      </c>
      <c r="I150">
        <v>3</v>
      </c>
      <c r="J150" t="str">
        <v>03 - 04 - 07 - 11 - 13 - 25 [CB: 3]</v>
      </c>
      <c r="K150">
        <f>SUM(C150:H150)</f>
        <v>63</v>
      </c>
      <c r="L150">
        <f>AVERAGE(C150:H150)</f>
        <v>10.5</v>
      </c>
      <c r="M150">
        <f>H150-C150</f>
        <v>22</v>
      </c>
      <c r="N150">
        <f>SUMPRODUCT(MOD(C150:H150,2))</f>
        <v>5</v>
      </c>
      <c r="O150">
        <f>6-N150</f>
        <v>1</v>
      </c>
      <c r="P150">
        <f>COUNTIF(C150:H150,"&lt;=14")</f>
        <v>5</v>
      </c>
      <c r="Q150">
        <f>COUNTIF(C150:H150,"&gt;=15")</f>
        <v>1</v>
      </c>
      <c r="R150">
        <f>SUMPRODUCT(--(D150:H150-C150:G150=1))</f>
        <v>1</v>
      </c>
      <c r="S150">
        <f>SUMPRODUCT(COUNTIF(C151:H151,C150:H150))</f>
        <v>1</v>
      </c>
    </row>
    <row r="151">
      <c r="A151">
        <v>325</v>
      </c>
      <c r="B151" t="str">
        <v>2025-05-09</v>
      </c>
      <c r="C151">
        <v>2</v>
      </c>
      <c r="D151">
        <v>7</v>
      </c>
      <c r="E151">
        <v>15</v>
      </c>
      <c r="F151">
        <v>18</v>
      </c>
      <c r="G151">
        <v>19</v>
      </c>
      <c r="H151">
        <v>24</v>
      </c>
      <c r="I151">
        <v>2</v>
      </c>
      <c r="J151" t="str">
        <v>02 - 07 - 15 - 18 - 19 - 24 [CB: 2]</v>
      </c>
      <c r="K151">
        <f>SUM(C151:H151)</f>
        <v>85</v>
      </c>
      <c r="L151">
        <f>AVERAGE(C151:H151)</f>
        <v>14.2</v>
      </c>
      <c r="M151">
        <f>H151-C151</f>
        <v>22</v>
      </c>
      <c r="N151">
        <f>SUMPRODUCT(MOD(C151:H151,2))</f>
        <v>3</v>
      </c>
      <c r="O151">
        <f>6-N151</f>
        <v>3</v>
      </c>
      <c r="P151">
        <f>COUNTIF(C151:H151,"&lt;=14")</f>
        <v>2</v>
      </c>
      <c r="Q151">
        <f>COUNTIF(C151:H151,"&gt;=15")</f>
        <v>4</v>
      </c>
      <c r="R151">
        <f>SUMPRODUCT(--(D151:H151-C151:G151=1))</f>
        <v>1</v>
      </c>
      <c r="S151">
        <f>SUMPRODUCT(COUNTIF(C152:H152,C151:H151))</f>
        <v>1</v>
      </c>
    </row>
    <row r="152">
      <c r="A152">
        <v>324</v>
      </c>
      <c r="B152" t="str">
        <v>2025-05-06</v>
      </c>
      <c r="C152">
        <v>2</v>
      </c>
      <c r="D152">
        <v>6</v>
      </c>
      <c r="E152">
        <v>8</v>
      </c>
      <c r="F152">
        <v>10</v>
      </c>
      <c r="G152">
        <v>21</v>
      </c>
      <c r="H152">
        <v>28</v>
      </c>
      <c r="I152">
        <v>3</v>
      </c>
      <c r="J152" t="str">
        <v>02 - 06 - 08 - 10 - 21 - 28 [CB: 3]</v>
      </c>
      <c r="K152">
        <f>SUM(C152:H152)</f>
        <v>75</v>
      </c>
      <c r="L152">
        <f>AVERAGE(C152:H152)</f>
        <v>12.5</v>
      </c>
      <c r="M152">
        <f>H152-C152</f>
        <v>26</v>
      </c>
      <c r="N152">
        <f>SUMPRODUCT(MOD(C152:H152,2))</f>
        <v>1</v>
      </c>
      <c r="O152">
        <f>6-N152</f>
        <v>5</v>
      </c>
      <c r="P152">
        <f>COUNTIF(C152:H152,"&lt;=14")</f>
        <v>4</v>
      </c>
      <c r="Q152">
        <f>COUNTIF(C152:H152,"&gt;=15")</f>
        <v>2</v>
      </c>
      <c r="R152">
        <f>SUMPRODUCT(--(D152:H152-C152:G152=1))</f>
        <v>0</v>
      </c>
      <c r="S152">
        <f>SUMPRODUCT(COUNTIF(C153:H153,C152:H152))</f>
        <v>1</v>
      </c>
    </row>
    <row r="153">
      <c r="A153">
        <v>323</v>
      </c>
      <c r="B153" t="str">
        <v>2025-05-02</v>
      </c>
      <c r="C153">
        <v>1</v>
      </c>
      <c r="D153">
        <v>14</v>
      </c>
      <c r="E153">
        <v>15</v>
      </c>
      <c r="F153">
        <v>16</v>
      </c>
      <c r="G153">
        <v>18</v>
      </c>
      <c r="H153">
        <v>21</v>
      </c>
      <c r="I153">
        <v>3</v>
      </c>
      <c r="J153" t="str">
        <v>01 - 14 - 15 - 16 - 18 - 21 [CB: 3]</v>
      </c>
      <c r="K153">
        <f>SUM(C153:H153)</f>
        <v>85</v>
      </c>
      <c r="L153">
        <f>AVERAGE(C153:H153)</f>
        <v>14.2</v>
      </c>
      <c r="M153">
        <f>H153-C153</f>
        <v>20</v>
      </c>
      <c r="N153">
        <f>SUMPRODUCT(MOD(C153:H153,2))</f>
        <v>3</v>
      </c>
      <c r="O153">
        <f>6-N153</f>
        <v>3</v>
      </c>
      <c r="P153">
        <f>COUNTIF(C153:H153,"&lt;=14")</f>
        <v>2</v>
      </c>
      <c r="Q153">
        <f>COUNTIF(C153:H153,"&gt;=15")</f>
        <v>4</v>
      </c>
      <c r="R153">
        <f>SUMPRODUCT(--(D153:H153-C153:G153=1))</f>
        <v>2</v>
      </c>
      <c r="S153">
        <f>SUMPRODUCT(COUNTIF(C154:H154,C153:H153))</f>
        <v>2</v>
      </c>
    </row>
    <row r="154">
      <c r="A154">
        <v>322</v>
      </c>
      <c r="B154" t="str">
        <v>2025-04-29</v>
      </c>
      <c r="C154">
        <v>8</v>
      </c>
      <c r="D154">
        <v>11</v>
      </c>
      <c r="E154">
        <v>18</v>
      </c>
      <c r="F154">
        <v>21</v>
      </c>
      <c r="G154">
        <v>25</v>
      </c>
      <c r="H154">
        <v>28</v>
      </c>
      <c r="I154">
        <v>3</v>
      </c>
      <c r="J154" t="str">
        <v>08 - 11 - 18 - 21 - 25 - 28 [CB: 3]</v>
      </c>
      <c r="K154">
        <f>SUM(C154:H154)</f>
        <v>111</v>
      </c>
      <c r="L154">
        <f>AVERAGE(C154:H154)</f>
        <v>18.5</v>
      </c>
      <c r="M154">
        <f>H154-C154</f>
        <v>20</v>
      </c>
      <c r="N154">
        <f>SUMPRODUCT(MOD(C154:H154,2))</f>
        <v>3</v>
      </c>
      <c r="O154">
        <f>6-N154</f>
        <v>3</v>
      </c>
      <c r="P154">
        <f>COUNTIF(C154:H154,"&lt;=14")</f>
        <v>2</v>
      </c>
      <c r="Q154">
        <f>COUNTIF(C154:H154,"&gt;=15")</f>
        <v>4</v>
      </c>
      <c r="R154">
        <f>SUMPRODUCT(--(D154:H154-C154:G154=1))</f>
        <v>0</v>
      </c>
      <c r="S154">
        <f>SUMPRODUCT(COUNTIF(C155:H155,C154:H154))</f>
        <v>2</v>
      </c>
    </row>
    <row r="155">
      <c r="A155">
        <v>321</v>
      </c>
      <c r="B155" t="str">
        <v>2025-04-25</v>
      </c>
      <c r="C155">
        <v>4</v>
      </c>
      <c r="D155">
        <v>5</v>
      </c>
      <c r="E155">
        <v>10</v>
      </c>
      <c r="F155">
        <v>13</v>
      </c>
      <c r="G155">
        <v>21</v>
      </c>
      <c r="H155">
        <v>25</v>
      </c>
      <c r="I155">
        <v>2</v>
      </c>
      <c r="J155" t="str">
        <v>04 - 05 - 10 - 13 - 21 - 25 [CB: 2]</v>
      </c>
      <c r="K155">
        <f>SUM(C155:H155)</f>
        <v>78</v>
      </c>
      <c r="L155">
        <f>AVERAGE(C155:H155)</f>
        <v>13</v>
      </c>
      <c r="M155">
        <f>H155-C155</f>
        <v>21</v>
      </c>
      <c r="N155">
        <f>SUMPRODUCT(MOD(C155:H155,2))</f>
        <v>4</v>
      </c>
      <c r="O155">
        <f>6-N155</f>
        <v>2</v>
      </c>
      <c r="P155">
        <f>COUNTIF(C155:H155,"&lt;=14")</f>
        <v>4</v>
      </c>
      <c r="Q155">
        <f>COUNTIF(C155:H155,"&gt;=15")</f>
        <v>2</v>
      </c>
      <c r="R155">
        <f>SUMPRODUCT(--(D155:H155-C155:G155=1))</f>
        <v>1</v>
      </c>
      <c r="S155">
        <f>SUMPRODUCT(COUNTIF(C156:H156,C155:H155))</f>
        <v>0</v>
      </c>
    </row>
    <row r="156">
      <c r="A156">
        <v>320</v>
      </c>
      <c r="B156" t="str">
        <v>2025-04-22</v>
      </c>
      <c r="C156">
        <v>14</v>
      </c>
      <c r="D156">
        <v>18</v>
      </c>
      <c r="E156">
        <v>20</v>
      </c>
      <c r="F156">
        <v>22</v>
      </c>
      <c r="G156">
        <v>24</v>
      </c>
      <c r="H156">
        <v>26</v>
      </c>
      <c r="I156">
        <v>2</v>
      </c>
      <c r="J156" t="str">
        <v>14 - 18 - 20 - 22 - 24 - 26 [CB: 2]</v>
      </c>
      <c r="K156">
        <f>SUM(C156:H156)</f>
        <v>124</v>
      </c>
      <c r="L156">
        <f>AVERAGE(C156:H156)</f>
        <v>20.7</v>
      </c>
      <c r="M156">
        <f>H156-C156</f>
        <v>12</v>
      </c>
      <c r="N156">
        <f>SUMPRODUCT(MOD(C156:H156,2))</f>
        <v>0</v>
      </c>
      <c r="O156">
        <f>6-N156</f>
        <v>6</v>
      </c>
      <c r="P156">
        <f>COUNTIF(C156:H156,"&lt;=14")</f>
        <v>1</v>
      </c>
      <c r="Q156">
        <f>COUNTIF(C156:H156,"&gt;=15")</f>
        <v>5</v>
      </c>
      <c r="R156">
        <f>SUMPRODUCT(--(D156:H156-C156:G156=1))</f>
        <v>0</v>
      </c>
      <c r="S156">
        <f>SUMPRODUCT(COUNTIF(C157:H157,C156:H156))</f>
        <v>1</v>
      </c>
    </row>
    <row r="157">
      <c r="A157">
        <v>319</v>
      </c>
      <c r="B157" t="str">
        <v>2025-04-15</v>
      </c>
      <c r="C157">
        <v>4</v>
      </c>
      <c r="D157">
        <v>12</v>
      </c>
      <c r="E157">
        <v>20</v>
      </c>
      <c r="F157">
        <v>23</v>
      </c>
      <c r="G157">
        <v>25</v>
      </c>
      <c r="H157">
        <v>27</v>
      </c>
      <c r="I157">
        <v>1</v>
      </c>
      <c r="J157" t="str">
        <v>04 - 12 - 20 - 23 - 25 - 27 [CB: 1]</v>
      </c>
      <c r="K157">
        <f>SUM(C157:H157)</f>
        <v>111</v>
      </c>
      <c r="L157">
        <f>AVERAGE(C157:H157)</f>
        <v>18.5</v>
      </c>
      <c r="M157">
        <f>H157-C157</f>
        <v>23</v>
      </c>
      <c r="N157">
        <f>SUMPRODUCT(MOD(C157:H157,2))</f>
        <v>3</v>
      </c>
      <c r="O157">
        <f>6-N157</f>
        <v>3</v>
      </c>
      <c r="P157">
        <f>COUNTIF(C157:H157,"&lt;=14")</f>
        <v>2</v>
      </c>
      <c r="Q157">
        <f>COUNTIF(C157:H157,"&gt;=15")</f>
        <v>4</v>
      </c>
      <c r="R157">
        <f>SUMPRODUCT(--(D157:H157-C157:G157=1))</f>
        <v>0</v>
      </c>
      <c r="S157">
        <f>SUMPRODUCT(COUNTIF(C158:H158,C157:H157))</f>
        <v>1</v>
      </c>
    </row>
    <row r="158">
      <c r="A158">
        <v>318</v>
      </c>
      <c r="B158" t="str">
        <v>2025-04-11</v>
      </c>
      <c r="C158">
        <v>1</v>
      </c>
      <c r="D158">
        <v>3</v>
      </c>
      <c r="E158">
        <v>4</v>
      </c>
      <c r="F158">
        <v>9</v>
      </c>
      <c r="G158">
        <v>11</v>
      </c>
      <c r="H158">
        <v>17</v>
      </c>
      <c r="I158">
        <v>1</v>
      </c>
      <c r="J158" t="str">
        <v>01 - 03 - 04 - 09 - 11 - 17 [CB: 1]</v>
      </c>
      <c r="K158">
        <f>SUM(C158:H158)</f>
        <v>45</v>
      </c>
      <c r="L158">
        <f>AVERAGE(C158:H158)</f>
        <v>7.5</v>
      </c>
      <c r="M158">
        <f>H158-C158</f>
        <v>16</v>
      </c>
      <c r="N158">
        <f>SUMPRODUCT(MOD(C158:H158,2))</f>
        <v>5</v>
      </c>
      <c r="O158">
        <f>6-N158</f>
        <v>1</v>
      </c>
      <c r="P158">
        <f>COUNTIF(C158:H158,"&lt;=14")</f>
        <v>5</v>
      </c>
      <c r="Q158">
        <f>COUNTIF(C158:H158,"&gt;=15")</f>
        <v>1</v>
      </c>
      <c r="R158">
        <f>SUMPRODUCT(--(D158:H158-C158:G158=1))</f>
        <v>1</v>
      </c>
      <c r="S158">
        <f>SUMPRODUCT(COUNTIF(C159:H159,C158:H158))</f>
        <v>1</v>
      </c>
    </row>
    <row r="159">
      <c r="A159">
        <v>317</v>
      </c>
      <c r="B159" t="str">
        <v>2025-04-08</v>
      </c>
      <c r="C159">
        <v>5</v>
      </c>
      <c r="D159">
        <v>6</v>
      </c>
      <c r="E159">
        <v>11</v>
      </c>
      <c r="F159">
        <v>14</v>
      </c>
      <c r="G159">
        <v>18</v>
      </c>
      <c r="H159">
        <v>28</v>
      </c>
      <c r="I159">
        <v>2</v>
      </c>
      <c r="J159" t="str">
        <v>05 - 06 - 11 - 14 - 18 - 28 [CB: 2]</v>
      </c>
      <c r="K159">
        <f>SUM(C159:H159)</f>
        <v>82</v>
      </c>
      <c r="L159">
        <f>AVERAGE(C159:H159)</f>
        <v>13.7</v>
      </c>
      <c r="M159">
        <f>H159-C159</f>
        <v>23</v>
      </c>
      <c r="N159">
        <f>SUMPRODUCT(MOD(C159:H159,2))</f>
        <v>2</v>
      </c>
      <c r="O159">
        <f>6-N159</f>
        <v>4</v>
      </c>
      <c r="P159">
        <f>COUNTIF(C159:H159,"&lt;=14")</f>
        <v>4</v>
      </c>
      <c r="Q159">
        <f>COUNTIF(C159:H159,"&gt;=15")</f>
        <v>2</v>
      </c>
      <c r="R159">
        <f>SUMPRODUCT(--(D159:H159-C159:G159=1))</f>
        <v>1</v>
      </c>
      <c r="S159">
        <f>SUMPRODUCT(COUNTIF(C160:H160,C159:H159))</f>
        <v>2</v>
      </c>
    </row>
    <row r="160">
      <c r="A160">
        <v>316</v>
      </c>
      <c r="B160" t="str">
        <v>2025-04-04</v>
      </c>
      <c r="C160">
        <v>1</v>
      </c>
      <c r="D160">
        <v>4</v>
      </c>
      <c r="E160">
        <v>5</v>
      </c>
      <c r="F160">
        <v>9</v>
      </c>
      <c r="G160">
        <v>18</v>
      </c>
      <c r="H160">
        <v>22</v>
      </c>
      <c r="I160">
        <v>3</v>
      </c>
      <c r="J160" t="str">
        <v>01 - 04 - 05 - 09 - 18 - 22 [CB: 3]</v>
      </c>
      <c r="K160">
        <f>SUM(C160:H160)</f>
        <v>59</v>
      </c>
      <c r="L160">
        <f>AVERAGE(C160:H160)</f>
        <v>9.8</v>
      </c>
      <c r="M160">
        <f>H160-C160</f>
        <v>21</v>
      </c>
      <c r="N160">
        <f>SUMPRODUCT(MOD(C160:H160,2))</f>
        <v>3</v>
      </c>
      <c r="O160">
        <f>6-N160</f>
        <v>3</v>
      </c>
      <c r="P160">
        <f>COUNTIF(C160:H160,"&lt;=14")</f>
        <v>4</v>
      </c>
      <c r="Q160">
        <f>COUNTIF(C160:H160,"&gt;=15")</f>
        <v>2</v>
      </c>
      <c r="R160">
        <f>SUMPRODUCT(--(D160:H160-C160:G160=1))</f>
        <v>1</v>
      </c>
      <c r="S160">
        <f>SUMPRODUCT(COUNTIF(C161:H161,C160:H160))</f>
        <v>1</v>
      </c>
    </row>
    <row r="161">
      <c r="A161">
        <v>315</v>
      </c>
      <c r="B161" t="str">
        <v>2025-03-28</v>
      </c>
      <c r="C161">
        <v>2</v>
      </c>
      <c r="D161">
        <v>3</v>
      </c>
      <c r="E161">
        <v>7</v>
      </c>
      <c r="F161">
        <v>8</v>
      </c>
      <c r="G161">
        <v>9</v>
      </c>
      <c r="H161">
        <v>12</v>
      </c>
      <c r="I161">
        <v>1</v>
      </c>
      <c r="J161" t="str">
        <v>02 - 03 - 07 - 08 - 09 - 12 [CB: 1]</v>
      </c>
      <c r="K161">
        <f>SUM(C161:H161)</f>
        <v>41</v>
      </c>
      <c r="L161">
        <f>AVERAGE(C161:H161)</f>
        <v>6.8</v>
      </c>
      <c r="M161">
        <f>H161-C161</f>
        <v>10</v>
      </c>
      <c r="N161">
        <f>SUMPRODUCT(MOD(C161:H161,2))</f>
        <v>3</v>
      </c>
      <c r="O161">
        <f>6-N161</f>
        <v>3</v>
      </c>
      <c r="P161">
        <f>COUNTIF(C161:H161,"&lt;=14")</f>
        <v>6</v>
      </c>
      <c r="Q161">
        <f>COUNTIF(C161:H161,"&gt;=15")</f>
        <v>0</v>
      </c>
      <c r="R161">
        <f>SUMPRODUCT(--(D161:H161-C161:G161=1))</f>
        <v>3</v>
      </c>
      <c r="S161">
        <f>SUMPRODUCT(COUNTIF(C162:H162,C161:H161))</f>
        <v>1</v>
      </c>
    </row>
    <row r="162">
      <c r="A162">
        <v>314</v>
      </c>
      <c r="B162" t="str">
        <v>2025-03-25</v>
      </c>
      <c r="C162">
        <v>1</v>
      </c>
      <c r="D162">
        <v>2</v>
      </c>
      <c r="E162">
        <v>14</v>
      </c>
      <c r="F162">
        <v>18</v>
      </c>
      <c r="G162">
        <v>20</v>
      </c>
      <c r="H162">
        <v>26</v>
      </c>
      <c r="I162">
        <v>3</v>
      </c>
      <c r="J162" t="str">
        <v>01 - 02 - 14 - 18 - 20 - 26 [CB: 3]</v>
      </c>
      <c r="K162">
        <f>SUM(C162:H162)</f>
        <v>81</v>
      </c>
      <c r="L162">
        <f>AVERAGE(C162:H162)</f>
        <v>13.5</v>
      </c>
      <c r="M162">
        <f>H162-C162</f>
        <v>25</v>
      </c>
      <c r="N162">
        <f>SUMPRODUCT(MOD(C162:H162,2))</f>
        <v>1</v>
      </c>
      <c r="O162">
        <f>6-N162</f>
        <v>5</v>
      </c>
      <c r="P162">
        <f>COUNTIF(C162:H162,"&lt;=14")</f>
        <v>3</v>
      </c>
      <c r="Q162">
        <f>COUNTIF(C162:H162,"&gt;=15")</f>
        <v>3</v>
      </c>
      <c r="R162">
        <f>SUMPRODUCT(--(D162:H162-C162:G162=1))</f>
        <v>1</v>
      </c>
      <c r="S162">
        <f>SUMPRODUCT(COUNTIF(C163:H163,C162:H162))</f>
        <v>4</v>
      </c>
    </row>
    <row r="163">
      <c r="A163">
        <v>313</v>
      </c>
      <c r="B163" t="str">
        <v>2025-03-21</v>
      </c>
      <c r="C163">
        <v>1</v>
      </c>
      <c r="D163">
        <v>2</v>
      </c>
      <c r="E163">
        <v>14</v>
      </c>
      <c r="F163">
        <v>18</v>
      </c>
      <c r="G163">
        <v>23</v>
      </c>
      <c r="H163">
        <v>27</v>
      </c>
      <c r="I163">
        <v>1</v>
      </c>
      <c r="J163" t="str">
        <v>01 - 02 - 14 - 18 - 23 - 27 [CB: 1]</v>
      </c>
      <c r="K163">
        <f>SUM(C163:H163)</f>
        <v>85</v>
      </c>
      <c r="L163">
        <f>AVERAGE(C163:H163)</f>
        <v>14.2</v>
      </c>
      <c r="M163">
        <f>H163-C163</f>
        <v>26</v>
      </c>
      <c r="N163">
        <f>SUMPRODUCT(MOD(C163:H163,2))</f>
        <v>3</v>
      </c>
      <c r="O163">
        <f>6-N163</f>
        <v>3</v>
      </c>
      <c r="P163">
        <f>COUNTIF(C163:H163,"&lt;=14")</f>
        <v>3</v>
      </c>
      <c r="Q163">
        <f>COUNTIF(C163:H163,"&gt;=15")</f>
        <v>3</v>
      </c>
      <c r="R163">
        <f>SUMPRODUCT(--(D163:H163-C163:G163=1))</f>
        <v>1</v>
      </c>
      <c r="S163">
        <f>SUMPRODUCT(COUNTIF(C164:H164,C163:H163))</f>
        <v>1</v>
      </c>
    </row>
    <row r="164">
      <c r="A164">
        <v>312</v>
      </c>
      <c r="B164" t="str">
        <v>2025-03-18</v>
      </c>
      <c r="C164">
        <v>2</v>
      </c>
      <c r="D164">
        <v>9</v>
      </c>
      <c r="E164">
        <v>10</v>
      </c>
      <c r="F164">
        <v>20</v>
      </c>
      <c r="G164">
        <v>21</v>
      </c>
      <c r="H164">
        <v>22</v>
      </c>
      <c r="I164">
        <v>3</v>
      </c>
      <c r="J164" t="str">
        <v>02 - 09 - 10 - 20 - 21 - 22 [CB: 3]</v>
      </c>
      <c r="K164">
        <f>SUM(C164:H164)</f>
        <v>84</v>
      </c>
      <c r="L164">
        <f>AVERAGE(C164:H164)</f>
        <v>14</v>
      </c>
      <c r="M164">
        <f>H164-C164</f>
        <v>20</v>
      </c>
      <c r="N164">
        <f>SUMPRODUCT(MOD(C164:H164,2))</f>
        <v>2</v>
      </c>
      <c r="O164">
        <f>6-N164</f>
        <v>4</v>
      </c>
      <c r="P164">
        <f>COUNTIF(C164:H164,"&lt;=14")</f>
        <v>3</v>
      </c>
      <c r="Q164">
        <f>COUNTIF(C164:H164,"&gt;=15")</f>
        <v>3</v>
      </c>
      <c r="R164">
        <f>SUMPRODUCT(--(D164:H164-C164:G164=1))</f>
        <v>3</v>
      </c>
      <c r="S164">
        <f>SUMPRODUCT(COUNTIF(C165:H165,C164:H164))</f>
        <v>0</v>
      </c>
    </row>
    <row r="165">
      <c r="A165">
        <v>311</v>
      </c>
      <c r="B165" t="str">
        <v>2025-03-14</v>
      </c>
      <c r="C165">
        <v>4</v>
      </c>
      <c r="D165">
        <v>8</v>
      </c>
      <c r="E165">
        <v>11</v>
      </c>
      <c r="F165">
        <v>15</v>
      </c>
      <c r="G165">
        <v>19</v>
      </c>
      <c r="H165">
        <v>26</v>
      </c>
      <c r="I165">
        <v>1</v>
      </c>
      <c r="J165" t="str">
        <v>04 - 08 - 11 - 15 - 19 - 26 [CB: 1]</v>
      </c>
      <c r="K165">
        <f>SUM(C165:H165)</f>
        <v>83</v>
      </c>
      <c r="L165">
        <f>AVERAGE(C165:H165)</f>
        <v>13.8</v>
      </c>
      <c r="M165">
        <f>H165-C165</f>
        <v>22</v>
      </c>
      <c r="N165">
        <f>SUMPRODUCT(MOD(C165:H165,2))</f>
        <v>3</v>
      </c>
      <c r="O165">
        <f>6-N165</f>
        <v>3</v>
      </c>
      <c r="P165">
        <f>COUNTIF(C165:H165,"&lt;=14")</f>
        <v>3</v>
      </c>
      <c r="Q165">
        <f>COUNTIF(C165:H165,"&gt;=15")</f>
        <v>3</v>
      </c>
      <c r="R165">
        <f>SUMPRODUCT(--(D165:H165-C165:G165=1))</f>
        <v>0</v>
      </c>
      <c r="S165">
        <f>SUMPRODUCT(COUNTIF(C166:H166,C165:H165))</f>
        <v>2</v>
      </c>
    </row>
    <row r="166">
      <c r="A166">
        <v>310</v>
      </c>
      <c r="B166" t="str">
        <v>2025-03-11</v>
      </c>
      <c r="C166">
        <v>10</v>
      </c>
      <c r="D166">
        <v>17</v>
      </c>
      <c r="E166">
        <v>19</v>
      </c>
      <c r="F166">
        <v>22</v>
      </c>
      <c r="G166">
        <v>23</v>
      </c>
      <c r="H166">
        <v>26</v>
      </c>
      <c r="I166">
        <v>1</v>
      </c>
      <c r="J166" t="str">
        <v>10 - 17 - 19 - 22 - 23 - 26 [CB: 1]</v>
      </c>
      <c r="K166">
        <f>SUM(C166:H166)</f>
        <v>117</v>
      </c>
      <c r="L166">
        <f>AVERAGE(C166:H166)</f>
        <v>19.5</v>
      </c>
      <c r="M166">
        <f>H166-C166</f>
        <v>16</v>
      </c>
      <c r="N166">
        <f>SUMPRODUCT(MOD(C166:H166,2))</f>
        <v>3</v>
      </c>
      <c r="O166">
        <f>6-N166</f>
        <v>3</v>
      </c>
      <c r="P166">
        <f>COUNTIF(C166:H166,"&lt;=14")</f>
        <v>1</v>
      </c>
      <c r="Q166">
        <f>COUNTIF(C166:H166,"&gt;=15")</f>
        <v>5</v>
      </c>
      <c r="R166">
        <f>SUMPRODUCT(--(D166:H166-C166:G166=1))</f>
        <v>1</v>
      </c>
      <c r="S166">
        <f>SUMPRODUCT(COUNTIF(C167:H167,C166:H166))</f>
        <v>2</v>
      </c>
    </row>
    <row r="167">
      <c r="A167">
        <v>309</v>
      </c>
      <c r="B167" t="str">
        <v>2025-03-07</v>
      </c>
      <c r="C167">
        <v>1</v>
      </c>
      <c r="D167">
        <v>7</v>
      </c>
      <c r="E167">
        <v>23</v>
      </c>
      <c r="F167">
        <v>24</v>
      </c>
      <c r="G167">
        <v>26</v>
      </c>
      <c r="H167">
        <v>27</v>
      </c>
      <c r="I167">
        <v>3</v>
      </c>
      <c r="J167" t="str">
        <v>01 - 07 - 23 - 24 - 26 - 27 [CB: 3]</v>
      </c>
      <c r="K167">
        <f>SUM(C167:H167)</f>
        <v>108</v>
      </c>
      <c r="L167">
        <f>AVERAGE(C167:H167)</f>
        <v>18</v>
      </c>
      <c r="M167">
        <f>H167-C167</f>
        <v>26</v>
      </c>
      <c r="N167">
        <f>SUMPRODUCT(MOD(C167:H167,2))</f>
        <v>4</v>
      </c>
      <c r="O167">
        <f>6-N167</f>
        <v>2</v>
      </c>
      <c r="P167">
        <f>COUNTIF(C167:H167,"&lt;=14")</f>
        <v>2</v>
      </c>
      <c r="Q167">
        <f>COUNTIF(C167:H167,"&gt;=15")</f>
        <v>4</v>
      </c>
      <c r="R167">
        <f>SUMPRODUCT(--(D167:H167-C167:G167=1))</f>
        <v>2</v>
      </c>
      <c r="S167">
        <f>SUMPRODUCT(COUNTIF(C168:H168,C167:H167))</f>
        <v>1</v>
      </c>
    </row>
    <row r="168">
      <c r="A168">
        <v>308</v>
      </c>
      <c r="B168" t="str">
        <v>2025-03-04</v>
      </c>
      <c r="C168">
        <v>3</v>
      </c>
      <c r="D168">
        <v>4</v>
      </c>
      <c r="E168">
        <v>6</v>
      </c>
      <c r="F168">
        <v>12</v>
      </c>
      <c r="G168">
        <v>21</v>
      </c>
      <c r="H168">
        <v>26</v>
      </c>
      <c r="I168">
        <v>3</v>
      </c>
      <c r="J168" t="str">
        <v>03 - 04 - 06 - 12 - 21 - 26 [CB: 3]</v>
      </c>
      <c r="K168">
        <f>SUM(C168:H168)</f>
        <v>72</v>
      </c>
      <c r="L168">
        <f>AVERAGE(C168:H168)</f>
        <v>12</v>
      </c>
      <c r="M168">
        <f>H168-C168</f>
        <v>23</v>
      </c>
      <c r="N168">
        <f>SUMPRODUCT(MOD(C168:H168,2))</f>
        <v>2</v>
      </c>
      <c r="O168">
        <f>6-N168</f>
        <v>4</v>
      </c>
      <c r="P168">
        <f>COUNTIF(C168:H168,"&lt;=14")</f>
        <v>4</v>
      </c>
      <c r="Q168">
        <f>COUNTIF(C168:H168,"&gt;=15")</f>
        <v>2</v>
      </c>
      <c r="R168">
        <f>SUMPRODUCT(--(D168:H168-C168:G168=1))</f>
        <v>1</v>
      </c>
      <c r="S168">
        <f>SUMPRODUCT(COUNTIF(C169:H169,C168:H168))</f>
        <v>2</v>
      </c>
    </row>
    <row r="169">
      <c r="A169">
        <v>307</v>
      </c>
      <c r="B169" t="str">
        <v>2025-02-28</v>
      </c>
      <c r="C169">
        <v>2</v>
      </c>
      <c r="D169">
        <v>3</v>
      </c>
      <c r="E169">
        <v>21</v>
      </c>
      <c r="F169">
        <v>24</v>
      </c>
      <c r="G169">
        <v>25</v>
      </c>
      <c r="H169">
        <v>28</v>
      </c>
      <c r="I169">
        <v>3</v>
      </c>
      <c r="J169" t="str">
        <v>02 - 03 - 21 - 24 - 25 - 28 [CB: 3]</v>
      </c>
      <c r="K169">
        <f>SUM(C169:H169)</f>
        <v>103</v>
      </c>
      <c r="L169">
        <f>AVERAGE(C169:H169)</f>
        <v>17.2</v>
      </c>
      <c r="M169">
        <f>H169-C169</f>
        <v>26</v>
      </c>
      <c r="N169">
        <f>SUMPRODUCT(MOD(C169:H169,2))</f>
        <v>3</v>
      </c>
      <c r="O169">
        <f>6-N169</f>
        <v>3</v>
      </c>
      <c r="P169">
        <f>COUNTIF(C169:H169,"&lt;=14")</f>
        <v>2</v>
      </c>
      <c r="Q169">
        <f>COUNTIF(C169:H169,"&gt;=15")</f>
        <v>4</v>
      </c>
      <c r="R169">
        <f>SUMPRODUCT(--(D169:H169-C169:G169=1))</f>
        <v>2</v>
      </c>
      <c r="S169">
        <f>SUMPRODUCT(COUNTIF(C170:H170,C169:H169))</f>
        <v>1</v>
      </c>
    </row>
    <row r="170">
      <c r="A170">
        <v>306</v>
      </c>
      <c r="B170" t="str">
        <v>2025-02-25</v>
      </c>
      <c r="C170">
        <v>7</v>
      </c>
      <c r="D170">
        <v>11</v>
      </c>
      <c r="E170">
        <v>16</v>
      </c>
      <c r="F170">
        <v>18</v>
      </c>
      <c r="G170">
        <v>22</v>
      </c>
      <c r="H170">
        <v>24</v>
      </c>
      <c r="I170">
        <v>2</v>
      </c>
      <c r="J170" t="str">
        <v>07 - 11 - 16 - 18 - 22 - 24 [CB: 2]</v>
      </c>
      <c r="K170">
        <f>SUM(C170:H170)</f>
        <v>98</v>
      </c>
      <c r="L170">
        <f>AVERAGE(C170:H170)</f>
        <v>16.3</v>
      </c>
      <c r="M170">
        <f>H170-C170</f>
        <v>17</v>
      </c>
      <c r="N170">
        <f>SUMPRODUCT(MOD(C170:H170,2))</f>
        <v>2</v>
      </c>
      <c r="O170">
        <f>6-N170</f>
        <v>4</v>
      </c>
      <c r="P170">
        <f>COUNTIF(C170:H170,"&lt;=14")</f>
        <v>2</v>
      </c>
      <c r="Q170">
        <f>COUNTIF(C170:H170,"&gt;=15")</f>
        <v>4</v>
      </c>
      <c r="R170">
        <f>SUMPRODUCT(--(D170:H170-C170:G170=1))</f>
        <v>0</v>
      </c>
      <c r="S170">
        <f>SUMPRODUCT(COUNTIF(C171:H171,C170:H170))</f>
        <v>0</v>
      </c>
    </row>
    <row r="171">
      <c r="A171">
        <v>305</v>
      </c>
      <c r="B171" t="str">
        <v>2025-02-21</v>
      </c>
      <c r="C171">
        <v>1</v>
      </c>
      <c r="D171">
        <v>2</v>
      </c>
      <c r="E171">
        <v>6</v>
      </c>
      <c r="F171">
        <v>20</v>
      </c>
      <c r="G171">
        <v>23</v>
      </c>
      <c r="H171">
        <v>28</v>
      </c>
      <c r="I171">
        <v>3</v>
      </c>
      <c r="J171" t="str">
        <v>01 - 02 - 06 - 20 - 23 - 28 [CB: 3]</v>
      </c>
      <c r="K171">
        <f>SUM(C171:H171)</f>
        <v>80</v>
      </c>
      <c r="L171">
        <f>AVERAGE(C171:H171)</f>
        <v>13.3</v>
      </c>
      <c r="M171">
        <f>H171-C171</f>
        <v>27</v>
      </c>
      <c r="N171">
        <f>SUMPRODUCT(MOD(C171:H171,2))</f>
        <v>2</v>
      </c>
      <c r="O171">
        <f>6-N171</f>
        <v>4</v>
      </c>
      <c r="P171">
        <f>COUNTIF(C171:H171,"&lt;=14")</f>
        <v>3</v>
      </c>
      <c r="Q171">
        <f>COUNTIF(C171:H171,"&gt;=15")</f>
        <v>3</v>
      </c>
      <c r="R171">
        <f>SUMPRODUCT(--(D171:H171-C171:G171=1))</f>
        <v>1</v>
      </c>
      <c r="S171">
        <f>SUMPRODUCT(COUNTIF(C172:H172,C171:H171))</f>
        <v>4</v>
      </c>
    </row>
    <row r="172">
      <c r="A172">
        <v>304</v>
      </c>
      <c r="B172" t="str">
        <v>2025-02-18</v>
      </c>
      <c r="C172">
        <v>1</v>
      </c>
      <c r="D172">
        <v>6</v>
      </c>
      <c r="E172">
        <v>20</v>
      </c>
      <c r="F172">
        <v>25</v>
      </c>
      <c r="G172">
        <v>27</v>
      </c>
      <c r="H172">
        <v>28</v>
      </c>
      <c r="I172">
        <v>3</v>
      </c>
      <c r="J172" t="str">
        <v>01 - 06 - 20 - 25 - 27 - 28 [CB: 3]</v>
      </c>
      <c r="K172">
        <f>SUM(C172:H172)</f>
        <v>107</v>
      </c>
      <c r="L172">
        <f>AVERAGE(C172:H172)</f>
        <v>17.8</v>
      </c>
      <c r="M172">
        <f>H172-C172</f>
        <v>27</v>
      </c>
      <c r="N172">
        <f>SUMPRODUCT(MOD(C172:H172,2))</f>
        <v>3</v>
      </c>
      <c r="O172">
        <f>6-N172</f>
        <v>3</v>
      </c>
      <c r="P172">
        <f>COUNTIF(C172:H172,"&lt;=14")</f>
        <v>2</v>
      </c>
      <c r="Q172">
        <f>COUNTIF(C172:H172,"&gt;=15")</f>
        <v>4</v>
      </c>
      <c r="R172">
        <f>SUMPRODUCT(--(D172:H172-C172:G172=1))</f>
        <v>1</v>
      </c>
      <c r="S172">
        <f>SUMPRODUCT(COUNTIF(C173:H173,C172:H172))</f>
        <v>3</v>
      </c>
    </row>
    <row r="173">
      <c r="A173">
        <v>303</v>
      </c>
      <c r="B173" t="str">
        <v>2025-02-14</v>
      </c>
      <c r="C173">
        <v>1</v>
      </c>
      <c r="D173">
        <v>8</v>
      </c>
      <c r="E173">
        <v>9</v>
      </c>
      <c r="F173">
        <v>25</v>
      </c>
      <c r="G173">
        <v>26</v>
      </c>
      <c r="H173">
        <v>28</v>
      </c>
      <c r="I173">
        <v>2</v>
      </c>
      <c r="J173" t="str">
        <v>01 - 08 - 09 - 25 - 26 - 28 [CB: 2]</v>
      </c>
      <c r="K173">
        <f>SUM(C173:H173)</f>
        <v>97</v>
      </c>
      <c r="L173">
        <f>AVERAGE(C173:H173)</f>
        <v>16.2</v>
      </c>
      <c r="M173">
        <f>H173-C173</f>
        <v>27</v>
      </c>
      <c r="N173">
        <f>SUMPRODUCT(MOD(C173:H173,2))</f>
        <v>3</v>
      </c>
      <c r="O173">
        <f>6-N173</f>
        <v>3</v>
      </c>
      <c r="P173">
        <f>COUNTIF(C173:H173,"&lt;=14")</f>
        <v>3</v>
      </c>
      <c r="Q173">
        <f>COUNTIF(C173:H173,"&gt;=15")</f>
        <v>3</v>
      </c>
      <c r="R173">
        <f>SUMPRODUCT(--(D173:H173-C173:G173=1))</f>
        <v>2</v>
      </c>
      <c r="S173">
        <f>SUMPRODUCT(COUNTIF(C174:H174,C173:H173))</f>
        <v>1</v>
      </c>
    </row>
    <row r="174">
      <c r="A174">
        <v>302</v>
      </c>
      <c r="B174" t="str">
        <v>2025-02-11</v>
      </c>
      <c r="C174">
        <v>2</v>
      </c>
      <c r="D174">
        <v>10</v>
      </c>
      <c r="E174">
        <v>13</v>
      </c>
      <c r="F174">
        <v>20</v>
      </c>
      <c r="G174">
        <v>24</v>
      </c>
      <c r="H174">
        <v>25</v>
      </c>
      <c r="I174">
        <v>3</v>
      </c>
      <c r="J174" t="str">
        <v>02 - 10 - 13 - 20 - 24 - 25 [CB: 3]</v>
      </c>
      <c r="K174">
        <f>SUM(C174:H174)</f>
        <v>94</v>
      </c>
      <c r="L174">
        <f>AVERAGE(C174:H174)</f>
        <v>15.7</v>
      </c>
      <c r="M174">
        <f>H174-C174</f>
        <v>23</v>
      </c>
      <c r="N174">
        <f>SUMPRODUCT(MOD(C174:H174,2))</f>
        <v>2</v>
      </c>
      <c r="O174">
        <f>6-N174</f>
        <v>4</v>
      </c>
      <c r="P174">
        <f>COUNTIF(C174:H174,"&lt;=14")</f>
        <v>3</v>
      </c>
      <c r="Q174">
        <f>COUNTIF(C174:H174,"&gt;=15")</f>
        <v>3</v>
      </c>
      <c r="R174">
        <f>SUMPRODUCT(--(D174:H174-C174:G174=1))</f>
        <v>1</v>
      </c>
      <c r="S174">
        <f>SUMPRODUCT(COUNTIF(C175:H175,C174:H174))</f>
        <v>1</v>
      </c>
    </row>
    <row r="175">
      <c r="A175">
        <v>301</v>
      </c>
      <c r="B175" t="str">
        <v>2025-02-07</v>
      </c>
      <c r="C175">
        <v>4</v>
      </c>
      <c r="D175">
        <v>19</v>
      </c>
      <c r="E175">
        <v>20</v>
      </c>
      <c r="F175">
        <v>21</v>
      </c>
      <c r="G175">
        <v>27</v>
      </c>
      <c r="H175">
        <v>28</v>
      </c>
      <c r="I175">
        <v>3</v>
      </c>
      <c r="J175" t="str">
        <v>04 - 19 - 20 - 21 - 27 - 28 [CB: 3]</v>
      </c>
      <c r="K175">
        <f>SUM(C175:H175)</f>
        <v>119</v>
      </c>
      <c r="L175">
        <f>AVERAGE(C175:H175)</f>
        <v>19.8</v>
      </c>
      <c r="M175">
        <f>H175-C175</f>
        <v>24</v>
      </c>
      <c r="N175">
        <f>SUMPRODUCT(MOD(C175:H175,2))</f>
        <v>3</v>
      </c>
      <c r="O175">
        <f>6-N175</f>
        <v>3</v>
      </c>
      <c r="P175">
        <f>COUNTIF(C175:H175,"&lt;=14")</f>
        <v>1</v>
      </c>
      <c r="Q175">
        <f>COUNTIF(C175:H175,"&gt;=15")</f>
        <v>5</v>
      </c>
      <c r="R175">
        <f>SUMPRODUCT(--(D175:H175-C175:G175=1))</f>
        <v>3</v>
      </c>
      <c r="S175">
        <f>SUMPRODUCT(COUNTIF(C176:H176,C175:H175))</f>
        <v>0</v>
      </c>
    </row>
    <row r="176">
      <c r="A176">
        <v>300</v>
      </c>
      <c r="B176" t="str">
        <v>2025-02-04</v>
      </c>
      <c r="C176">
        <v>1</v>
      </c>
      <c r="D176">
        <v>10</v>
      </c>
      <c r="E176">
        <v>12</v>
      </c>
      <c r="F176">
        <v>13</v>
      </c>
      <c r="G176">
        <v>17</v>
      </c>
      <c r="H176">
        <v>25</v>
      </c>
      <c r="I176">
        <v>2</v>
      </c>
      <c r="J176" t="str">
        <v>01 - 10 - 12 - 13 - 17 - 25 [CB: 2]</v>
      </c>
      <c r="K176">
        <f>SUM(C176:H176)</f>
        <v>78</v>
      </c>
      <c r="L176">
        <f>AVERAGE(C176:H176)</f>
        <v>13</v>
      </c>
      <c r="M176">
        <f>H176-C176</f>
        <v>24</v>
      </c>
      <c r="N176">
        <f>SUMPRODUCT(MOD(C176:H176,2))</f>
        <v>4</v>
      </c>
      <c r="O176">
        <f>6-N176</f>
        <v>2</v>
      </c>
      <c r="P176">
        <f>COUNTIF(C176:H176,"&lt;=14")</f>
        <v>4</v>
      </c>
      <c r="Q176">
        <f>COUNTIF(C176:H176,"&gt;=15")</f>
        <v>2</v>
      </c>
      <c r="R176">
        <f>SUMPRODUCT(--(D176:H176-C176:G176=1))</f>
        <v>1</v>
      </c>
      <c r="S176">
        <f>SUMPRODUCT(COUNTIF(C177:H177,C176:H176))</f>
        <v>1</v>
      </c>
    </row>
    <row r="177">
      <c r="A177">
        <v>299</v>
      </c>
      <c r="B177" t="str">
        <v>2025-01-31</v>
      </c>
      <c r="C177">
        <v>1</v>
      </c>
      <c r="D177">
        <v>4</v>
      </c>
      <c r="E177">
        <v>11</v>
      </c>
      <c r="F177">
        <v>19</v>
      </c>
      <c r="G177">
        <v>24</v>
      </c>
      <c r="H177">
        <v>26</v>
      </c>
      <c r="I177">
        <v>2</v>
      </c>
      <c r="J177" t="str">
        <v>01 - 04 - 11 - 19 - 24 - 26 [CB: 2]</v>
      </c>
      <c r="K177">
        <f>SUM(C177:H177)</f>
        <v>85</v>
      </c>
      <c r="L177">
        <f>AVERAGE(C177:H177)</f>
        <v>14.2</v>
      </c>
      <c r="M177">
        <f>H177-C177</f>
        <v>25</v>
      </c>
      <c r="N177">
        <f>SUMPRODUCT(MOD(C177:H177,2))</f>
        <v>3</v>
      </c>
      <c r="O177">
        <f>6-N177</f>
        <v>3</v>
      </c>
      <c r="P177">
        <f>COUNTIF(C177:H177,"&lt;=14")</f>
        <v>3</v>
      </c>
      <c r="Q177">
        <f>COUNTIF(C177:H177,"&gt;=15")</f>
        <v>3</v>
      </c>
      <c r="R177">
        <f>SUMPRODUCT(--(D177:H177-C177:G177=1))</f>
        <v>0</v>
      </c>
      <c r="S177">
        <f>SUMPRODUCT(COUNTIF(C178:H178,C177:H177))</f>
        <v>2</v>
      </c>
    </row>
    <row r="178">
      <c r="A178">
        <v>298</v>
      </c>
      <c r="B178" t="str">
        <v>2025-01-28</v>
      </c>
      <c r="C178">
        <v>5</v>
      </c>
      <c r="D178">
        <v>6</v>
      </c>
      <c r="E178">
        <v>10</v>
      </c>
      <c r="F178">
        <v>11</v>
      </c>
      <c r="G178">
        <v>14</v>
      </c>
      <c r="H178">
        <v>26</v>
      </c>
      <c r="I178">
        <v>2</v>
      </c>
      <c r="J178" t="str">
        <v>05 - 06 - 10 - 11 - 14 - 26 [CB: 2]</v>
      </c>
      <c r="K178">
        <f>SUM(C178:H178)</f>
        <v>72</v>
      </c>
      <c r="L178">
        <f>AVERAGE(C178:H178)</f>
        <v>12</v>
      </c>
      <c r="M178">
        <f>H178-C178</f>
        <v>21</v>
      </c>
      <c r="N178">
        <f>SUMPRODUCT(MOD(C178:H178,2))</f>
        <v>2</v>
      </c>
      <c r="O178">
        <f>6-N178</f>
        <v>4</v>
      </c>
      <c r="P178">
        <f>COUNTIF(C178:H178,"&lt;=14")</f>
        <v>5</v>
      </c>
      <c r="Q178">
        <f>COUNTIF(C178:H178,"&gt;=15")</f>
        <v>1</v>
      </c>
      <c r="R178">
        <f>SUMPRODUCT(--(D178:H178-C178:G178=1))</f>
        <v>2</v>
      </c>
      <c r="S178">
        <f>SUMPRODUCT(COUNTIF(C179:H179,C178:H178))</f>
        <v>1</v>
      </c>
    </row>
    <row r="179">
      <c r="A179">
        <v>297</v>
      </c>
      <c r="B179" t="str">
        <v>2025-01-24</v>
      </c>
      <c r="C179">
        <v>2</v>
      </c>
      <c r="D179">
        <v>9</v>
      </c>
      <c r="E179">
        <v>12</v>
      </c>
      <c r="F179">
        <v>14</v>
      </c>
      <c r="G179">
        <v>18</v>
      </c>
      <c r="H179">
        <v>23</v>
      </c>
      <c r="I179">
        <v>3</v>
      </c>
      <c r="J179" t="str">
        <v>02 - 09 - 12 - 14 - 18 - 23 [CB: 3]</v>
      </c>
      <c r="K179">
        <f>SUM(C179:H179)</f>
        <v>78</v>
      </c>
      <c r="L179">
        <f>AVERAGE(C179:H179)</f>
        <v>13</v>
      </c>
      <c r="M179">
        <f>H179-C179</f>
        <v>21</v>
      </c>
      <c r="N179">
        <f>SUMPRODUCT(MOD(C179:H179,2))</f>
        <v>2</v>
      </c>
      <c r="O179">
        <f>6-N179</f>
        <v>4</v>
      </c>
      <c r="P179">
        <f>COUNTIF(C179:H179,"&lt;=14")</f>
        <v>4</v>
      </c>
      <c r="Q179">
        <f>COUNTIF(C179:H179,"&gt;=15")</f>
        <v>2</v>
      </c>
      <c r="R179">
        <f>SUMPRODUCT(--(D179:H179-C179:G179=1))</f>
        <v>0</v>
      </c>
      <c r="S179">
        <f>SUMPRODUCT(COUNTIF(C180:H180,C179:H179))</f>
        <v>3</v>
      </c>
    </row>
    <row r="180">
      <c r="A180">
        <v>296</v>
      </c>
      <c r="B180" t="str">
        <v>2025-01-21</v>
      </c>
      <c r="C180">
        <v>8</v>
      </c>
      <c r="D180">
        <v>9</v>
      </c>
      <c r="E180">
        <v>10</v>
      </c>
      <c r="F180">
        <v>14</v>
      </c>
      <c r="G180">
        <v>18</v>
      </c>
      <c r="H180">
        <v>27</v>
      </c>
      <c r="I180">
        <v>2</v>
      </c>
      <c r="J180" t="str">
        <v>08 - 09 - 10 - 14 - 18 - 27 [CB: 2]</v>
      </c>
      <c r="K180">
        <f>SUM(C180:H180)</f>
        <v>86</v>
      </c>
      <c r="L180">
        <f>AVERAGE(C180:H180)</f>
        <v>14.3</v>
      </c>
      <c r="M180">
        <f>H180-C180</f>
        <v>19</v>
      </c>
      <c r="N180">
        <f>SUMPRODUCT(MOD(C180:H180,2))</f>
        <v>2</v>
      </c>
      <c r="O180">
        <f>6-N180</f>
        <v>4</v>
      </c>
      <c r="P180">
        <f>COUNTIF(C180:H180,"&lt;=14")</f>
        <v>4</v>
      </c>
      <c r="Q180">
        <f>COUNTIF(C180:H180,"&gt;=15")</f>
        <v>2</v>
      </c>
      <c r="R180">
        <f>SUMPRODUCT(--(D180:H180-C180:G180=1))</f>
        <v>2</v>
      </c>
      <c r="S180">
        <f>SUMPRODUCT(COUNTIF(C181:H181,C180:H180))</f>
        <v>2</v>
      </c>
    </row>
    <row r="181">
      <c r="A181">
        <v>295</v>
      </c>
      <c r="B181" t="str">
        <v>2025-01-17</v>
      </c>
      <c r="C181">
        <v>2</v>
      </c>
      <c r="D181">
        <v>3</v>
      </c>
      <c r="E181">
        <v>14</v>
      </c>
      <c r="F181">
        <v>20</v>
      </c>
      <c r="G181">
        <v>26</v>
      </c>
      <c r="H181">
        <v>27</v>
      </c>
      <c r="I181">
        <v>2</v>
      </c>
      <c r="J181" t="str">
        <v>02 - 03 - 14 - 20 - 26 - 27 [CB: 2]</v>
      </c>
      <c r="K181">
        <f>SUM(C181:H181)</f>
        <v>92</v>
      </c>
      <c r="L181">
        <f>AVERAGE(C181:H181)</f>
        <v>15.3</v>
      </c>
      <c r="M181">
        <f>H181-C181</f>
        <v>25</v>
      </c>
      <c r="N181">
        <f>SUMPRODUCT(MOD(C181:H181,2))</f>
        <v>2</v>
      </c>
      <c r="O181">
        <f>6-N181</f>
        <v>4</v>
      </c>
      <c r="P181">
        <f>COUNTIF(C181:H181,"&lt;=14")</f>
        <v>3</v>
      </c>
      <c r="Q181">
        <f>COUNTIF(C181:H181,"&gt;=15")</f>
        <v>3</v>
      </c>
      <c r="R181">
        <f>SUMPRODUCT(--(D181:H181-C181:G181=1))</f>
        <v>2</v>
      </c>
      <c r="S181">
        <f>SUMPRODUCT(COUNTIF(C182:H182,C181:H181))</f>
        <v>1</v>
      </c>
    </row>
    <row r="182">
      <c r="A182">
        <v>294</v>
      </c>
      <c r="B182" t="str">
        <v>2025-01-14</v>
      </c>
      <c r="C182">
        <v>1</v>
      </c>
      <c r="D182">
        <v>3</v>
      </c>
      <c r="E182">
        <v>4</v>
      </c>
      <c r="F182">
        <v>11</v>
      </c>
      <c r="G182">
        <v>21</v>
      </c>
      <c r="H182">
        <v>22</v>
      </c>
      <c r="I182">
        <v>3</v>
      </c>
      <c r="J182" t="str">
        <v>01 - 03 - 04 - 11 - 21 - 22 [CB: 3]</v>
      </c>
      <c r="K182">
        <f>SUM(C182:H182)</f>
        <v>62</v>
      </c>
      <c r="L182">
        <f>AVERAGE(C182:H182)</f>
        <v>10.3</v>
      </c>
      <c r="M182">
        <f>H182-C182</f>
        <v>21</v>
      </c>
      <c r="N182">
        <f>SUMPRODUCT(MOD(C182:H182,2))</f>
        <v>4</v>
      </c>
      <c r="O182">
        <f>6-N182</f>
        <v>2</v>
      </c>
      <c r="P182">
        <f>COUNTIF(C182:H182,"&lt;=14")</f>
        <v>4</v>
      </c>
      <c r="Q182">
        <f>COUNTIF(C182:H182,"&gt;=15")</f>
        <v>2</v>
      </c>
      <c r="R182">
        <f>SUMPRODUCT(--(D182:H182-C182:G182=1))</f>
        <v>2</v>
      </c>
      <c r="S182">
        <f>SUMPRODUCT(COUNTIF(C183:H183,C182:H182))</f>
        <v>0</v>
      </c>
    </row>
    <row r="183">
      <c r="A183">
        <v>293</v>
      </c>
      <c r="B183" t="str">
        <v>2025-01-10</v>
      </c>
      <c r="C183">
        <v>7</v>
      </c>
      <c r="D183">
        <v>9</v>
      </c>
      <c r="E183">
        <v>14</v>
      </c>
      <c r="F183">
        <v>15</v>
      </c>
      <c r="G183">
        <v>16</v>
      </c>
      <c r="H183">
        <v>19</v>
      </c>
      <c r="I183">
        <v>3</v>
      </c>
      <c r="J183" t="str">
        <v>07 - 09 - 14 - 15 - 16 - 19 [CB: 3]</v>
      </c>
      <c r="K183">
        <f>SUM(C183:H183)</f>
        <v>80</v>
      </c>
      <c r="L183">
        <f>AVERAGE(C183:H183)</f>
        <v>13.3</v>
      </c>
      <c r="M183">
        <f>H183-C183</f>
        <v>12</v>
      </c>
      <c r="N183">
        <f>SUMPRODUCT(MOD(C183:H183,2))</f>
        <v>4</v>
      </c>
      <c r="O183">
        <f>6-N183</f>
        <v>2</v>
      </c>
      <c r="P183">
        <f>COUNTIF(C183:H183,"&lt;=14")</f>
        <v>3</v>
      </c>
      <c r="Q183">
        <f>COUNTIF(C183:H183,"&gt;=15")</f>
        <v>3</v>
      </c>
      <c r="R183">
        <f>SUMPRODUCT(--(D183:H183-C183:G183=1))</f>
        <v>2</v>
      </c>
      <c r="S183">
        <f>SUMPRODUCT(COUNTIF(C184:H184,C183:H183))</f>
        <v>2</v>
      </c>
    </row>
    <row r="184">
      <c r="A184">
        <v>292</v>
      </c>
      <c r="B184" t="str">
        <v>2025-01-07</v>
      </c>
      <c r="C184">
        <v>1</v>
      </c>
      <c r="D184">
        <v>7</v>
      </c>
      <c r="E184">
        <v>13</v>
      </c>
      <c r="F184">
        <v>19</v>
      </c>
      <c r="G184">
        <v>24</v>
      </c>
      <c r="H184">
        <v>25</v>
      </c>
      <c r="I184">
        <v>1</v>
      </c>
      <c r="J184" t="str">
        <v>01 - 07 - 13 - 19 - 24 - 25 [CB: 1]</v>
      </c>
      <c r="K184">
        <f>SUM(C184:H184)</f>
        <v>89</v>
      </c>
      <c r="L184">
        <f>AVERAGE(C184:H184)</f>
        <v>14.8</v>
      </c>
      <c r="M184">
        <f>H184-C184</f>
        <v>24</v>
      </c>
      <c r="N184">
        <f>SUMPRODUCT(MOD(C184:H184,2))</f>
        <v>5</v>
      </c>
      <c r="O184">
        <f>6-N184</f>
        <v>1</v>
      </c>
      <c r="P184">
        <f>COUNTIF(C184:H184,"&lt;=14")</f>
        <v>3</v>
      </c>
      <c r="Q184">
        <f>COUNTIF(C184:H184,"&gt;=15")</f>
        <v>3</v>
      </c>
      <c r="R184">
        <f>SUMPRODUCT(--(D184:H184-C184:G184=1))</f>
        <v>1</v>
      </c>
      <c r="S184">
        <f>SUMPRODUCT(COUNTIF(C185:H185,C184:H184))</f>
        <v>1</v>
      </c>
    </row>
    <row r="185">
      <c r="A185">
        <v>291</v>
      </c>
      <c r="B185" t="str">
        <v>2025-01-03</v>
      </c>
      <c r="C185">
        <v>6</v>
      </c>
      <c r="D185">
        <v>7</v>
      </c>
      <c r="E185">
        <v>8</v>
      </c>
      <c r="F185">
        <v>11</v>
      </c>
      <c r="G185">
        <v>14</v>
      </c>
      <c r="H185">
        <v>20</v>
      </c>
      <c r="I185">
        <v>2</v>
      </c>
      <c r="J185" t="str">
        <v>06 - 07 - 08 - 11 - 14 - 20 [CB: 2]</v>
      </c>
      <c r="K185">
        <f>SUM(C185:H185)</f>
        <v>66</v>
      </c>
      <c r="L185">
        <f>AVERAGE(C185:H185)</f>
        <v>11</v>
      </c>
      <c r="M185">
        <f>H185-C185</f>
        <v>14</v>
      </c>
      <c r="N185">
        <f>SUMPRODUCT(MOD(C185:H185,2))</f>
        <v>2</v>
      </c>
      <c r="O185">
        <f>6-N185</f>
        <v>4</v>
      </c>
      <c r="P185">
        <f>COUNTIF(C185:H185,"&lt;=14")</f>
        <v>5</v>
      </c>
      <c r="Q185">
        <f>COUNTIF(C185:H185,"&gt;=15")</f>
        <v>1</v>
      </c>
      <c r="R185">
        <f>SUMPRODUCT(--(D185:H185-C185:G185=1))</f>
        <v>2</v>
      </c>
      <c r="S185">
        <f>SUMPRODUCT(COUNTIF(C186:H186,C185:H185))</f>
        <v>1</v>
      </c>
    </row>
    <row r="186">
      <c r="A186">
        <v>290</v>
      </c>
      <c r="B186" t="str">
        <v>2024-12-31</v>
      </c>
      <c r="C186">
        <v>4</v>
      </c>
      <c r="D186">
        <v>16</v>
      </c>
      <c r="E186">
        <v>19</v>
      </c>
      <c r="F186">
        <v>20</v>
      </c>
      <c r="G186">
        <v>21</v>
      </c>
      <c r="H186">
        <v>25</v>
      </c>
      <c r="I186">
        <v>1</v>
      </c>
      <c r="J186" t="str">
        <v>04 - 16 - 19 - 20 - 21 - 25 [CB: 1]</v>
      </c>
      <c r="K186">
        <f>SUM(C186:H186)</f>
        <v>105</v>
      </c>
      <c r="L186">
        <f>AVERAGE(C186:H186)</f>
        <v>17.5</v>
      </c>
      <c r="M186">
        <f>H186-C186</f>
        <v>21</v>
      </c>
      <c r="N186">
        <f>SUMPRODUCT(MOD(C186:H186,2))</f>
        <v>3</v>
      </c>
      <c r="O186">
        <f>6-N186</f>
        <v>3</v>
      </c>
      <c r="P186">
        <f>COUNTIF(C186:H186,"&lt;=14")</f>
        <v>1</v>
      </c>
      <c r="Q186">
        <f>COUNTIF(C186:H186,"&gt;=15")</f>
        <v>5</v>
      </c>
      <c r="R186">
        <f>SUMPRODUCT(--(D186:H186-C186:G186=1))</f>
        <v>2</v>
      </c>
      <c r="S186">
        <f>SUMPRODUCT(COUNTIF(C187:H187,C186:H186))</f>
        <v>1</v>
      </c>
    </row>
    <row r="187">
      <c r="A187">
        <v>289</v>
      </c>
      <c r="B187" t="str">
        <v>2024-12-27</v>
      </c>
      <c r="C187">
        <v>1</v>
      </c>
      <c r="D187">
        <v>7</v>
      </c>
      <c r="E187">
        <v>12</v>
      </c>
      <c r="F187">
        <v>19</v>
      </c>
      <c r="G187">
        <v>22</v>
      </c>
      <c r="H187">
        <v>24</v>
      </c>
      <c r="I187">
        <v>1</v>
      </c>
      <c r="J187" t="str">
        <v>01 - 07 - 12 - 19 - 22 - 24 [CB: 1]</v>
      </c>
      <c r="K187">
        <f>SUM(C187:H187)</f>
        <v>85</v>
      </c>
      <c r="L187">
        <f>AVERAGE(C187:H187)</f>
        <v>14.2</v>
      </c>
      <c r="M187">
        <f>H187-C187</f>
        <v>23</v>
      </c>
      <c r="N187">
        <f>SUMPRODUCT(MOD(C187:H187,2))</f>
        <v>3</v>
      </c>
      <c r="O187">
        <f>6-N187</f>
        <v>3</v>
      </c>
      <c r="P187">
        <f>COUNTIF(C187:H187,"&lt;=14")</f>
        <v>3</v>
      </c>
      <c r="Q187">
        <f>COUNTIF(C187:H187,"&gt;=15")</f>
        <v>3</v>
      </c>
      <c r="R187">
        <f>SUMPRODUCT(--(D187:H187-C187:G187=1))</f>
        <v>0</v>
      </c>
      <c r="S187">
        <f>SUMPRODUCT(COUNTIF(C188:H188,C187:H187))</f>
        <v>2</v>
      </c>
    </row>
    <row r="188">
      <c r="A188">
        <v>288</v>
      </c>
      <c r="B188" t="str">
        <v>2024-12-24</v>
      </c>
      <c r="C188">
        <v>3</v>
      </c>
      <c r="D188">
        <v>11</v>
      </c>
      <c r="E188">
        <v>21</v>
      </c>
      <c r="F188">
        <v>22</v>
      </c>
      <c r="G188">
        <v>24</v>
      </c>
      <c r="H188">
        <v>27</v>
      </c>
      <c r="I188">
        <v>3</v>
      </c>
      <c r="J188" t="str">
        <v>03 - 11 - 21 - 22 - 24 - 27 [CB: 3]</v>
      </c>
      <c r="K188">
        <f>SUM(C188:H188)</f>
        <v>108</v>
      </c>
      <c r="L188">
        <f>AVERAGE(C188:H188)</f>
        <v>18</v>
      </c>
      <c r="M188">
        <f>H188-C188</f>
        <v>24</v>
      </c>
      <c r="N188">
        <f>SUMPRODUCT(MOD(C188:H188,2))</f>
        <v>4</v>
      </c>
      <c r="O188">
        <f>6-N188</f>
        <v>2</v>
      </c>
      <c r="P188">
        <f>COUNTIF(C188:H188,"&lt;=14")</f>
        <v>2</v>
      </c>
      <c r="Q188">
        <f>COUNTIF(C188:H188,"&gt;=15")</f>
        <v>4</v>
      </c>
      <c r="R188">
        <f>SUMPRODUCT(--(D188:H188-C188:G188=1))</f>
        <v>1</v>
      </c>
      <c r="S188">
        <f>SUMPRODUCT(COUNTIF(C189:H189,C188:H188))</f>
        <v>1</v>
      </c>
    </row>
    <row r="189">
      <c r="A189">
        <v>287</v>
      </c>
      <c r="B189" t="str">
        <v>2024-12-20</v>
      </c>
      <c r="C189">
        <v>6</v>
      </c>
      <c r="D189">
        <v>8</v>
      </c>
      <c r="E189">
        <v>14</v>
      </c>
      <c r="F189">
        <v>24</v>
      </c>
      <c r="G189">
        <v>25</v>
      </c>
      <c r="H189">
        <v>28</v>
      </c>
      <c r="I189">
        <v>1</v>
      </c>
      <c r="J189" t="str">
        <v>06 - 08 - 14 - 24 - 25 - 28 [CB: 1]</v>
      </c>
      <c r="K189">
        <f>SUM(C189:H189)</f>
        <v>105</v>
      </c>
      <c r="L189">
        <f>AVERAGE(C189:H189)</f>
        <v>17.5</v>
      </c>
      <c r="M189">
        <f>H189-C189</f>
        <v>22</v>
      </c>
      <c r="N189">
        <f>SUMPRODUCT(MOD(C189:H189,2))</f>
        <v>1</v>
      </c>
      <c r="O189">
        <f>6-N189</f>
        <v>5</v>
      </c>
      <c r="P189">
        <f>COUNTIF(C189:H189,"&lt;=14")</f>
        <v>3</v>
      </c>
      <c r="Q189">
        <f>COUNTIF(C189:H189,"&gt;=15")</f>
        <v>3</v>
      </c>
      <c r="R189">
        <f>SUMPRODUCT(--(D189:H189-C189:G189=1))</f>
        <v>1</v>
      </c>
      <c r="S189">
        <f>SUMPRODUCT(COUNTIF(C190:H190,C189:H189))</f>
        <v>1</v>
      </c>
    </row>
    <row r="190">
      <c r="A190">
        <v>286</v>
      </c>
      <c r="B190" t="str">
        <v>2024-12-17</v>
      </c>
      <c r="C190">
        <v>1</v>
      </c>
      <c r="D190">
        <v>12</v>
      </c>
      <c r="E190">
        <v>16</v>
      </c>
      <c r="F190">
        <v>17</v>
      </c>
      <c r="G190">
        <v>23</v>
      </c>
      <c r="H190">
        <v>28</v>
      </c>
      <c r="I190">
        <v>1</v>
      </c>
      <c r="J190" t="str">
        <v>01 - 12 - 16 - 17 - 23 - 28 [CB: 1]</v>
      </c>
      <c r="K190">
        <f>SUM(C190:H190)</f>
        <v>97</v>
      </c>
      <c r="L190">
        <f>AVERAGE(C190:H190)</f>
        <v>16.2</v>
      </c>
      <c r="M190">
        <f>H190-C190</f>
        <v>27</v>
      </c>
      <c r="N190">
        <f>SUMPRODUCT(MOD(C190:H190,2))</f>
        <v>3</v>
      </c>
      <c r="O190">
        <f>6-N190</f>
        <v>3</v>
      </c>
      <c r="P190">
        <f>COUNTIF(C190:H190,"&lt;=14")</f>
        <v>2</v>
      </c>
      <c r="Q190">
        <f>COUNTIF(C190:H190,"&gt;=15")</f>
        <v>4</v>
      </c>
      <c r="R190">
        <f>SUMPRODUCT(--(D190:H190-C190:G190=1))</f>
        <v>1</v>
      </c>
      <c r="S190">
        <f>SUMPRODUCT(COUNTIF(C191:H191,C190:H190))</f>
        <v>2</v>
      </c>
    </row>
    <row r="191">
      <c r="A191">
        <v>285</v>
      </c>
      <c r="B191" t="str">
        <v>2024-12-13</v>
      </c>
      <c r="C191">
        <v>1</v>
      </c>
      <c r="D191">
        <v>8</v>
      </c>
      <c r="E191">
        <v>10</v>
      </c>
      <c r="F191">
        <v>13</v>
      </c>
      <c r="G191">
        <v>16</v>
      </c>
      <c r="H191">
        <v>26</v>
      </c>
      <c r="I191">
        <v>1</v>
      </c>
      <c r="J191" t="str">
        <v>01 - 08 - 10 - 13 - 16 - 26 [CB: 1]</v>
      </c>
      <c r="K191">
        <f>SUM(C191:H191)</f>
        <v>74</v>
      </c>
      <c r="L191">
        <f>AVERAGE(C191:H191)</f>
        <v>12.3</v>
      </c>
      <c r="M191">
        <f>H191-C191</f>
        <v>25</v>
      </c>
      <c r="N191">
        <f>SUMPRODUCT(MOD(C191:H191,2))</f>
        <v>2</v>
      </c>
      <c r="O191">
        <f>6-N191</f>
        <v>4</v>
      </c>
      <c r="P191">
        <f>COUNTIF(C191:H191,"&lt;=14")</f>
        <v>4</v>
      </c>
      <c r="Q191">
        <f>COUNTIF(C191:H191,"&gt;=15")</f>
        <v>2</v>
      </c>
      <c r="R191">
        <f>SUMPRODUCT(--(D191:H191-C191:G191=1))</f>
        <v>0</v>
      </c>
      <c r="S191">
        <f>SUMPRODUCT(COUNTIF(C192:H192,C191:H191))</f>
        <v>0</v>
      </c>
    </row>
    <row r="192">
      <c r="A192">
        <v>284</v>
      </c>
      <c r="B192" t="str">
        <v>2024-12-10</v>
      </c>
      <c r="C192">
        <v>12</v>
      </c>
      <c r="D192">
        <v>15</v>
      </c>
      <c r="E192">
        <v>18</v>
      </c>
      <c r="F192">
        <v>20</v>
      </c>
      <c r="G192">
        <v>22</v>
      </c>
      <c r="H192">
        <v>28</v>
      </c>
      <c r="I192">
        <v>3</v>
      </c>
      <c r="J192" t="str">
        <v>12 - 15 - 18 - 20 - 22 - 28 [CB: 3]</v>
      </c>
      <c r="K192">
        <f>SUM(C192:H192)</f>
        <v>115</v>
      </c>
      <c r="L192">
        <f>AVERAGE(C192:H192)</f>
        <v>19.2</v>
      </c>
      <c r="M192">
        <f>H192-C192</f>
        <v>16</v>
      </c>
      <c r="N192">
        <f>SUMPRODUCT(MOD(C192:H192,2))</f>
        <v>1</v>
      </c>
      <c r="O192">
        <f>6-N192</f>
        <v>5</v>
      </c>
      <c r="P192">
        <f>COUNTIF(C192:H192,"&lt;=14")</f>
        <v>1</v>
      </c>
      <c r="Q192">
        <f>COUNTIF(C192:H192,"&gt;=15")</f>
        <v>5</v>
      </c>
      <c r="R192">
        <f>SUMPRODUCT(--(D192:H192-C192:G192=1))</f>
        <v>0</v>
      </c>
      <c r="S192">
        <f>SUMPRODUCT(COUNTIF(C193:H193,C192:H192))</f>
        <v>1</v>
      </c>
    </row>
    <row r="193">
      <c r="A193">
        <v>283</v>
      </c>
      <c r="B193" t="str">
        <v>2024-12-06</v>
      </c>
      <c r="C193">
        <v>10</v>
      </c>
      <c r="D193">
        <v>11</v>
      </c>
      <c r="E193">
        <v>15</v>
      </c>
      <c r="F193">
        <v>17</v>
      </c>
      <c r="G193">
        <v>21</v>
      </c>
      <c r="H193">
        <v>27</v>
      </c>
      <c r="I193">
        <v>3</v>
      </c>
      <c r="J193" t="str">
        <v>10 - 11 - 15 - 17 - 21 - 27 [CB: 3]</v>
      </c>
      <c r="K193">
        <f>SUM(C193:H193)</f>
        <v>101</v>
      </c>
      <c r="L193">
        <f>AVERAGE(C193:H193)</f>
        <v>16.8</v>
      </c>
      <c r="M193">
        <f>H193-C193</f>
        <v>17</v>
      </c>
      <c r="N193">
        <f>SUMPRODUCT(MOD(C193:H193,2))</f>
        <v>5</v>
      </c>
      <c r="O193">
        <f>6-N193</f>
        <v>1</v>
      </c>
      <c r="P193">
        <f>COUNTIF(C193:H193,"&lt;=14")</f>
        <v>2</v>
      </c>
      <c r="Q193">
        <f>COUNTIF(C193:H193,"&gt;=15")</f>
        <v>4</v>
      </c>
      <c r="R193">
        <f>SUMPRODUCT(--(D193:H193-C193:G193=1))</f>
        <v>1</v>
      </c>
      <c r="S193">
        <f>SUMPRODUCT(COUNTIF(C194:H194,C193:H193))</f>
        <v>1</v>
      </c>
    </row>
    <row r="194">
      <c r="A194">
        <v>282</v>
      </c>
      <c r="B194" t="str">
        <v>2024-12-03</v>
      </c>
      <c r="C194">
        <v>2</v>
      </c>
      <c r="D194">
        <v>5</v>
      </c>
      <c r="E194">
        <v>6</v>
      </c>
      <c r="F194">
        <v>10</v>
      </c>
      <c r="G194">
        <v>25</v>
      </c>
      <c r="H194">
        <v>28</v>
      </c>
      <c r="I194">
        <v>1</v>
      </c>
      <c r="J194" t="str">
        <v>02 - 05 - 06 - 10 - 25 - 28 [CB: 1]</v>
      </c>
      <c r="K194">
        <f>SUM(C194:H194)</f>
        <v>76</v>
      </c>
      <c r="L194">
        <f>AVERAGE(C194:H194)</f>
        <v>12.7</v>
      </c>
      <c r="M194">
        <f>H194-C194</f>
        <v>26</v>
      </c>
      <c r="N194">
        <f>SUMPRODUCT(MOD(C194:H194,2))</f>
        <v>2</v>
      </c>
      <c r="O194">
        <f>6-N194</f>
        <v>4</v>
      </c>
      <c r="P194">
        <f>COUNTIF(C194:H194,"&lt;=14")</f>
        <v>4</v>
      </c>
      <c r="Q194">
        <f>COUNTIF(C194:H194,"&gt;=15")</f>
        <v>2</v>
      </c>
      <c r="R194">
        <f>SUMPRODUCT(--(D194:H194-C194:G194=1))</f>
        <v>1</v>
      </c>
      <c r="S194">
        <f>SUMPRODUCT(COUNTIF(C195:H195,C194:H194))</f>
        <v>1</v>
      </c>
    </row>
    <row r="195">
      <c r="A195">
        <v>281</v>
      </c>
      <c r="B195" t="str">
        <v>2024-11-29</v>
      </c>
      <c r="C195">
        <v>2</v>
      </c>
      <c r="D195">
        <v>4</v>
      </c>
      <c r="E195">
        <v>13</v>
      </c>
      <c r="F195">
        <v>17</v>
      </c>
      <c r="G195">
        <v>19</v>
      </c>
      <c r="H195">
        <v>23</v>
      </c>
      <c r="I195">
        <v>3</v>
      </c>
      <c r="J195" t="str">
        <v>02 - 04 - 13 - 17 - 19 - 23 [CB: 3]</v>
      </c>
      <c r="K195">
        <f>SUM(C195:H195)</f>
        <v>78</v>
      </c>
      <c r="L195">
        <f>AVERAGE(C195:H195)</f>
        <v>13</v>
      </c>
      <c r="M195">
        <f>H195-C195</f>
        <v>21</v>
      </c>
      <c r="N195">
        <f>SUMPRODUCT(MOD(C195:H195,2))</f>
        <v>4</v>
      </c>
      <c r="O195">
        <f>6-N195</f>
        <v>2</v>
      </c>
      <c r="P195">
        <f>COUNTIF(C195:H195,"&lt;=14")</f>
        <v>3</v>
      </c>
      <c r="Q195">
        <f>COUNTIF(C195:H195,"&gt;=15")</f>
        <v>3</v>
      </c>
      <c r="R195">
        <f>SUMPRODUCT(--(D195:H195-C195:G195=1))</f>
        <v>0</v>
      </c>
      <c r="S195">
        <f>SUMPRODUCT(COUNTIF(C196:H196,C195:H195))</f>
        <v>0</v>
      </c>
    </row>
    <row r="196">
      <c r="A196">
        <v>280</v>
      </c>
      <c r="B196" t="str">
        <v>2024-11-26</v>
      </c>
      <c r="C196">
        <v>1</v>
      </c>
      <c r="D196">
        <v>3</v>
      </c>
      <c r="E196">
        <v>14</v>
      </c>
      <c r="F196">
        <v>20</v>
      </c>
      <c r="G196">
        <v>21</v>
      </c>
      <c r="H196">
        <v>27</v>
      </c>
      <c r="I196">
        <v>1</v>
      </c>
      <c r="J196" t="str">
        <v>01 - 03 - 14 - 20 - 21 - 27 [CB: 1]</v>
      </c>
      <c r="K196">
        <f>SUM(C196:H196)</f>
        <v>86</v>
      </c>
      <c r="L196">
        <f>AVERAGE(C196:H196)</f>
        <v>14.3</v>
      </c>
      <c r="M196">
        <f>H196-C196</f>
        <v>26</v>
      </c>
      <c r="N196">
        <f>SUMPRODUCT(MOD(C196:H196,2))</f>
        <v>4</v>
      </c>
      <c r="O196">
        <f>6-N196</f>
        <v>2</v>
      </c>
      <c r="P196">
        <f>COUNTIF(C196:H196,"&lt;=14")</f>
        <v>3</v>
      </c>
      <c r="Q196">
        <f>COUNTIF(C196:H196,"&gt;=15")</f>
        <v>3</v>
      </c>
      <c r="R196">
        <f>SUMPRODUCT(--(D196:H196-C196:G196=1))</f>
        <v>1</v>
      </c>
      <c r="S196">
        <f>SUMPRODUCT(COUNTIF(C197:H197,C196:H196))</f>
        <v>2</v>
      </c>
    </row>
    <row r="197">
      <c r="A197">
        <v>279</v>
      </c>
      <c r="B197" t="str">
        <v>2024-11-22</v>
      </c>
      <c r="C197">
        <v>1</v>
      </c>
      <c r="D197">
        <v>2</v>
      </c>
      <c r="E197">
        <v>21</v>
      </c>
      <c r="F197">
        <v>23</v>
      </c>
      <c r="G197">
        <v>24</v>
      </c>
      <c r="H197">
        <v>28</v>
      </c>
      <c r="I197">
        <v>3</v>
      </c>
      <c r="J197" t="str">
        <v>01 - 02 - 21 - 23 - 24 - 28 [CB: 3]</v>
      </c>
      <c r="K197">
        <f>SUM(C197:H197)</f>
        <v>99</v>
      </c>
      <c r="L197">
        <f>AVERAGE(C197:H197)</f>
        <v>16.5</v>
      </c>
      <c r="M197">
        <f>H197-C197</f>
        <v>27</v>
      </c>
      <c r="N197">
        <f>SUMPRODUCT(MOD(C197:H197,2))</f>
        <v>3</v>
      </c>
      <c r="O197">
        <f>6-N197</f>
        <v>3</v>
      </c>
      <c r="P197">
        <f>COUNTIF(C197:H197,"&lt;=14")</f>
        <v>2</v>
      </c>
      <c r="Q197">
        <f>COUNTIF(C197:H197,"&gt;=15")</f>
        <v>4</v>
      </c>
      <c r="R197">
        <f>SUMPRODUCT(--(D197:H197-C197:G197=1))</f>
        <v>2</v>
      </c>
      <c r="S197">
        <f>SUMPRODUCT(COUNTIF(C198:H198,C197:H197))</f>
        <v>0</v>
      </c>
    </row>
    <row r="198">
      <c r="A198">
        <v>278</v>
      </c>
      <c r="B198" t="str">
        <v>2024-11-19</v>
      </c>
      <c r="C198">
        <v>3</v>
      </c>
      <c r="D198">
        <v>4</v>
      </c>
      <c r="E198">
        <v>8</v>
      </c>
      <c r="F198">
        <v>10</v>
      </c>
      <c r="G198">
        <v>17</v>
      </c>
      <c r="H198">
        <v>19</v>
      </c>
      <c r="I198">
        <v>1</v>
      </c>
      <c r="J198" t="str">
        <v>03 - 04 - 08 - 10 - 17 - 19 [CB: 1]</v>
      </c>
      <c r="K198">
        <f>SUM(C198:H198)</f>
        <v>61</v>
      </c>
      <c r="L198">
        <f>AVERAGE(C198:H198)</f>
        <v>10.2</v>
      </c>
      <c r="M198">
        <f>H198-C198</f>
        <v>16</v>
      </c>
      <c r="N198">
        <f>SUMPRODUCT(MOD(C198:H198,2))</f>
        <v>3</v>
      </c>
      <c r="O198">
        <f>6-N198</f>
        <v>3</v>
      </c>
      <c r="P198">
        <f>COUNTIF(C198:H198,"&lt;=14")</f>
        <v>4</v>
      </c>
      <c r="Q198">
        <f>COUNTIF(C198:H198,"&gt;=15")</f>
        <v>2</v>
      </c>
      <c r="R198">
        <f>SUMPRODUCT(--(D198:H198-C198:G198=1))</f>
        <v>1</v>
      </c>
      <c r="S198">
        <f>SUMPRODUCT(COUNTIF(C199:H199,C198:H198))</f>
        <v>2</v>
      </c>
    </row>
    <row r="199">
      <c r="A199">
        <v>277</v>
      </c>
      <c r="B199" t="str">
        <v>2024-11-15</v>
      </c>
      <c r="C199">
        <v>6</v>
      </c>
      <c r="D199">
        <v>8</v>
      </c>
      <c r="E199">
        <v>10</v>
      </c>
      <c r="F199">
        <v>18</v>
      </c>
      <c r="G199">
        <v>20</v>
      </c>
      <c r="H199">
        <v>24</v>
      </c>
      <c r="I199">
        <v>3</v>
      </c>
      <c r="J199" t="str">
        <v>06 - 08 - 10 - 18 - 20 - 24 [CB: 3]</v>
      </c>
      <c r="K199">
        <f>SUM(C199:H199)</f>
        <v>86</v>
      </c>
      <c r="L199">
        <f>AVERAGE(C199:H199)</f>
        <v>14.3</v>
      </c>
      <c r="M199">
        <f>H199-C199</f>
        <v>18</v>
      </c>
      <c r="N199">
        <f>SUMPRODUCT(MOD(C199:H199,2))</f>
        <v>0</v>
      </c>
      <c r="O199">
        <f>6-N199</f>
        <v>6</v>
      </c>
      <c r="P199">
        <f>COUNTIF(C199:H199,"&lt;=14")</f>
        <v>3</v>
      </c>
      <c r="Q199">
        <f>COUNTIF(C199:H199,"&gt;=15")</f>
        <v>3</v>
      </c>
      <c r="R199">
        <f>SUMPRODUCT(--(D199:H199-C199:G199=1))</f>
        <v>0</v>
      </c>
      <c r="S199">
        <f>SUMPRODUCT(COUNTIF(C200:H200,C199:H199))</f>
        <v>1</v>
      </c>
    </row>
    <row r="200">
      <c r="A200">
        <v>276</v>
      </c>
      <c r="B200" t="str">
        <v>2024-11-12</v>
      </c>
      <c r="C200">
        <v>9</v>
      </c>
      <c r="D200">
        <v>10</v>
      </c>
      <c r="E200">
        <v>11</v>
      </c>
      <c r="F200">
        <v>17</v>
      </c>
      <c r="G200">
        <v>23</v>
      </c>
      <c r="H200">
        <v>26</v>
      </c>
      <c r="I200">
        <v>2</v>
      </c>
      <c r="J200" t="str">
        <v>09 - 10 - 11 - 17 - 23 - 26 [CB: 2]</v>
      </c>
      <c r="K200">
        <f>SUM(C200:H200)</f>
        <v>96</v>
      </c>
      <c r="L200">
        <f>AVERAGE(C200:H200)</f>
        <v>16</v>
      </c>
      <c r="M200">
        <f>H200-C200</f>
        <v>17</v>
      </c>
      <c r="N200">
        <f>SUMPRODUCT(MOD(C200:H200,2))</f>
        <v>4</v>
      </c>
      <c r="O200">
        <f>6-N200</f>
        <v>2</v>
      </c>
      <c r="P200">
        <f>COUNTIF(C200:H200,"&lt;=14")</f>
        <v>3</v>
      </c>
      <c r="Q200">
        <f>COUNTIF(C200:H200,"&gt;=15")</f>
        <v>3</v>
      </c>
      <c r="R200">
        <f>SUMPRODUCT(--(D200:H200-C200:G200=1))</f>
        <v>2</v>
      </c>
      <c r="S200">
        <f>SUMPRODUCT(COUNTIF(C201:H201,C200:H200))</f>
        <v>0</v>
      </c>
    </row>
    <row r="201">
      <c r="A201">
        <v>275</v>
      </c>
      <c r="B201" t="str">
        <v>2024-11-08</v>
      </c>
      <c r="C201">
        <v>2</v>
      </c>
      <c r="D201">
        <v>12</v>
      </c>
      <c r="E201">
        <v>19</v>
      </c>
      <c r="F201">
        <v>21</v>
      </c>
      <c r="G201">
        <v>22</v>
      </c>
      <c r="H201">
        <v>24</v>
      </c>
      <c r="I201">
        <v>3</v>
      </c>
      <c r="J201" t="str">
        <v>02 - 12 - 19 - 21 - 22 - 24 [CB: 3]</v>
      </c>
      <c r="K201">
        <f>SUM(C201:H201)</f>
        <v>100</v>
      </c>
      <c r="L201">
        <f>AVERAGE(C201:H201)</f>
        <v>16.7</v>
      </c>
      <c r="M201">
        <f>H201-C201</f>
        <v>22</v>
      </c>
      <c r="N201">
        <f>SUMPRODUCT(MOD(C201:H201,2))</f>
        <v>2</v>
      </c>
      <c r="O201">
        <f>6-N201</f>
        <v>4</v>
      </c>
      <c r="P201">
        <f>COUNTIF(C201:H201,"&lt;=14")</f>
        <v>2</v>
      </c>
      <c r="Q201">
        <f>COUNTIF(C201:H201,"&gt;=15")</f>
        <v>4</v>
      </c>
      <c r="R201">
        <f>SUMPRODUCT(--(D201:H201-C201:G201=1))</f>
        <v>1</v>
      </c>
      <c r="S201">
        <f>SUMPRODUCT(COUNTIF(C202:H202,C201:H201))</f>
        <v>2</v>
      </c>
    </row>
    <row r="202">
      <c r="A202">
        <v>274</v>
      </c>
      <c r="B202" t="str">
        <v>2024-11-05</v>
      </c>
      <c r="C202">
        <v>12</v>
      </c>
      <c r="D202">
        <v>13</v>
      </c>
      <c r="E202">
        <v>15</v>
      </c>
      <c r="F202">
        <v>16</v>
      </c>
      <c r="G202">
        <v>18</v>
      </c>
      <c r="H202">
        <v>21</v>
      </c>
      <c r="I202">
        <v>1</v>
      </c>
      <c r="J202" t="str">
        <v>12 - 13 - 15 - 16 - 18 - 21 [CB: 1]</v>
      </c>
      <c r="K202">
        <f>SUM(C202:H202)</f>
        <v>95</v>
      </c>
      <c r="L202">
        <f>AVERAGE(C202:H202)</f>
        <v>15.8</v>
      </c>
      <c r="M202">
        <f>H202-C202</f>
        <v>9</v>
      </c>
      <c r="N202">
        <f>SUMPRODUCT(MOD(C202:H202,2))</f>
        <v>3</v>
      </c>
      <c r="O202">
        <f>6-N202</f>
        <v>3</v>
      </c>
      <c r="P202">
        <f>COUNTIF(C202:H202,"&lt;=14")</f>
        <v>2</v>
      </c>
      <c r="Q202">
        <f>COUNTIF(C202:H202,"&gt;=15")</f>
        <v>4</v>
      </c>
      <c r="R202">
        <f>SUMPRODUCT(--(D202:H202-C202:G202=1))</f>
        <v>2</v>
      </c>
      <c r="S202">
        <f>SUMPRODUCT(COUNTIF(C203:H203,C202:H202))</f>
        <v>1</v>
      </c>
    </row>
    <row r="203">
      <c r="A203">
        <v>273</v>
      </c>
      <c r="B203" t="str">
        <v>2024-11-01</v>
      </c>
      <c r="C203">
        <v>1</v>
      </c>
      <c r="D203">
        <v>3</v>
      </c>
      <c r="E203">
        <v>5</v>
      </c>
      <c r="F203">
        <v>18</v>
      </c>
      <c r="G203">
        <v>22</v>
      </c>
      <c r="H203">
        <v>28</v>
      </c>
      <c r="I203">
        <v>3</v>
      </c>
      <c r="J203" t="str">
        <v>01 - 03 - 05 - 18 - 22 - 28 [CB: 3]</v>
      </c>
      <c r="K203">
        <f>SUM(C203:H203)</f>
        <v>77</v>
      </c>
      <c r="L203">
        <f>AVERAGE(C203:H203)</f>
        <v>12.8</v>
      </c>
      <c r="M203">
        <f>H203-C203</f>
        <v>27</v>
      </c>
      <c r="N203">
        <f>SUMPRODUCT(MOD(C203:H203,2))</f>
        <v>3</v>
      </c>
      <c r="O203">
        <f>6-N203</f>
        <v>3</v>
      </c>
      <c r="P203">
        <f>COUNTIF(C203:H203,"&lt;=14")</f>
        <v>3</v>
      </c>
      <c r="Q203">
        <f>COUNTIF(C203:H203,"&gt;=15")</f>
        <v>3</v>
      </c>
      <c r="R203">
        <f>SUMPRODUCT(--(D203:H203-C203:G203=1))</f>
        <v>0</v>
      </c>
      <c r="S203">
        <f>SUMPRODUCT(COUNTIF(C204:H204,C203:H203))</f>
        <v>1</v>
      </c>
    </row>
    <row r="204">
      <c r="A204">
        <v>272</v>
      </c>
      <c r="B204" t="str">
        <v>2024-10-29</v>
      </c>
      <c r="C204">
        <v>11</v>
      </c>
      <c r="D204">
        <v>19</v>
      </c>
      <c r="E204">
        <v>22</v>
      </c>
      <c r="F204">
        <v>23</v>
      </c>
      <c r="G204">
        <v>25</v>
      </c>
      <c r="H204">
        <v>26</v>
      </c>
      <c r="I204">
        <v>1</v>
      </c>
      <c r="J204" t="str">
        <v>11 - 19 - 22 - 23 - 25 - 26 [CB: 1]</v>
      </c>
      <c r="K204">
        <f>SUM(C204:H204)</f>
        <v>126</v>
      </c>
      <c r="L204">
        <f>AVERAGE(C204:H204)</f>
        <v>21</v>
      </c>
      <c r="M204">
        <f>H204-C204</f>
        <v>15</v>
      </c>
      <c r="N204">
        <f>SUMPRODUCT(MOD(C204:H204,2))</f>
        <v>4</v>
      </c>
      <c r="O204">
        <f>6-N204</f>
        <v>2</v>
      </c>
      <c r="P204">
        <f>COUNTIF(C204:H204,"&lt;=14")</f>
        <v>1</v>
      </c>
      <c r="Q204">
        <f>COUNTIF(C204:H204,"&gt;=15")</f>
        <v>5</v>
      </c>
      <c r="R204">
        <f>SUMPRODUCT(--(D204:H204-C204:G204=1))</f>
        <v>2</v>
      </c>
      <c r="S204">
        <f>SUMPRODUCT(COUNTIF(C205:H205,C204:H204))</f>
        <v>2</v>
      </c>
    </row>
    <row r="205">
      <c r="A205">
        <v>271</v>
      </c>
      <c r="B205" t="str">
        <v>2024-10-25</v>
      </c>
      <c r="C205">
        <v>6</v>
      </c>
      <c r="D205">
        <v>8</v>
      </c>
      <c r="E205">
        <v>9</v>
      </c>
      <c r="F205">
        <v>25</v>
      </c>
      <c r="G205">
        <v>26</v>
      </c>
      <c r="H205">
        <v>27</v>
      </c>
      <c r="I205">
        <v>3</v>
      </c>
      <c r="J205" t="str">
        <v>06 - 08 - 09 - 25 - 26 - 27 [CB: 3]</v>
      </c>
      <c r="K205">
        <f>SUM(C205:H205)</f>
        <v>101</v>
      </c>
      <c r="L205">
        <f>AVERAGE(C205:H205)</f>
        <v>16.8</v>
      </c>
      <c r="M205">
        <f>H205-C205</f>
        <v>21</v>
      </c>
      <c r="N205">
        <f>SUMPRODUCT(MOD(C205:H205,2))</f>
        <v>3</v>
      </c>
      <c r="O205">
        <f>6-N205</f>
        <v>3</v>
      </c>
      <c r="P205">
        <f>COUNTIF(C205:H205,"&lt;=14")</f>
        <v>3</v>
      </c>
      <c r="Q205">
        <f>COUNTIF(C205:H205,"&gt;=15")</f>
        <v>3</v>
      </c>
      <c r="R205">
        <f>SUMPRODUCT(--(D205:H205-C205:G205=1))</f>
        <v>3</v>
      </c>
      <c r="S205">
        <f>SUMPRODUCT(COUNTIF(C206:H206,C205:H205))</f>
        <v>0</v>
      </c>
    </row>
    <row r="206">
      <c r="A206">
        <v>270</v>
      </c>
      <c r="B206" t="str">
        <v>2024-10-22</v>
      </c>
      <c r="C206">
        <v>1</v>
      </c>
      <c r="D206">
        <v>2</v>
      </c>
      <c r="E206">
        <v>4</v>
      </c>
      <c r="F206">
        <v>16</v>
      </c>
      <c r="G206">
        <v>17</v>
      </c>
      <c r="H206">
        <v>19</v>
      </c>
      <c r="I206">
        <v>2</v>
      </c>
      <c r="J206" t="str">
        <v>01 - 02 - 04 - 16 - 17 - 19 [CB: 2]</v>
      </c>
      <c r="K206">
        <f>SUM(C206:H206)</f>
        <v>59</v>
      </c>
      <c r="L206">
        <f>AVERAGE(C206:H206)</f>
        <v>9.8</v>
      </c>
      <c r="M206">
        <f>H206-C206</f>
        <v>18</v>
      </c>
      <c r="N206">
        <f>SUMPRODUCT(MOD(C206:H206,2))</f>
        <v>3</v>
      </c>
      <c r="O206">
        <f>6-N206</f>
        <v>3</v>
      </c>
      <c r="P206">
        <f>COUNTIF(C206:H206,"&lt;=14")</f>
        <v>3</v>
      </c>
      <c r="Q206">
        <f>COUNTIF(C206:H206,"&gt;=15")</f>
        <v>3</v>
      </c>
      <c r="R206">
        <f>SUMPRODUCT(--(D206:H206-C206:G206=1))</f>
        <v>2</v>
      </c>
      <c r="S206">
        <f>SUMPRODUCT(COUNTIF(C207:H207,C206:H206))</f>
        <v>2</v>
      </c>
    </row>
    <row r="207">
      <c r="A207">
        <v>269</v>
      </c>
      <c r="B207" t="str">
        <v>2024-10-18</v>
      </c>
      <c r="C207">
        <v>1</v>
      </c>
      <c r="D207">
        <v>4</v>
      </c>
      <c r="E207">
        <v>7</v>
      </c>
      <c r="F207">
        <v>12</v>
      </c>
      <c r="G207">
        <v>15</v>
      </c>
      <c r="H207">
        <v>18</v>
      </c>
      <c r="I207">
        <v>1</v>
      </c>
      <c r="J207" t="str">
        <v>01 - 04 - 07 - 12 - 15 - 18 [CB: 1]</v>
      </c>
      <c r="K207">
        <f>SUM(C207:H207)</f>
        <v>57</v>
      </c>
      <c r="L207">
        <f>AVERAGE(C207:H207)</f>
        <v>9.5</v>
      </c>
      <c r="M207">
        <f>H207-C207</f>
        <v>17</v>
      </c>
      <c r="N207">
        <f>SUMPRODUCT(MOD(C207:H207,2))</f>
        <v>3</v>
      </c>
      <c r="O207">
        <f>6-N207</f>
        <v>3</v>
      </c>
      <c r="P207">
        <f>COUNTIF(C207:H207,"&lt;=14")</f>
        <v>4</v>
      </c>
      <c r="Q207">
        <f>COUNTIF(C207:H207,"&gt;=15")</f>
        <v>2</v>
      </c>
      <c r="R207">
        <f>SUMPRODUCT(--(D207:H207-C207:G207=1))</f>
        <v>0</v>
      </c>
      <c r="S207">
        <f>SUMPRODUCT(COUNTIF(C208:H208,C207:H207))</f>
        <v>1</v>
      </c>
    </row>
    <row r="208">
      <c r="A208">
        <v>268</v>
      </c>
      <c r="B208" t="str">
        <v>2024-10-15</v>
      </c>
      <c r="C208">
        <v>1</v>
      </c>
      <c r="D208">
        <v>3</v>
      </c>
      <c r="E208">
        <v>9</v>
      </c>
      <c r="F208">
        <v>10</v>
      </c>
      <c r="G208">
        <v>14</v>
      </c>
      <c r="H208">
        <v>28</v>
      </c>
      <c r="I208">
        <v>2</v>
      </c>
      <c r="J208" t="str">
        <v>01 - 03 - 09 - 10 - 14 - 28 [CB: 2]</v>
      </c>
      <c r="K208">
        <f>SUM(C208:H208)</f>
        <v>65</v>
      </c>
      <c r="L208">
        <f>AVERAGE(C208:H208)</f>
        <v>10.8</v>
      </c>
      <c r="M208">
        <f>H208-C208</f>
        <v>27</v>
      </c>
      <c r="N208">
        <f>SUMPRODUCT(MOD(C208:H208,2))</f>
        <v>3</v>
      </c>
      <c r="O208">
        <f>6-N208</f>
        <v>3</v>
      </c>
      <c r="P208">
        <f>COUNTIF(C208:H208,"&lt;=14")</f>
        <v>5</v>
      </c>
      <c r="Q208">
        <f>COUNTIF(C208:H208,"&gt;=15")</f>
        <v>1</v>
      </c>
      <c r="R208">
        <f>SUMPRODUCT(--(D208:H208-C208:G208=1))</f>
        <v>1</v>
      </c>
      <c r="S208">
        <f>SUMPRODUCT(COUNTIF(C209:H209,C208:H208))</f>
        <v>0</v>
      </c>
    </row>
    <row r="209">
      <c r="A209">
        <v>267</v>
      </c>
      <c r="B209" t="str">
        <v>2024-10-11</v>
      </c>
      <c r="C209">
        <v>2</v>
      </c>
      <c r="D209">
        <v>6</v>
      </c>
      <c r="E209">
        <v>13</v>
      </c>
      <c r="F209">
        <v>15</v>
      </c>
      <c r="G209">
        <v>16</v>
      </c>
      <c r="H209">
        <v>19</v>
      </c>
      <c r="I209">
        <v>3</v>
      </c>
      <c r="J209" t="str">
        <v>02 - 06 - 13 - 15 - 16 - 19 [CB: 3]</v>
      </c>
      <c r="K209">
        <f>SUM(C209:H209)</f>
        <v>71</v>
      </c>
      <c r="L209">
        <f>AVERAGE(C209:H209)</f>
        <v>11.8</v>
      </c>
      <c r="M209">
        <f>H209-C209</f>
        <v>17</v>
      </c>
      <c r="N209">
        <f>SUMPRODUCT(MOD(C209:H209,2))</f>
        <v>3</v>
      </c>
      <c r="O209">
        <f>6-N209</f>
        <v>3</v>
      </c>
      <c r="P209">
        <f>COUNTIF(C209:H209,"&lt;=14")</f>
        <v>3</v>
      </c>
      <c r="Q209">
        <f>COUNTIF(C209:H209,"&gt;=15")</f>
        <v>3</v>
      </c>
      <c r="R209">
        <f>SUMPRODUCT(--(D209:H209-C209:G209=1))</f>
        <v>1</v>
      </c>
      <c r="S209">
        <f>SUMPRODUCT(COUNTIF(C210:H210,C209:H209))</f>
        <v>1</v>
      </c>
    </row>
    <row r="210">
      <c r="A210">
        <v>266</v>
      </c>
      <c r="B210" t="str">
        <v>2024-10-08</v>
      </c>
      <c r="C210">
        <v>4</v>
      </c>
      <c r="D210">
        <v>19</v>
      </c>
      <c r="E210">
        <v>20</v>
      </c>
      <c r="F210">
        <v>22</v>
      </c>
      <c r="G210">
        <v>25</v>
      </c>
      <c r="H210">
        <v>26</v>
      </c>
      <c r="I210">
        <v>3</v>
      </c>
      <c r="J210" t="str">
        <v>04 - 19 - 20 - 22 - 25 - 26 [CB: 3]</v>
      </c>
      <c r="K210">
        <f>SUM(C210:H210)</f>
        <v>116</v>
      </c>
      <c r="L210">
        <f>AVERAGE(C210:H210)</f>
        <v>19.3</v>
      </c>
      <c r="M210">
        <f>H210-C210</f>
        <v>22</v>
      </c>
      <c r="N210">
        <f>SUMPRODUCT(MOD(C210:H210,2))</f>
        <v>2</v>
      </c>
      <c r="O210">
        <f>6-N210</f>
        <v>4</v>
      </c>
      <c r="P210">
        <f>COUNTIF(C210:H210,"&lt;=14")</f>
        <v>1</v>
      </c>
      <c r="Q210">
        <f>COUNTIF(C210:H210,"&gt;=15")</f>
        <v>5</v>
      </c>
      <c r="R210">
        <f>SUMPRODUCT(--(D210:H210-C210:G210=1))</f>
        <v>2</v>
      </c>
      <c r="S210">
        <f>SUMPRODUCT(COUNTIF(C211:H211,C210:H210))</f>
        <v>1</v>
      </c>
    </row>
    <row r="211">
      <c r="A211">
        <v>265</v>
      </c>
      <c r="B211" t="str">
        <v>2024-10-04</v>
      </c>
      <c r="C211">
        <v>1</v>
      </c>
      <c r="D211">
        <v>8</v>
      </c>
      <c r="E211">
        <v>9</v>
      </c>
      <c r="F211">
        <v>13</v>
      </c>
      <c r="G211">
        <v>24</v>
      </c>
      <c r="H211">
        <v>26</v>
      </c>
      <c r="I211">
        <v>3</v>
      </c>
      <c r="J211" t="str">
        <v>01 - 08 - 09 - 13 - 24 - 26 [CB: 3]</v>
      </c>
      <c r="K211">
        <f>SUM(C211:H211)</f>
        <v>81</v>
      </c>
      <c r="L211">
        <f>AVERAGE(C211:H211)</f>
        <v>13.5</v>
      </c>
      <c r="M211">
        <f>H211-C211</f>
        <v>25</v>
      </c>
      <c r="N211">
        <f>SUMPRODUCT(MOD(C211:H211,2))</f>
        <v>3</v>
      </c>
      <c r="O211">
        <f>6-N211</f>
        <v>3</v>
      </c>
      <c r="P211">
        <f>COUNTIF(C211:H211,"&lt;=14")</f>
        <v>4</v>
      </c>
      <c r="Q211">
        <f>COUNTIF(C211:H211,"&gt;=15")</f>
        <v>2</v>
      </c>
      <c r="R211">
        <f>SUMPRODUCT(--(D211:H211-C211:G211=1))</f>
        <v>1</v>
      </c>
      <c r="S211">
        <f>SUMPRODUCT(COUNTIF(C212:H212,C211:H211))</f>
        <v>2</v>
      </c>
    </row>
    <row r="212">
      <c r="A212">
        <v>264</v>
      </c>
      <c r="B212" t="str">
        <v>2024-10-01</v>
      </c>
      <c r="C212">
        <v>3</v>
      </c>
      <c r="D212">
        <v>9</v>
      </c>
      <c r="E212">
        <v>15</v>
      </c>
      <c r="F212">
        <v>23</v>
      </c>
      <c r="G212">
        <v>26</v>
      </c>
      <c r="H212">
        <v>28</v>
      </c>
      <c r="I212">
        <v>2</v>
      </c>
      <c r="J212" t="str">
        <v>03 - 09 - 15 - 23 - 26 - 28 [CB: 2]</v>
      </c>
      <c r="K212">
        <f>SUM(C212:H212)</f>
        <v>104</v>
      </c>
      <c r="L212">
        <f>AVERAGE(C212:H212)</f>
        <v>17.3</v>
      </c>
      <c r="M212">
        <f>H212-C212</f>
        <v>25</v>
      </c>
      <c r="N212">
        <f>SUMPRODUCT(MOD(C212:H212,2))</f>
        <v>4</v>
      </c>
      <c r="O212">
        <f>6-N212</f>
        <v>2</v>
      </c>
      <c r="P212">
        <f>COUNTIF(C212:H212,"&lt;=14")</f>
        <v>2</v>
      </c>
      <c r="Q212">
        <f>COUNTIF(C212:H212,"&gt;=15")</f>
        <v>4</v>
      </c>
      <c r="R212">
        <f>SUMPRODUCT(--(D212:H212-C212:G212=1))</f>
        <v>0</v>
      </c>
      <c r="S212">
        <f>SUMPRODUCT(COUNTIF(C213:H213,C212:H212))</f>
        <v>2</v>
      </c>
    </row>
    <row r="213">
      <c r="A213">
        <v>263</v>
      </c>
      <c r="B213" t="str">
        <v>2024-09-27</v>
      </c>
      <c r="C213">
        <v>5</v>
      </c>
      <c r="D213">
        <v>8</v>
      </c>
      <c r="E213">
        <v>9</v>
      </c>
      <c r="F213">
        <v>11</v>
      </c>
      <c r="G213">
        <v>20</v>
      </c>
      <c r="H213">
        <v>23</v>
      </c>
      <c r="I213">
        <v>2</v>
      </c>
      <c r="J213" t="str">
        <v>05 - 08 - 09 - 11 - 20 - 23 [CB: 2]</v>
      </c>
      <c r="K213">
        <f>SUM(C213:H213)</f>
        <v>76</v>
      </c>
      <c r="L213">
        <f>AVERAGE(C213:H213)</f>
        <v>12.7</v>
      </c>
      <c r="M213">
        <f>H213-C213</f>
        <v>18</v>
      </c>
      <c r="N213">
        <f>SUMPRODUCT(MOD(C213:H213,2))</f>
        <v>4</v>
      </c>
      <c r="O213">
        <f>6-N213</f>
        <v>2</v>
      </c>
      <c r="P213">
        <f>COUNTIF(C213:H213,"&lt;=14")</f>
        <v>4</v>
      </c>
      <c r="Q213">
        <f>COUNTIF(C213:H213,"&gt;=15")</f>
        <v>2</v>
      </c>
      <c r="R213">
        <f>SUMPRODUCT(--(D213:H213-C213:G213=1))</f>
        <v>1</v>
      </c>
      <c r="S213">
        <f>SUMPRODUCT(COUNTIF(C214:H214,C213:H213))</f>
        <v>2</v>
      </c>
    </row>
    <row r="214">
      <c r="A214">
        <v>262</v>
      </c>
      <c r="B214" t="str">
        <v>2024-09-24</v>
      </c>
      <c r="C214">
        <v>5</v>
      </c>
      <c r="D214">
        <v>6</v>
      </c>
      <c r="E214">
        <v>18</v>
      </c>
      <c r="F214">
        <v>19</v>
      </c>
      <c r="G214">
        <v>20</v>
      </c>
      <c r="H214">
        <v>25</v>
      </c>
      <c r="I214">
        <v>1</v>
      </c>
      <c r="J214" t="str">
        <v>05 - 06 - 18 - 19 - 20 - 25 [CB: 1]</v>
      </c>
      <c r="K214">
        <f>SUM(C214:H214)</f>
        <v>93</v>
      </c>
      <c r="L214">
        <f>AVERAGE(C214:H214)</f>
        <v>15.5</v>
      </c>
      <c r="M214">
        <f>H214-C214</f>
        <v>20</v>
      </c>
      <c r="N214">
        <f>SUMPRODUCT(MOD(C214:H214,2))</f>
        <v>3</v>
      </c>
      <c r="O214">
        <f>6-N214</f>
        <v>3</v>
      </c>
      <c r="P214">
        <f>COUNTIF(C214:H214,"&lt;=14")</f>
        <v>2</v>
      </c>
      <c r="Q214">
        <f>COUNTIF(C214:H214,"&gt;=15")</f>
        <v>4</v>
      </c>
      <c r="R214">
        <f>SUMPRODUCT(--(D214:H214-C214:G214=1))</f>
        <v>3</v>
      </c>
      <c r="S214">
        <f>SUMPRODUCT(COUNTIF(C215:H215,C214:H214))</f>
        <v>1</v>
      </c>
    </row>
    <row r="215">
      <c r="A215">
        <v>261</v>
      </c>
      <c r="B215" t="str">
        <v>2024-09-20</v>
      </c>
      <c r="C215">
        <v>2</v>
      </c>
      <c r="D215">
        <v>3</v>
      </c>
      <c r="E215">
        <v>6</v>
      </c>
      <c r="F215">
        <v>13</v>
      </c>
      <c r="G215">
        <v>22</v>
      </c>
      <c r="H215">
        <v>26</v>
      </c>
      <c r="I215">
        <v>2</v>
      </c>
      <c r="J215" t="str">
        <v>02 - 03 - 06 - 13 - 22 - 26 [CB: 2]</v>
      </c>
      <c r="K215">
        <f>SUM(C215:H215)</f>
        <v>72</v>
      </c>
      <c r="L215">
        <f>AVERAGE(C215:H215)</f>
        <v>12</v>
      </c>
      <c r="M215">
        <f>H215-C215</f>
        <v>24</v>
      </c>
      <c r="N215">
        <f>SUMPRODUCT(MOD(C215:H215,2))</f>
        <v>2</v>
      </c>
      <c r="O215">
        <f>6-N215</f>
        <v>4</v>
      </c>
      <c r="P215">
        <f>COUNTIF(C215:H215,"&lt;=14")</f>
        <v>4</v>
      </c>
      <c r="Q215">
        <f>COUNTIF(C215:H215,"&gt;=15")</f>
        <v>2</v>
      </c>
      <c r="R215">
        <f>SUMPRODUCT(--(D215:H215-C215:G215=1))</f>
        <v>1</v>
      </c>
      <c r="S215">
        <f>SUMPRODUCT(COUNTIF(C216:H216,C215:H215))</f>
        <v>0</v>
      </c>
    </row>
    <row r="216">
      <c r="A216">
        <v>260</v>
      </c>
      <c r="B216" t="str">
        <v>2024-09-17</v>
      </c>
      <c r="C216">
        <v>10</v>
      </c>
      <c r="D216">
        <v>11</v>
      </c>
      <c r="E216">
        <v>20</v>
      </c>
      <c r="F216">
        <v>24</v>
      </c>
      <c r="G216">
        <v>25</v>
      </c>
      <c r="H216">
        <v>27</v>
      </c>
      <c r="I216">
        <v>2</v>
      </c>
      <c r="J216" t="str">
        <v>10 - 11 - 20 - 24 - 25 - 27 [CB: 2]</v>
      </c>
      <c r="K216">
        <f>SUM(C216:H216)</f>
        <v>117</v>
      </c>
      <c r="L216">
        <f>AVERAGE(C216:H216)</f>
        <v>19.5</v>
      </c>
      <c r="M216">
        <f>H216-C216</f>
        <v>17</v>
      </c>
      <c r="N216">
        <f>SUMPRODUCT(MOD(C216:H216,2))</f>
        <v>3</v>
      </c>
      <c r="O216">
        <f>6-N216</f>
        <v>3</v>
      </c>
      <c r="P216">
        <f>COUNTIF(C216:H216,"&lt;=14")</f>
        <v>2</v>
      </c>
      <c r="Q216">
        <f>COUNTIF(C216:H216,"&gt;=15")</f>
        <v>4</v>
      </c>
      <c r="R216">
        <f>SUMPRODUCT(--(D216:H216-C216:G216=1))</f>
        <v>2</v>
      </c>
      <c r="S216">
        <f>SUMPRODUCT(COUNTIF(C217:H217,C216:H216))</f>
        <v>1</v>
      </c>
    </row>
    <row r="217">
      <c r="A217">
        <v>259</v>
      </c>
      <c r="B217" t="str">
        <v>2024-09-13</v>
      </c>
      <c r="C217">
        <v>1</v>
      </c>
      <c r="D217">
        <v>12</v>
      </c>
      <c r="E217">
        <v>13</v>
      </c>
      <c r="F217">
        <v>15</v>
      </c>
      <c r="G217">
        <v>19</v>
      </c>
      <c r="H217">
        <v>25</v>
      </c>
      <c r="I217">
        <v>2</v>
      </c>
      <c r="J217" t="str">
        <v>01 - 12 - 13 - 15 - 19 - 25 [CB: 2]</v>
      </c>
      <c r="K217">
        <f>SUM(C217:H217)</f>
        <v>85</v>
      </c>
      <c r="L217">
        <f>AVERAGE(C217:H217)</f>
        <v>14.2</v>
      </c>
      <c r="M217">
        <f>H217-C217</f>
        <v>24</v>
      </c>
      <c r="N217">
        <f>SUMPRODUCT(MOD(C217:H217,2))</f>
        <v>5</v>
      </c>
      <c r="O217">
        <f>6-N217</f>
        <v>1</v>
      </c>
      <c r="P217">
        <f>COUNTIF(C217:H217,"&lt;=14")</f>
        <v>3</v>
      </c>
      <c r="Q217">
        <f>COUNTIF(C217:H217,"&gt;=15")</f>
        <v>3</v>
      </c>
      <c r="R217">
        <f>SUMPRODUCT(--(D217:H217-C217:G217=1))</f>
        <v>1</v>
      </c>
      <c r="S217">
        <f>SUMPRODUCT(COUNTIF(C218:H218,C217:H217))</f>
        <v>1</v>
      </c>
    </row>
    <row r="218">
      <c r="A218">
        <v>258</v>
      </c>
      <c r="B218" t="str">
        <v>2024-09-10</v>
      </c>
      <c r="C218">
        <v>2</v>
      </c>
      <c r="D218">
        <v>10</v>
      </c>
      <c r="E218">
        <v>15</v>
      </c>
      <c r="F218">
        <v>16</v>
      </c>
      <c r="G218">
        <v>18</v>
      </c>
      <c r="H218">
        <v>22</v>
      </c>
      <c r="I218">
        <v>2</v>
      </c>
      <c r="J218" t="str">
        <v>02 - 10 - 15 - 16 - 18 - 22 [CB: 2]</v>
      </c>
      <c r="K218">
        <f>SUM(C218:H218)</f>
        <v>83</v>
      </c>
      <c r="L218">
        <f>AVERAGE(C218:H218)</f>
        <v>13.8</v>
      </c>
      <c r="M218">
        <f>H218-C218</f>
        <v>20</v>
      </c>
      <c r="N218">
        <f>SUMPRODUCT(MOD(C218:H218,2))</f>
        <v>1</v>
      </c>
      <c r="O218">
        <f>6-N218</f>
        <v>5</v>
      </c>
      <c r="P218">
        <f>COUNTIF(C218:H218,"&lt;=14")</f>
        <v>2</v>
      </c>
      <c r="Q218">
        <f>COUNTIF(C218:H218,"&gt;=15")</f>
        <v>4</v>
      </c>
      <c r="R218">
        <f>SUMPRODUCT(--(D218:H218-C218:G218=1))</f>
        <v>1</v>
      </c>
      <c r="S218">
        <f>SUMPRODUCT(COUNTIF(C219:H219,C218:H218))</f>
        <v>2</v>
      </c>
    </row>
    <row r="219">
      <c r="A219">
        <v>257</v>
      </c>
      <c r="B219" t="str">
        <v>2024-09-06</v>
      </c>
      <c r="C219">
        <v>2</v>
      </c>
      <c r="D219">
        <v>6</v>
      </c>
      <c r="E219">
        <v>9</v>
      </c>
      <c r="F219">
        <v>15</v>
      </c>
      <c r="G219">
        <v>19</v>
      </c>
      <c r="H219">
        <v>23</v>
      </c>
      <c r="I219">
        <v>2</v>
      </c>
      <c r="J219" t="str">
        <v>02 - 06 - 09 - 15 - 19 - 23 [CB: 2]</v>
      </c>
      <c r="K219">
        <f>SUM(C219:H219)</f>
        <v>74</v>
      </c>
      <c r="L219">
        <f>AVERAGE(C219:H219)</f>
        <v>12.3</v>
      </c>
      <c r="M219">
        <f>H219-C219</f>
        <v>21</v>
      </c>
      <c r="N219">
        <f>SUMPRODUCT(MOD(C219:H219,2))</f>
        <v>4</v>
      </c>
      <c r="O219">
        <f>6-N219</f>
        <v>2</v>
      </c>
      <c r="P219">
        <f>COUNTIF(C219:H219,"&lt;=14")</f>
        <v>3</v>
      </c>
      <c r="Q219">
        <f>COUNTIF(C219:H219,"&gt;=15")</f>
        <v>3</v>
      </c>
      <c r="R219">
        <f>SUMPRODUCT(--(D219:H219-C219:G219=1))</f>
        <v>0</v>
      </c>
      <c r="S219">
        <f>SUMPRODUCT(COUNTIF(C220:H220,C219:H219))</f>
        <v>3</v>
      </c>
    </row>
    <row r="220">
      <c r="A220">
        <v>256</v>
      </c>
      <c r="B220" t="str">
        <v>2024-09-03</v>
      </c>
      <c r="C220">
        <v>2</v>
      </c>
      <c r="D220">
        <v>5</v>
      </c>
      <c r="E220">
        <v>6</v>
      </c>
      <c r="F220">
        <v>9</v>
      </c>
      <c r="G220">
        <v>11</v>
      </c>
      <c r="H220">
        <v>17</v>
      </c>
      <c r="I220">
        <v>3</v>
      </c>
      <c r="J220" t="str">
        <v>02 - 05 - 06 - 09 - 11 - 17 [CB: 3]</v>
      </c>
      <c r="K220">
        <f>SUM(C220:H220)</f>
        <v>50</v>
      </c>
      <c r="L220">
        <f>AVERAGE(C220:H220)</f>
        <v>8.3</v>
      </c>
      <c r="M220">
        <f>H220-C220</f>
        <v>15</v>
      </c>
      <c r="N220">
        <f>SUMPRODUCT(MOD(C220:H220,2))</f>
        <v>4</v>
      </c>
      <c r="O220">
        <f>6-N220</f>
        <v>2</v>
      </c>
      <c r="P220">
        <f>COUNTIF(C220:H220,"&lt;=14")</f>
        <v>5</v>
      </c>
      <c r="Q220">
        <f>COUNTIF(C220:H220,"&gt;=15")</f>
        <v>1</v>
      </c>
      <c r="R220">
        <f>SUMPRODUCT(--(D220:H220-C220:G220=1))</f>
        <v>1</v>
      </c>
      <c r="S220">
        <f>SUMPRODUCT(COUNTIF(C221:H221,C220:H220))</f>
        <v>1</v>
      </c>
    </row>
    <row r="221">
      <c r="A221">
        <v>255</v>
      </c>
      <c r="B221" t="str">
        <v>2024-08-30</v>
      </c>
      <c r="C221">
        <v>10</v>
      </c>
      <c r="D221">
        <v>11</v>
      </c>
      <c r="E221">
        <v>16</v>
      </c>
      <c r="F221">
        <v>18</v>
      </c>
      <c r="G221">
        <v>27</v>
      </c>
      <c r="H221">
        <v>28</v>
      </c>
      <c r="I221">
        <v>1</v>
      </c>
      <c r="J221" t="str">
        <v>10 - 11 - 16 - 18 - 27 - 28 [CB: 1]</v>
      </c>
      <c r="K221">
        <f>SUM(C221:H221)</f>
        <v>110</v>
      </c>
      <c r="L221">
        <f>AVERAGE(C221:H221)</f>
        <v>18.3</v>
      </c>
      <c r="M221">
        <f>H221-C221</f>
        <v>18</v>
      </c>
      <c r="N221">
        <f>SUMPRODUCT(MOD(C221:H221,2))</f>
        <v>2</v>
      </c>
      <c r="O221">
        <f>6-N221</f>
        <v>4</v>
      </c>
      <c r="P221">
        <f>COUNTIF(C221:H221,"&lt;=14")</f>
        <v>2</v>
      </c>
      <c r="Q221">
        <f>COUNTIF(C221:H221,"&gt;=15")</f>
        <v>4</v>
      </c>
      <c r="R221">
        <f>SUMPRODUCT(--(D221:H221-C221:G221=1))</f>
        <v>2</v>
      </c>
      <c r="S221">
        <f>SUMPRODUCT(COUNTIF(C222:H222,C221:H221))</f>
        <v>1</v>
      </c>
    </row>
    <row r="222">
      <c r="A222">
        <v>254</v>
      </c>
      <c r="B222" t="str">
        <v>2024-08-27</v>
      </c>
      <c r="C222">
        <v>4</v>
      </c>
      <c r="D222">
        <v>6</v>
      </c>
      <c r="E222">
        <v>9</v>
      </c>
      <c r="F222">
        <v>18</v>
      </c>
      <c r="G222">
        <v>24</v>
      </c>
      <c r="H222">
        <v>26</v>
      </c>
      <c r="I222">
        <v>2</v>
      </c>
      <c r="J222" t="str">
        <v>04 - 06 - 09 - 18 - 24 - 26 [CB: 2]</v>
      </c>
      <c r="K222">
        <f>SUM(C222:H222)</f>
        <v>87</v>
      </c>
      <c r="L222">
        <f>AVERAGE(C222:H222)</f>
        <v>14.5</v>
      </c>
      <c r="M222">
        <f>H222-C222</f>
        <v>22</v>
      </c>
      <c r="N222">
        <f>SUMPRODUCT(MOD(C222:H222,2))</f>
        <v>1</v>
      </c>
      <c r="O222">
        <f>6-N222</f>
        <v>5</v>
      </c>
      <c r="P222">
        <f>COUNTIF(C222:H222,"&lt;=14")</f>
        <v>3</v>
      </c>
      <c r="Q222">
        <f>COUNTIF(C222:H222,"&gt;=15")</f>
        <v>3</v>
      </c>
      <c r="R222">
        <f>SUMPRODUCT(--(D222:H222-C222:G222=1))</f>
        <v>0</v>
      </c>
      <c r="S222">
        <f>SUMPRODUCT(COUNTIF(C223:H223,C222:H222))</f>
        <v>2</v>
      </c>
    </row>
    <row r="223">
      <c r="A223">
        <v>253</v>
      </c>
      <c r="B223" t="str">
        <v>2024-08-23</v>
      </c>
      <c r="C223">
        <v>4</v>
      </c>
      <c r="D223">
        <v>8</v>
      </c>
      <c r="E223">
        <v>19</v>
      </c>
      <c r="F223">
        <v>20</v>
      </c>
      <c r="G223">
        <v>21</v>
      </c>
      <c r="H223">
        <v>24</v>
      </c>
      <c r="I223">
        <v>2</v>
      </c>
      <c r="J223" t="str">
        <v>04 - 08 - 19 - 20 - 21 - 24 [CB: 2]</v>
      </c>
      <c r="K223">
        <f>SUM(C223:H223)</f>
        <v>96</v>
      </c>
      <c r="L223">
        <f>AVERAGE(C223:H223)</f>
        <v>16</v>
      </c>
      <c r="M223">
        <f>H223-C223</f>
        <v>20</v>
      </c>
      <c r="N223">
        <f>SUMPRODUCT(MOD(C223:H223,2))</f>
        <v>2</v>
      </c>
      <c r="O223">
        <f>6-N223</f>
        <v>4</v>
      </c>
      <c r="P223">
        <f>COUNTIF(C223:H223,"&lt;=14")</f>
        <v>2</v>
      </c>
      <c r="Q223">
        <f>COUNTIF(C223:H223,"&gt;=15")</f>
        <v>4</v>
      </c>
      <c r="R223">
        <f>SUMPRODUCT(--(D223:H223-C223:G223=1))</f>
        <v>2</v>
      </c>
      <c r="S223">
        <f>SUMPRODUCT(COUNTIF(C224:H224,C223:H223))</f>
        <v>1</v>
      </c>
    </row>
    <row r="224">
      <c r="A224">
        <v>252</v>
      </c>
      <c r="B224" t="str">
        <v>2024-08-20</v>
      </c>
      <c r="C224">
        <v>1</v>
      </c>
      <c r="D224">
        <v>7</v>
      </c>
      <c r="E224">
        <v>9</v>
      </c>
      <c r="F224">
        <v>16</v>
      </c>
      <c r="G224">
        <v>21</v>
      </c>
      <c r="H224">
        <v>26</v>
      </c>
      <c r="I224">
        <v>1</v>
      </c>
      <c r="J224" t="str">
        <v>01 - 07 - 09 - 16 - 21 - 26 [CB: 1]</v>
      </c>
      <c r="K224">
        <f>SUM(C224:H224)</f>
        <v>80</v>
      </c>
      <c r="L224">
        <f>AVERAGE(C224:H224)</f>
        <v>13.3</v>
      </c>
      <c r="M224">
        <f>H224-C224</f>
        <v>25</v>
      </c>
      <c r="N224">
        <f>SUMPRODUCT(MOD(C224:H224,2))</f>
        <v>4</v>
      </c>
      <c r="O224">
        <f>6-N224</f>
        <v>2</v>
      </c>
      <c r="P224">
        <f>COUNTIF(C224:H224,"&lt;=14")</f>
        <v>3</v>
      </c>
      <c r="Q224">
        <f>COUNTIF(C224:H224,"&gt;=15")</f>
        <v>3</v>
      </c>
      <c r="R224">
        <f>SUMPRODUCT(--(D224:H224-C224:G224=1))</f>
        <v>0</v>
      </c>
      <c r="S224">
        <f>SUMPRODUCT(COUNTIF(C225:H225,C224:H224))</f>
        <v>1</v>
      </c>
    </row>
    <row r="225">
      <c r="A225">
        <v>251</v>
      </c>
      <c r="B225" t="str">
        <v>2024-08-16</v>
      </c>
      <c r="C225">
        <v>3</v>
      </c>
      <c r="D225">
        <v>4</v>
      </c>
      <c r="E225">
        <v>5</v>
      </c>
      <c r="F225">
        <v>9</v>
      </c>
      <c r="G225">
        <v>18</v>
      </c>
      <c r="H225">
        <v>24</v>
      </c>
      <c r="I225">
        <v>3</v>
      </c>
      <c r="J225" t="str">
        <v>03 - 04 - 05 - 09 - 18 - 24 [CB: 3]</v>
      </c>
      <c r="K225">
        <f>SUM(C225:H225)</f>
        <v>63</v>
      </c>
      <c r="L225">
        <f>AVERAGE(C225:H225)</f>
        <v>10.5</v>
      </c>
      <c r="M225">
        <f>H225-C225</f>
        <v>21</v>
      </c>
      <c r="N225">
        <f>SUMPRODUCT(MOD(C225:H225,2))</f>
        <v>3</v>
      </c>
      <c r="O225">
        <f>6-N225</f>
        <v>3</v>
      </c>
      <c r="P225">
        <f>COUNTIF(C225:H225,"&lt;=14")</f>
        <v>4</v>
      </c>
      <c r="Q225">
        <f>COUNTIF(C225:H225,"&gt;=15")</f>
        <v>2</v>
      </c>
      <c r="R225">
        <f>SUMPRODUCT(--(D225:H225-C225:G225=1))</f>
        <v>2</v>
      </c>
      <c r="S225">
        <f>SUMPRODUCT(COUNTIF(C226:H226,C225:H225))</f>
        <v>0</v>
      </c>
    </row>
    <row r="226">
      <c r="A226">
        <v>250</v>
      </c>
      <c r="B226" t="str">
        <v>2024-08-13</v>
      </c>
      <c r="C226">
        <v>10</v>
      </c>
      <c r="D226">
        <v>14</v>
      </c>
      <c r="E226">
        <v>16</v>
      </c>
      <c r="F226">
        <v>23</v>
      </c>
      <c r="G226">
        <v>27</v>
      </c>
      <c r="H226">
        <v>28</v>
      </c>
      <c r="I226">
        <v>3</v>
      </c>
      <c r="J226" t="str">
        <v>10 - 14 - 16 - 23 - 27 - 28 [CB: 3]</v>
      </c>
      <c r="K226">
        <f>SUM(C226:H226)</f>
        <v>118</v>
      </c>
      <c r="L226">
        <f>AVERAGE(C226:H226)</f>
        <v>19.7</v>
      </c>
      <c r="M226">
        <f>H226-C226</f>
        <v>18</v>
      </c>
      <c r="N226">
        <f>SUMPRODUCT(MOD(C226:H226,2))</f>
        <v>2</v>
      </c>
      <c r="O226">
        <f>6-N226</f>
        <v>4</v>
      </c>
      <c r="P226">
        <f>COUNTIF(C226:H226,"&lt;=14")</f>
        <v>2</v>
      </c>
      <c r="Q226">
        <f>COUNTIF(C226:H226,"&gt;=15")</f>
        <v>4</v>
      </c>
      <c r="R226">
        <f>SUMPRODUCT(--(D226:H226-C226:G226=1))</f>
        <v>1</v>
      </c>
      <c r="S226">
        <f>SUMPRODUCT(COUNTIF(C227:H227,C226:H226))</f>
        <v>2</v>
      </c>
    </row>
    <row r="227">
      <c r="A227">
        <v>249</v>
      </c>
      <c r="B227" t="str">
        <v>2024-08-09</v>
      </c>
      <c r="C227">
        <v>1</v>
      </c>
      <c r="D227">
        <v>3</v>
      </c>
      <c r="E227">
        <v>6</v>
      </c>
      <c r="F227">
        <v>7</v>
      </c>
      <c r="G227">
        <v>10</v>
      </c>
      <c r="H227">
        <v>23</v>
      </c>
      <c r="I227">
        <v>1</v>
      </c>
      <c r="J227" t="str">
        <v>01 - 03 - 06 - 07 - 10 - 23 [CB: 1]</v>
      </c>
      <c r="K227">
        <f>SUM(C227:H227)</f>
        <v>50</v>
      </c>
      <c r="L227">
        <f>AVERAGE(C227:H227)</f>
        <v>8.3</v>
      </c>
      <c r="M227">
        <f>H227-C227</f>
        <v>22</v>
      </c>
      <c r="N227">
        <f>SUMPRODUCT(MOD(C227:H227,2))</f>
        <v>4</v>
      </c>
      <c r="O227">
        <f>6-N227</f>
        <v>2</v>
      </c>
      <c r="P227">
        <f>COUNTIF(C227:H227,"&lt;=14")</f>
        <v>5</v>
      </c>
      <c r="Q227">
        <f>COUNTIF(C227:H227,"&gt;=15")</f>
        <v>1</v>
      </c>
      <c r="R227">
        <f>SUMPRODUCT(--(D227:H227-C227:G227=1))</f>
        <v>1</v>
      </c>
      <c r="S227">
        <f>SUMPRODUCT(COUNTIF(C228:H228,C227:H227))</f>
        <v>2</v>
      </c>
    </row>
    <row r="228">
      <c r="A228">
        <v>248</v>
      </c>
      <c r="B228" t="str">
        <v>2024-08-06</v>
      </c>
      <c r="C228">
        <v>8</v>
      </c>
      <c r="D228">
        <v>10</v>
      </c>
      <c r="E228">
        <v>13</v>
      </c>
      <c r="F228">
        <v>17</v>
      </c>
      <c r="G228">
        <v>21</v>
      </c>
      <c r="H228">
        <v>23</v>
      </c>
      <c r="I228">
        <v>1</v>
      </c>
      <c r="J228" t="str">
        <v>08 - 10 - 13 - 17 - 21 - 23 [CB: 1]</v>
      </c>
      <c r="K228">
        <f>SUM(C228:H228)</f>
        <v>92</v>
      </c>
      <c r="L228">
        <f>AVERAGE(C228:H228)</f>
        <v>15.3</v>
      </c>
      <c r="M228">
        <f>H228-C228</f>
        <v>15</v>
      </c>
      <c r="N228">
        <f>SUMPRODUCT(MOD(C228:H228,2))</f>
        <v>4</v>
      </c>
      <c r="O228">
        <f>6-N228</f>
        <v>2</v>
      </c>
      <c r="P228">
        <f>COUNTIF(C228:H228,"&lt;=14")</f>
        <v>3</v>
      </c>
      <c r="Q228">
        <f>COUNTIF(C228:H228,"&gt;=15")</f>
        <v>3</v>
      </c>
      <c r="R228">
        <f>SUMPRODUCT(--(D228:H228-C228:G228=1))</f>
        <v>0</v>
      </c>
      <c r="S228">
        <f>SUMPRODUCT(COUNTIF(C229:H229,C228:H228))</f>
        <v>1</v>
      </c>
    </row>
    <row r="229">
      <c r="A229">
        <v>247</v>
      </c>
      <c r="B229" t="str">
        <v>2024-08-02</v>
      </c>
      <c r="C229">
        <v>4</v>
      </c>
      <c r="D229">
        <v>5</v>
      </c>
      <c r="E229">
        <v>17</v>
      </c>
      <c r="F229">
        <v>18</v>
      </c>
      <c r="G229">
        <v>19</v>
      </c>
      <c r="H229">
        <v>28</v>
      </c>
      <c r="I229">
        <v>3</v>
      </c>
      <c r="J229" t="str">
        <v>04 - 05 - 17 - 18 - 19 - 28 [CB: 3]</v>
      </c>
      <c r="K229">
        <f>SUM(C229:H229)</f>
        <v>91</v>
      </c>
      <c r="L229">
        <f>AVERAGE(C229:H229)</f>
        <v>15.2</v>
      </c>
      <c r="M229">
        <f>H229-C229</f>
        <v>24</v>
      </c>
      <c r="N229">
        <f>SUMPRODUCT(MOD(C229:H229,2))</f>
        <v>3</v>
      </c>
      <c r="O229">
        <f>6-N229</f>
        <v>3</v>
      </c>
      <c r="P229">
        <f>COUNTIF(C229:H229,"&lt;=14")</f>
        <v>2</v>
      </c>
      <c r="Q229">
        <f>COUNTIF(C229:H229,"&gt;=15")</f>
        <v>4</v>
      </c>
      <c r="R229">
        <f>SUMPRODUCT(--(D229:H229-C229:G229=1))</f>
        <v>3</v>
      </c>
      <c r="S229">
        <f>SUMPRODUCT(COUNTIF(C230:H230,C229:H229))</f>
        <v>0</v>
      </c>
    </row>
    <row r="230">
      <c r="A230">
        <v>246</v>
      </c>
      <c r="B230" t="str">
        <v>2024-07-30</v>
      </c>
      <c r="C230">
        <v>3</v>
      </c>
      <c r="D230">
        <v>11</v>
      </c>
      <c r="E230">
        <v>15</v>
      </c>
      <c r="F230">
        <v>16</v>
      </c>
      <c r="G230">
        <v>22</v>
      </c>
      <c r="H230">
        <v>23</v>
      </c>
      <c r="I230">
        <v>2</v>
      </c>
      <c r="J230" t="str">
        <v>03 - 11 - 15 - 16 - 22 - 23 [CB: 2]</v>
      </c>
      <c r="K230">
        <f>SUM(C230:H230)</f>
        <v>90</v>
      </c>
      <c r="L230">
        <f>AVERAGE(C230:H230)</f>
        <v>15</v>
      </c>
      <c r="M230">
        <f>H230-C230</f>
        <v>20</v>
      </c>
      <c r="N230">
        <f>SUMPRODUCT(MOD(C230:H230,2))</f>
        <v>4</v>
      </c>
      <c r="O230">
        <f>6-N230</f>
        <v>2</v>
      </c>
      <c r="P230">
        <f>COUNTIF(C230:H230,"&lt;=14")</f>
        <v>2</v>
      </c>
      <c r="Q230">
        <f>COUNTIF(C230:H230,"&gt;=15")</f>
        <v>4</v>
      </c>
      <c r="R230">
        <f>SUMPRODUCT(--(D230:H230-C230:G230=1))</f>
        <v>2</v>
      </c>
      <c r="S230">
        <f>SUMPRODUCT(COUNTIF(C231:H231,C230:H230))</f>
        <v>1</v>
      </c>
    </row>
    <row r="231">
      <c r="A231">
        <v>245</v>
      </c>
      <c r="B231" t="str">
        <v>2024-07-26</v>
      </c>
      <c r="C231">
        <v>5</v>
      </c>
      <c r="D231">
        <v>7</v>
      </c>
      <c r="E231">
        <v>8</v>
      </c>
      <c r="F231">
        <v>12</v>
      </c>
      <c r="G231">
        <v>16</v>
      </c>
      <c r="H231">
        <v>27</v>
      </c>
      <c r="I231">
        <v>1</v>
      </c>
      <c r="J231" t="str">
        <v>05 - 07 - 08 - 12 - 16 - 27 [CB: 1]</v>
      </c>
      <c r="K231">
        <f>SUM(C231:H231)</f>
        <v>75</v>
      </c>
      <c r="L231">
        <f>AVERAGE(C231:H231)</f>
        <v>12.5</v>
      </c>
      <c r="M231">
        <f>H231-C231</f>
        <v>22</v>
      </c>
      <c r="N231">
        <f>SUMPRODUCT(MOD(C231:H231,2))</f>
        <v>3</v>
      </c>
      <c r="O231">
        <f>6-N231</f>
        <v>3</v>
      </c>
      <c r="P231">
        <f>COUNTIF(C231:H231,"&lt;=14")</f>
        <v>4</v>
      </c>
      <c r="Q231">
        <f>COUNTIF(C231:H231,"&gt;=15")</f>
        <v>2</v>
      </c>
      <c r="R231">
        <f>SUMPRODUCT(--(D231:H231-C231:G231=1))</f>
        <v>1</v>
      </c>
      <c r="S231">
        <f>SUMPRODUCT(COUNTIF(C232:H232,C231:H231))</f>
        <v>3</v>
      </c>
    </row>
    <row r="232">
      <c r="A232">
        <v>244</v>
      </c>
      <c r="B232" t="str">
        <v>2024-07-23</v>
      </c>
      <c r="C232">
        <v>8</v>
      </c>
      <c r="D232">
        <v>10</v>
      </c>
      <c r="E232">
        <v>12</v>
      </c>
      <c r="F232">
        <v>14</v>
      </c>
      <c r="G232">
        <v>16</v>
      </c>
      <c r="H232">
        <v>20</v>
      </c>
      <c r="I232">
        <v>2</v>
      </c>
      <c r="J232" t="str">
        <v>08 - 10 - 12 - 14 - 16 - 20 [CB: 2]</v>
      </c>
      <c r="K232">
        <f>SUM(C232:H232)</f>
        <v>80</v>
      </c>
      <c r="L232">
        <f>AVERAGE(C232:H232)</f>
        <v>13.3</v>
      </c>
      <c r="M232">
        <f>H232-C232</f>
        <v>12</v>
      </c>
      <c r="N232">
        <f>SUMPRODUCT(MOD(C232:H232,2))</f>
        <v>0</v>
      </c>
      <c r="O232">
        <f>6-N232</f>
        <v>6</v>
      </c>
      <c r="P232">
        <f>COUNTIF(C232:H232,"&lt;=14")</f>
        <v>4</v>
      </c>
      <c r="Q232">
        <f>COUNTIF(C232:H232,"&gt;=15")</f>
        <v>2</v>
      </c>
      <c r="R232">
        <f>SUMPRODUCT(--(D232:H232-C232:G232=1))</f>
        <v>0</v>
      </c>
      <c r="S232">
        <f>SUMPRODUCT(COUNTIF(C233:H233,C232:H232))</f>
        <v>2</v>
      </c>
    </row>
    <row r="233">
      <c r="A233">
        <v>243</v>
      </c>
      <c r="B233" t="str">
        <v>2024-07-19</v>
      </c>
      <c r="C233">
        <v>1</v>
      </c>
      <c r="D233">
        <v>8</v>
      </c>
      <c r="E233">
        <v>11</v>
      </c>
      <c r="F233">
        <v>15</v>
      </c>
      <c r="G233">
        <v>16</v>
      </c>
      <c r="H233">
        <v>17</v>
      </c>
      <c r="I233">
        <v>3</v>
      </c>
      <c r="J233" t="str">
        <v>01 - 08 - 11 - 15 - 16 - 17 [CB: 3]</v>
      </c>
      <c r="K233">
        <f>SUM(C233:H233)</f>
        <v>68</v>
      </c>
      <c r="L233">
        <f>AVERAGE(C233:H233)</f>
        <v>11.3</v>
      </c>
      <c r="M233">
        <f>H233-C233</f>
        <v>16</v>
      </c>
      <c r="N233">
        <f>SUMPRODUCT(MOD(C233:H233,2))</f>
        <v>4</v>
      </c>
      <c r="O233">
        <f>6-N233</f>
        <v>2</v>
      </c>
      <c r="P233">
        <f>COUNTIF(C233:H233,"&lt;=14")</f>
        <v>3</v>
      </c>
      <c r="Q233">
        <f>COUNTIF(C233:H233,"&gt;=15")</f>
        <v>3</v>
      </c>
      <c r="R233">
        <f>SUMPRODUCT(--(D233:H233-C233:G233=1))</f>
        <v>2</v>
      </c>
      <c r="S233">
        <f>SUMPRODUCT(COUNTIF(C234:H234,C233:H233))</f>
        <v>0</v>
      </c>
    </row>
    <row r="234">
      <c r="A234">
        <v>242</v>
      </c>
      <c r="B234" t="str">
        <v>2024-07-16</v>
      </c>
      <c r="C234">
        <v>5</v>
      </c>
      <c r="D234">
        <v>6</v>
      </c>
      <c r="E234">
        <v>7</v>
      </c>
      <c r="F234">
        <v>10</v>
      </c>
      <c r="G234">
        <v>22</v>
      </c>
      <c r="H234">
        <v>26</v>
      </c>
      <c r="I234">
        <v>1</v>
      </c>
      <c r="J234" t="str">
        <v>05 - 06 - 07 - 10 - 22 - 26 [CB: 1]</v>
      </c>
      <c r="K234">
        <f>SUM(C234:H234)</f>
        <v>76</v>
      </c>
      <c r="L234">
        <f>AVERAGE(C234:H234)</f>
        <v>12.7</v>
      </c>
      <c r="M234">
        <f>H234-C234</f>
        <v>21</v>
      </c>
      <c r="N234">
        <f>SUMPRODUCT(MOD(C234:H234,2))</f>
        <v>2</v>
      </c>
      <c r="O234">
        <f>6-N234</f>
        <v>4</v>
      </c>
      <c r="P234">
        <f>COUNTIF(C234:H234,"&lt;=14")</f>
        <v>4</v>
      </c>
      <c r="Q234">
        <f>COUNTIF(C234:H234,"&gt;=15")</f>
        <v>2</v>
      </c>
      <c r="R234">
        <f>SUMPRODUCT(--(D234:H234-C234:G234=1))</f>
        <v>2</v>
      </c>
      <c r="S234">
        <f>SUMPRODUCT(COUNTIF(C235:H235,C234:H234))</f>
        <v>1</v>
      </c>
    </row>
    <row r="235">
      <c r="A235">
        <v>241</v>
      </c>
      <c r="B235" t="str">
        <v>2024-07-12</v>
      </c>
      <c r="C235">
        <v>3</v>
      </c>
      <c r="D235">
        <v>5</v>
      </c>
      <c r="E235">
        <v>8</v>
      </c>
      <c r="F235">
        <v>13</v>
      </c>
      <c r="G235">
        <v>18</v>
      </c>
      <c r="H235">
        <v>27</v>
      </c>
      <c r="I235">
        <v>3</v>
      </c>
      <c r="J235" t="str">
        <v>03 - 05 - 08 - 13 - 18 - 27 [CB: 3]</v>
      </c>
      <c r="K235">
        <f>SUM(C235:H235)</f>
        <v>74</v>
      </c>
      <c r="L235">
        <f>AVERAGE(C235:H235)</f>
        <v>12.3</v>
      </c>
      <c r="M235">
        <f>H235-C235</f>
        <v>24</v>
      </c>
      <c r="N235">
        <f>SUMPRODUCT(MOD(C235:H235,2))</f>
        <v>4</v>
      </c>
      <c r="O235">
        <f>6-N235</f>
        <v>2</v>
      </c>
      <c r="P235">
        <f>COUNTIF(C235:H235,"&lt;=14")</f>
        <v>4</v>
      </c>
      <c r="Q235">
        <f>COUNTIF(C235:H235,"&gt;=15")</f>
        <v>2</v>
      </c>
      <c r="R235">
        <f>SUMPRODUCT(--(D235:H235-C235:G235=1))</f>
        <v>0</v>
      </c>
      <c r="S235">
        <f>SUMPRODUCT(COUNTIF(C236:H236,C235:H235))</f>
        <v>3</v>
      </c>
    </row>
    <row r="236">
      <c r="A236">
        <v>240</v>
      </c>
      <c r="B236" t="str">
        <v>2024-07-09</v>
      </c>
      <c r="C236">
        <v>2</v>
      </c>
      <c r="D236">
        <v>3</v>
      </c>
      <c r="E236">
        <v>5</v>
      </c>
      <c r="F236">
        <v>16</v>
      </c>
      <c r="G236">
        <v>18</v>
      </c>
      <c r="H236">
        <v>23</v>
      </c>
      <c r="I236">
        <v>2</v>
      </c>
      <c r="J236" t="str">
        <v>02 - 03 - 05 - 16 - 18 - 23 [CB: 2]</v>
      </c>
      <c r="K236">
        <f>SUM(C236:H236)</f>
        <v>67</v>
      </c>
      <c r="L236">
        <f>AVERAGE(C236:H236)</f>
        <v>11.2</v>
      </c>
      <c r="M236">
        <f>H236-C236</f>
        <v>21</v>
      </c>
      <c r="N236">
        <f>SUMPRODUCT(MOD(C236:H236,2))</f>
        <v>3</v>
      </c>
      <c r="O236">
        <f>6-N236</f>
        <v>3</v>
      </c>
      <c r="P236">
        <f>COUNTIF(C236:H236,"&lt;=14")</f>
        <v>3</v>
      </c>
      <c r="Q236">
        <f>COUNTIF(C236:H236,"&gt;=15")</f>
        <v>3</v>
      </c>
      <c r="R236">
        <f>SUMPRODUCT(--(D236:H236-C236:G236=1))</f>
        <v>1</v>
      </c>
      <c r="S236">
        <f>SUMPRODUCT(COUNTIF(C237:H237,C236:H236))</f>
        <v>1</v>
      </c>
    </row>
    <row r="237">
      <c r="A237">
        <v>239</v>
      </c>
      <c r="B237" t="str">
        <v>2024-07-05</v>
      </c>
      <c r="C237">
        <v>3</v>
      </c>
      <c r="D237">
        <v>6</v>
      </c>
      <c r="E237">
        <v>15</v>
      </c>
      <c r="F237">
        <v>20</v>
      </c>
      <c r="G237">
        <v>21</v>
      </c>
      <c r="H237">
        <v>25</v>
      </c>
      <c r="I237">
        <v>2</v>
      </c>
      <c r="J237" t="str">
        <v>03 - 06 - 15 - 20 - 21 - 25 [CB: 2]</v>
      </c>
      <c r="K237">
        <f>SUM(C237:H237)</f>
        <v>90</v>
      </c>
      <c r="L237">
        <f>AVERAGE(C237:H237)</f>
        <v>15</v>
      </c>
      <c r="M237">
        <f>H237-C237</f>
        <v>22</v>
      </c>
      <c r="N237">
        <f>SUMPRODUCT(MOD(C237:H237,2))</f>
        <v>4</v>
      </c>
      <c r="O237">
        <f>6-N237</f>
        <v>2</v>
      </c>
      <c r="P237">
        <f>COUNTIF(C237:H237,"&lt;=14")</f>
        <v>2</v>
      </c>
      <c r="Q237">
        <f>COUNTIF(C237:H237,"&gt;=15")</f>
        <v>4</v>
      </c>
      <c r="R237">
        <f>SUMPRODUCT(--(D237:H237-C237:G237=1))</f>
        <v>1</v>
      </c>
      <c r="S237">
        <f>SUMPRODUCT(COUNTIF(C238:H238,C237:H237))</f>
        <v>2</v>
      </c>
    </row>
    <row r="238">
      <c r="A238">
        <v>238</v>
      </c>
      <c r="B238" t="str">
        <v>2024-07-02</v>
      </c>
      <c r="C238">
        <v>2</v>
      </c>
      <c r="D238">
        <v>7</v>
      </c>
      <c r="E238">
        <v>12</v>
      </c>
      <c r="F238">
        <v>15</v>
      </c>
      <c r="G238">
        <v>16</v>
      </c>
      <c r="H238">
        <v>20</v>
      </c>
      <c r="I238">
        <v>3</v>
      </c>
      <c r="J238" t="str">
        <v>02 - 07 - 12 - 15 - 16 - 20 [CB: 3]</v>
      </c>
      <c r="K238">
        <f>SUM(C238:H238)</f>
        <v>72</v>
      </c>
      <c r="L238">
        <f>AVERAGE(C238:H238)</f>
        <v>12</v>
      </c>
      <c r="M238">
        <f>H238-C238</f>
        <v>18</v>
      </c>
      <c r="N238">
        <f>SUMPRODUCT(MOD(C238:H238,2))</f>
        <v>2</v>
      </c>
      <c r="O238">
        <f>6-N238</f>
        <v>4</v>
      </c>
      <c r="P238">
        <f>COUNTIF(C238:H238,"&lt;=14")</f>
        <v>3</v>
      </c>
      <c r="Q238">
        <f>COUNTIF(C238:H238,"&gt;=15")</f>
        <v>3</v>
      </c>
      <c r="R238">
        <f>SUMPRODUCT(--(D238:H238-C238:G238=1))</f>
        <v>1</v>
      </c>
      <c r="S238">
        <f>SUMPRODUCT(COUNTIF(C239:H239,C238:H238))</f>
        <v>1</v>
      </c>
    </row>
    <row r="239">
      <c r="A239">
        <v>237</v>
      </c>
      <c r="B239" t="str">
        <v>2024-06-28</v>
      </c>
      <c r="C239">
        <v>2</v>
      </c>
      <c r="D239">
        <v>4</v>
      </c>
      <c r="E239">
        <v>5</v>
      </c>
      <c r="F239">
        <v>18</v>
      </c>
      <c r="G239">
        <v>26</v>
      </c>
      <c r="H239">
        <v>28</v>
      </c>
      <c r="I239">
        <v>2</v>
      </c>
      <c r="J239" t="str">
        <v>02 - 04 - 05 - 18 - 26 - 28 [CB: 2]</v>
      </c>
      <c r="K239">
        <f>SUM(C239:H239)</f>
        <v>83</v>
      </c>
      <c r="L239">
        <f>AVERAGE(C239:H239)</f>
        <v>13.8</v>
      </c>
      <c r="M239">
        <f>H239-C239</f>
        <v>26</v>
      </c>
      <c r="N239">
        <f>SUMPRODUCT(MOD(C239:H239,2))</f>
        <v>1</v>
      </c>
      <c r="O239">
        <f>6-N239</f>
        <v>5</v>
      </c>
      <c r="P239">
        <f>COUNTIF(C239:H239,"&lt;=14")</f>
        <v>3</v>
      </c>
      <c r="Q239">
        <f>COUNTIF(C239:H239,"&gt;=15")</f>
        <v>3</v>
      </c>
      <c r="R239">
        <f>SUMPRODUCT(--(D239:H239-C239:G239=1))</f>
        <v>1</v>
      </c>
      <c r="S239">
        <f>SUMPRODUCT(COUNTIF(C240:H240,C239:H239))</f>
        <v>0</v>
      </c>
    </row>
    <row r="240">
      <c r="A240">
        <v>236</v>
      </c>
      <c r="B240" t="str">
        <v>2024-06-25</v>
      </c>
      <c r="C240">
        <v>7</v>
      </c>
      <c r="D240">
        <v>12</v>
      </c>
      <c r="E240">
        <v>15</v>
      </c>
      <c r="F240">
        <v>19</v>
      </c>
      <c r="G240">
        <v>22</v>
      </c>
      <c r="H240">
        <v>27</v>
      </c>
      <c r="I240">
        <v>3</v>
      </c>
      <c r="J240" t="str">
        <v>07 - 12 - 15 - 19 - 22 - 27 [CB: 3]</v>
      </c>
      <c r="K240">
        <f>SUM(C240:H240)</f>
        <v>102</v>
      </c>
      <c r="L240">
        <f>AVERAGE(C240:H240)</f>
        <v>17</v>
      </c>
      <c r="M240">
        <f>H240-C240</f>
        <v>20</v>
      </c>
      <c r="N240">
        <f>SUMPRODUCT(MOD(C240:H240,2))</f>
        <v>4</v>
      </c>
      <c r="O240">
        <f>6-N240</f>
        <v>2</v>
      </c>
      <c r="P240">
        <f>COUNTIF(C240:H240,"&lt;=14")</f>
        <v>2</v>
      </c>
      <c r="Q240">
        <f>COUNTIF(C240:H240,"&gt;=15")</f>
        <v>4</v>
      </c>
      <c r="R240">
        <f>SUMPRODUCT(--(D240:H240-C240:G240=1))</f>
        <v>0</v>
      </c>
      <c r="S240">
        <f>SUMPRODUCT(COUNTIF(C241:H241,C240:H240))</f>
        <v>2</v>
      </c>
    </row>
    <row r="241">
      <c r="A241">
        <v>235</v>
      </c>
      <c r="B241" t="str">
        <v>2024-06-21</v>
      </c>
      <c r="C241">
        <v>2</v>
      </c>
      <c r="D241">
        <v>7</v>
      </c>
      <c r="E241">
        <v>9</v>
      </c>
      <c r="F241">
        <v>10</v>
      </c>
      <c r="G241">
        <v>19</v>
      </c>
      <c r="H241">
        <v>28</v>
      </c>
      <c r="I241">
        <v>3</v>
      </c>
      <c r="J241" t="str">
        <v>02 - 07 - 09 - 10 - 19 - 28 [CB: 3]</v>
      </c>
      <c r="K241">
        <f>SUM(C241:H241)</f>
        <v>75</v>
      </c>
      <c r="L241">
        <f>AVERAGE(C241:H241)</f>
        <v>12.5</v>
      </c>
      <c r="M241">
        <f>H241-C241</f>
        <v>26</v>
      </c>
      <c r="N241">
        <f>SUMPRODUCT(MOD(C241:H241,2))</f>
        <v>3</v>
      </c>
      <c r="O241">
        <f>6-N241</f>
        <v>3</v>
      </c>
      <c r="P241">
        <f>COUNTIF(C241:H241,"&lt;=14")</f>
        <v>4</v>
      </c>
      <c r="Q241">
        <f>COUNTIF(C241:H241,"&gt;=15")</f>
        <v>2</v>
      </c>
      <c r="R241">
        <f>SUMPRODUCT(--(D241:H241-C241:G241=1))</f>
        <v>1</v>
      </c>
      <c r="S241">
        <f>SUMPRODUCT(COUNTIF(C242:H242,C241:H241))</f>
        <v>2</v>
      </c>
    </row>
    <row r="242">
      <c r="A242">
        <v>234</v>
      </c>
      <c r="B242" t="str">
        <v>2024-06-18</v>
      </c>
      <c r="C242">
        <v>5</v>
      </c>
      <c r="D242">
        <v>8</v>
      </c>
      <c r="E242">
        <v>10</v>
      </c>
      <c r="F242">
        <v>13</v>
      </c>
      <c r="G242">
        <v>19</v>
      </c>
      <c r="H242">
        <v>26</v>
      </c>
      <c r="I242">
        <v>3</v>
      </c>
      <c r="J242" t="str">
        <v>05 - 08 - 10 - 13 - 19 - 26 [CB: 3]</v>
      </c>
      <c r="K242">
        <f>SUM(C242:H242)</f>
        <v>81</v>
      </c>
      <c r="L242">
        <f>AVERAGE(C242:H242)</f>
        <v>13.5</v>
      </c>
      <c r="M242">
        <f>H242-C242</f>
        <v>21</v>
      </c>
      <c r="N242">
        <f>SUMPRODUCT(MOD(C242:H242,2))</f>
        <v>3</v>
      </c>
      <c r="O242">
        <f>6-N242</f>
        <v>3</v>
      </c>
      <c r="P242">
        <f>COUNTIF(C242:H242,"&lt;=14")</f>
        <v>4</v>
      </c>
      <c r="Q242">
        <f>COUNTIF(C242:H242,"&gt;=15")</f>
        <v>2</v>
      </c>
      <c r="R242">
        <f>SUMPRODUCT(--(D242:H242-C242:G242=1))</f>
        <v>0</v>
      </c>
      <c r="S242">
        <f>SUMPRODUCT(COUNTIF(C243:H243,C242:H242))</f>
        <v>0</v>
      </c>
    </row>
    <row r="243">
      <c r="A243">
        <v>233</v>
      </c>
      <c r="B243" t="str">
        <v>2024-06-14</v>
      </c>
      <c r="C243">
        <v>9</v>
      </c>
      <c r="D243">
        <v>15</v>
      </c>
      <c r="E243">
        <v>17</v>
      </c>
      <c r="F243">
        <v>22</v>
      </c>
      <c r="G243">
        <v>24</v>
      </c>
      <c r="H243">
        <v>28</v>
      </c>
      <c r="I243">
        <v>1</v>
      </c>
      <c r="J243" t="str">
        <v>09 - 15 - 17 - 22 - 24 - 28 [CB: 1]</v>
      </c>
      <c r="K243">
        <f>SUM(C243:H243)</f>
        <v>115</v>
      </c>
      <c r="L243">
        <f>AVERAGE(C243:H243)</f>
        <v>19.2</v>
      </c>
      <c r="M243">
        <f>H243-C243</f>
        <v>19</v>
      </c>
      <c r="N243">
        <f>SUMPRODUCT(MOD(C243:H243,2))</f>
        <v>3</v>
      </c>
      <c r="O243">
        <f>6-N243</f>
        <v>3</v>
      </c>
      <c r="P243">
        <f>COUNTIF(C243:H243,"&lt;=14")</f>
        <v>1</v>
      </c>
      <c r="Q243">
        <f>COUNTIF(C243:H243,"&gt;=15")</f>
        <v>5</v>
      </c>
      <c r="R243">
        <f>SUMPRODUCT(--(D243:H243-C243:G243=1))</f>
        <v>0</v>
      </c>
      <c r="S243">
        <f>SUMPRODUCT(COUNTIF(C244:H244,C243:H243))</f>
        <v>0</v>
      </c>
    </row>
    <row r="244">
      <c r="A244">
        <v>232</v>
      </c>
      <c r="B244" t="str">
        <v>2024-06-11</v>
      </c>
      <c r="C244">
        <v>3</v>
      </c>
      <c r="D244">
        <v>8</v>
      </c>
      <c r="E244">
        <v>13</v>
      </c>
      <c r="F244">
        <v>18</v>
      </c>
      <c r="G244">
        <v>25</v>
      </c>
      <c r="H244">
        <v>26</v>
      </c>
      <c r="I244">
        <v>2</v>
      </c>
      <c r="J244" t="str">
        <v>03 - 08 - 13 - 18 - 25 - 26 [CB: 2]</v>
      </c>
      <c r="K244">
        <f>SUM(C244:H244)</f>
        <v>93</v>
      </c>
      <c r="L244">
        <f>AVERAGE(C244:H244)</f>
        <v>15.5</v>
      </c>
      <c r="M244">
        <f>H244-C244</f>
        <v>23</v>
      </c>
      <c r="N244">
        <f>SUMPRODUCT(MOD(C244:H244,2))</f>
        <v>3</v>
      </c>
      <c r="O244">
        <f>6-N244</f>
        <v>3</v>
      </c>
      <c r="P244">
        <f>COUNTIF(C244:H244,"&lt;=14")</f>
        <v>3</v>
      </c>
      <c r="Q244">
        <f>COUNTIF(C244:H244,"&gt;=15")</f>
        <v>3</v>
      </c>
      <c r="R244">
        <f>SUMPRODUCT(--(D244:H244-C244:G244=1))</f>
        <v>1</v>
      </c>
      <c r="S244">
        <f>SUMPRODUCT(COUNTIF(C245:H245,C244:H244))</f>
        <v>2</v>
      </c>
    </row>
    <row r="245">
      <c r="A245">
        <v>231</v>
      </c>
      <c r="B245" t="str">
        <v>2024-06-07</v>
      </c>
      <c r="C245">
        <v>3</v>
      </c>
      <c r="D245">
        <v>7</v>
      </c>
      <c r="E245">
        <v>9</v>
      </c>
      <c r="F245">
        <v>10</v>
      </c>
      <c r="G245">
        <v>21</v>
      </c>
      <c r="H245">
        <v>25</v>
      </c>
      <c r="I245">
        <v>1</v>
      </c>
      <c r="J245" t="str">
        <v>03 - 07 - 09 - 10 - 21 - 25 [CB: 1]</v>
      </c>
      <c r="K245">
        <f>SUM(C245:H245)</f>
        <v>75</v>
      </c>
      <c r="L245">
        <f>AVERAGE(C245:H245)</f>
        <v>12.5</v>
      </c>
      <c r="M245">
        <f>H245-C245</f>
        <v>22</v>
      </c>
      <c r="N245">
        <f>SUMPRODUCT(MOD(C245:H245,2))</f>
        <v>5</v>
      </c>
      <c r="O245">
        <f>6-N245</f>
        <v>1</v>
      </c>
      <c r="P245">
        <f>COUNTIF(C245:H245,"&lt;=14")</f>
        <v>4</v>
      </c>
      <c r="Q245">
        <f>COUNTIF(C245:H245,"&gt;=15")</f>
        <v>2</v>
      </c>
      <c r="R245">
        <f>SUMPRODUCT(--(D245:H245-C245:G245=1))</f>
        <v>1</v>
      </c>
      <c r="S245">
        <f>SUMPRODUCT(COUNTIF(C246:H246,C245:H245))</f>
        <v>0</v>
      </c>
    </row>
    <row r="246">
      <c r="A246">
        <v>230</v>
      </c>
      <c r="B246" t="str">
        <v>2024-06-04</v>
      </c>
      <c r="C246">
        <v>2</v>
      </c>
      <c r="D246">
        <v>17</v>
      </c>
      <c r="E246">
        <v>19</v>
      </c>
      <c r="F246">
        <v>20</v>
      </c>
      <c r="G246">
        <v>23</v>
      </c>
      <c r="H246">
        <v>24</v>
      </c>
      <c r="I246">
        <v>2</v>
      </c>
      <c r="J246" t="str">
        <v>02 - 17 - 19 - 20 - 23 - 24 [CB: 2]</v>
      </c>
      <c r="K246">
        <f>SUM(C246:H246)</f>
        <v>105</v>
      </c>
      <c r="L246">
        <f>AVERAGE(C246:H246)</f>
        <v>17.5</v>
      </c>
      <c r="M246">
        <f>H246-C246</f>
        <v>22</v>
      </c>
      <c r="N246">
        <f>SUMPRODUCT(MOD(C246:H246,2))</f>
        <v>3</v>
      </c>
      <c r="O246">
        <f>6-N246</f>
        <v>3</v>
      </c>
      <c r="P246">
        <f>COUNTIF(C246:H246,"&lt;=14")</f>
        <v>1</v>
      </c>
      <c r="Q246">
        <f>COUNTIF(C246:H246,"&gt;=15")</f>
        <v>5</v>
      </c>
      <c r="R246">
        <f>SUMPRODUCT(--(D246:H246-C246:G246=1))</f>
        <v>2</v>
      </c>
      <c r="S246">
        <f>SUMPRODUCT(COUNTIF(C247:H247,C246:H246))</f>
        <v>1</v>
      </c>
    </row>
    <row r="247">
      <c r="A247">
        <v>229</v>
      </c>
      <c r="B247" t="str">
        <v>2024-05-31</v>
      </c>
      <c r="C247">
        <v>2</v>
      </c>
      <c r="D247">
        <v>7</v>
      </c>
      <c r="E247">
        <v>8</v>
      </c>
      <c r="F247">
        <v>14</v>
      </c>
      <c r="G247">
        <v>15</v>
      </c>
      <c r="H247">
        <v>25</v>
      </c>
      <c r="I247">
        <v>1</v>
      </c>
      <c r="J247" t="str">
        <v>02 - 07 - 08 - 14 - 15 - 25 [CB: 1]</v>
      </c>
      <c r="K247">
        <f>SUM(C247:H247)</f>
        <v>71</v>
      </c>
      <c r="L247">
        <f>AVERAGE(C247:H247)</f>
        <v>11.8</v>
      </c>
      <c r="M247">
        <f>H247-C247</f>
        <v>23</v>
      </c>
      <c r="N247">
        <f>SUMPRODUCT(MOD(C247:H247,2))</f>
        <v>3</v>
      </c>
      <c r="O247">
        <f>6-N247</f>
        <v>3</v>
      </c>
      <c r="P247">
        <f>COUNTIF(C247:H247,"&lt;=14")</f>
        <v>4</v>
      </c>
      <c r="Q247">
        <f>COUNTIF(C247:H247,"&gt;=15")</f>
        <v>2</v>
      </c>
      <c r="R247">
        <f>SUMPRODUCT(--(D247:H247-C247:G247=1))</f>
        <v>2</v>
      </c>
      <c r="S247">
        <f>SUMPRODUCT(COUNTIF(C248:H248,C247:H247))</f>
        <v>0</v>
      </c>
    </row>
    <row r="248">
      <c r="A248">
        <v>228</v>
      </c>
      <c r="B248" t="str">
        <v>2024-05-28</v>
      </c>
      <c r="C248">
        <v>3</v>
      </c>
      <c r="D248">
        <v>4</v>
      </c>
      <c r="E248">
        <v>10</v>
      </c>
      <c r="F248">
        <v>18</v>
      </c>
      <c r="G248">
        <v>20</v>
      </c>
      <c r="H248">
        <v>22</v>
      </c>
      <c r="I248">
        <v>3</v>
      </c>
      <c r="J248" t="str">
        <v>03 - 04 - 10 - 18 - 20 - 22 [CB: 3]</v>
      </c>
      <c r="K248">
        <f>SUM(C248:H248)</f>
        <v>77</v>
      </c>
      <c r="L248">
        <f>AVERAGE(C248:H248)</f>
        <v>12.8</v>
      </c>
      <c r="M248">
        <f>H248-C248</f>
        <v>19</v>
      </c>
      <c r="N248">
        <f>SUMPRODUCT(MOD(C248:H248,2))</f>
        <v>1</v>
      </c>
      <c r="O248">
        <f>6-N248</f>
        <v>5</v>
      </c>
      <c r="P248">
        <f>COUNTIF(C248:H248,"&lt;=14")</f>
        <v>3</v>
      </c>
      <c r="Q248">
        <f>COUNTIF(C248:H248,"&gt;=15")</f>
        <v>3</v>
      </c>
      <c r="R248">
        <f>SUMPRODUCT(--(D248:H248-C248:G248=1))</f>
        <v>1</v>
      </c>
      <c r="S248">
        <f>SUMPRODUCT(COUNTIF(C249:H249,C248:H248))</f>
        <v>2</v>
      </c>
    </row>
    <row r="249">
      <c r="A249">
        <v>227</v>
      </c>
      <c r="B249" t="str">
        <v>2024-05-24</v>
      </c>
      <c r="C249">
        <v>4</v>
      </c>
      <c r="D249">
        <v>10</v>
      </c>
      <c r="E249">
        <v>16</v>
      </c>
      <c r="F249">
        <v>19</v>
      </c>
      <c r="G249">
        <v>25</v>
      </c>
      <c r="H249">
        <v>28</v>
      </c>
      <c r="I249">
        <v>2</v>
      </c>
      <c r="J249" t="str">
        <v>04 - 10 - 16 - 19 - 25 - 28 [CB: 2]</v>
      </c>
      <c r="K249">
        <f>SUM(C249:H249)</f>
        <v>102</v>
      </c>
      <c r="L249">
        <f>AVERAGE(C249:H249)</f>
        <v>17</v>
      </c>
      <c r="M249">
        <f>H249-C249</f>
        <v>24</v>
      </c>
      <c r="N249">
        <f>SUMPRODUCT(MOD(C249:H249,2))</f>
        <v>2</v>
      </c>
      <c r="O249">
        <f>6-N249</f>
        <v>4</v>
      </c>
      <c r="P249">
        <f>COUNTIF(C249:H249,"&lt;=14")</f>
        <v>2</v>
      </c>
      <c r="Q249">
        <f>COUNTIF(C249:H249,"&gt;=15")</f>
        <v>4</v>
      </c>
      <c r="R249">
        <f>SUMPRODUCT(--(D249:H249-C249:G249=1))</f>
        <v>0</v>
      </c>
      <c r="S249">
        <f>SUMPRODUCT(COUNTIF(C250:H250,C249:H249))</f>
        <v>2</v>
      </c>
    </row>
    <row r="250">
      <c r="A250">
        <v>226</v>
      </c>
      <c r="B250" t="str">
        <v>2024-05-21</v>
      </c>
      <c r="C250">
        <v>3</v>
      </c>
      <c r="D250">
        <v>4</v>
      </c>
      <c r="E250">
        <v>6</v>
      </c>
      <c r="F250">
        <v>7</v>
      </c>
      <c r="G250">
        <v>9</v>
      </c>
      <c r="H250">
        <v>25</v>
      </c>
      <c r="I250">
        <v>2</v>
      </c>
      <c r="J250" t="str">
        <v>03 - 04 - 06 - 07 - 09 - 25 [CB: 2]</v>
      </c>
      <c r="K250">
        <f>SUM(C250:H250)</f>
        <v>54</v>
      </c>
      <c r="L250">
        <f>AVERAGE(C250:H250)</f>
        <v>9</v>
      </c>
      <c r="M250">
        <f>H250-C250</f>
        <v>22</v>
      </c>
      <c r="N250">
        <f>SUMPRODUCT(MOD(C250:H250,2))</f>
        <v>4</v>
      </c>
      <c r="O250">
        <f>6-N250</f>
        <v>2</v>
      </c>
      <c r="P250">
        <f>COUNTIF(C250:H250,"&lt;=14")</f>
        <v>5</v>
      </c>
      <c r="Q250">
        <f>COUNTIF(C250:H250,"&gt;=15")</f>
        <v>1</v>
      </c>
      <c r="R250">
        <f>SUMPRODUCT(--(D250:H250-C250:G250=1))</f>
        <v>2</v>
      </c>
      <c r="S250">
        <f>SUMPRODUCT(COUNTIF(C251:H251,C250:H250))</f>
        <v>2</v>
      </c>
    </row>
    <row r="251">
      <c r="A251">
        <v>225</v>
      </c>
      <c r="B251" t="str">
        <v>2024-05-17</v>
      </c>
      <c r="C251">
        <v>4</v>
      </c>
      <c r="D251">
        <v>6</v>
      </c>
      <c r="E251">
        <v>12</v>
      </c>
      <c r="F251">
        <v>15</v>
      </c>
      <c r="G251">
        <v>18</v>
      </c>
      <c r="H251">
        <v>28</v>
      </c>
      <c r="I251">
        <v>1</v>
      </c>
      <c r="J251" t="str">
        <v>04 - 06 - 12 - 15 - 18 - 28 [CB: 1]</v>
      </c>
      <c r="K251">
        <f>SUM(C251:H251)</f>
        <v>83</v>
      </c>
      <c r="L251">
        <f>AVERAGE(C251:H251)</f>
        <v>13.8</v>
      </c>
      <c r="M251">
        <f>H251-C251</f>
        <v>24</v>
      </c>
      <c r="N251">
        <f>SUMPRODUCT(MOD(C251:H251,2))</f>
        <v>1</v>
      </c>
      <c r="O251">
        <f>6-N251</f>
        <v>5</v>
      </c>
      <c r="P251">
        <f>COUNTIF(C251:H251,"&lt;=14")</f>
        <v>3</v>
      </c>
      <c r="Q251">
        <f>COUNTIF(C251:H251,"&gt;=15")</f>
        <v>3</v>
      </c>
      <c r="R251">
        <f>SUMPRODUCT(--(D251:H251-C251:G251=1))</f>
        <v>0</v>
      </c>
      <c r="S251">
        <f>SUMPRODUCT(COUNTIF(C252:H252,C251:H251))</f>
        <v>1</v>
      </c>
    </row>
    <row r="252">
      <c r="A252">
        <v>224</v>
      </c>
      <c r="B252" t="str">
        <v>2024-05-14</v>
      </c>
      <c r="C252">
        <v>4</v>
      </c>
      <c r="D252">
        <v>7</v>
      </c>
      <c r="E252">
        <v>19</v>
      </c>
      <c r="F252">
        <v>25</v>
      </c>
      <c r="G252">
        <v>26</v>
      </c>
      <c r="H252">
        <v>27</v>
      </c>
      <c r="I252">
        <v>3</v>
      </c>
      <c r="J252" t="str">
        <v>04 - 07 - 19 - 25 - 26 - 27 [CB: 3]</v>
      </c>
      <c r="K252">
        <f>SUM(C252:H252)</f>
        <v>108</v>
      </c>
      <c r="L252">
        <f>AVERAGE(C252:H252)</f>
        <v>18</v>
      </c>
      <c r="M252">
        <f>H252-C252</f>
        <v>23</v>
      </c>
      <c r="N252">
        <f>SUMPRODUCT(MOD(C252:H252,2))</f>
        <v>4</v>
      </c>
      <c r="O252">
        <f>6-N252</f>
        <v>2</v>
      </c>
      <c r="P252">
        <f>COUNTIF(C252:H252,"&lt;=14")</f>
        <v>2</v>
      </c>
      <c r="Q252">
        <f>COUNTIF(C252:H252,"&gt;=15")</f>
        <v>4</v>
      </c>
      <c r="R252">
        <f>SUMPRODUCT(--(D252:H252-C252:G252=1))</f>
        <v>2</v>
      </c>
      <c r="S252">
        <f>SUMPRODUCT(COUNTIF(C253:H253,C252:H252))</f>
        <v>1</v>
      </c>
    </row>
    <row r="253">
      <c r="A253">
        <v>223</v>
      </c>
      <c r="B253" t="str">
        <v>2024-05-10</v>
      </c>
      <c r="C253">
        <v>8</v>
      </c>
      <c r="D253">
        <v>10</v>
      </c>
      <c r="E253">
        <v>13</v>
      </c>
      <c r="F253">
        <v>14</v>
      </c>
      <c r="G253">
        <v>19</v>
      </c>
      <c r="H253">
        <v>20</v>
      </c>
      <c r="I253">
        <v>1</v>
      </c>
      <c r="J253" t="str">
        <v>08 - 10 - 13 - 14 - 19 - 20 [CB: 1]</v>
      </c>
      <c r="K253">
        <f>SUM(C253:H253)</f>
        <v>84</v>
      </c>
      <c r="L253">
        <f>AVERAGE(C253:H253)</f>
        <v>14</v>
      </c>
      <c r="M253">
        <f>H253-C253</f>
        <v>12</v>
      </c>
      <c r="N253">
        <f>SUMPRODUCT(MOD(C253:H253,2))</f>
        <v>2</v>
      </c>
      <c r="O253">
        <f>6-N253</f>
        <v>4</v>
      </c>
      <c r="P253">
        <f>COUNTIF(C253:H253,"&lt;=14")</f>
        <v>4</v>
      </c>
      <c r="Q253">
        <f>COUNTIF(C253:H253,"&gt;=15")</f>
        <v>2</v>
      </c>
      <c r="R253">
        <f>SUMPRODUCT(--(D253:H253-C253:G253=1))</f>
        <v>2</v>
      </c>
      <c r="S253">
        <f>SUMPRODUCT(COUNTIF(C254:H254,C253:H253))</f>
        <v>2</v>
      </c>
    </row>
    <row r="254">
      <c r="A254">
        <v>222</v>
      </c>
      <c r="B254" t="str">
        <v>2024-05-07</v>
      </c>
      <c r="C254">
        <v>8</v>
      </c>
      <c r="D254">
        <v>20</v>
      </c>
      <c r="E254">
        <v>22</v>
      </c>
      <c r="F254">
        <v>23</v>
      </c>
      <c r="G254">
        <v>24</v>
      </c>
      <c r="H254">
        <v>27</v>
      </c>
      <c r="I254">
        <v>1</v>
      </c>
      <c r="J254" t="str">
        <v>08 - 20 - 22 - 23 - 24 - 27 [CB: 1]</v>
      </c>
      <c r="K254">
        <f>SUM(C254:H254)</f>
        <v>124</v>
      </c>
      <c r="L254">
        <f>AVERAGE(C254:H254)</f>
        <v>20.7</v>
      </c>
      <c r="M254">
        <f>H254-C254</f>
        <v>19</v>
      </c>
      <c r="N254">
        <f>SUMPRODUCT(MOD(C254:H254,2))</f>
        <v>2</v>
      </c>
      <c r="O254">
        <f>6-N254</f>
        <v>4</v>
      </c>
      <c r="P254">
        <f>COUNTIF(C254:H254,"&lt;=14")</f>
        <v>1</v>
      </c>
      <c r="Q254">
        <f>COUNTIF(C254:H254,"&gt;=15")</f>
        <v>5</v>
      </c>
      <c r="R254">
        <f>SUMPRODUCT(--(D254:H254-C254:G254=1))</f>
        <v>2</v>
      </c>
      <c r="S254">
        <f>SUMPRODUCT(COUNTIF(C255:H255,C254:H254))</f>
        <v>1</v>
      </c>
    </row>
    <row r="255">
      <c r="A255">
        <v>221</v>
      </c>
      <c r="B255" t="str">
        <v>2024-05-03</v>
      </c>
      <c r="C255">
        <v>3</v>
      </c>
      <c r="D255">
        <v>8</v>
      </c>
      <c r="E255">
        <v>11</v>
      </c>
      <c r="F255">
        <v>12</v>
      </c>
      <c r="G255">
        <v>26</v>
      </c>
      <c r="H255">
        <v>28</v>
      </c>
      <c r="I255">
        <v>3</v>
      </c>
      <c r="J255" t="str">
        <v>03 - 08 - 11 - 12 - 26 - 28 [CB: 3]</v>
      </c>
      <c r="K255">
        <f>SUM(C255:H255)</f>
        <v>88</v>
      </c>
      <c r="L255">
        <f>AVERAGE(C255:H255)</f>
        <v>14.7</v>
      </c>
      <c r="M255">
        <f>H255-C255</f>
        <v>25</v>
      </c>
      <c r="N255">
        <f>SUMPRODUCT(MOD(C255:H255,2))</f>
        <v>2</v>
      </c>
      <c r="O255">
        <f>6-N255</f>
        <v>4</v>
      </c>
      <c r="P255">
        <f>COUNTIF(C255:H255,"&lt;=14")</f>
        <v>4</v>
      </c>
      <c r="Q255">
        <f>COUNTIF(C255:H255,"&gt;=15")</f>
        <v>2</v>
      </c>
      <c r="R255">
        <f>SUMPRODUCT(--(D255:H255-C255:G255=1))</f>
        <v>1</v>
      </c>
      <c r="S255">
        <f>SUMPRODUCT(COUNTIF(C256:H256,C255:H255))</f>
        <v>0</v>
      </c>
    </row>
    <row r="256">
      <c r="A256">
        <v>220</v>
      </c>
      <c r="B256" t="str">
        <v>2024-04-30</v>
      </c>
      <c r="C256">
        <v>9</v>
      </c>
      <c r="D256">
        <v>13</v>
      </c>
      <c r="E256">
        <v>22</v>
      </c>
      <c r="F256">
        <v>23</v>
      </c>
      <c r="G256">
        <v>24</v>
      </c>
      <c r="H256">
        <v>25</v>
      </c>
      <c r="I256">
        <v>1</v>
      </c>
      <c r="J256" t="str">
        <v>09 - 13 - 22 - 23 - 24 - 25 [CB: 1]</v>
      </c>
      <c r="K256">
        <f>SUM(C256:H256)</f>
        <v>116</v>
      </c>
      <c r="L256">
        <f>AVERAGE(C256:H256)</f>
        <v>19.3</v>
      </c>
      <c r="M256">
        <f>H256-C256</f>
        <v>16</v>
      </c>
      <c r="N256">
        <f>SUMPRODUCT(MOD(C256:H256,2))</f>
        <v>4</v>
      </c>
      <c r="O256">
        <f>6-N256</f>
        <v>2</v>
      </c>
      <c r="P256">
        <f>COUNTIF(C256:H256,"&lt;=14")</f>
        <v>2</v>
      </c>
      <c r="Q256">
        <f>COUNTIF(C256:H256,"&gt;=15")</f>
        <v>4</v>
      </c>
      <c r="R256">
        <f>SUMPRODUCT(--(D256:H256-C256:G256=1))</f>
        <v>3</v>
      </c>
      <c r="S256">
        <f>SUMPRODUCT(COUNTIF(C257:H257,C256:H256))</f>
        <v>2</v>
      </c>
    </row>
    <row r="257">
      <c r="A257">
        <v>219</v>
      </c>
      <c r="B257" t="str">
        <v>2024-04-26</v>
      </c>
      <c r="C257">
        <v>5</v>
      </c>
      <c r="D257">
        <v>6</v>
      </c>
      <c r="E257">
        <v>16</v>
      </c>
      <c r="F257">
        <v>19</v>
      </c>
      <c r="G257">
        <v>22</v>
      </c>
      <c r="H257">
        <v>25</v>
      </c>
      <c r="I257">
        <v>3</v>
      </c>
      <c r="J257" t="str">
        <v>05 - 06 - 16 - 19 - 22 - 25 [CB: 3]</v>
      </c>
      <c r="K257">
        <f>SUM(C257:H257)</f>
        <v>93</v>
      </c>
      <c r="L257">
        <f>AVERAGE(C257:H257)</f>
        <v>15.5</v>
      </c>
      <c r="M257">
        <f>H257-C257</f>
        <v>20</v>
      </c>
      <c r="N257">
        <f>SUMPRODUCT(MOD(C257:H257,2))</f>
        <v>3</v>
      </c>
      <c r="O257">
        <f>6-N257</f>
        <v>3</v>
      </c>
      <c r="P257">
        <f>COUNTIF(C257:H257,"&lt;=14")</f>
        <v>2</v>
      </c>
      <c r="Q257">
        <f>COUNTIF(C257:H257,"&gt;=15")</f>
        <v>4</v>
      </c>
      <c r="R257">
        <f>SUMPRODUCT(--(D257:H257-C257:G257=1))</f>
        <v>1</v>
      </c>
      <c r="S257">
        <f>SUMPRODUCT(COUNTIF(C258:H258,C257:H257))</f>
        <v>2</v>
      </c>
    </row>
    <row r="258">
      <c r="A258">
        <v>218</v>
      </c>
      <c r="B258" t="str">
        <v>2024-04-23</v>
      </c>
      <c r="C258">
        <v>5</v>
      </c>
      <c r="D258">
        <v>12</v>
      </c>
      <c r="E258">
        <v>17</v>
      </c>
      <c r="F258">
        <v>18</v>
      </c>
      <c r="G258">
        <v>19</v>
      </c>
      <c r="H258">
        <v>24</v>
      </c>
      <c r="I258">
        <v>1</v>
      </c>
      <c r="J258" t="str">
        <v>05 - 12 - 17 - 18 - 19 - 24 [CB: 1]</v>
      </c>
      <c r="K258">
        <f>SUM(C258:H258)</f>
        <v>95</v>
      </c>
      <c r="L258">
        <f>AVERAGE(C258:H258)</f>
        <v>15.8</v>
      </c>
      <c r="M258">
        <f>H258-C258</f>
        <v>19</v>
      </c>
      <c r="N258">
        <f>SUMPRODUCT(MOD(C258:H258,2))</f>
        <v>3</v>
      </c>
      <c r="O258">
        <f>6-N258</f>
        <v>3</v>
      </c>
      <c r="P258">
        <f>COUNTIF(C258:H258,"&lt;=14")</f>
        <v>2</v>
      </c>
      <c r="Q258">
        <f>COUNTIF(C258:H258,"&gt;=15")</f>
        <v>4</v>
      </c>
      <c r="R258">
        <f>SUMPRODUCT(--(D258:H258-C258:G258=1))</f>
        <v>2</v>
      </c>
      <c r="S258">
        <f>SUMPRODUCT(COUNTIF(C259:H259,C258:H258))</f>
        <v>2</v>
      </c>
    </row>
    <row r="259">
      <c r="A259">
        <v>217</v>
      </c>
      <c r="B259" t="str">
        <v>2024-04-19</v>
      </c>
      <c r="C259">
        <v>1</v>
      </c>
      <c r="D259">
        <v>4</v>
      </c>
      <c r="E259">
        <v>12</v>
      </c>
      <c r="F259">
        <v>15</v>
      </c>
      <c r="G259">
        <v>17</v>
      </c>
      <c r="H259">
        <v>21</v>
      </c>
      <c r="I259">
        <v>3</v>
      </c>
      <c r="J259" t="str">
        <v>01 - 04 - 12 - 15 - 17 - 21 [CB: 3]</v>
      </c>
      <c r="K259">
        <f>SUM(C259:H259)</f>
        <v>70</v>
      </c>
      <c r="L259">
        <f>AVERAGE(C259:H259)</f>
        <v>11.7</v>
      </c>
      <c r="M259">
        <f>H259-C259</f>
        <v>20</v>
      </c>
      <c r="N259">
        <f>SUMPRODUCT(MOD(C259:H259,2))</f>
        <v>4</v>
      </c>
      <c r="O259">
        <f>6-N259</f>
        <v>2</v>
      </c>
      <c r="P259">
        <f>COUNTIF(C259:H259,"&lt;=14")</f>
        <v>3</v>
      </c>
      <c r="Q259">
        <f>COUNTIF(C259:H259,"&gt;=15")</f>
        <v>3</v>
      </c>
      <c r="R259">
        <f>SUMPRODUCT(--(D259:H259-C259:G259=1))</f>
        <v>0</v>
      </c>
      <c r="S259">
        <f>SUMPRODUCT(COUNTIF(C260:H260,C259:H259))</f>
        <v>1</v>
      </c>
    </row>
    <row r="260">
      <c r="A260">
        <v>216</v>
      </c>
      <c r="B260" t="str">
        <v>2024-04-16</v>
      </c>
      <c r="C260">
        <v>3</v>
      </c>
      <c r="D260">
        <v>7</v>
      </c>
      <c r="E260">
        <v>9</v>
      </c>
      <c r="F260">
        <v>19</v>
      </c>
      <c r="G260">
        <v>20</v>
      </c>
      <c r="H260">
        <v>21</v>
      </c>
      <c r="I260">
        <v>3</v>
      </c>
      <c r="J260" t="str">
        <v>03 - 07 - 09 - 19 - 20 - 21 [CB: 3]</v>
      </c>
      <c r="K260">
        <f>SUM(C260:H260)</f>
        <v>79</v>
      </c>
      <c r="L260">
        <f>AVERAGE(C260:H260)</f>
        <v>13.2</v>
      </c>
      <c r="M260">
        <f>H260-C260</f>
        <v>18</v>
      </c>
      <c r="N260">
        <f>SUMPRODUCT(MOD(C260:H260,2))</f>
        <v>5</v>
      </c>
      <c r="O260">
        <f>6-N260</f>
        <v>1</v>
      </c>
      <c r="P260">
        <f>COUNTIF(C260:H260,"&lt;=14")</f>
        <v>3</v>
      </c>
      <c r="Q260">
        <f>COUNTIF(C260:H260,"&gt;=15")</f>
        <v>3</v>
      </c>
      <c r="R260">
        <f>SUMPRODUCT(--(D260:H260-C260:G260=1))</f>
        <v>2</v>
      </c>
      <c r="S260">
        <f>SUMPRODUCT(COUNTIF(C261:H261,C260:H260))</f>
        <v>2</v>
      </c>
    </row>
    <row r="261">
      <c r="A261">
        <v>215</v>
      </c>
      <c r="B261" t="str">
        <v>2024-04-12</v>
      </c>
      <c r="C261">
        <v>5</v>
      </c>
      <c r="D261">
        <v>7</v>
      </c>
      <c r="E261">
        <v>9</v>
      </c>
      <c r="F261">
        <v>16</v>
      </c>
      <c r="G261">
        <v>22</v>
      </c>
      <c r="H261">
        <v>26</v>
      </c>
      <c r="I261">
        <v>3</v>
      </c>
      <c r="J261" t="str">
        <v>05 - 07 - 09 - 16 - 22 - 26 [CB: 3]</v>
      </c>
      <c r="K261">
        <f>SUM(C261:H261)</f>
        <v>85</v>
      </c>
      <c r="L261">
        <f>AVERAGE(C261:H261)</f>
        <v>14.2</v>
      </c>
      <c r="M261">
        <f>H261-C261</f>
        <v>21</v>
      </c>
      <c r="N261">
        <f>SUMPRODUCT(MOD(C261:H261,2))</f>
        <v>3</v>
      </c>
      <c r="O261">
        <f>6-N261</f>
        <v>3</v>
      </c>
      <c r="P261">
        <f>COUNTIF(C261:H261,"&lt;=14")</f>
        <v>3</v>
      </c>
      <c r="Q261">
        <f>COUNTIF(C261:H261,"&gt;=15")</f>
        <v>3</v>
      </c>
      <c r="R261">
        <f>SUMPRODUCT(--(D261:H261-C261:G261=1))</f>
        <v>0</v>
      </c>
      <c r="S261">
        <f>SUMPRODUCT(COUNTIF(C262:H262,C261:H261))</f>
        <v>2</v>
      </c>
    </row>
    <row r="262">
      <c r="A262">
        <v>214</v>
      </c>
      <c r="B262" t="str">
        <v>2024-04-09</v>
      </c>
      <c r="C262">
        <v>2</v>
      </c>
      <c r="D262">
        <v>5</v>
      </c>
      <c r="E262">
        <v>8</v>
      </c>
      <c r="F262">
        <v>9</v>
      </c>
      <c r="G262">
        <v>21</v>
      </c>
      <c r="H262">
        <v>27</v>
      </c>
      <c r="I262">
        <v>3</v>
      </c>
      <c r="J262" t="str">
        <v>02 - 05 - 08 - 09 - 21 - 27 [CB: 3]</v>
      </c>
      <c r="K262">
        <f>SUM(C262:H262)</f>
        <v>72</v>
      </c>
      <c r="L262">
        <f>AVERAGE(C262:H262)</f>
        <v>12</v>
      </c>
      <c r="M262">
        <f>H262-C262</f>
        <v>25</v>
      </c>
      <c r="N262">
        <f>SUMPRODUCT(MOD(C262:H262,2))</f>
        <v>4</v>
      </c>
      <c r="O262">
        <f>6-N262</f>
        <v>2</v>
      </c>
      <c r="P262">
        <f>COUNTIF(C262:H262,"&lt;=14")</f>
        <v>4</v>
      </c>
      <c r="Q262">
        <f>COUNTIF(C262:H262,"&gt;=15")</f>
        <v>2</v>
      </c>
      <c r="R262">
        <f>SUMPRODUCT(--(D262:H262-C262:G262=1))</f>
        <v>1</v>
      </c>
      <c r="S262">
        <f>SUMPRODUCT(COUNTIF(C263:H263,C262:H262))</f>
        <v>1</v>
      </c>
    </row>
    <row r="263">
      <c r="A263">
        <v>213</v>
      </c>
      <c r="B263" t="str">
        <v>2024-04-05</v>
      </c>
      <c r="C263">
        <v>1</v>
      </c>
      <c r="D263">
        <v>5</v>
      </c>
      <c r="E263">
        <v>6</v>
      </c>
      <c r="F263">
        <v>13</v>
      </c>
      <c r="G263">
        <v>18</v>
      </c>
      <c r="H263">
        <v>19</v>
      </c>
      <c r="I263">
        <v>3</v>
      </c>
      <c r="J263" t="str">
        <v>01 - 05 - 06 - 13 - 18 - 19 [CB: 3]</v>
      </c>
      <c r="K263">
        <f>SUM(C263:H263)</f>
        <v>62</v>
      </c>
      <c r="L263">
        <f>AVERAGE(C263:H263)</f>
        <v>10.3</v>
      </c>
      <c r="M263">
        <f>H263-C263</f>
        <v>18</v>
      </c>
      <c r="N263">
        <f>SUMPRODUCT(MOD(C263:H263,2))</f>
        <v>4</v>
      </c>
      <c r="O263">
        <f>6-N263</f>
        <v>2</v>
      </c>
      <c r="P263">
        <f>COUNTIF(C263:H263,"&lt;=14")</f>
        <v>4</v>
      </c>
      <c r="Q263">
        <f>COUNTIF(C263:H263,"&gt;=15")</f>
        <v>2</v>
      </c>
      <c r="R263">
        <f>SUMPRODUCT(--(D263:H263-C263:G263=1))</f>
        <v>2</v>
      </c>
      <c r="S263">
        <f>SUMPRODUCT(COUNTIF(C264:H264,C263:H263))</f>
        <v>1</v>
      </c>
    </row>
    <row r="264">
      <c r="A264">
        <v>212</v>
      </c>
      <c r="B264" t="str">
        <v>2024-04-02</v>
      </c>
      <c r="C264">
        <v>5</v>
      </c>
      <c r="D264">
        <v>7</v>
      </c>
      <c r="E264">
        <v>15</v>
      </c>
      <c r="F264">
        <v>20</v>
      </c>
      <c r="G264">
        <v>23</v>
      </c>
      <c r="H264">
        <v>24</v>
      </c>
      <c r="I264">
        <v>3</v>
      </c>
      <c r="J264" t="str">
        <v>05 - 07 - 15 - 20 - 23 - 24 [CB: 3]</v>
      </c>
      <c r="K264">
        <f>SUM(C264:H264)</f>
        <v>94</v>
      </c>
      <c r="L264">
        <f>AVERAGE(C264:H264)</f>
        <v>15.7</v>
      </c>
      <c r="M264">
        <f>H264-C264</f>
        <v>19</v>
      </c>
      <c r="N264">
        <f>SUMPRODUCT(MOD(C264:H264,2))</f>
        <v>4</v>
      </c>
      <c r="O264">
        <f>6-N264</f>
        <v>2</v>
      </c>
      <c r="P264">
        <f>COUNTIF(C264:H264,"&lt;=14")</f>
        <v>2</v>
      </c>
      <c r="Q264">
        <f>COUNTIF(C264:H264,"&gt;=15")</f>
        <v>4</v>
      </c>
      <c r="R264">
        <f>SUMPRODUCT(--(D264:H264-C264:G264=1))</f>
        <v>1</v>
      </c>
      <c r="S264">
        <f>SUMPRODUCT(COUNTIF(C265:H265,C264:H264))</f>
        <v>0</v>
      </c>
    </row>
    <row r="265">
      <c r="A265">
        <v>211</v>
      </c>
      <c r="B265" t="str">
        <v>2024-03-26</v>
      </c>
      <c r="C265">
        <v>4</v>
      </c>
      <c r="D265">
        <v>6</v>
      </c>
      <c r="E265">
        <v>8</v>
      </c>
      <c r="F265">
        <v>14</v>
      </c>
      <c r="G265">
        <v>16</v>
      </c>
      <c r="H265">
        <v>21</v>
      </c>
      <c r="I265">
        <v>3</v>
      </c>
      <c r="J265" t="str">
        <v>04 - 06 - 08 - 14 - 16 - 21 [CB: 3]</v>
      </c>
      <c r="K265">
        <f>SUM(C265:H265)</f>
        <v>69</v>
      </c>
      <c r="L265">
        <f>AVERAGE(C265:H265)</f>
        <v>11.5</v>
      </c>
      <c r="M265">
        <f>H265-C265</f>
        <v>17</v>
      </c>
      <c r="N265">
        <f>SUMPRODUCT(MOD(C265:H265,2))</f>
        <v>1</v>
      </c>
      <c r="O265">
        <f>6-N265</f>
        <v>5</v>
      </c>
      <c r="P265">
        <f>COUNTIF(C265:H265,"&lt;=14")</f>
        <v>4</v>
      </c>
      <c r="Q265">
        <f>COUNTIF(C265:H265,"&gt;=15")</f>
        <v>2</v>
      </c>
      <c r="R265">
        <f>SUMPRODUCT(--(D265:H265-C265:G265=1))</f>
        <v>0</v>
      </c>
      <c r="S265">
        <f>SUMPRODUCT(COUNTIF(C266:H266,C265:H265))</f>
        <v>3</v>
      </c>
    </row>
    <row r="266">
      <c r="A266">
        <v>210</v>
      </c>
      <c r="B266" t="str">
        <v>2024-03-22</v>
      </c>
      <c r="C266">
        <v>4</v>
      </c>
      <c r="D266">
        <v>8</v>
      </c>
      <c r="E266">
        <v>14</v>
      </c>
      <c r="F266">
        <v>17</v>
      </c>
      <c r="G266">
        <v>26</v>
      </c>
      <c r="H266">
        <v>27</v>
      </c>
      <c r="I266">
        <v>3</v>
      </c>
      <c r="J266" t="str">
        <v>04 - 08 - 14 - 17 - 26 - 27 [CB: 3]</v>
      </c>
      <c r="K266">
        <f>SUM(C266:H266)</f>
        <v>96</v>
      </c>
      <c r="L266">
        <f>AVERAGE(C266:H266)</f>
        <v>16</v>
      </c>
      <c r="M266">
        <f>H266-C266</f>
        <v>23</v>
      </c>
      <c r="N266">
        <f>SUMPRODUCT(MOD(C266:H266,2))</f>
        <v>2</v>
      </c>
      <c r="O266">
        <f>6-N266</f>
        <v>4</v>
      </c>
      <c r="P266">
        <f>COUNTIF(C266:H266,"&lt;=14")</f>
        <v>3</v>
      </c>
      <c r="Q266">
        <f>COUNTIF(C266:H266,"&gt;=15")</f>
        <v>3</v>
      </c>
      <c r="R266">
        <f>SUMPRODUCT(--(D266:H266-C266:G266=1))</f>
        <v>1</v>
      </c>
      <c r="S266">
        <f>SUMPRODUCT(COUNTIF(C267:H267,C266:H266))</f>
        <v>1</v>
      </c>
    </row>
    <row r="267">
      <c r="A267">
        <v>209</v>
      </c>
      <c r="B267" t="str">
        <v>2024-03-19</v>
      </c>
      <c r="C267">
        <v>1</v>
      </c>
      <c r="D267">
        <v>3</v>
      </c>
      <c r="E267">
        <v>7</v>
      </c>
      <c r="F267">
        <v>11</v>
      </c>
      <c r="G267">
        <v>14</v>
      </c>
      <c r="H267">
        <v>22</v>
      </c>
      <c r="I267">
        <v>1</v>
      </c>
      <c r="J267" t="str">
        <v>01 - 03 - 07 - 11 - 14 - 22 [CB: 1]</v>
      </c>
      <c r="K267">
        <f>SUM(C267:H267)</f>
        <v>58</v>
      </c>
      <c r="L267">
        <f>AVERAGE(C267:H267)</f>
        <v>9.7</v>
      </c>
      <c r="M267">
        <f>H267-C267</f>
        <v>21</v>
      </c>
      <c r="N267">
        <f>SUMPRODUCT(MOD(C267:H267,2))</f>
        <v>4</v>
      </c>
      <c r="O267">
        <f>6-N267</f>
        <v>2</v>
      </c>
      <c r="P267">
        <f>COUNTIF(C267:H267,"&lt;=14")</f>
        <v>5</v>
      </c>
      <c r="Q267">
        <f>COUNTIF(C267:H267,"&gt;=15")</f>
        <v>1</v>
      </c>
      <c r="R267">
        <f>SUMPRODUCT(--(D267:H267-C267:G267=1))</f>
        <v>0</v>
      </c>
      <c r="S267">
        <f>SUMPRODUCT(COUNTIF(C268:H268,C267:H267))</f>
        <v>2</v>
      </c>
    </row>
    <row r="268">
      <c r="A268">
        <v>208</v>
      </c>
      <c r="B268" t="str">
        <v>2024-03-15</v>
      </c>
      <c r="C268">
        <v>1</v>
      </c>
      <c r="D268">
        <v>5</v>
      </c>
      <c r="E268">
        <v>7</v>
      </c>
      <c r="F268">
        <v>21</v>
      </c>
      <c r="G268">
        <v>24</v>
      </c>
      <c r="H268">
        <v>25</v>
      </c>
      <c r="I268">
        <v>2</v>
      </c>
      <c r="J268" t="str">
        <v>01 - 05 - 07 - 21 - 24 - 25 [CB: 2]</v>
      </c>
      <c r="K268">
        <f>SUM(C268:H268)</f>
        <v>83</v>
      </c>
      <c r="L268">
        <f>AVERAGE(C268:H268)</f>
        <v>13.8</v>
      </c>
      <c r="M268">
        <f>H268-C268</f>
        <v>24</v>
      </c>
      <c r="N268">
        <f>SUMPRODUCT(MOD(C268:H268,2))</f>
        <v>5</v>
      </c>
      <c r="O268">
        <f>6-N268</f>
        <v>1</v>
      </c>
      <c r="P268">
        <f>COUNTIF(C268:H268,"&lt;=14")</f>
        <v>3</v>
      </c>
      <c r="Q268">
        <f>COUNTIF(C268:H268,"&gt;=15")</f>
        <v>3</v>
      </c>
      <c r="R268">
        <f>SUMPRODUCT(--(D268:H268-C268:G268=1))</f>
        <v>1</v>
      </c>
      <c r="S268">
        <f>SUMPRODUCT(COUNTIF(C269:H269,C268:H268))</f>
        <v>1</v>
      </c>
    </row>
    <row r="269">
      <c r="A269">
        <v>207</v>
      </c>
      <c r="B269" t="str">
        <v>2024-03-12</v>
      </c>
      <c r="C269">
        <v>3</v>
      </c>
      <c r="D269">
        <v>6</v>
      </c>
      <c r="E269">
        <v>13</v>
      </c>
      <c r="F269">
        <v>14</v>
      </c>
      <c r="G269">
        <v>21</v>
      </c>
      <c r="H269">
        <v>28</v>
      </c>
      <c r="I269">
        <v>1</v>
      </c>
      <c r="J269" t="str">
        <v>03 - 06 - 13 - 14 - 21 - 28 [CB: 1]</v>
      </c>
      <c r="K269">
        <f>SUM(C269:H269)</f>
        <v>85</v>
      </c>
      <c r="L269">
        <f>AVERAGE(C269:H269)</f>
        <v>14.2</v>
      </c>
      <c r="M269">
        <f>H269-C269</f>
        <v>25</v>
      </c>
      <c r="N269">
        <f>SUMPRODUCT(MOD(C269:H269,2))</f>
        <v>3</v>
      </c>
      <c r="O269">
        <f>6-N269</f>
        <v>3</v>
      </c>
      <c r="P269">
        <f>COUNTIF(C269:H269,"&lt;=14")</f>
        <v>4</v>
      </c>
      <c r="Q269">
        <f>COUNTIF(C269:H269,"&gt;=15")</f>
        <v>2</v>
      </c>
      <c r="R269">
        <f>SUMPRODUCT(--(D269:H269-C269:G269=1))</f>
        <v>1</v>
      </c>
      <c r="S269">
        <f>SUMPRODUCT(COUNTIF(C270:H270,C269:H269))</f>
        <v>2</v>
      </c>
    </row>
    <row r="270">
      <c r="A270">
        <v>206</v>
      </c>
      <c r="B270" t="str">
        <v>2024-03-08</v>
      </c>
      <c r="C270">
        <v>11</v>
      </c>
      <c r="D270">
        <v>14</v>
      </c>
      <c r="E270">
        <v>18</v>
      </c>
      <c r="F270">
        <v>19</v>
      </c>
      <c r="G270">
        <v>22</v>
      </c>
      <c r="H270">
        <v>28</v>
      </c>
      <c r="I270">
        <v>3</v>
      </c>
      <c r="J270" t="str">
        <v>11 - 14 - 18 - 19 - 22 - 28 [CB: 3]</v>
      </c>
      <c r="K270">
        <f>SUM(C270:H270)</f>
        <v>112</v>
      </c>
      <c r="L270">
        <f>AVERAGE(C270:H270)</f>
        <v>18.7</v>
      </c>
      <c r="M270">
        <f>H270-C270</f>
        <v>17</v>
      </c>
      <c r="N270">
        <f>SUMPRODUCT(MOD(C270:H270,2))</f>
        <v>2</v>
      </c>
      <c r="O270">
        <f>6-N270</f>
        <v>4</v>
      </c>
      <c r="P270">
        <f>COUNTIF(C270:H270,"&lt;=14")</f>
        <v>2</v>
      </c>
      <c r="Q270">
        <f>COUNTIF(C270:H270,"&gt;=15")</f>
        <v>4</v>
      </c>
      <c r="R270">
        <f>SUMPRODUCT(--(D270:H270-C270:G270=1))</f>
        <v>1</v>
      </c>
      <c r="S270">
        <f>SUMPRODUCT(COUNTIF(C271:H271,C270:H270))</f>
        <v>1</v>
      </c>
    </row>
    <row r="271">
      <c r="A271">
        <v>205</v>
      </c>
      <c r="B271" t="str">
        <v>2024-03-05</v>
      </c>
      <c r="C271">
        <v>3</v>
      </c>
      <c r="D271">
        <v>8</v>
      </c>
      <c r="E271">
        <v>9</v>
      </c>
      <c r="F271">
        <v>16</v>
      </c>
      <c r="G271">
        <v>19</v>
      </c>
      <c r="H271">
        <v>26</v>
      </c>
      <c r="I271">
        <v>3</v>
      </c>
      <c r="J271" t="str">
        <v>03 - 08 - 09 - 16 - 19 - 26 [CB: 3]</v>
      </c>
      <c r="K271">
        <f>SUM(C271:H271)</f>
        <v>81</v>
      </c>
      <c r="L271">
        <f>AVERAGE(C271:H271)</f>
        <v>13.5</v>
      </c>
      <c r="M271">
        <f>H271-C271</f>
        <v>23</v>
      </c>
      <c r="N271">
        <f>SUMPRODUCT(MOD(C271:H271,2))</f>
        <v>3</v>
      </c>
      <c r="O271">
        <f>6-N271</f>
        <v>3</v>
      </c>
      <c r="P271">
        <f>COUNTIF(C271:H271,"&lt;=14")</f>
        <v>3</v>
      </c>
      <c r="Q271">
        <f>COUNTIF(C271:H271,"&gt;=15")</f>
        <v>3</v>
      </c>
      <c r="R271">
        <f>SUMPRODUCT(--(D271:H271-C271:G271=1))</f>
        <v>1</v>
      </c>
      <c r="S271">
        <f>SUMPRODUCT(COUNTIF(C272:H272,C271:H271))</f>
        <v>0</v>
      </c>
    </row>
    <row r="272">
      <c r="A272">
        <v>204</v>
      </c>
      <c r="B272" t="str">
        <v>2024-03-01</v>
      </c>
      <c r="C272">
        <v>4</v>
      </c>
      <c r="D272">
        <v>6</v>
      </c>
      <c r="E272">
        <v>13</v>
      </c>
      <c r="F272">
        <v>15</v>
      </c>
      <c r="G272">
        <v>20</v>
      </c>
      <c r="H272">
        <v>27</v>
      </c>
      <c r="I272">
        <v>3</v>
      </c>
      <c r="J272" t="str">
        <v>04 - 06 - 13 - 15 - 20 - 27 [CB: 3]</v>
      </c>
      <c r="K272">
        <f>SUM(C272:H272)</f>
        <v>85</v>
      </c>
      <c r="L272">
        <f>AVERAGE(C272:H272)</f>
        <v>14.2</v>
      </c>
      <c r="M272">
        <f>H272-C272</f>
        <v>23</v>
      </c>
      <c r="N272">
        <f>SUMPRODUCT(MOD(C272:H272,2))</f>
        <v>3</v>
      </c>
      <c r="O272">
        <f>6-N272</f>
        <v>3</v>
      </c>
      <c r="P272">
        <f>COUNTIF(C272:H272,"&lt;=14")</f>
        <v>3</v>
      </c>
      <c r="Q272">
        <f>COUNTIF(C272:H272,"&gt;=15")</f>
        <v>3</v>
      </c>
      <c r="R272">
        <f>SUMPRODUCT(--(D272:H272-C272:G272=1))</f>
        <v>0</v>
      </c>
      <c r="S272">
        <f>SUMPRODUCT(COUNTIF(C273:H273,C272:H272))</f>
        <v>0</v>
      </c>
    </row>
    <row r="273">
      <c r="A273">
        <v>203</v>
      </c>
      <c r="B273" t="str">
        <v>2024-02-27</v>
      </c>
      <c r="C273">
        <v>10</v>
      </c>
      <c r="D273">
        <v>18</v>
      </c>
      <c r="E273">
        <v>19</v>
      </c>
      <c r="F273">
        <v>21</v>
      </c>
      <c r="G273">
        <v>23</v>
      </c>
      <c r="H273">
        <v>24</v>
      </c>
      <c r="I273">
        <v>3</v>
      </c>
      <c r="J273" t="str">
        <v>10 - 18 - 19 - 21 - 23 - 24 [CB: 3]</v>
      </c>
      <c r="K273">
        <f>SUM(C273:H273)</f>
        <v>115</v>
      </c>
      <c r="L273">
        <f>AVERAGE(C273:H273)</f>
        <v>19.2</v>
      </c>
      <c r="M273">
        <f>H273-C273</f>
        <v>14</v>
      </c>
      <c r="N273">
        <f>SUMPRODUCT(MOD(C273:H273,2))</f>
        <v>3</v>
      </c>
      <c r="O273">
        <f>6-N273</f>
        <v>3</v>
      </c>
      <c r="P273">
        <f>COUNTIF(C273:H273,"&lt;=14")</f>
        <v>1</v>
      </c>
      <c r="Q273">
        <f>COUNTIF(C273:H273,"&gt;=15")</f>
        <v>5</v>
      </c>
      <c r="R273">
        <f>SUMPRODUCT(--(D273:H273-C273:G273=1))</f>
        <v>2</v>
      </c>
      <c r="S273">
        <f>SUMPRODUCT(COUNTIF(C274:H274,C273:H273))</f>
        <v>2</v>
      </c>
    </row>
    <row r="274">
      <c r="A274">
        <v>202</v>
      </c>
      <c r="B274" t="str">
        <v>2024-02-23</v>
      </c>
      <c r="C274">
        <v>6</v>
      </c>
      <c r="D274">
        <v>8</v>
      </c>
      <c r="E274">
        <v>9</v>
      </c>
      <c r="F274">
        <v>11</v>
      </c>
      <c r="G274">
        <v>19</v>
      </c>
      <c r="H274">
        <v>23</v>
      </c>
      <c r="I274">
        <v>3</v>
      </c>
      <c r="J274" t="str">
        <v>06 - 08 - 09 - 11 - 19 - 23 [CB: 3]</v>
      </c>
      <c r="K274">
        <f>SUM(C274:H274)</f>
        <v>76</v>
      </c>
      <c r="L274">
        <f>AVERAGE(C274:H274)</f>
        <v>12.7</v>
      </c>
      <c r="M274">
        <f>H274-C274</f>
        <v>17</v>
      </c>
      <c r="N274">
        <f>SUMPRODUCT(MOD(C274:H274,2))</f>
        <v>4</v>
      </c>
      <c r="O274">
        <f>6-N274</f>
        <v>2</v>
      </c>
      <c r="P274">
        <f>COUNTIF(C274:H274,"&lt;=14")</f>
        <v>4</v>
      </c>
      <c r="Q274">
        <f>COUNTIF(C274:H274,"&gt;=15")</f>
        <v>2</v>
      </c>
      <c r="R274">
        <f>SUMPRODUCT(--(D274:H274-C274:G274=1))</f>
        <v>1</v>
      </c>
      <c r="S274">
        <f>SUMPRODUCT(COUNTIF(C275:H275,C274:H274))</f>
        <v>2</v>
      </c>
    </row>
    <row r="275">
      <c r="A275">
        <v>201</v>
      </c>
      <c r="B275" t="str">
        <v>2024-02-20</v>
      </c>
      <c r="C275">
        <v>5</v>
      </c>
      <c r="D275">
        <v>8</v>
      </c>
      <c r="E275">
        <v>20</v>
      </c>
      <c r="F275">
        <v>22</v>
      </c>
      <c r="G275">
        <v>23</v>
      </c>
      <c r="H275">
        <v>27</v>
      </c>
      <c r="I275">
        <v>2</v>
      </c>
      <c r="J275" t="str">
        <v>05 - 08 - 20 - 22 - 23 - 27 [CB: 2]</v>
      </c>
      <c r="K275">
        <f>SUM(C275:H275)</f>
        <v>105</v>
      </c>
      <c r="L275">
        <f>AVERAGE(C275:H275)</f>
        <v>17.5</v>
      </c>
      <c r="M275">
        <f>H275-C275</f>
        <v>22</v>
      </c>
      <c r="N275">
        <f>SUMPRODUCT(MOD(C275:H275,2))</f>
        <v>3</v>
      </c>
      <c r="O275">
        <f>6-N275</f>
        <v>3</v>
      </c>
      <c r="P275">
        <f>COUNTIF(C275:H275,"&lt;=14")</f>
        <v>2</v>
      </c>
      <c r="Q275">
        <f>COUNTIF(C275:H275,"&gt;=15")</f>
        <v>4</v>
      </c>
      <c r="R275">
        <f>SUMPRODUCT(--(D275:H275-C275:G275=1))</f>
        <v>1</v>
      </c>
      <c r="S275">
        <f>SUMPRODUCT(COUNTIF(C276:H276,C275:H275))</f>
        <v>1</v>
      </c>
    </row>
    <row r="276">
      <c r="A276">
        <v>200</v>
      </c>
      <c r="B276" t="str">
        <v>2024-02-16</v>
      </c>
      <c r="C276">
        <v>6</v>
      </c>
      <c r="D276">
        <v>12</v>
      </c>
      <c r="E276">
        <v>15</v>
      </c>
      <c r="F276">
        <v>16</v>
      </c>
      <c r="G276">
        <v>18</v>
      </c>
      <c r="H276">
        <v>22</v>
      </c>
      <c r="I276">
        <v>1</v>
      </c>
      <c r="J276" t="str">
        <v>06 - 12 - 15 - 16 - 18 - 22 [CB: 1]</v>
      </c>
      <c r="K276">
        <f>SUM(C276:H276)</f>
        <v>89</v>
      </c>
      <c r="L276">
        <f>AVERAGE(C276:H276)</f>
        <v>14.8</v>
      </c>
      <c r="M276">
        <f>H276-C276</f>
        <v>16</v>
      </c>
      <c r="N276">
        <f>SUMPRODUCT(MOD(C276:H276,2))</f>
        <v>1</v>
      </c>
      <c r="O276">
        <f>6-N276</f>
        <v>5</v>
      </c>
      <c r="P276">
        <f>COUNTIF(C276:H276,"&lt;=14")</f>
        <v>2</v>
      </c>
      <c r="Q276">
        <f>COUNTIF(C276:H276,"&gt;=15")</f>
        <v>4</v>
      </c>
      <c r="R276">
        <f>SUMPRODUCT(--(D276:H276-C276:G276=1))</f>
        <v>1</v>
      </c>
      <c r="S276">
        <f>SUMPRODUCT(COUNTIF(C277:H277,C276:H276))</f>
        <v>3</v>
      </c>
    </row>
    <row r="277">
      <c r="A277">
        <v>199</v>
      </c>
      <c r="B277" t="str">
        <v>2024-02-13</v>
      </c>
      <c r="C277">
        <v>4</v>
      </c>
      <c r="D277">
        <v>6</v>
      </c>
      <c r="E277">
        <v>12</v>
      </c>
      <c r="F277">
        <v>16</v>
      </c>
      <c r="G277">
        <v>25</v>
      </c>
      <c r="H277">
        <v>26</v>
      </c>
      <c r="I277">
        <v>1</v>
      </c>
      <c r="J277" t="str">
        <v>04 - 06 - 12 - 16 - 25 - 26 [CB: 1]</v>
      </c>
      <c r="K277">
        <f>SUM(C277:H277)</f>
        <v>89</v>
      </c>
      <c r="L277">
        <f>AVERAGE(C277:H277)</f>
        <v>14.8</v>
      </c>
      <c r="M277">
        <f>H277-C277</f>
        <v>22</v>
      </c>
      <c r="N277">
        <f>SUMPRODUCT(MOD(C277:H277,2))</f>
        <v>1</v>
      </c>
      <c r="O277">
        <f>6-N277</f>
        <v>5</v>
      </c>
      <c r="P277">
        <f>COUNTIF(C277:H277,"&lt;=14")</f>
        <v>3</v>
      </c>
      <c r="Q277">
        <f>COUNTIF(C277:H277,"&gt;=15")</f>
        <v>3</v>
      </c>
      <c r="R277">
        <f>SUMPRODUCT(--(D277:H277-C277:G277=1))</f>
        <v>1</v>
      </c>
      <c r="S277">
        <f>SUMPRODUCT(COUNTIF(C278:H278,C277:H277))</f>
        <v>2</v>
      </c>
    </row>
    <row r="278">
      <c r="A278">
        <v>198</v>
      </c>
      <c r="B278" t="str">
        <v>2024-02-09</v>
      </c>
      <c r="C278">
        <v>3</v>
      </c>
      <c r="D278">
        <v>4</v>
      </c>
      <c r="E278">
        <v>18</v>
      </c>
      <c r="F278">
        <v>19</v>
      </c>
      <c r="G278">
        <v>20</v>
      </c>
      <c r="H278">
        <v>26</v>
      </c>
      <c r="I278">
        <v>3</v>
      </c>
      <c r="J278" t="str">
        <v>03 - 04 - 18 - 19 - 20 - 26 [CB: 3]</v>
      </c>
      <c r="K278">
        <f>SUM(C278:H278)</f>
        <v>90</v>
      </c>
      <c r="L278">
        <f>AVERAGE(C278:H278)</f>
        <v>15</v>
      </c>
      <c r="M278">
        <f>H278-C278</f>
        <v>23</v>
      </c>
      <c r="N278">
        <f>SUMPRODUCT(MOD(C278:H278,2))</f>
        <v>2</v>
      </c>
      <c r="O278">
        <f>6-N278</f>
        <v>4</v>
      </c>
      <c r="P278">
        <f>COUNTIF(C278:H278,"&lt;=14")</f>
        <v>2</v>
      </c>
      <c r="Q278">
        <f>COUNTIF(C278:H278,"&gt;=15")</f>
        <v>4</v>
      </c>
      <c r="R278">
        <f>SUMPRODUCT(--(D278:H278-C278:G278=1))</f>
        <v>3</v>
      </c>
      <c r="S278">
        <f>SUMPRODUCT(COUNTIF(C279:H279,C278:H278))</f>
        <v>2</v>
      </c>
    </row>
    <row r="279">
      <c r="A279">
        <v>197</v>
      </c>
      <c r="B279" t="str">
        <v>2024-02-06</v>
      </c>
      <c r="C279">
        <v>3</v>
      </c>
      <c r="D279">
        <v>9</v>
      </c>
      <c r="E279">
        <v>12</v>
      </c>
      <c r="F279">
        <v>13</v>
      </c>
      <c r="G279">
        <v>19</v>
      </c>
      <c r="H279">
        <v>27</v>
      </c>
      <c r="I279">
        <v>3</v>
      </c>
      <c r="J279" t="str">
        <v>03 - 09 - 12 - 13 - 19 - 27 [CB: 3]</v>
      </c>
      <c r="K279">
        <f>SUM(C279:H279)</f>
        <v>83</v>
      </c>
      <c r="L279">
        <f>AVERAGE(C279:H279)</f>
        <v>13.8</v>
      </c>
      <c r="M279">
        <f>H279-C279</f>
        <v>24</v>
      </c>
      <c r="N279">
        <f>SUMPRODUCT(MOD(C279:H279,2))</f>
        <v>5</v>
      </c>
      <c r="O279">
        <f>6-N279</f>
        <v>1</v>
      </c>
      <c r="P279">
        <f>COUNTIF(C279:H279,"&lt;=14")</f>
        <v>4</v>
      </c>
      <c r="Q279">
        <f>COUNTIF(C279:H279,"&gt;=15")</f>
        <v>2</v>
      </c>
      <c r="R279">
        <f>SUMPRODUCT(--(D279:H279-C279:G279=1))</f>
        <v>1</v>
      </c>
      <c r="S279">
        <f>SUMPRODUCT(COUNTIF(C280:H280,C279:H279))</f>
        <v>1</v>
      </c>
    </row>
    <row r="280">
      <c r="A280">
        <v>196</v>
      </c>
      <c r="B280" t="str">
        <v>2024-02-02</v>
      </c>
      <c r="C280">
        <v>1</v>
      </c>
      <c r="D280">
        <v>5</v>
      </c>
      <c r="E280">
        <v>12</v>
      </c>
      <c r="F280">
        <v>21</v>
      </c>
      <c r="G280">
        <v>26</v>
      </c>
      <c r="H280">
        <v>28</v>
      </c>
      <c r="I280">
        <v>3</v>
      </c>
      <c r="J280" t="str">
        <v>01 - 05 - 12 - 21 - 26 - 28 [CB: 3]</v>
      </c>
      <c r="K280">
        <f>SUM(C280:H280)</f>
        <v>93</v>
      </c>
      <c r="L280">
        <f>AVERAGE(C280:H280)</f>
        <v>15.5</v>
      </c>
      <c r="M280">
        <f>H280-C280</f>
        <v>27</v>
      </c>
      <c r="N280">
        <f>SUMPRODUCT(MOD(C280:H280,2))</f>
        <v>3</v>
      </c>
      <c r="O280">
        <f>6-N280</f>
        <v>3</v>
      </c>
      <c r="P280">
        <f>COUNTIF(C280:H280,"&lt;=14")</f>
        <v>3</v>
      </c>
      <c r="Q280">
        <f>COUNTIF(C280:H280,"&gt;=15")</f>
        <v>3</v>
      </c>
      <c r="R280">
        <f>SUMPRODUCT(--(D280:H280-C280:G280=1))</f>
        <v>0</v>
      </c>
      <c r="S280">
        <f>SUMPRODUCT(COUNTIF(C281:H281,C280:H280))</f>
        <v>2</v>
      </c>
    </row>
    <row r="281">
      <c r="A281">
        <v>195</v>
      </c>
      <c r="B281" t="str">
        <v>2024-01-30</v>
      </c>
      <c r="C281">
        <v>1</v>
      </c>
      <c r="D281">
        <v>4</v>
      </c>
      <c r="E281">
        <v>6</v>
      </c>
      <c r="F281">
        <v>20</v>
      </c>
      <c r="G281">
        <v>23</v>
      </c>
      <c r="H281">
        <v>26</v>
      </c>
      <c r="I281">
        <v>1</v>
      </c>
      <c r="J281" t="str">
        <v>01 - 04 - 06 - 20 - 23 - 26 [CB: 1]</v>
      </c>
      <c r="K281">
        <f>SUM(C281:H281)</f>
        <v>80</v>
      </c>
      <c r="L281">
        <f>AVERAGE(C281:H281)</f>
        <v>13.3</v>
      </c>
      <c r="M281">
        <f>H281-C281</f>
        <v>25</v>
      </c>
      <c r="N281">
        <f>SUMPRODUCT(MOD(C281:H281,2))</f>
        <v>2</v>
      </c>
      <c r="O281">
        <f>6-N281</f>
        <v>4</v>
      </c>
      <c r="P281">
        <f>COUNTIF(C281:H281,"&lt;=14")</f>
        <v>3</v>
      </c>
      <c r="Q281">
        <f>COUNTIF(C281:H281,"&gt;=15")</f>
        <v>3</v>
      </c>
      <c r="R281">
        <f>SUMPRODUCT(--(D281:H281-C281:G281=1))</f>
        <v>0</v>
      </c>
      <c r="S281">
        <f>SUMPRODUCT(COUNTIF(C282:H282,C281:H281))</f>
        <v>4</v>
      </c>
    </row>
    <row r="282">
      <c r="A282">
        <v>194</v>
      </c>
      <c r="B282" t="str">
        <v>2024-01-26</v>
      </c>
      <c r="C282">
        <v>4</v>
      </c>
      <c r="D282">
        <v>6</v>
      </c>
      <c r="E282">
        <v>9</v>
      </c>
      <c r="F282">
        <v>14</v>
      </c>
      <c r="G282">
        <v>23</v>
      </c>
      <c r="H282">
        <v>26</v>
      </c>
      <c r="I282">
        <v>1</v>
      </c>
      <c r="J282" t="str">
        <v>04 - 06 - 09 - 14 - 23 - 26 [CB: 1]</v>
      </c>
      <c r="K282">
        <f>SUM(C282:H282)</f>
        <v>82</v>
      </c>
      <c r="L282">
        <f>AVERAGE(C282:H282)</f>
        <v>13.7</v>
      </c>
      <c r="M282">
        <f>H282-C282</f>
        <v>22</v>
      </c>
      <c r="N282">
        <f>SUMPRODUCT(MOD(C282:H282,2))</f>
        <v>2</v>
      </c>
      <c r="O282">
        <f>6-N282</f>
        <v>4</v>
      </c>
      <c r="P282">
        <f>COUNTIF(C282:H282,"&lt;=14")</f>
        <v>4</v>
      </c>
      <c r="Q282">
        <f>COUNTIF(C282:H282,"&gt;=15")</f>
        <v>2</v>
      </c>
      <c r="R282">
        <f>SUMPRODUCT(--(D282:H282-C282:G282=1))</f>
        <v>0</v>
      </c>
      <c r="S282">
        <f>SUMPRODUCT(COUNTIF(C283:H283,C282:H282))</f>
        <v>0</v>
      </c>
    </row>
    <row r="283">
      <c r="A283">
        <v>193</v>
      </c>
      <c r="B283" t="str">
        <v>2024-01-23</v>
      </c>
      <c r="C283">
        <v>13</v>
      </c>
      <c r="D283">
        <v>15</v>
      </c>
      <c r="E283">
        <v>18</v>
      </c>
      <c r="F283">
        <v>21</v>
      </c>
      <c r="G283">
        <v>22</v>
      </c>
      <c r="H283">
        <v>28</v>
      </c>
      <c r="I283">
        <v>3</v>
      </c>
      <c r="J283" t="str">
        <v>13 - 15 - 18 - 21 - 22 - 28 [CB: 3]</v>
      </c>
      <c r="K283">
        <f>SUM(C283:H283)</f>
        <v>117</v>
      </c>
      <c r="L283">
        <f>AVERAGE(C283:H283)</f>
        <v>19.5</v>
      </c>
      <c r="M283">
        <f>H283-C283</f>
        <v>15</v>
      </c>
      <c r="N283">
        <f>SUMPRODUCT(MOD(C283:H283,2))</f>
        <v>3</v>
      </c>
      <c r="O283">
        <f>6-N283</f>
        <v>3</v>
      </c>
      <c r="P283">
        <f>COUNTIF(C283:H283,"&lt;=14")</f>
        <v>1</v>
      </c>
      <c r="Q283">
        <f>COUNTIF(C283:H283,"&gt;=15")</f>
        <v>5</v>
      </c>
      <c r="R283">
        <f>SUMPRODUCT(--(D283:H283-C283:G283=1))</f>
        <v>1</v>
      </c>
      <c r="S283">
        <f>SUMPRODUCT(COUNTIF(C284:H284,C283:H283))</f>
        <v>0</v>
      </c>
    </row>
    <row r="284">
      <c r="A284">
        <v>192</v>
      </c>
      <c r="B284" t="str">
        <v>2024-01-19</v>
      </c>
      <c r="C284">
        <v>3</v>
      </c>
      <c r="D284">
        <v>6</v>
      </c>
      <c r="E284">
        <v>12</v>
      </c>
      <c r="F284">
        <v>17</v>
      </c>
      <c r="G284">
        <v>24</v>
      </c>
      <c r="H284">
        <v>25</v>
      </c>
      <c r="I284">
        <v>3</v>
      </c>
      <c r="J284" t="str">
        <v>03 - 06 - 12 - 17 - 24 - 25 [CB: 3]</v>
      </c>
      <c r="K284">
        <f>SUM(C284:H284)</f>
        <v>87</v>
      </c>
      <c r="L284">
        <f>AVERAGE(C284:H284)</f>
        <v>14.5</v>
      </c>
      <c r="M284">
        <f>H284-C284</f>
        <v>22</v>
      </c>
      <c r="N284">
        <f>SUMPRODUCT(MOD(C284:H284,2))</f>
        <v>3</v>
      </c>
      <c r="O284">
        <f>6-N284</f>
        <v>3</v>
      </c>
      <c r="P284">
        <f>COUNTIF(C284:H284,"&lt;=14")</f>
        <v>3</v>
      </c>
      <c r="Q284">
        <f>COUNTIF(C284:H284,"&gt;=15")</f>
        <v>3</v>
      </c>
      <c r="R284">
        <f>SUMPRODUCT(--(D284:H284-C284:G284=1))</f>
        <v>1</v>
      </c>
      <c r="S284">
        <f>SUMPRODUCT(COUNTIF(C285:H285,C284:H284))</f>
        <v>2</v>
      </c>
    </row>
    <row r="285">
      <c r="A285">
        <v>191</v>
      </c>
      <c r="B285" t="str">
        <v>2024-01-16</v>
      </c>
      <c r="C285">
        <v>3</v>
      </c>
      <c r="D285">
        <v>12</v>
      </c>
      <c r="E285">
        <v>14</v>
      </c>
      <c r="F285">
        <v>26</v>
      </c>
      <c r="G285">
        <v>27</v>
      </c>
      <c r="H285">
        <v>28</v>
      </c>
      <c r="I285">
        <v>3</v>
      </c>
      <c r="J285" t="str">
        <v>03 - 12 - 14 - 26 - 27 - 28 [CB: 3]</v>
      </c>
      <c r="K285">
        <f>SUM(C285:H285)</f>
        <v>110</v>
      </c>
      <c r="L285">
        <f>AVERAGE(C285:H285)</f>
        <v>18.3</v>
      </c>
      <c r="M285">
        <f>H285-C285</f>
        <v>25</v>
      </c>
      <c r="N285">
        <f>SUMPRODUCT(MOD(C285:H285,2))</f>
        <v>2</v>
      </c>
      <c r="O285">
        <f>6-N285</f>
        <v>4</v>
      </c>
      <c r="P285">
        <f>COUNTIF(C285:H285,"&lt;=14")</f>
        <v>3</v>
      </c>
      <c r="Q285">
        <f>COUNTIF(C285:H285,"&gt;=15")</f>
        <v>3</v>
      </c>
      <c r="R285">
        <f>SUMPRODUCT(--(D285:H285-C285:G285=1))</f>
        <v>2</v>
      </c>
      <c r="S285">
        <f>SUMPRODUCT(COUNTIF(C286:H286,C285:H285))</f>
        <v>2</v>
      </c>
    </row>
    <row r="286">
      <c r="A286">
        <v>190</v>
      </c>
      <c r="B286" t="str">
        <v>2024-01-12</v>
      </c>
      <c r="C286">
        <v>6</v>
      </c>
      <c r="D286">
        <v>12</v>
      </c>
      <c r="E286">
        <v>17</v>
      </c>
      <c r="F286">
        <v>20</v>
      </c>
      <c r="G286">
        <v>23</v>
      </c>
      <c r="H286">
        <v>26</v>
      </c>
      <c r="I286">
        <v>2</v>
      </c>
      <c r="J286" t="str">
        <v>06 - 12 - 17 - 20 - 23 - 26 [CB: 2]</v>
      </c>
      <c r="K286">
        <f>SUM(C286:H286)</f>
        <v>104</v>
      </c>
      <c r="L286">
        <f>AVERAGE(C286:H286)</f>
        <v>17.3</v>
      </c>
      <c r="M286">
        <f>H286-C286</f>
        <v>20</v>
      </c>
      <c r="N286">
        <f>SUMPRODUCT(MOD(C286:H286,2))</f>
        <v>2</v>
      </c>
      <c r="O286">
        <f>6-N286</f>
        <v>4</v>
      </c>
      <c r="P286">
        <f>COUNTIF(C286:H286,"&lt;=14")</f>
        <v>2</v>
      </c>
      <c r="Q286">
        <f>COUNTIF(C286:H286,"&gt;=15")</f>
        <v>4</v>
      </c>
      <c r="R286">
        <f>SUMPRODUCT(--(D286:H286-C286:G286=1))</f>
        <v>0</v>
      </c>
      <c r="S286">
        <f>SUMPRODUCT(COUNTIF(C287:H287,C286:H286))</f>
        <v>2</v>
      </c>
    </row>
    <row r="287">
      <c r="A287">
        <v>189</v>
      </c>
      <c r="B287" t="str">
        <v>2024-01-09</v>
      </c>
      <c r="C287">
        <v>1</v>
      </c>
      <c r="D287">
        <v>3</v>
      </c>
      <c r="E287">
        <v>7</v>
      </c>
      <c r="F287">
        <v>12</v>
      </c>
      <c r="G287">
        <v>17</v>
      </c>
      <c r="H287">
        <v>21</v>
      </c>
      <c r="I287">
        <v>2</v>
      </c>
      <c r="J287" t="str">
        <v>01 - 03 - 07 - 12 - 17 - 21 [CB: 2]</v>
      </c>
      <c r="K287">
        <f>SUM(C287:H287)</f>
        <v>61</v>
      </c>
      <c r="L287">
        <f>AVERAGE(C287:H287)</f>
        <v>10.2</v>
      </c>
      <c r="M287">
        <f>H287-C287</f>
        <v>20</v>
      </c>
      <c r="N287">
        <f>SUMPRODUCT(MOD(C287:H287,2))</f>
        <v>5</v>
      </c>
      <c r="O287">
        <f>6-N287</f>
        <v>1</v>
      </c>
      <c r="P287">
        <f>COUNTIF(C287:H287,"&lt;=14")</f>
        <v>4</v>
      </c>
      <c r="Q287">
        <f>COUNTIF(C287:H287,"&gt;=15")</f>
        <v>2</v>
      </c>
      <c r="R287">
        <f>SUMPRODUCT(--(D287:H287-C287:G287=1))</f>
        <v>0</v>
      </c>
      <c r="S287">
        <f>SUMPRODUCT(COUNTIF(C288:H288,C287:H287))</f>
        <v>3</v>
      </c>
    </row>
    <row r="288">
      <c r="A288">
        <v>188</v>
      </c>
      <c r="B288" t="str">
        <v>2024-01-05</v>
      </c>
      <c r="C288">
        <v>1</v>
      </c>
      <c r="D288">
        <v>3</v>
      </c>
      <c r="E288">
        <v>12</v>
      </c>
      <c r="F288">
        <v>18</v>
      </c>
      <c r="G288">
        <v>22</v>
      </c>
      <c r="H288">
        <v>23</v>
      </c>
      <c r="I288">
        <v>3</v>
      </c>
      <c r="J288" t="str">
        <v>01 - 03 - 12 - 18 - 22 - 23 [CB: 3]</v>
      </c>
      <c r="K288">
        <f>SUM(C288:H288)</f>
        <v>79</v>
      </c>
      <c r="L288">
        <f>AVERAGE(C288:H288)</f>
        <v>13.2</v>
      </c>
      <c r="M288">
        <f>H288-C288</f>
        <v>22</v>
      </c>
      <c r="N288">
        <f>SUMPRODUCT(MOD(C288:H288,2))</f>
        <v>3</v>
      </c>
      <c r="O288">
        <f>6-N288</f>
        <v>3</v>
      </c>
      <c r="P288">
        <f>COUNTIF(C288:H288,"&lt;=14")</f>
        <v>3</v>
      </c>
      <c r="Q288">
        <f>COUNTIF(C288:H288,"&gt;=15")</f>
        <v>3</v>
      </c>
      <c r="R288">
        <f>SUMPRODUCT(--(D288:H288-C288:G288=1))</f>
        <v>1</v>
      </c>
      <c r="S288">
        <f>SUMPRODUCT(COUNTIF(C289:H289,C288:H288))</f>
        <v>2</v>
      </c>
    </row>
    <row r="289">
      <c r="A289">
        <v>187</v>
      </c>
      <c r="B289" t="str">
        <v>2024-01-02</v>
      </c>
      <c r="C289">
        <v>2</v>
      </c>
      <c r="D289">
        <v>3</v>
      </c>
      <c r="E289">
        <v>7</v>
      </c>
      <c r="F289">
        <v>9</v>
      </c>
      <c r="G289">
        <v>19</v>
      </c>
      <c r="H289">
        <v>23</v>
      </c>
      <c r="I289">
        <v>2</v>
      </c>
      <c r="J289" t="str">
        <v>02 - 03 - 07 - 09 - 19 - 23 [CB: 2]</v>
      </c>
      <c r="K289">
        <f>SUM(C289:H289)</f>
        <v>63</v>
      </c>
      <c r="L289">
        <f>AVERAGE(C289:H289)</f>
        <v>10.5</v>
      </c>
      <c r="M289">
        <f>H289-C289</f>
        <v>21</v>
      </c>
      <c r="N289">
        <f>SUMPRODUCT(MOD(C289:H289,2))</f>
        <v>5</v>
      </c>
      <c r="O289">
        <f>6-N289</f>
        <v>1</v>
      </c>
      <c r="P289">
        <f>COUNTIF(C289:H289,"&lt;=14")</f>
        <v>4</v>
      </c>
      <c r="Q289">
        <f>COUNTIF(C289:H289,"&gt;=15")</f>
        <v>2</v>
      </c>
      <c r="R289">
        <f>SUMPRODUCT(--(D289:H289-C289:G289=1))</f>
        <v>1</v>
      </c>
      <c r="S289">
        <f>SUMPRODUCT(COUNTIF(C290:H290,C289:H289))</f>
        <v>1</v>
      </c>
    </row>
    <row r="290">
      <c r="A290">
        <v>186</v>
      </c>
      <c r="B290" t="str">
        <v>2023-12-29</v>
      </c>
      <c r="C290">
        <v>2</v>
      </c>
      <c r="D290">
        <v>5</v>
      </c>
      <c r="E290">
        <v>15</v>
      </c>
      <c r="F290">
        <v>16</v>
      </c>
      <c r="G290">
        <v>26</v>
      </c>
      <c r="H290">
        <v>28</v>
      </c>
      <c r="I290">
        <v>3</v>
      </c>
      <c r="J290" t="str">
        <v>02 - 05 - 15 - 16 - 26 - 28 [CB: 3]</v>
      </c>
      <c r="K290">
        <f>SUM(C290:H290)</f>
        <v>92</v>
      </c>
      <c r="L290">
        <f>AVERAGE(C290:H290)</f>
        <v>15.3</v>
      </c>
      <c r="M290">
        <f>H290-C290</f>
        <v>26</v>
      </c>
      <c r="N290">
        <f>SUMPRODUCT(MOD(C290:H290,2))</f>
        <v>2</v>
      </c>
      <c r="O290">
        <f>6-N290</f>
        <v>4</v>
      </c>
      <c r="P290">
        <f>COUNTIF(C290:H290,"&lt;=14")</f>
        <v>2</v>
      </c>
      <c r="Q290">
        <f>COUNTIF(C290:H290,"&gt;=15")</f>
        <v>4</v>
      </c>
      <c r="R290">
        <f>SUMPRODUCT(--(D290:H290-C290:G290=1))</f>
        <v>1</v>
      </c>
      <c r="S290">
        <f>SUMPRODUCT(COUNTIF(C291:H291,C290:H290))</f>
        <v>1</v>
      </c>
    </row>
    <row r="291">
      <c r="A291">
        <v>185</v>
      </c>
      <c r="B291" t="str">
        <v>2023-12-26</v>
      </c>
      <c r="C291">
        <v>2</v>
      </c>
      <c r="D291">
        <v>11</v>
      </c>
      <c r="E291">
        <v>17</v>
      </c>
      <c r="F291">
        <v>19</v>
      </c>
      <c r="G291">
        <v>21</v>
      </c>
      <c r="H291">
        <v>27</v>
      </c>
      <c r="I291">
        <v>1</v>
      </c>
      <c r="J291" t="str">
        <v>02 - 11 - 17 - 19 - 21 - 27 [CB: 1]</v>
      </c>
      <c r="K291">
        <f>SUM(C291:H291)</f>
        <v>97</v>
      </c>
      <c r="L291">
        <f>AVERAGE(C291:H291)</f>
        <v>16.2</v>
      </c>
      <c r="M291">
        <f>H291-C291</f>
        <v>25</v>
      </c>
      <c r="N291">
        <f>SUMPRODUCT(MOD(C291:H291,2))</f>
        <v>5</v>
      </c>
      <c r="O291">
        <f>6-N291</f>
        <v>1</v>
      </c>
      <c r="P291">
        <f>COUNTIF(C291:H291,"&lt;=14")</f>
        <v>2</v>
      </c>
      <c r="Q291">
        <f>COUNTIF(C291:H291,"&gt;=15")</f>
        <v>4</v>
      </c>
      <c r="R291">
        <f>SUMPRODUCT(--(D291:H291-C291:G291=1))</f>
        <v>0</v>
      </c>
      <c r="S291">
        <f>SUMPRODUCT(COUNTIF(C292:H292,C291:H291))</f>
        <v>1</v>
      </c>
    </row>
    <row r="292">
      <c r="A292">
        <v>184</v>
      </c>
      <c r="B292" t="str">
        <v>2023-12-22</v>
      </c>
      <c r="C292">
        <v>2</v>
      </c>
      <c r="D292">
        <v>4</v>
      </c>
      <c r="E292">
        <v>8</v>
      </c>
      <c r="F292">
        <v>9</v>
      </c>
      <c r="G292">
        <v>12</v>
      </c>
      <c r="H292">
        <v>18</v>
      </c>
      <c r="I292">
        <v>2</v>
      </c>
      <c r="J292" t="str">
        <v>02 - 04 - 08 - 09 - 12 - 18 [CB: 2]</v>
      </c>
      <c r="K292">
        <f>SUM(C292:H292)</f>
        <v>53</v>
      </c>
      <c r="L292">
        <f>AVERAGE(C292:H292)</f>
        <v>8.8</v>
      </c>
      <c r="M292">
        <f>H292-C292</f>
        <v>16</v>
      </c>
      <c r="N292">
        <f>SUMPRODUCT(MOD(C292:H292,2))</f>
        <v>1</v>
      </c>
      <c r="O292">
        <f>6-N292</f>
        <v>5</v>
      </c>
      <c r="P292">
        <f>COUNTIF(C292:H292,"&lt;=14")</f>
        <v>5</v>
      </c>
      <c r="Q292">
        <f>COUNTIF(C292:H292,"&gt;=15")</f>
        <v>1</v>
      </c>
      <c r="R292">
        <f>SUMPRODUCT(--(D292:H292-C292:G292=1))</f>
        <v>1</v>
      </c>
      <c r="S292">
        <f>SUMPRODUCT(COUNTIF(C293:H293,C292:H292))</f>
        <v>1</v>
      </c>
    </row>
    <row r="293">
      <c r="A293">
        <v>183</v>
      </c>
      <c r="B293" t="str">
        <v>2023-12-19</v>
      </c>
      <c r="C293">
        <v>4</v>
      </c>
      <c r="D293">
        <v>14</v>
      </c>
      <c r="E293">
        <v>19</v>
      </c>
      <c r="F293">
        <v>22</v>
      </c>
      <c r="G293">
        <v>25</v>
      </c>
      <c r="H293">
        <v>27</v>
      </c>
      <c r="I293">
        <v>3</v>
      </c>
      <c r="J293" t="str">
        <v>04 - 14 - 19 - 22 - 25 - 27 [CB: 3]</v>
      </c>
      <c r="K293">
        <f>SUM(C293:H293)</f>
        <v>111</v>
      </c>
      <c r="L293">
        <f>AVERAGE(C293:H293)</f>
        <v>18.5</v>
      </c>
      <c r="M293">
        <f>H293-C293</f>
        <v>23</v>
      </c>
      <c r="N293">
        <f>SUMPRODUCT(MOD(C293:H293,2))</f>
        <v>3</v>
      </c>
      <c r="O293">
        <f>6-N293</f>
        <v>3</v>
      </c>
      <c r="P293">
        <f>COUNTIF(C293:H293,"&lt;=14")</f>
        <v>2</v>
      </c>
      <c r="Q293">
        <f>COUNTIF(C293:H293,"&gt;=15")</f>
        <v>4</v>
      </c>
      <c r="R293">
        <f>SUMPRODUCT(--(D293:H293-C293:G293=1))</f>
        <v>0</v>
      </c>
      <c r="S293">
        <f>SUMPRODUCT(COUNTIF(C294:H294,C293:H293))</f>
        <v>2</v>
      </c>
    </row>
    <row r="294">
      <c r="A294">
        <v>182</v>
      </c>
      <c r="B294" t="str">
        <v>2023-12-15</v>
      </c>
      <c r="C294">
        <v>3</v>
      </c>
      <c r="D294">
        <v>14</v>
      </c>
      <c r="E294">
        <v>17</v>
      </c>
      <c r="F294">
        <v>20</v>
      </c>
      <c r="G294">
        <v>22</v>
      </c>
      <c r="H294">
        <v>26</v>
      </c>
      <c r="I294">
        <v>2</v>
      </c>
      <c r="J294" t="str">
        <v>03 - 14 - 17 - 20 - 22 - 26 [CB: 2]</v>
      </c>
      <c r="K294">
        <f>SUM(C294:H294)</f>
        <v>102</v>
      </c>
      <c r="L294">
        <f>AVERAGE(C294:H294)</f>
        <v>17</v>
      </c>
      <c r="M294">
        <f>H294-C294</f>
        <v>23</v>
      </c>
      <c r="N294">
        <f>SUMPRODUCT(MOD(C294:H294,2))</f>
        <v>2</v>
      </c>
      <c r="O294">
        <f>6-N294</f>
        <v>4</v>
      </c>
      <c r="P294">
        <f>COUNTIF(C294:H294,"&lt;=14")</f>
        <v>2</v>
      </c>
      <c r="Q294">
        <f>COUNTIF(C294:H294,"&gt;=15")</f>
        <v>4</v>
      </c>
      <c r="R294">
        <f>SUMPRODUCT(--(D294:H294-C294:G294=1))</f>
        <v>0</v>
      </c>
      <c r="S294">
        <f>SUMPRODUCT(COUNTIF(C295:H295,C294:H294))</f>
        <v>2</v>
      </c>
    </row>
    <row r="295">
      <c r="A295">
        <v>181</v>
      </c>
      <c r="B295" t="str">
        <v>2023-12-12</v>
      </c>
      <c r="C295">
        <v>3</v>
      </c>
      <c r="D295">
        <v>6</v>
      </c>
      <c r="E295">
        <v>16</v>
      </c>
      <c r="F295">
        <v>19</v>
      </c>
      <c r="G295">
        <v>22</v>
      </c>
      <c r="H295">
        <v>28</v>
      </c>
      <c r="I295">
        <v>1</v>
      </c>
      <c r="J295" t="str">
        <v>03 - 06 - 16 - 19 - 22 - 28 [CB: 1]</v>
      </c>
      <c r="K295">
        <f>SUM(C295:H295)</f>
        <v>94</v>
      </c>
      <c r="L295">
        <f>AVERAGE(C295:H295)</f>
        <v>15.7</v>
      </c>
      <c r="M295">
        <f>H295-C295</f>
        <v>25</v>
      </c>
      <c r="N295">
        <f>SUMPRODUCT(MOD(C295:H295,2))</f>
        <v>2</v>
      </c>
      <c r="O295">
        <f>6-N295</f>
        <v>4</v>
      </c>
      <c r="P295">
        <f>COUNTIF(C295:H295,"&lt;=14")</f>
        <v>2</v>
      </c>
      <c r="Q295">
        <f>COUNTIF(C295:H295,"&gt;=15")</f>
        <v>4</v>
      </c>
      <c r="R295">
        <f>SUMPRODUCT(--(D295:H295-C295:G295=1))</f>
        <v>0</v>
      </c>
      <c r="S295">
        <f>SUMPRODUCT(COUNTIF(C296:H296,C295:H295))</f>
        <v>1</v>
      </c>
    </row>
    <row r="296">
      <c r="A296">
        <v>180</v>
      </c>
      <c r="B296" t="str">
        <v>2023-12-08</v>
      </c>
      <c r="C296">
        <v>1</v>
      </c>
      <c r="D296">
        <v>3</v>
      </c>
      <c r="E296">
        <v>8</v>
      </c>
      <c r="F296">
        <v>10</v>
      </c>
      <c r="G296">
        <v>23</v>
      </c>
      <c r="H296">
        <v>26</v>
      </c>
      <c r="I296">
        <v>3</v>
      </c>
      <c r="J296" t="str">
        <v>01 - 03 - 08 - 10 - 23 - 26 [CB: 3]</v>
      </c>
      <c r="K296">
        <f>SUM(C296:H296)</f>
        <v>71</v>
      </c>
      <c r="L296">
        <f>AVERAGE(C296:H296)</f>
        <v>11.8</v>
      </c>
      <c r="M296">
        <f>H296-C296</f>
        <v>25</v>
      </c>
      <c r="N296">
        <f>SUMPRODUCT(MOD(C296:H296,2))</f>
        <v>3</v>
      </c>
      <c r="O296">
        <f>6-N296</f>
        <v>3</v>
      </c>
      <c r="P296">
        <f>COUNTIF(C296:H296,"&lt;=14")</f>
        <v>4</v>
      </c>
      <c r="Q296">
        <f>COUNTIF(C296:H296,"&gt;=15")</f>
        <v>2</v>
      </c>
      <c r="R296">
        <f>SUMPRODUCT(--(D296:H296-C296:G296=1))</f>
        <v>0</v>
      </c>
      <c r="S296">
        <f>SUMPRODUCT(COUNTIF(C297:H297,C296:H296))</f>
        <v>2</v>
      </c>
    </row>
    <row r="297">
      <c r="A297">
        <v>179</v>
      </c>
      <c r="B297" t="str">
        <v>2023-12-05</v>
      </c>
      <c r="C297">
        <v>1</v>
      </c>
      <c r="D297">
        <v>5</v>
      </c>
      <c r="E297">
        <v>12</v>
      </c>
      <c r="F297">
        <v>18</v>
      </c>
      <c r="G297">
        <v>26</v>
      </c>
      <c r="H297">
        <v>28</v>
      </c>
      <c r="I297">
        <v>3</v>
      </c>
      <c r="J297" t="str">
        <v>01 - 05 - 12 - 18 - 26 - 28 [CB: 3]</v>
      </c>
      <c r="K297">
        <f>SUM(C297:H297)</f>
        <v>90</v>
      </c>
      <c r="L297">
        <f>AVERAGE(C297:H297)</f>
        <v>15</v>
      </c>
      <c r="M297">
        <f>H297-C297</f>
        <v>27</v>
      </c>
      <c r="N297">
        <f>SUMPRODUCT(MOD(C297:H297,2))</f>
        <v>2</v>
      </c>
      <c r="O297">
        <f>6-N297</f>
        <v>4</v>
      </c>
      <c r="P297">
        <f>COUNTIF(C297:H297,"&lt;=14")</f>
        <v>3</v>
      </c>
      <c r="Q297">
        <f>COUNTIF(C297:H297,"&gt;=15")</f>
        <v>3</v>
      </c>
      <c r="R297">
        <f>SUMPRODUCT(--(D297:H297-C297:G297=1))</f>
        <v>0</v>
      </c>
      <c r="S297">
        <f>SUMPRODUCT(COUNTIF(C298:H298,C297:H297))</f>
        <v>0</v>
      </c>
    </row>
    <row r="298">
      <c r="A298">
        <v>178</v>
      </c>
      <c r="B298" t="str">
        <v>2023-12-01</v>
      </c>
      <c r="C298">
        <v>3</v>
      </c>
      <c r="D298">
        <v>11</v>
      </c>
      <c r="E298">
        <v>15</v>
      </c>
      <c r="F298">
        <v>17</v>
      </c>
      <c r="G298">
        <v>23</v>
      </c>
      <c r="H298">
        <v>25</v>
      </c>
      <c r="I298">
        <v>1</v>
      </c>
      <c r="J298" t="str">
        <v>03 - 11 - 15 - 17 - 23 - 25 [CB: 1]</v>
      </c>
      <c r="K298">
        <f>SUM(C298:H298)</f>
        <v>94</v>
      </c>
      <c r="L298">
        <f>AVERAGE(C298:H298)</f>
        <v>15.7</v>
      </c>
      <c r="M298">
        <f>H298-C298</f>
        <v>22</v>
      </c>
      <c r="N298">
        <f>SUMPRODUCT(MOD(C298:H298,2))</f>
        <v>6</v>
      </c>
      <c r="O298">
        <f>6-N298</f>
        <v>0</v>
      </c>
      <c r="P298">
        <f>COUNTIF(C298:H298,"&lt;=14")</f>
        <v>2</v>
      </c>
      <c r="Q298">
        <f>COUNTIF(C298:H298,"&gt;=15")</f>
        <v>4</v>
      </c>
      <c r="R298">
        <f>SUMPRODUCT(--(D298:H298-C298:G298=1))</f>
        <v>0</v>
      </c>
      <c r="S298">
        <f>SUMPRODUCT(COUNTIF(C299:H299,C298:H298))</f>
        <v>0</v>
      </c>
    </row>
    <row r="299">
      <c r="A299">
        <v>177</v>
      </c>
      <c r="B299" t="str">
        <v>2023-11-28</v>
      </c>
      <c r="C299">
        <v>2</v>
      </c>
      <c r="D299">
        <v>10</v>
      </c>
      <c r="E299">
        <v>14</v>
      </c>
      <c r="F299">
        <v>20</v>
      </c>
      <c r="G299">
        <v>22</v>
      </c>
      <c r="H299">
        <v>27</v>
      </c>
      <c r="I299">
        <v>2</v>
      </c>
      <c r="J299" t="str">
        <v>02 - 10 - 14 - 20 - 22 - 27 [CB: 2]</v>
      </c>
      <c r="K299">
        <f>SUM(C299:H299)</f>
        <v>95</v>
      </c>
      <c r="L299">
        <f>AVERAGE(C299:H299)</f>
        <v>15.8</v>
      </c>
      <c r="M299">
        <f>H299-C299</f>
        <v>25</v>
      </c>
      <c r="N299">
        <f>SUMPRODUCT(MOD(C299:H299,2))</f>
        <v>1</v>
      </c>
      <c r="O299">
        <f>6-N299</f>
        <v>5</v>
      </c>
      <c r="P299">
        <f>COUNTIF(C299:H299,"&lt;=14")</f>
        <v>3</v>
      </c>
      <c r="Q299">
        <f>COUNTIF(C299:H299,"&gt;=15")</f>
        <v>3</v>
      </c>
      <c r="R299">
        <f>SUMPRODUCT(--(D299:H299-C299:G299=1))</f>
        <v>0</v>
      </c>
      <c r="S299">
        <f>SUMPRODUCT(COUNTIF(C300:H300,C299:H299))</f>
        <v>0</v>
      </c>
    </row>
    <row r="300">
      <c r="A300">
        <v>176</v>
      </c>
      <c r="B300" t="str">
        <v>2023-11-24</v>
      </c>
      <c r="C300">
        <v>4</v>
      </c>
      <c r="D300">
        <v>5</v>
      </c>
      <c r="E300">
        <v>6</v>
      </c>
      <c r="F300">
        <v>8</v>
      </c>
      <c r="G300">
        <v>15</v>
      </c>
      <c r="H300">
        <v>26</v>
      </c>
      <c r="I300">
        <v>2</v>
      </c>
      <c r="J300" t="str">
        <v>04 - 05 - 06 - 08 - 15 - 26 [CB: 2]</v>
      </c>
      <c r="K300">
        <f>SUM(C300:H300)</f>
        <v>64</v>
      </c>
      <c r="L300">
        <f>AVERAGE(C300:H300)</f>
        <v>10.7</v>
      </c>
      <c r="M300">
        <f>H300-C300</f>
        <v>22</v>
      </c>
      <c r="N300">
        <f>SUMPRODUCT(MOD(C300:H300,2))</f>
        <v>2</v>
      </c>
      <c r="O300">
        <f>6-N300</f>
        <v>4</v>
      </c>
      <c r="P300">
        <f>COUNTIF(C300:H300,"&lt;=14")</f>
        <v>4</v>
      </c>
      <c r="Q300">
        <f>COUNTIF(C300:H300,"&gt;=15")</f>
        <v>2</v>
      </c>
      <c r="R300">
        <f>SUMPRODUCT(--(D300:H300-C300:G300=1))</f>
        <v>2</v>
      </c>
      <c r="S300">
        <f>SUMPRODUCT(COUNTIF(C301:H301,C300:H300))</f>
        <v>1</v>
      </c>
    </row>
    <row r="301">
      <c r="A301">
        <v>175</v>
      </c>
      <c r="B301" t="str">
        <v>2023-11-21</v>
      </c>
      <c r="C301">
        <v>8</v>
      </c>
      <c r="D301">
        <v>10</v>
      </c>
      <c r="E301">
        <v>14</v>
      </c>
      <c r="F301">
        <v>16</v>
      </c>
      <c r="G301">
        <v>17</v>
      </c>
      <c r="H301">
        <v>25</v>
      </c>
      <c r="I301">
        <v>3</v>
      </c>
      <c r="J301" t="str">
        <v>08 - 10 - 14 - 16 - 17 - 25 [CB: 3]</v>
      </c>
      <c r="K301">
        <f>SUM(C301:H301)</f>
        <v>90</v>
      </c>
      <c r="L301">
        <f>AVERAGE(C301:H301)</f>
        <v>15</v>
      </c>
      <c r="M301">
        <f>H301-C301</f>
        <v>17</v>
      </c>
      <c r="N301">
        <f>SUMPRODUCT(MOD(C301:H301,2))</f>
        <v>2</v>
      </c>
      <c r="O301">
        <f>6-N301</f>
        <v>4</v>
      </c>
      <c r="P301">
        <f>COUNTIF(C301:H301,"&lt;=14")</f>
        <v>3</v>
      </c>
      <c r="Q301">
        <f>COUNTIF(C301:H301,"&gt;=15")</f>
        <v>3</v>
      </c>
      <c r="R301">
        <f>SUMPRODUCT(--(D301:H301-C301:G301=1))</f>
        <v>1</v>
      </c>
      <c r="S301">
        <f>SUMPRODUCT(COUNTIF(C302:H302,C301:H301))</f>
        <v>2</v>
      </c>
    </row>
    <row r="302">
      <c r="A302">
        <v>174</v>
      </c>
      <c r="B302" t="str">
        <v>2023-11-17</v>
      </c>
      <c r="C302">
        <v>8</v>
      </c>
      <c r="D302">
        <v>17</v>
      </c>
      <c r="E302">
        <v>22</v>
      </c>
      <c r="F302">
        <v>23</v>
      </c>
      <c r="G302">
        <v>27</v>
      </c>
      <c r="H302">
        <v>28</v>
      </c>
      <c r="I302">
        <v>3</v>
      </c>
      <c r="J302" t="str">
        <v>08 - 17 - 22 - 23 - 27 - 28 [CB: 3]</v>
      </c>
      <c r="K302">
        <f>SUM(C302:H302)</f>
        <v>125</v>
      </c>
      <c r="L302">
        <f>AVERAGE(C302:H302)</f>
        <v>20.8</v>
      </c>
      <c r="M302">
        <f>H302-C302</f>
        <v>20</v>
      </c>
      <c r="N302">
        <f>SUMPRODUCT(MOD(C302:H302,2))</f>
        <v>3</v>
      </c>
      <c r="O302">
        <f>6-N302</f>
        <v>3</v>
      </c>
      <c r="P302">
        <f>COUNTIF(C302:H302,"&lt;=14")</f>
        <v>1</v>
      </c>
      <c r="Q302">
        <f>COUNTIF(C302:H302,"&gt;=15")</f>
        <v>5</v>
      </c>
      <c r="R302">
        <f>SUMPRODUCT(--(D302:H302-C302:G302=1))</f>
        <v>2</v>
      </c>
      <c r="S302">
        <f>SUMPRODUCT(COUNTIF(C303:H303,C302:H302))</f>
        <v>2</v>
      </c>
    </row>
    <row r="303">
      <c r="A303">
        <v>173</v>
      </c>
      <c r="B303" t="str">
        <v>2023-11-14</v>
      </c>
      <c r="C303">
        <v>6</v>
      </c>
      <c r="D303">
        <v>14</v>
      </c>
      <c r="E303">
        <v>21</v>
      </c>
      <c r="F303">
        <v>23</v>
      </c>
      <c r="G303">
        <v>25</v>
      </c>
      <c r="H303">
        <v>28</v>
      </c>
      <c r="I303">
        <v>3</v>
      </c>
      <c r="J303" t="str">
        <v>06 - 14 - 21 - 23 - 25 - 28 [CB: 3]</v>
      </c>
      <c r="K303">
        <f>SUM(C303:H303)</f>
        <v>117</v>
      </c>
      <c r="L303">
        <f>AVERAGE(C303:H303)</f>
        <v>19.5</v>
      </c>
      <c r="M303">
        <f>H303-C303</f>
        <v>22</v>
      </c>
      <c r="N303">
        <f>SUMPRODUCT(MOD(C303:H303,2))</f>
        <v>3</v>
      </c>
      <c r="O303">
        <f>6-N303</f>
        <v>3</v>
      </c>
      <c r="P303">
        <f>COUNTIF(C303:H303,"&lt;=14")</f>
        <v>2</v>
      </c>
      <c r="Q303">
        <f>COUNTIF(C303:H303,"&gt;=15")</f>
        <v>4</v>
      </c>
      <c r="R303">
        <f>SUMPRODUCT(--(D303:H303-C303:G303=1))</f>
        <v>0</v>
      </c>
      <c r="S303">
        <f>SUMPRODUCT(COUNTIF(C304:H304,C303:H303))</f>
        <v>1</v>
      </c>
    </row>
    <row r="304">
      <c r="A304">
        <v>172</v>
      </c>
      <c r="B304" t="str">
        <v>2023-11-10</v>
      </c>
      <c r="C304">
        <v>7</v>
      </c>
      <c r="D304">
        <v>9</v>
      </c>
      <c r="E304">
        <v>12</v>
      </c>
      <c r="F304">
        <v>22</v>
      </c>
      <c r="G304">
        <v>23</v>
      </c>
      <c r="H304">
        <v>26</v>
      </c>
      <c r="I304">
        <v>2</v>
      </c>
      <c r="J304" t="str">
        <v>07 - 09 - 12 - 22 - 23 - 26 [CB: 2]</v>
      </c>
      <c r="K304">
        <f>SUM(C304:H304)</f>
        <v>99</v>
      </c>
      <c r="L304">
        <f>AVERAGE(C304:H304)</f>
        <v>16.5</v>
      </c>
      <c r="M304">
        <f>H304-C304</f>
        <v>19</v>
      </c>
      <c r="N304">
        <f>SUMPRODUCT(MOD(C304:H304,2))</f>
        <v>3</v>
      </c>
      <c r="O304">
        <f>6-N304</f>
        <v>3</v>
      </c>
      <c r="P304">
        <f>COUNTIF(C304:H304,"&lt;=14")</f>
        <v>3</v>
      </c>
      <c r="Q304">
        <f>COUNTIF(C304:H304,"&gt;=15")</f>
        <v>3</v>
      </c>
      <c r="R304">
        <f>SUMPRODUCT(--(D304:H304-C304:G304=1))</f>
        <v>1</v>
      </c>
      <c r="S304">
        <f>SUMPRODUCT(COUNTIF(C305:H305,C304:H304))</f>
        <v>2</v>
      </c>
    </row>
    <row r="305">
      <c r="A305">
        <v>171</v>
      </c>
      <c r="B305" t="str">
        <v>2023-11-07</v>
      </c>
      <c r="C305">
        <v>1</v>
      </c>
      <c r="D305">
        <v>10</v>
      </c>
      <c r="E305">
        <v>17</v>
      </c>
      <c r="F305">
        <v>22</v>
      </c>
      <c r="G305">
        <v>23</v>
      </c>
      <c r="H305">
        <v>27</v>
      </c>
      <c r="I305">
        <v>1</v>
      </c>
      <c r="J305" t="str">
        <v>01 - 10 - 17 - 22 - 23 - 27 [CB: 1]</v>
      </c>
      <c r="K305">
        <f>SUM(C305:H305)</f>
        <v>100</v>
      </c>
      <c r="L305">
        <f>AVERAGE(C305:H305)</f>
        <v>16.7</v>
      </c>
      <c r="M305">
        <f>H305-C305</f>
        <v>26</v>
      </c>
      <c r="N305">
        <f>SUMPRODUCT(MOD(C305:H305,2))</f>
        <v>4</v>
      </c>
      <c r="O305">
        <f>6-N305</f>
        <v>2</v>
      </c>
      <c r="P305">
        <f>COUNTIF(C305:H305,"&lt;=14")</f>
        <v>2</v>
      </c>
      <c r="Q305">
        <f>COUNTIF(C305:H305,"&gt;=15")</f>
        <v>4</v>
      </c>
      <c r="R305">
        <f>SUMPRODUCT(--(D305:H305-C305:G305=1))</f>
        <v>1</v>
      </c>
      <c r="S305">
        <f>SUMPRODUCT(COUNTIF(C306:H306,C305:H305))</f>
        <v>1</v>
      </c>
    </row>
    <row r="306">
      <c r="A306">
        <v>170</v>
      </c>
      <c r="B306" t="str">
        <v>2023-11-03</v>
      </c>
      <c r="C306">
        <v>7</v>
      </c>
      <c r="D306">
        <v>8</v>
      </c>
      <c r="E306">
        <v>19</v>
      </c>
      <c r="F306">
        <v>20</v>
      </c>
      <c r="G306">
        <v>24</v>
      </c>
      <c r="H306">
        <v>27</v>
      </c>
      <c r="I306">
        <v>2</v>
      </c>
      <c r="J306" t="str">
        <v>07 - 08 - 19 - 20 - 24 - 27 [CB: 2]</v>
      </c>
      <c r="K306">
        <f>SUM(C306:H306)</f>
        <v>105</v>
      </c>
      <c r="L306">
        <f>AVERAGE(C306:H306)</f>
        <v>17.5</v>
      </c>
      <c r="M306">
        <f>H306-C306</f>
        <v>20</v>
      </c>
      <c r="N306">
        <f>SUMPRODUCT(MOD(C306:H306,2))</f>
        <v>3</v>
      </c>
      <c r="O306">
        <f>6-N306</f>
        <v>3</v>
      </c>
      <c r="P306">
        <f>COUNTIF(C306:H306,"&lt;=14")</f>
        <v>2</v>
      </c>
      <c r="Q306">
        <f>COUNTIF(C306:H306,"&gt;=15")</f>
        <v>4</v>
      </c>
      <c r="R306">
        <f>SUMPRODUCT(--(D306:H306-C306:G306=1))</f>
        <v>2</v>
      </c>
      <c r="S306">
        <f>SUMPRODUCT(COUNTIF(C307:H307,C306:H306))</f>
        <v>1</v>
      </c>
    </row>
    <row r="307">
      <c r="A307">
        <v>169</v>
      </c>
      <c r="B307" t="str">
        <v>2023-10-31</v>
      </c>
      <c r="C307">
        <v>2</v>
      </c>
      <c r="D307">
        <v>7</v>
      </c>
      <c r="E307">
        <v>15</v>
      </c>
      <c r="F307">
        <v>16</v>
      </c>
      <c r="G307">
        <v>17</v>
      </c>
      <c r="H307">
        <v>28</v>
      </c>
      <c r="I307">
        <v>3</v>
      </c>
      <c r="J307" t="str">
        <v>02 - 07 - 15 - 16 - 17 - 28 [CB: 3]</v>
      </c>
      <c r="K307">
        <f>SUM(C307:H307)</f>
        <v>85</v>
      </c>
      <c r="L307">
        <f>AVERAGE(C307:H307)</f>
        <v>14.2</v>
      </c>
      <c r="M307">
        <f>H307-C307</f>
        <v>26</v>
      </c>
      <c r="N307">
        <f>SUMPRODUCT(MOD(C307:H307,2))</f>
        <v>3</v>
      </c>
      <c r="O307">
        <f>6-N307</f>
        <v>3</v>
      </c>
      <c r="P307">
        <f>COUNTIF(C307:H307,"&lt;=14")</f>
        <v>2</v>
      </c>
      <c r="Q307">
        <f>COUNTIF(C307:H307,"&gt;=15")</f>
        <v>4</v>
      </c>
      <c r="R307">
        <f>SUMPRODUCT(--(D307:H307-C307:G307=1))</f>
        <v>2</v>
      </c>
      <c r="S307">
        <f>SUMPRODUCT(COUNTIF(C308:H308,C307:H307))</f>
        <v>2</v>
      </c>
    </row>
    <row r="308">
      <c r="A308">
        <v>168</v>
      </c>
      <c r="B308" t="str">
        <v>2023-10-27</v>
      </c>
      <c r="C308">
        <v>7</v>
      </c>
      <c r="D308">
        <v>12</v>
      </c>
      <c r="E308">
        <v>13</v>
      </c>
      <c r="F308">
        <v>26</v>
      </c>
      <c r="G308">
        <v>27</v>
      </c>
      <c r="H308">
        <v>28</v>
      </c>
      <c r="I308">
        <v>2</v>
      </c>
      <c r="J308" t="str">
        <v>07 - 12 - 13 - 26 - 27 - 28 [CB: 2]</v>
      </c>
      <c r="K308">
        <f>SUM(C308:H308)</f>
        <v>113</v>
      </c>
      <c r="L308">
        <f>AVERAGE(C308:H308)</f>
        <v>18.8</v>
      </c>
      <c r="M308">
        <f>H308-C308</f>
        <v>21</v>
      </c>
      <c r="N308">
        <f>SUMPRODUCT(MOD(C308:H308,2))</f>
        <v>3</v>
      </c>
      <c r="O308">
        <f>6-N308</f>
        <v>3</v>
      </c>
      <c r="P308">
        <f>COUNTIF(C308:H308,"&lt;=14")</f>
        <v>3</v>
      </c>
      <c r="Q308">
        <f>COUNTIF(C308:H308,"&gt;=15")</f>
        <v>3</v>
      </c>
      <c r="R308">
        <f>SUMPRODUCT(--(D308:H308-C308:G308=1))</f>
        <v>3</v>
      </c>
      <c r="S308">
        <f>SUMPRODUCT(COUNTIF(C309:H309,C308:H308))</f>
        <v>2</v>
      </c>
    </row>
    <row r="309">
      <c r="A309">
        <v>167</v>
      </c>
      <c r="B309" t="str">
        <v>2023-10-24</v>
      </c>
      <c r="C309">
        <v>3</v>
      </c>
      <c r="D309">
        <v>8</v>
      </c>
      <c r="E309">
        <v>12</v>
      </c>
      <c r="F309">
        <v>18</v>
      </c>
      <c r="G309">
        <v>22</v>
      </c>
      <c r="H309">
        <v>26</v>
      </c>
      <c r="I309">
        <v>2</v>
      </c>
      <c r="J309" t="str">
        <v>03 - 08 - 12 - 18 - 22 - 26 [CB: 2]</v>
      </c>
      <c r="K309">
        <f>SUM(C309:H309)</f>
        <v>89</v>
      </c>
      <c r="L309">
        <f>AVERAGE(C309:H309)</f>
        <v>14.8</v>
      </c>
      <c r="M309">
        <f>H309-C309</f>
        <v>23</v>
      </c>
      <c r="N309">
        <f>SUMPRODUCT(MOD(C309:H309,2))</f>
        <v>1</v>
      </c>
      <c r="O309">
        <f>6-N309</f>
        <v>5</v>
      </c>
      <c r="P309">
        <f>COUNTIF(C309:H309,"&lt;=14")</f>
        <v>3</v>
      </c>
      <c r="Q309">
        <f>COUNTIF(C309:H309,"&gt;=15")</f>
        <v>3</v>
      </c>
      <c r="R309">
        <f>SUMPRODUCT(--(D309:H309-C309:G309=1))</f>
        <v>0</v>
      </c>
      <c r="S309">
        <f>SUMPRODUCT(COUNTIF(C310:H310,C309:H309))</f>
        <v>2</v>
      </c>
    </row>
    <row r="310">
      <c r="A310">
        <v>166</v>
      </c>
      <c r="B310" t="str">
        <v>2023-10-20</v>
      </c>
      <c r="C310">
        <v>3</v>
      </c>
      <c r="D310">
        <v>10</v>
      </c>
      <c r="E310">
        <v>11</v>
      </c>
      <c r="F310">
        <v>18</v>
      </c>
      <c r="G310">
        <v>19</v>
      </c>
      <c r="H310">
        <v>25</v>
      </c>
      <c r="I310">
        <v>2</v>
      </c>
      <c r="J310" t="str">
        <v>03 - 10 - 11 - 18 - 19 - 25 [CB: 2]</v>
      </c>
      <c r="K310">
        <f>SUM(C310:H310)</f>
        <v>86</v>
      </c>
      <c r="L310">
        <f>AVERAGE(C310:H310)</f>
        <v>14.3</v>
      </c>
      <c r="M310">
        <f>H310-C310</f>
        <v>22</v>
      </c>
      <c r="N310">
        <f>SUMPRODUCT(MOD(C310:H310,2))</f>
        <v>4</v>
      </c>
      <c r="O310">
        <f>6-N310</f>
        <v>2</v>
      </c>
      <c r="P310">
        <f>COUNTIF(C310:H310,"&lt;=14")</f>
        <v>3</v>
      </c>
      <c r="Q310">
        <f>COUNTIF(C310:H310,"&gt;=15")</f>
        <v>3</v>
      </c>
      <c r="R310">
        <f>SUMPRODUCT(--(D310:H310-C310:G310=1))</f>
        <v>2</v>
      </c>
      <c r="S310">
        <f>SUMPRODUCT(COUNTIF(C311:H311,C310:H310))</f>
        <v>1</v>
      </c>
    </row>
    <row r="311">
      <c r="A311">
        <v>165</v>
      </c>
      <c r="B311" t="str">
        <v>2023-10-17</v>
      </c>
      <c r="C311">
        <v>1</v>
      </c>
      <c r="D311">
        <v>5</v>
      </c>
      <c r="E311">
        <v>12</v>
      </c>
      <c r="F311">
        <v>19</v>
      </c>
      <c r="G311">
        <v>23</v>
      </c>
      <c r="H311">
        <v>24</v>
      </c>
      <c r="I311">
        <v>2</v>
      </c>
      <c r="J311" t="str">
        <v>01 - 05 - 12 - 19 - 23 - 24 [CB: 2]</v>
      </c>
      <c r="K311">
        <f>SUM(C311:H311)</f>
        <v>84</v>
      </c>
      <c r="L311">
        <f>AVERAGE(C311:H311)</f>
        <v>14</v>
      </c>
      <c r="M311">
        <f>H311-C311</f>
        <v>23</v>
      </c>
      <c r="N311">
        <f>SUMPRODUCT(MOD(C311:H311,2))</f>
        <v>4</v>
      </c>
      <c r="O311">
        <f>6-N311</f>
        <v>2</v>
      </c>
      <c r="P311">
        <f>COUNTIF(C311:H311,"&lt;=14")</f>
        <v>3</v>
      </c>
      <c r="Q311">
        <f>COUNTIF(C311:H311,"&gt;=15")</f>
        <v>3</v>
      </c>
      <c r="R311">
        <f>SUMPRODUCT(--(D311:H311-C311:G311=1))</f>
        <v>1</v>
      </c>
      <c r="S311">
        <f>SUMPRODUCT(COUNTIF(C312:H312,C311:H311))</f>
        <v>1</v>
      </c>
    </row>
    <row r="312">
      <c r="A312">
        <v>164</v>
      </c>
      <c r="B312" t="str">
        <v>2023-10-13</v>
      </c>
      <c r="C312">
        <v>9</v>
      </c>
      <c r="D312">
        <v>11</v>
      </c>
      <c r="E312">
        <v>14</v>
      </c>
      <c r="F312">
        <v>15</v>
      </c>
      <c r="G312">
        <v>20</v>
      </c>
      <c r="H312">
        <v>24</v>
      </c>
      <c r="I312">
        <v>2</v>
      </c>
      <c r="J312" t="str">
        <v>09 - 11 - 14 - 15 - 20 - 24 [CB: 2]</v>
      </c>
      <c r="K312">
        <f>SUM(C312:H312)</f>
        <v>93</v>
      </c>
      <c r="L312">
        <f>AVERAGE(C312:H312)</f>
        <v>15.5</v>
      </c>
      <c r="M312">
        <f>H312-C312</f>
        <v>15</v>
      </c>
      <c r="N312">
        <f>SUMPRODUCT(MOD(C312:H312,2))</f>
        <v>3</v>
      </c>
      <c r="O312">
        <f>6-N312</f>
        <v>3</v>
      </c>
      <c r="P312">
        <f>COUNTIF(C312:H312,"&lt;=14")</f>
        <v>3</v>
      </c>
      <c r="Q312">
        <f>COUNTIF(C312:H312,"&gt;=15")</f>
        <v>3</v>
      </c>
      <c r="R312">
        <f>SUMPRODUCT(--(D312:H312-C312:G312=1))</f>
        <v>1</v>
      </c>
      <c r="S312">
        <f>SUMPRODUCT(COUNTIF(C313:H313,C312:H312))</f>
        <v>2</v>
      </c>
    </row>
    <row r="313">
      <c r="A313">
        <v>163</v>
      </c>
      <c r="B313" t="str">
        <v>2023-10-10</v>
      </c>
      <c r="C313">
        <v>5</v>
      </c>
      <c r="D313">
        <v>9</v>
      </c>
      <c r="E313">
        <v>14</v>
      </c>
      <c r="F313">
        <v>23</v>
      </c>
      <c r="G313">
        <v>26</v>
      </c>
      <c r="H313">
        <v>28</v>
      </c>
      <c r="I313">
        <v>2</v>
      </c>
      <c r="J313" t="str">
        <v>05 - 09 - 14 - 23 - 26 - 28 [CB: 2]</v>
      </c>
      <c r="K313">
        <f>SUM(C313:H313)</f>
        <v>105</v>
      </c>
      <c r="L313">
        <f>AVERAGE(C313:H313)</f>
        <v>17.5</v>
      </c>
      <c r="M313">
        <f>H313-C313</f>
        <v>23</v>
      </c>
      <c r="N313">
        <f>SUMPRODUCT(MOD(C313:H313,2))</f>
        <v>3</v>
      </c>
      <c r="O313">
        <f>6-N313</f>
        <v>3</v>
      </c>
      <c r="P313">
        <f>COUNTIF(C313:H313,"&lt;=14")</f>
        <v>3</v>
      </c>
      <c r="Q313">
        <f>COUNTIF(C313:H313,"&gt;=15")</f>
        <v>3</v>
      </c>
      <c r="R313">
        <f>SUMPRODUCT(--(D313:H313-C313:G313=1))</f>
        <v>0</v>
      </c>
      <c r="S313">
        <f>SUMPRODUCT(COUNTIF(C314:H314,C313:H313))</f>
        <v>1</v>
      </c>
    </row>
    <row r="314">
      <c r="A314">
        <v>162</v>
      </c>
      <c r="B314" t="str">
        <v>2023-10-06</v>
      </c>
      <c r="C314">
        <v>4</v>
      </c>
      <c r="D314">
        <v>5</v>
      </c>
      <c r="E314">
        <v>8</v>
      </c>
      <c r="F314">
        <v>15</v>
      </c>
      <c r="G314">
        <v>25</v>
      </c>
      <c r="H314">
        <v>27</v>
      </c>
      <c r="I314">
        <v>3</v>
      </c>
      <c r="J314" t="str">
        <v>04 - 05 - 08 - 15 - 25 - 27 [CB: 3]</v>
      </c>
      <c r="K314">
        <f>SUM(C314:H314)</f>
        <v>84</v>
      </c>
      <c r="L314">
        <f>AVERAGE(C314:H314)</f>
        <v>14</v>
      </c>
      <c r="M314">
        <f>H314-C314</f>
        <v>23</v>
      </c>
      <c r="N314">
        <f>SUMPRODUCT(MOD(C314:H314,2))</f>
        <v>4</v>
      </c>
      <c r="O314">
        <f>6-N314</f>
        <v>2</v>
      </c>
      <c r="P314">
        <f>COUNTIF(C314:H314,"&lt;=14")</f>
        <v>3</v>
      </c>
      <c r="Q314">
        <f>COUNTIF(C314:H314,"&gt;=15")</f>
        <v>3</v>
      </c>
      <c r="R314">
        <f>SUMPRODUCT(--(D314:H314-C314:G314=1))</f>
        <v>1</v>
      </c>
      <c r="S314">
        <f>SUMPRODUCT(COUNTIF(C315:H315,C314:H314))</f>
        <v>1</v>
      </c>
    </row>
    <row r="315">
      <c r="A315">
        <v>161</v>
      </c>
      <c r="B315" t="str">
        <v>2023-10-03</v>
      </c>
      <c r="C315">
        <v>7</v>
      </c>
      <c r="D315">
        <v>12</v>
      </c>
      <c r="E315">
        <v>15</v>
      </c>
      <c r="F315">
        <v>18</v>
      </c>
      <c r="G315">
        <v>19</v>
      </c>
      <c r="H315">
        <v>28</v>
      </c>
      <c r="I315">
        <v>1</v>
      </c>
      <c r="J315" t="str">
        <v>07 - 12 - 15 - 18 - 19 - 28 [CB: 1]</v>
      </c>
      <c r="K315">
        <f>SUM(C315:H315)</f>
        <v>99</v>
      </c>
      <c r="L315">
        <f>AVERAGE(C315:H315)</f>
        <v>16.5</v>
      </c>
      <c r="M315">
        <f>H315-C315</f>
        <v>21</v>
      </c>
      <c r="N315">
        <f>SUMPRODUCT(MOD(C315:H315,2))</f>
        <v>3</v>
      </c>
      <c r="O315">
        <f>6-N315</f>
        <v>3</v>
      </c>
      <c r="P315">
        <f>COUNTIF(C315:H315,"&lt;=14")</f>
        <v>2</v>
      </c>
      <c r="Q315">
        <f>COUNTIF(C315:H315,"&gt;=15")</f>
        <v>4</v>
      </c>
      <c r="R315">
        <f>SUMPRODUCT(--(D315:H315-C315:G315=1))</f>
        <v>1</v>
      </c>
      <c r="S315">
        <f>SUMPRODUCT(COUNTIF(C316:H316,C315:H315))</f>
        <v>2</v>
      </c>
    </row>
    <row r="316">
      <c r="A316">
        <v>160</v>
      </c>
      <c r="B316" t="str">
        <v>2023-09-29</v>
      </c>
      <c r="C316">
        <v>2</v>
      </c>
      <c r="D316">
        <v>4</v>
      </c>
      <c r="E316">
        <v>6</v>
      </c>
      <c r="F316">
        <v>8</v>
      </c>
      <c r="G316">
        <v>12</v>
      </c>
      <c r="H316">
        <v>15</v>
      </c>
      <c r="I316">
        <v>2</v>
      </c>
      <c r="J316" t="str">
        <v>02 - 04 - 06 - 08 - 12 - 15 [CB: 2]</v>
      </c>
      <c r="K316">
        <f>SUM(C316:H316)</f>
        <v>47</v>
      </c>
      <c r="L316">
        <f>AVERAGE(C316:H316)</f>
        <v>7.8</v>
      </c>
      <c r="M316">
        <f>H316-C316</f>
        <v>13</v>
      </c>
      <c r="N316">
        <f>SUMPRODUCT(MOD(C316:H316,2))</f>
        <v>1</v>
      </c>
      <c r="O316">
        <f>6-N316</f>
        <v>5</v>
      </c>
      <c r="P316">
        <f>COUNTIF(C316:H316,"&lt;=14")</f>
        <v>5</v>
      </c>
      <c r="Q316">
        <f>COUNTIF(C316:H316,"&gt;=15")</f>
        <v>1</v>
      </c>
      <c r="R316">
        <f>SUMPRODUCT(--(D316:H316-C316:G316=1))</f>
        <v>0</v>
      </c>
      <c r="S316">
        <f>SUMPRODUCT(COUNTIF(C317:H317,C316:H316))</f>
        <v>1</v>
      </c>
    </row>
    <row r="317">
      <c r="A317">
        <v>159</v>
      </c>
      <c r="B317" t="str">
        <v>2023-09-26</v>
      </c>
      <c r="C317">
        <v>1</v>
      </c>
      <c r="D317">
        <v>3</v>
      </c>
      <c r="E317">
        <v>7</v>
      </c>
      <c r="F317">
        <v>8</v>
      </c>
      <c r="G317">
        <v>10</v>
      </c>
      <c r="H317">
        <v>24</v>
      </c>
      <c r="I317">
        <v>3</v>
      </c>
      <c r="J317" t="str">
        <v>01 - 03 - 07 - 08 - 10 - 24 [CB: 3]</v>
      </c>
      <c r="K317">
        <f>SUM(C317:H317)</f>
        <v>53</v>
      </c>
      <c r="L317">
        <f>AVERAGE(C317:H317)</f>
        <v>8.8</v>
      </c>
      <c r="M317">
        <f>H317-C317</f>
        <v>23</v>
      </c>
      <c r="N317">
        <f>SUMPRODUCT(MOD(C317:H317,2))</f>
        <v>3</v>
      </c>
      <c r="O317">
        <f>6-N317</f>
        <v>3</v>
      </c>
      <c r="P317">
        <f>COUNTIF(C317:H317,"&lt;=14")</f>
        <v>5</v>
      </c>
      <c r="Q317">
        <f>COUNTIF(C317:H317,"&gt;=15")</f>
        <v>1</v>
      </c>
      <c r="R317">
        <f>SUMPRODUCT(--(D317:H317-C317:G317=1))</f>
        <v>1</v>
      </c>
      <c r="S317">
        <f>SUMPRODUCT(COUNTIF(C318:H318,C317:H317))</f>
        <v>2</v>
      </c>
    </row>
    <row r="318">
      <c r="A318">
        <v>158</v>
      </c>
      <c r="B318" t="str">
        <v>2023-09-22</v>
      </c>
      <c r="C318">
        <v>1</v>
      </c>
      <c r="D318">
        <v>4</v>
      </c>
      <c r="E318">
        <v>14</v>
      </c>
      <c r="F318">
        <v>23</v>
      </c>
      <c r="G318">
        <v>24</v>
      </c>
      <c r="H318">
        <v>28</v>
      </c>
      <c r="I318">
        <v>1</v>
      </c>
      <c r="J318" t="str">
        <v>01 - 04 - 14 - 23 - 24 - 28 [CB: 1]</v>
      </c>
      <c r="K318">
        <f>SUM(C318:H318)</f>
        <v>94</v>
      </c>
      <c r="L318">
        <f>AVERAGE(C318:H318)</f>
        <v>15.7</v>
      </c>
      <c r="M318">
        <f>H318-C318</f>
        <v>27</v>
      </c>
      <c r="N318">
        <f>SUMPRODUCT(MOD(C318:H318,2))</f>
        <v>2</v>
      </c>
      <c r="O318">
        <f>6-N318</f>
        <v>4</v>
      </c>
      <c r="P318">
        <f>COUNTIF(C318:H318,"&lt;=14")</f>
        <v>3</v>
      </c>
      <c r="Q318">
        <f>COUNTIF(C318:H318,"&gt;=15")</f>
        <v>3</v>
      </c>
      <c r="R318">
        <f>SUMPRODUCT(--(D318:H318-C318:G318=1))</f>
        <v>1</v>
      </c>
      <c r="S318">
        <f>SUMPRODUCT(COUNTIF(C319:H319,C318:H318))</f>
        <v>2</v>
      </c>
    </row>
    <row r="319">
      <c r="A319">
        <v>157</v>
      </c>
      <c r="B319" t="str">
        <v>2023-09-19</v>
      </c>
      <c r="C319">
        <v>4</v>
      </c>
      <c r="D319">
        <v>7</v>
      </c>
      <c r="E319">
        <v>9</v>
      </c>
      <c r="F319">
        <v>13</v>
      </c>
      <c r="G319">
        <v>17</v>
      </c>
      <c r="H319">
        <v>28</v>
      </c>
      <c r="I319">
        <v>1</v>
      </c>
      <c r="J319" t="str">
        <v>04 - 07 - 09 - 13 - 17 - 28 [CB: 1]</v>
      </c>
      <c r="K319">
        <f>SUM(C319:H319)</f>
        <v>78</v>
      </c>
      <c r="L319">
        <f>AVERAGE(C319:H319)</f>
        <v>13</v>
      </c>
      <c r="M319">
        <f>H319-C319</f>
        <v>24</v>
      </c>
      <c r="N319">
        <f>SUMPRODUCT(MOD(C319:H319,2))</f>
        <v>4</v>
      </c>
      <c r="O319">
        <f>6-N319</f>
        <v>2</v>
      </c>
      <c r="P319">
        <f>COUNTIF(C319:H319,"&lt;=14")</f>
        <v>4</v>
      </c>
      <c r="Q319">
        <f>COUNTIF(C319:H319,"&gt;=15")</f>
        <v>2</v>
      </c>
      <c r="R319">
        <f>SUMPRODUCT(--(D319:H319-C319:G319=1))</f>
        <v>0</v>
      </c>
      <c r="S319">
        <f>SUMPRODUCT(COUNTIF(C320:H320,C319:H319))</f>
        <v>2</v>
      </c>
    </row>
    <row r="320">
      <c r="A320">
        <v>156</v>
      </c>
      <c r="B320" t="str">
        <v>2023-09-15</v>
      </c>
      <c r="C320">
        <v>2</v>
      </c>
      <c r="D320">
        <v>7</v>
      </c>
      <c r="E320">
        <v>14</v>
      </c>
      <c r="F320">
        <v>23</v>
      </c>
      <c r="G320">
        <v>24</v>
      </c>
      <c r="H320">
        <v>28</v>
      </c>
      <c r="I320">
        <v>3</v>
      </c>
      <c r="J320" t="str">
        <v>02 - 07 - 14 - 23 - 24 - 28 [CB: 3]</v>
      </c>
      <c r="K320">
        <f>SUM(C320:H320)</f>
        <v>98</v>
      </c>
      <c r="L320">
        <f>AVERAGE(C320:H320)</f>
        <v>16.3</v>
      </c>
      <c r="M320">
        <f>H320-C320</f>
        <v>26</v>
      </c>
      <c r="N320">
        <f>SUMPRODUCT(MOD(C320:H320,2))</f>
        <v>2</v>
      </c>
      <c r="O320">
        <f>6-N320</f>
        <v>4</v>
      </c>
      <c r="P320">
        <f>COUNTIF(C320:H320,"&lt;=14")</f>
        <v>3</v>
      </c>
      <c r="Q320">
        <f>COUNTIF(C320:H320,"&gt;=15")</f>
        <v>3</v>
      </c>
      <c r="R320">
        <f>SUMPRODUCT(--(D320:H320-C320:G320=1))</f>
        <v>1</v>
      </c>
      <c r="S320">
        <f>SUMPRODUCT(COUNTIF(C321:H321,C320:H320))</f>
        <v>2</v>
      </c>
    </row>
    <row r="321">
      <c r="A321">
        <v>155</v>
      </c>
      <c r="B321" t="str">
        <v>2023-09-12</v>
      </c>
      <c r="C321">
        <v>3</v>
      </c>
      <c r="D321">
        <v>4</v>
      </c>
      <c r="E321">
        <v>7</v>
      </c>
      <c r="F321">
        <v>8</v>
      </c>
      <c r="G321">
        <v>26</v>
      </c>
      <c r="H321">
        <v>28</v>
      </c>
      <c r="I321">
        <v>2</v>
      </c>
      <c r="J321" t="str">
        <v>03 - 04 - 07 - 08 - 26 - 28 [CB: 2]</v>
      </c>
      <c r="K321">
        <f>SUM(C321:H321)</f>
        <v>76</v>
      </c>
      <c r="L321">
        <f>AVERAGE(C321:H321)</f>
        <v>12.7</v>
      </c>
      <c r="M321">
        <f>H321-C321</f>
        <v>25</v>
      </c>
      <c r="N321">
        <f>SUMPRODUCT(MOD(C321:H321,2))</f>
        <v>2</v>
      </c>
      <c r="O321">
        <f>6-N321</f>
        <v>4</v>
      </c>
      <c r="P321">
        <f>COUNTIF(C321:H321,"&lt;=14")</f>
        <v>4</v>
      </c>
      <c r="Q321">
        <f>COUNTIF(C321:H321,"&gt;=15")</f>
        <v>2</v>
      </c>
      <c r="R321">
        <f>SUMPRODUCT(--(D321:H321-C321:G321=1))</f>
        <v>2</v>
      </c>
      <c r="S321">
        <f>SUMPRODUCT(COUNTIF(C322:H322,C321:H321))</f>
        <v>2</v>
      </c>
    </row>
    <row r="322">
      <c r="A322">
        <v>154</v>
      </c>
      <c r="B322" t="str">
        <v>2023-09-08</v>
      </c>
      <c r="C322">
        <v>7</v>
      </c>
      <c r="D322">
        <v>9</v>
      </c>
      <c r="E322">
        <v>16</v>
      </c>
      <c r="F322">
        <v>17</v>
      </c>
      <c r="G322">
        <v>21</v>
      </c>
      <c r="H322">
        <v>26</v>
      </c>
      <c r="I322">
        <v>2</v>
      </c>
      <c r="J322" t="str">
        <v>07 - 09 - 16 - 17 - 21 - 26 [CB: 2]</v>
      </c>
      <c r="K322">
        <f>SUM(C322:H322)</f>
        <v>96</v>
      </c>
      <c r="L322">
        <f>AVERAGE(C322:H322)</f>
        <v>16</v>
      </c>
      <c r="M322">
        <f>H322-C322</f>
        <v>19</v>
      </c>
      <c r="N322">
        <f>SUMPRODUCT(MOD(C322:H322,2))</f>
        <v>4</v>
      </c>
      <c r="O322">
        <f>6-N322</f>
        <v>2</v>
      </c>
      <c r="P322">
        <f>COUNTIF(C322:H322,"&lt;=14")</f>
        <v>2</v>
      </c>
      <c r="Q322">
        <f>COUNTIF(C322:H322,"&gt;=15")</f>
        <v>4</v>
      </c>
      <c r="R322">
        <f>SUMPRODUCT(--(D322:H322-C322:G322=1))</f>
        <v>1</v>
      </c>
      <c r="S322">
        <f>SUMPRODUCT(COUNTIF(C323:H323,C322:H322))</f>
        <v>2</v>
      </c>
    </row>
    <row r="323">
      <c r="A323">
        <v>153</v>
      </c>
      <c r="B323" t="str">
        <v>2023-09-05</v>
      </c>
      <c r="C323">
        <v>5</v>
      </c>
      <c r="D323">
        <v>10</v>
      </c>
      <c r="E323">
        <v>12</v>
      </c>
      <c r="F323">
        <v>16</v>
      </c>
      <c r="G323">
        <v>24</v>
      </c>
      <c r="H323">
        <v>26</v>
      </c>
      <c r="I323">
        <v>3</v>
      </c>
      <c r="J323" t="str">
        <v>05 - 10 - 12 - 16 - 24 - 26 [CB: 3]</v>
      </c>
      <c r="K323">
        <f>SUM(C323:H323)</f>
        <v>93</v>
      </c>
      <c r="L323">
        <f>AVERAGE(C323:H323)</f>
        <v>15.5</v>
      </c>
      <c r="M323">
        <f>H323-C323</f>
        <v>21</v>
      </c>
      <c r="N323">
        <f>SUMPRODUCT(MOD(C323:H323,2))</f>
        <v>1</v>
      </c>
      <c r="O323">
        <f>6-N323</f>
        <v>5</v>
      </c>
      <c r="P323">
        <f>COUNTIF(C323:H323,"&lt;=14")</f>
        <v>3</v>
      </c>
      <c r="Q323">
        <f>COUNTIF(C323:H323,"&gt;=15")</f>
        <v>3</v>
      </c>
      <c r="R323">
        <f>SUMPRODUCT(--(D323:H323-C323:G323=1))</f>
        <v>0</v>
      </c>
      <c r="S323">
        <f>SUMPRODUCT(COUNTIF(C324:H324,C323:H323))</f>
        <v>0</v>
      </c>
    </row>
    <row r="324">
      <c r="A324">
        <v>152</v>
      </c>
      <c r="B324" t="str">
        <v>2023-09-01</v>
      </c>
      <c r="C324">
        <v>7</v>
      </c>
      <c r="D324">
        <v>13</v>
      </c>
      <c r="E324">
        <v>19</v>
      </c>
      <c r="F324">
        <v>21</v>
      </c>
      <c r="G324">
        <v>23</v>
      </c>
      <c r="H324">
        <v>25</v>
      </c>
      <c r="I324">
        <v>3</v>
      </c>
      <c r="J324" t="str">
        <v>07 - 13 - 19 - 21 - 23 - 25 [CB: 3]</v>
      </c>
      <c r="K324">
        <f>SUM(C324:H324)</f>
        <v>108</v>
      </c>
      <c r="L324">
        <f>AVERAGE(C324:H324)</f>
        <v>18</v>
      </c>
      <c r="M324">
        <f>H324-C324</f>
        <v>18</v>
      </c>
      <c r="N324">
        <f>SUMPRODUCT(MOD(C324:H324,2))</f>
        <v>6</v>
      </c>
      <c r="O324">
        <f>6-N324</f>
        <v>0</v>
      </c>
      <c r="P324">
        <f>COUNTIF(C324:H324,"&lt;=14")</f>
        <v>2</v>
      </c>
      <c r="Q324">
        <f>COUNTIF(C324:H324,"&gt;=15")</f>
        <v>4</v>
      </c>
      <c r="R324">
        <f>SUMPRODUCT(--(D324:H324-C324:G324=1))</f>
        <v>0</v>
      </c>
      <c r="S324">
        <f>SUMPRODUCT(COUNTIF(C325:H325,C324:H324))</f>
        <v>1</v>
      </c>
    </row>
    <row r="325">
      <c r="A325">
        <v>151</v>
      </c>
      <c r="B325" t="str">
        <v>2023-08-29</v>
      </c>
      <c r="C325">
        <v>1</v>
      </c>
      <c r="D325">
        <v>2</v>
      </c>
      <c r="E325">
        <v>8</v>
      </c>
      <c r="F325">
        <v>10</v>
      </c>
      <c r="G325">
        <v>14</v>
      </c>
      <c r="H325">
        <v>21</v>
      </c>
      <c r="I325">
        <v>1</v>
      </c>
      <c r="J325" t="str">
        <v>01 - 02 - 08 - 10 - 14 - 21 [CB: 1]</v>
      </c>
      <c r="K325">
        <f>SUM(C325:H325)</f>
        <v>56</v>
      </c>
      <c r="L325">
        <f>AVERAGE(C325:H325)</f>
        <v>9.3</v>
      </c>
      <c r="M325">
        <f>H325-C325</f>
        <v>20</v>
      </c>
      <c r="N325">
        <f>SUMPRODUCT(MOD(C325:H325,2))</f>
        <v>2</v>
      </c>
      <c r="O325">
        <f>6-N325</f>
        <v>4</v>
      </c>
      <c r="P325">
        <f>COUNTIF(C325:H325,"&lt;=14")</f>
        <v>5</v>
      </c>
      <c r="Q325">
        <f>COUNTIF(C325:H325,"&gt;=15")</f>
        <v>1</v>
      </c>
      <c r="R325">
        <f>SUMPRODUCT(--(D325:H325-C325:G325=1))</f>
        <v>1</v>
      </c>
      <c r="S325">
        <f>SUMPRODUCT(COUNTIF(C326:H326,C325:H325))</f>
        <v>1</v>
      </c>
    </row>
    <row r="326">
      <c r="A326">
        <v>150</v>
      </c>
      <c r="B326" t="str">
        <v>2023-08-25</v>
      </c>
      <c r="C326">
        <v>4</v>
      </c>
      <c r="D326">
        <v>7</v>
      </c>
      <c r="E326">
        <v>9</v>
      </c>
      <c r="F326">
        <v>19</v>
      </c>
      <c r="G326">
        <v>20</v>
      </c>
      <c r="H326">
        <v>21</v>
      </c>
      <c r="I326">
        <v>2</v>
      </c>
      <c r="J326" t="str">
        <v>04 - 07 - 09 - 19 - 20 - 21 [CB: 2]</v>
      </c>
      <c r="K326">
        <f>SUM(C326:H326)</f>
        <v>80</v>
      </c>
      <c r="L326">
        <f>AVERAGE(C326:H326)</f>
        <v>13.3</v>
      </c>
      <c r="M326">
        <f>H326-C326</f>
        <v>17</v>
      </c>
      <c r="N326">
        <f>SUMPRODUCT(MOD(C326:H326,2))</f>
        <v>4</v>
      </c>
      <c r="O326">
        <f>6-N326</f>
        <v>2</v>
      </c>
      <c r="P326">
        <f>COUNTIF(C326:H326,"&lt;=14")</f>
        <v>3</v>
      </c>
      <c r="Q326">
        <f>COUNTIF(C326:H326,"&gt;=15")</f>
        <v>3</v>
      </c>
      <c r="R326">
        <f>SUMPRODUCT(--(D326:H326-C326:G326=1))</f>
        <v>2</v>
      </c>
      <c r="S326">
        <f>SUMPRODUCT(COUNTIF(C327:H327,C326:H326))</f>
        <v>0</v>
      </c>
    </row>
    <row r="327">
      <c r="A327">
        <v>149</v>
      </c>
      <c r="B327" t="str">
        <v>2023-08-22</v>
      </c>
      <c r="C327">
        <v>3</v>
      </c>
      <c r="D327">
        <v>12</v>
      </c>
      <c r="E327">
        <v>14</v>
      </c>
      <c r="F327">
        <v>15</v>
      </c>
      <c r="G327">
        <v>16</v>
      </c>
      <c r="H327">
        <v>26</v>
      </c>
      <c r="I327">
        <v>3</v>
      </c>
      <c r="J327" t="str">
        <v>03 - 12 - 14 - 15 - 16 - 26 [CB: 3]</v>
      </c>
      <c r="K327">
        <f>SUM(C327:H327)</f>
        <v>86</v>
      </c>
      <c r="L327">
        <f>AVERAGE(C327:H327)</f>
        <v>14.3</v>
      </c>
      <c r="M327">
        <f>H327-C327</f>
        <v>23</v>
      </c>
      <c r="N327">
        <f>SUMPRODUCT(MOD(C327:H327,2))</f>
        <v>2</v>
      </c>
      <c r="O327">
        <f>6-N327</f>
        <v>4</v>
      </c>
      <c r="P327">
        <f>COUNTIF(C327:H327,"&lt;=14")</f>
        <v>3</v>
      </c>
      <c r="Q327">
        <f>COUNTIF(C327:H327,"&gt;=15")</f>
        <v>3</v>
      </c>
      <c r="R327">
        <f>SUMPRODUCT(--(D327:H327-C327:G327=1))</f>
        <v>2</v>
      </c>
      <c r="S327">
        <f>SUMPRODUCT(COUNTIF(C328:H328,C327:H327))</f>
        <v>1</v>
      </c>
    </row>
    <row r="328">
      <c r="A328">
        <v>148</v>
      </c>
      <c r="B328" t="str">
        <v>2023-08-18</v>
      </c>
      <c r="C328">
        <v>11</v>
      </c>
      <c r="D328">
        <v>16</v>
      </c>
      <c r="E328">
        <v>19</v>
      </c>
      <c r="F328">
        <v>21</v>
      </c>
      <c r="G328">
        <v>22</v>
      </c>
      <c r="H328">
        <v>25</v>
      </c>
      <c r="I328">
        <v>3</v>
      </c>
      <c r="J328" t="str">
        <v>11 - 16 - 19 - 21 - 22 - 25 [CB: 3]</v>
      </c>
      <c r="K328">
        <f>SUM(C328:H328)</f>
        <v>114</v>
      </c>
      <c r="L328">
        <f>AVERAGE(C328:H328)</f>
        <v>19</v>
      </c>
      <c r="M328">
        <f>H328-C328</f>
        <v>14</v>
      </c>
      <c r="N328">
        <f>SUMPRODUCT(MOD(C328:H328,2))</f>
        <v>4</v>
      </c>
      <c r="O328">
        <f>6-N328</f>
        <v>2</v>
      </c>
      <c r="P328">
        <f>COUNTIF(C328:H328,"&lt;=14")</f>
        <v>1</v>
      </c>
      <c r="Q328">
        <f>COUNTIF(C328:H328,"&gt;=15")</f>
        <v>5</v>
      </c>
      <c r="R328">
        <f>SUMPRODUCT(--(D328:H328-C328:G328=1))</f>
        <v>1</v>
      </c>
      <c r="S328">
        <f>SUMPRODUCT(COUNTIF(C329:H329,C328:H328))</f>
        <v>1</v>
      </c>
    </row>
    <row r="329">
      <c r="A329">
        <v>147</v>
      </c>
      <c r="B329" t="str">
        <v>2023-08-15</v>
      </c>
      <c r="C329">
        <v>2</v>
      </c>
      <c r="D329">
        <v>4</v>
      </c>
      <c r="E329">
        <v>10</v>
      </c>
      <c r="F329">
        <v>15</v>
      </c>
      <c r="G329">
        <v>21</v>
      </c>
      <c r="H329">
        <v>24</v>
      </c>
      <c r="I329">
        <v>3</v>
      </c>
      <c r="J329" t="str">
        <v>02 - 04 - 10 - 15 - 21 - 24 [CB: 3]</v>
      </c>
      <c r="K329">
        <f>SUM(C329:H329)</f>
        <v>76</v>
      </c>
      <c r="L329">
        <f>AVERAGE(C329:H329)</f>
        <v>12.7</v>
      </c>
      <c r="M329">
        <f>H329-C329</f>
        <v>22</v>
      </c>
      <c r="N329">
        <f>SUMPRODUCT(MOD(C329:H329,2))</f>
        <v>2</v>
      </c>
      <c r="O329">
        <f>6-N329</f>
        <v>4</v>
      </c>
      <c r="P329">
        <f>COUNTIF(C329:H329,"&lt;=14")</f>
        <v>3</v>
      </c>
      <c r="Q329">
        <f>COUNTIF(C329:H329,"&gt;=15")</f>
        <v>3</v>
      </c>
      <c r="R329">
        <f>SUMPRODUCT(--(D329:H329-C329:G329=1))</f>
        <v>0</v>
      </c>
      <c r="S329">
        <f>SUMPRODUCT(COUNTIF(C330:H330,C329:H329))</f>
        <v>2</v>
      </c>
    </row>
    <row r="330">
      <c r="A330">
        <v>146</v>
      </c>
      <c r="B330" t="str">
        <v>2023-08-11</v>
      </c>
      <c r="C330">
        <v>3</v>
      </c>
      <c r="D330">
        <v>4</v>
      </c>
      <c r="E330">
        <v>15</v>
      </c>
      <c r="F330">
        <v>18</v>
      </c>
      <c r="G330">
        <v>27</v>
      </c>
      <c r="H330">
        <v>28</v>
      </c>
      <c r="I330">
        <v>1</v>
      </c>
      <c r="J330" t="str">
        <v>03 - 04 - 15 - 18 - 27 - 28 [CB: 1]</v>
      </c>
      <c r="K330">
        <f>SUM(C330:H330)</f>
        <v>95</v>
      </c>
      <c r="L330">
        <f>AVERAGE(C330:H330)</f>
        <v>15.8</v>
      </c>
      <c r="M330">
        <f>H330-C330</f>
        <v>25</v>
      </c>
      <c r="N330">
        <f>SUMPRODUCT(MOD(C330:H330,2))</f>
        <v>3</v>
      </c>
      <c r="O330">
        <f>6-N330</f>
        <v>3</v>
      </c>
      <c r="P330">
        <f>COUNTIF(C330:H330,"&lt;=14")</f>
        <v>2</v>
      </c>
      <c r="Q330">
        <f>COUNTIF(C330:H330,"&gt;=15")</f>
        <v>4</v>
      </c>
      <c r="R330">
        <f>SUMPRODUCT(--(D330:H330-C330:G330=1))</f>
        <v>2</v>
      </c>
      <c r="S330">
        <f>SUMPRODUCT(COUNTIF(C331:H331,C330:H330))</f>
        <v>1</v>
      </c>
    </row>
    <row r="331">
      <c r="A331">
        <v>145</v>
      </c>
      <c r="B331" t="str">
        <v>2023-08-08</v>
      </c>
      <c r="C331">
        <v>6</v>
      </c>
      <c r="D331">
        <v>7</v>
      </c>
      <c r="E331">
        <v>9</v>
      </c>
      <c r="F331">
        <v>10</v>
      </c>
      <c r="G331">
        <v>15</v>
      </c>
      <c r="H331">
        <v>25</v>
      </c>
      <c r="I331">
        <v>1</v>
      </c>
      <c r="J331" t="str">
        <v>06 - 07 - 09 - 10 - 15 - 25 [CB: 1]</v>
      </c>
      <c r="K331">
        <f>SUM(C331:H331)</f>
        <v>72</v>
      </c>
      <c r="L331">
        <f>AVERAGE(C331:H331)</f>
        <v>12</v>
      </c>
      <c r="M331">
        <f>H331-C331</f>
        <v>19</v>
      </c>
      <c r="N331">
        <f>SUMPRODUCT(MOD(C331:H331,2))</f>
        <v>4</v>
      </c>
      <c r="O331">
        <f>6-N331</f>
        <v>2</v>
      </c>
      <c r="P331">
        <f>COUNTIF(C331:H331,"&lt;=14")</f>
        <v>4</v>
      </c>
      <c r="Q331">
        <f>COUNTIF(C331:H331,"&gt;=15")</f>
        <v>2</v>
      </c>
      <c r="R331">
        <f>SUMPRODUCT(--(D331:H331-C331:G331=1))</f>
        <v>2</v>
      </c>
      <c r="S331">
        <f>SUMPRODUCT(COUNTIF(C332:H332,C331:H331))</f>
        <v>1</v>
      </c>
    </row>
    <row r="332">
      <c r="A332">
        <v>144</v>
      </c>
      <c r="B332" t="str">
        <v>2023-08-04</v>
      </c>
      <c r="C332">
        <v>3</v>
      </c>
      <c r="D332">
        <v>4</v>
      </c>
      <c r="E332">
        <v>16</v>
      </c>
      <c r="F332">
        <v>21</v>
      </c>
      <c r="G332">
        <v>23</v>
      </c>
      <c r="H332">
        <v>25</v>
      </c>
      <c r="I332">
        <v>1</v>
      </c>
      <c r="J332" t="str">
        <v>03 - 04 - 16 - 21 - 23 - 25 [CB: 1]</v>
      </c>
      <c r="K332">
        <f>SUM(C332:H332)</f>
        <v>92</v>
      </c>
      <c r="L332">
        <f>AVERAGE(C332:H332)</f>
        <v>15.3</v>
      </c>
      <c r="M332">
        <f>H332-C332</f>
        <v>22</v>
      </c>
      <c r="N332">
        <f>SUMPRODUCT(MOD(C332:H332,2))</f>
        <v>4</v>
      </c>
      <c r="O332">
        <f>6-N332</f>
        <v>2</v>
      </c>
      <c r="P332">
        <f>COUNTIF(C332:H332,"&lt;=14")</f>
        <v>2</v>
      </c>
      <c r="Q332">
        <f>COUNTIF(C332:H332,"&gt;=15")</f>
        <v>4</v>
      </c>
      <c r="R332">
        <f>SUMPRODUCT(--(D332:H332-C332:G332=1))</f>
        <v>1</v>
      </c>
      <c r="S332">
        <f>SUMPRODUCT(COUNTIF(C333:H333,C332:H332))</f>
        <v>2</v>
      </c>
    </row>
    <row r="333">
      <c r="A333">
        <v>143</v>
      </c>
      <c r="B333" t="str">
        <v>2023-08-01</v>
      </c>
      <c r="C333">
        <v>7</v>
      </c>
      <c r="D333">
        <v>8</v>
      </c>
      <c r="E333">
        <v>10</v>
      </c>
      <c r="F333">
        <v>16</v>
      </c>
      <c r="G333">
        <v>24</v>
      </c>
      <c r="H333">
        <v>25</v>
      </c>
      <c r="I333">
        <v>1</v>
      </c>
      <c r="J333" t="str">
        <v>07 - 08 - 10 - 16 - 24 - 25 [CB: 1]</v>
      </c>
      <c r="K333">
        <f>SUM(C333:H333)</f>
        <v>90</v>
      </c>
      <c r="L333">
        <f>AVERAGE(C333:H333)</f>
        <v>15</v>
      </c>
      <c r="M333">
        <f>H333-C333</f>
        <v>18</v>
      </c>
      <c r="N333">
        <f>SUMPRODUCT(MOD(C333:H333,2))</f>
        <v>2</v>
      </c>
      <c r="O333">
        <f>6-N333</f>
        <v>4</v>
      </c>
      <c r="P333">
        <f>COUNTIF(C333:H333,"&lt;=14")</f>
        <v>3</v>
      </c>
      <c r="Q333">
        <f>COUNTIF(C333:H333,"&gt;=15")</f>
        <v>3</v>
      </c>
      <c r="R333">
        <f>SUMPRODUCT(--(D333:H333-C333:G333=1))</f>
        <v>2</v>
      </c>
      <c r="S333">
        <f>SUMPRODUCT(COUNTIF(C334:H334,C333:H333))</f>
        <v>2</v>
      </c>
    </row>
    <row r="334">
      <c r="A334">
        <v>142</v>
      </c>
      <c r="B334" t="str">
        <v>2023-07-28</v>
      </c>
      <c r="C334">
        <v>7</v>
      </c>
      <c r="D334">
        <v>10</v>
      </c>
      <c r="E334">
        <v>12</v>
      </c>
      <c r="F334">
        <v>13</v>
      </c>
      <c r="G334">
        <v>17</v>
      </c>
      <c r="H334">
        <v>19</v>
      </c>
      <c r="I334">
        <v>1</v>
      </c>
      <c r="J334" t="str">
        <v>07 - 10 - 12 - 13 - 17 - 19 [CB: 1]</v>
      </c>
      <c r="K334">
        <f>SUM(C334:H334)</f>
        <v>78</v>
      </c>
      <c r="L334">
        <f>AVERAGE(C334:H334)</f>
        <v>13</v>
      </c>
      <c r="M334">
        <f>H334-C334</f>
        <v>12</v>
      </c>
      <c r="N334">
        <f>SUMPRODUCT(MOD(C334:H334,2))</f>
        <v>4</v>
      </c>
      <c r="O334">
        <f>6-N334</f>
        <v>2</v>
      </c>
      <c r="P334">
        <f>COUNTIF(C334:H334,"&lt;=14")</f>
        <v>4</v>
      </c>
      <c r="Q334">
        <f>COUNTIF(C334:H334,"&gt;=15")</f>
        <v>2</v>
      </c>
      <c r="R334">
        <f>SUMPRODUCT(--(D334:H334-C334:G334=1))</f>
        <v>1</v>
      </c>
      <c r="S334">
        <f>SUMPRODUCT(COUNTIF(C335:H335,C334:H334))</f>
        <v>1</v>
      </c>
    </row>
    <row r="335">
      <c r="A335">
        <v>141</v>
      </c>
      <c r="B335" t="str">
        <v>2023-07-25</v>
      </c>
      <c r="C335">
        <v>2</v>
      </c>
      <c r="D335">
        <v>5</v>
      </c>
      <c r="E335">
        <v>6</v>
      </c>
      <c r="F335">
        <v>7</v>
      </c>
      <c r="G335">
        <v>16</v>
      </c>
      <c r="H335">
        <v>23</v>
      </c>
      <c r="I335">
        <v>3</v>
      </c>
      <c r="J335" t="str">
        <v>02 - 05 - 06 - 07 - 16 - 23 [CB: 3]</v>
      </c>
      <c r="K335">
        <f>SUM(C335:H335)</f>
        <v>59</v>
      </c>
      <c r="L335">
        <f>AVERAGE(C335:H335)</f>
        <v>9.8</v>
      </c>
      <c r="M335">
        <f>H335-C335</f>
        <v>21</v>
      </c>
      <c r="N335">
        <f>SUMPRODUCT(MOD(C335:H335,2))</f>
        <v>3</v>
      </c>
      <c r="O335">
        <f>6-N335</f>
        <v>3</v>
      </c>
      <c r="P335">
        <f>COUNTIF(C335:H335,"&lt;=14")</f>
        <v>4</v>
      </c>
      <c r="Q335">
        <f>COUNTIF(C335:H335,"&gt;=15")</f>
        <v>2</v>
      </c>
      <c r="R335">
        <f>SUMPRODUCT(--(D335:H335-C335:G335=1))</f>
        <v>2</v>
      </c>
      <c r="S335">
        <f>SUMPRODUCT(COUNTIF(C336:H336,C335:H335))</f>
        <v>1</v>
      </c>
    </row>
    <row r="336">
      <c r="A336">
        <v>140</v>
      </c>
      <c r="B336" t="str">
        <v>2023-07-21</v>
      </c>
      <c r="C336">
        <v>1</v>
      </c>
      <c r="D336">
        <v>2</v>
      </c>
      <c r="E336">
        <v>8</v>
      </c>
      <c r="F336">
        <v>17</v>
      </c>
      <c r="G336">
        <v>18</v>
      </c>
      <c r="H336">
        <v>25</v>
      </c>
      <c r="I336">
        <v>2</v>
      </c>
      <c r="J336" t="str">
        <v>01 - 02 - 08 - 17 - 18 - 25 [CB: 2]</v>
      </c>
      <c r="K336">
        <f>SUM(C336:H336)</f>
        <v>71</v>
      </c>
      <c r="L336">
        <f>AVERAGE(C336:H336)</f>
        <v>11.8</v>
      </c>
      <c r="M336">
        <f>H336-C336</f>
        <v>24</v>
      </c>
      <c r="N336">
        <f>SUMPRODUCT(MOD(C336:H336,2))</f>
        <v>3</v>
      </c>
      <c r="O336">
        <f>6-N336</f>
        <v>3</v>
      </c>
      <c r="P336">
        <f>COUNTIF(C336:H336,"&lt;=14")</f>
        <v>3</v>
      </c>
      <c r="Q336">
        <f>COUNTIF(C336:H336,"&gt;=15")</f>
        <v>3</v>
      </c>
      <c r="R336">
        <f>SUMPRODUCT(--(D336:H336-C336:G336=1))</f>
        <v>2</v>
      </c>
      <c r="S336">
        <f>SUMPRODUCT(COUNTIF(C337:H337,C336:H336))</f>
        <v>2</v>
      </c>
    </row>
    <row r="337">
      <c r="A337">
        <v>139</v>
      </c>
      <c r="B337" t="str">
        <v>2023-07-18</v>
      </c>
      <c r="C337">
        <v>8</v>
      </c>
      <c r="D337">
        <v>12</v>
      </c>
      <c r="E337">
        <v>14</v>
      </c>
      <c r="F337">
        <v>17</v>
      </c>
      <c r="G337">
        <v>19</v>
      </c>
      <c r="H337">
        <v>27</v>
      </c>
      <c r="I337">
        <v>3</v>
      </c>
      <c r="J337" t="str">
        <v>08 - 12 - 14 - 17 - 19 - 27 [CB: 3]</v>
      </c>
      <c r="K337">
        <f>SUM(C337:H337)</f>
        <v>97</v>
      </c>
      <c r="L337">
        <f>AVERAGE(C337:H337)</f>
        <v>16.2</v>
      </c>
      <c r="M337">
        <f>H337-C337</f>
        <v>19</v>
      </c>
      <c r="N337">
        <f>SUMPRODUCT(MOD(C337:H337,2))</f>
        <v>3</v>
      </c>
      <c r="O337">
        <f>6-N337</f>
        <v>3</v>
      </c>
      <c r="P337">
        <f>COUNTIF(C337:H337,"&lt;=14")</f>
        <v>3</v>
      </c>
      <c r="Q337">
        <f>COUNTIF(C337:H337,"&gt;=15")</f>
        <v>3</v>
      </c>
      <c r="R337">
        <f>SUMPRODUCT(--(D337:H337-C337:G337=1))</f>
        <v>0</v>
      </c>
      <c r="S337">
        <f>SUMPRODUCT(COUNTIF(C338:H338,C337:H337))</f>
        <v>0</v>
      </c>
    </row>
    <row r="338">
      <c r="A338">
        <v>138</v>
      </c>
      <c r="B338" t="str">
        <v>2023-07-14</v>
      </c>
      <c r="C338">
        <v>2</v>
      </c>
      <c r="D338">
        <v>5</v>
      </c>
      <c r="E338">
        <v>6</v>
      </c>
      <c r="F338">
        <v>10</v>
      </c>
      <c r="G338">
        <v>16</v>
      </c>
      <c r="H338">
        <v>22</v>
      </c>
      <c r="I338">
        <v>2</v>
      </c>
      <c r="J338" t="str">
        <v>02 - 05 - 06 - 10 - 16 - 22 [CB: 2]</v>
      </c>
      <c r="K338">
        <f>SUM(C338:H338)</f>
        <v>61</v>
      </c>
      <c r="L338">
        <f>AVERAGE(C338:H338)</f>
        <v>10.2</v>
      </c>
      <c r="M338">
        <f>H338-C338</f>
        <v>20</v>
      </c>
      <c r="N338">
        <f>SUMPRODUCT(MOD(C338:H338,2))</f>
        <v>1</v>
      </c>
      <c r="O338">
        <f>6-N338</f>
        <v>5</v>
      </c>
      <c r="P338">
        <f>COUNTIF(C338:H338,"&lt;=14")</f>
        <v>4</v>
      </c>
      <c r="Q338">
        <f>COUNTIF(C338:H338,"&gt;=15")</f>
        <v>2</v>
      </c>
      <c r="R338">
        <f>SUMPRODUCT(--(D338:H338-C338:G338=1))</f>
        <v>1</v>
      </c>
      <c r="S338">
        <f>SUMPRODUCT(COUNTIF(C339:H339,C338:H338))</f>
        <v>0</v>
      </c>
    </row>
    <row r="339">
      <c r="A339">
        <v>137</v>
      </c>
      <c r="B339" t="str">
        <v>2023-07-11</v>
      </c>
      <c r="C339">
        <v>4</v>
      </c>
      <c r="D339">
        <v>7</v>
      </c>
      <c r="E339">
        <v>13</v>
      </c>
      <c r="F339">
        <v>15</v>
      </c>
      <c r="G339">
        <v>21</v>
      </c>
      <c r="H339">
        <v>26</v>
      </c>
      <c r="I339">
        <v>2</v>
      </c>
      <c r="J339" t="str">
        <v>04 - 07 - 13 - 15 - 21 - 26 [CB: 2]</v>
      </c>
      <c r="K339">
        <f>SUM(C339:H339)</f>
        <v>86</v>
      </c>
      <c r="L339">
        <f>AVERAGE(C339:H339)</f>
        <v>14.3</v>
      </c>
      <c r="M339">
        <f>H339-C339</f>
        <v>22</v>
      </c>
      <c r="N339">
        <f>SUMPRODUCT(MOD(C339:H339,2))</f>
        <v>4</v>
      </c>
      <c r="O339">
        <f>6-N339</f>
        <v>2</v>
      </c>
      <c r="P339">
        <f>COUNTIF(C339:H339,"&lt;=14")</f>
        <v>3</v>
      </c>
      <c r="Q339">
        <f>COUNTIF(C339:H339,"&gt;=15")</f>
        <v>3</v>
      </c>
      <c r="R339">
        <f>SUMPRODUCT(--(D339:H339-C339:G339=1))</f>
        <v>0</v>
      </c>
      <c r="S339">
        <f>SUMPRODUCT(COUNTIF(C340:H340,C339:H339))</f>
        <v>1</v>
      </c>
    </row>
    <row r="340">
      <c r="A340">
        <v>136</v>
      </c>
      <c r="B340" t="str">
        <v>2023-07-07</v>
      </c>
      <c r="C340">
        <v>11</v>
      </c>
      <c r="D340">
        <v>13</v>
      </c>
      <c r="E340">
        <v>19</v>
      </c>
      <c r="F340">
        <v>20</v>
      </c>
      <c r="G340">
        <v>23</v>
      </c>
      <c r="H340">
        <v>25</v>
      </c>
      <c r="I340">
        <v>3</v>
      </c>
      <c r="J340" t="str">
        <v>11 - 13 - 19 - 20 - 23 - 25 [CB: 3]</v>
      </c>
      <c r="K340">
        <f>SUM(C340:H340)</f>
        <v>111</v>
      </c>
      <c r="L340">
        <f>AVERAGE(C340:H340)</f>
        <v>18.5</v>
      </c>
      <c r="M340">
        <f>H340-C340</f>
        <v>14</v>
      </c>
      <c r="N340">
        <f>SUMPRODUCT(MOD(C340:H340,2))</f>
        <v>5</v>
      </c>
      <c r="O340">
        <f>6-N340</f>
        <v>1</v>
      </c>
      <c r="P340">
        <f>COUNTIF(C340:H340,"&lt;=14")</f>
        <v>2</v>
      </c>
      <c r="Q340">
        <f>COUNTIF(C340:H340,"&gt;=15")</f>
        <v>4</v>
      </c>
      <c r="R340">
        <f>SUMPRODUCT(--(D340:H340-C340:G340=1))</f>
        <v>1</v>
      </c>
      <c r="S340">
        <f>SUMPRODUCT(COUNTIF(C341:H341,C340:H340))</f>
        <v>0</v>
      </c>
    </row>
    <row r="341">
      <c r="A341">
        <v>135</v>
      </c>
      <c r="B341" t="str">
        <v>2023-07-04</v>
      </c>
      <c r="C341">
        <v>2</v>
      </c>
      <c r="D341">
        <v>3</v>
      </c>
      <c r="E341">
        <v>7</v>
      </c>
      <c r="F341">
        <v>9</v>
      </c>
      <c r="G341">
        <v>10</v>
      </c>
      <c r="H341">
        <v>12</v>
      </c>
      <c r="I341">
        <v>1</v>
      </c>
      <c r="J341" t="str">
        <v>02 - 03 - 07 - 09 - 10 - 12 [CB: 1]</v>
      </c>
      <c r="K341">
        <f>SUM(C341:H341)</f>
        <v>43</v>
      </c>
      <c r="L341">
        <f>AVERAGE(C341:H341)</f>
        <v>7.2</v>
      </c>
      <c r="M341">
        <f>H341-C341</f>
        <v>10</v>
      </c>
      <c r="N341">
        <f>SUMPRODUCT(MOD(C341:H341,2))</f>
        <v>3</v>
      </c>
      <c r="O341">
        <f>6-N341</f>
        <v>3</v>
      </c>
      <c r="P341">
        <f>COUNTIF(C341:H341,"&lt;=14")</f>
        <v>6</v>
      </c>
      <c r="Q341">
        <f>COUNTIF(C341:H341,"&gt;=15")</f>
        <v>0</v>
      </c>
      <c r="R341">
        <f>SUMPRODUCT(--(D341:H341-C341:G341=1))</f>
        <v>2</v>
      </c>
      <c r="S341">
        <f>SUMPRODUCT(COUNTIF(C342:H342,C341:H341))</f>
        <v>1</v>
      </c>
    </row>
    <row r="342">
      <c r="A342">
        <v>134</v>
      </c>
      <c r="B342" t="str">
        <v>2023-06-30</v>
      </c>
      <c r="C342">
        <v>1</v>
      </c>
      <c r="D342">
        <v>7</v>
      </c>
      <c r="E342">
        <v>15</v>
      </c>
      <c r="F342">
        <v>16</v>
      </c>
      <c r="G342">
        <v>19</v>
      </c>
      <c r="H342">
        <v>22</v>
      </c>
      <c r="I342">
        <v>1</v>
      </c>
      <c r="J342" t="str">
        <v>01 - 07 - 15 - 16 - 19 - 22 [CB: 1]</v>
      </c>
      <c r="K342">
        <f>SUM(C342:H342)</f>
        <v>80</v>
      </c>
      <c r="L342">
        <f>AVERAGE(C342:H342)</f>
        <v>13.3</v>
      </c>
      <c r="M342">
        <f>H342-C342</f>
        <v>21</v>
      </c>
      <c r="N342">
        <f>SUMPRODUCT(MOD(C342:H342,2))</f>
        <v>4</v>
      </c>
      <c r="O342">
        <f>6-N342</f>
        <v>2</v>
      </c>
      <c r="P342">
        <f>COUNTIF(C342:H342,"&lt;=14")</f>
        <v>2</v>
      </c>
      <c r="Q342">
        <f>COUNTIF(C342:H342,"&gt;=15")</f>
        <v>4</v>
      </c>
      <c r="R342">
        <f>SUMPRODUCT(--(D342:H342-C342:G342=1))</f>
        <v>1</v>
      </c>
      <c r="S342">
        <f>SUMPRODUCT(COUNTIF(C343:H343,C342:H342))</f>
        <v>2</v>
      </c>
    </row>
    <row r="343">
      <c r="A343">
        <v>133</v>
      </c>
      <c r="B343" t="str">
        <v>2023-06-27</v>
      </c>
      <c r="C343">
        <v>1</v>
      </c>
      <c r="D343">
        <v>4</v>
      </c>
      <c r="E343">
        <v>8</v>
      </c>
      <c r="F343">
        <v>10</v>
      </c>
      <c r="G343">
        <v>22</v>
      </c>
      <c r="H343">
        <v>24</v>
      </c>
      <c r="I343">
        <v>1</v>
      </c>
      <c r="J343" t="str">
        <v>01 - 04 - 08 - 10 - 22 - 24 [CB: 1]</v>
      </c>
      <c r="K343">
        <f>SUM(C343:H343)</f>
        <v>69</v>
      </c>
      <c r="L343">
        <f>AVERAGE(C343:H343)</f>
        <v>11.5</v>
      </c>
      <c r="M343">
        <f>H343-C343</f>
        <v>23</v>
      </c>
      <c r="N343">
        <f>SUMPRODUCT(MOD(C343:H343,2))</f>
        <v>1</v>
      </c>
      <c r="O343">
        <f>6-N343</f>
        <v>5</v>
      </c>
      <c r="P343">
        <f>COUNTIF(C343:H343,"&lt;=14")</f>
        <v>4</v>
      </c>
      <c r="Q343">
        <f>COUNTIF(C343:H343,"&gt;=15")</f>
        <v>2</v>
      </c>
      <c r="R343">
        <f>SUMPRODUCT(--(D343:H343-C343:G343=1))</f>
        <v>0</v>
      </c>
      <c r="S343">
        <f>SUMPRODUCT(COUNTIF(C344:H344,C343:H343))</f>
        <v>2</v>
      </c>
    </row>
    <row r="344">
      <c r="A344">
        <v>132</v>
      </c>
      <c r="B344" t="str">
        <v>2023-06-23</v>
      </c>
      <c r="C344">
        <v>7</v>
      </c>
      <c r="D344">
        <v>22</v>
      </c>
      <c r="E344">
        <v>24</v>
      </c>
      <c r="F344">
        <v>25</v>
      </c>
      <c r="G344">
        <v>26</v>
      </c>
      <c r="H344">
        <v>27</v>
      </c>
      <c r="I344">
        <v>3</v>
      </c>
      <c r="J344" t="str">
        <v>07 - 22 - 24 - 25 - 26 - 27 [CB: 3]</v>
      </c>
      <c r="K344">
        <f>SUM(C344:H344)</f>
        <v>131</v>
      </c>
      <c r="L344">
        <f>AVERAGE(C344:H344)</f>
        <v>21.8</v>
      </c>
      <c r="M344">
        <f>H344-C344</f>
        <v>20</v>
      </c>
      <c r="N344">
        <f>SUMPRODUCT(MOD(C344:H344,2))</f>
        <v>3</v>
      </c>
      <c r="O344">
        <f>6-N344</f>
        <v>3</v>
      </c>
      <c r="P344">
        <f>COUNTIF(C344:H344,"&lt;=14")</f>
        <v>1</v>
      </c>
      <c r="Q344">
        <f>COUNTIF(C344:H344,"&gt;=15")</f>
        <v>5</v>
      </c>
      <c r="R344">
        <f>SUMPRODUCT(--(D344:H344-C344:G344=1))</f>
        <v>3</v>
      </c>
      <c r="S344">
        <f>SUMPRODUCT(COUNTIF(C345:H345,C344:H344))</f>
        <v>2</v>
      </c>
    </row>
    <row r="345">
      <c r="A345">
        <v>131</v>
      </c>
      <c r="B345" t="str">
        <v>2023-06-20</v>
      </c>
      <c r="C345">
        <v>1</v>
      </c>
      <c r="D345">
        <v>5</v>
      </c>
      <c r="E345">
        <v>7</v>
      </c>
      <c r="F345">
        <v>11</v>
      </c>
      <c r="G345">
        <v>17</v>
      </c>
      <c r="H345">
        <v>27</v>
      </c>
      <c r="I345">
        <v>3</v>
      </c>
      <c r="J345" t="str">
        <v>01 - 05 - 07 - 11 - 17 - 27 [CB: 3]</v>
      </c>
      <c r="K345">
        <f>SUM(C345:H345)</f>
        <v>68</v>
      </c>
      <c r="L345">
        <f>AVERAGE(C345:H345)</f>
        <v>11.3</v>
      </c>
      <c r="M345">
        <f>H345-C345</f>
        <v>26</v>
      </c>
      <c r="N345">
        <f>SUMPRODUCT(MOD(C345:H345,2))</f>
        <v>6</v>
      </c>
      <c r="O345">
        <f>6-N345</f>
        <v>0</v>
      </c>
      <c r="P345">
        <f>COUNTIF(C345:H345,"&lt;=14")</f>
        <v>4</v>
      </c>
      <c r="Q345">
        <f>COUNTIF(C345:H345,"&gt;=15")</f>
        <v>2</v>
      </c>
      <c r="R345">
        <f>SUMPRODUCT(--(D345:H345-C345:G345=1))</f>
        <v>0</v>
      </c>
      <c r="S345">
        <f>SUMPRODUCT(COUNTIF(C346:H346,C345:H345))</f>
        <v>1</v>
      </c>
    </row>
    <row r="346">
      <c r="A346">
        <v>130</v>
      </c>
      <c r="B346" t="str">
        <v>2023-06-16</v>
      </c>
      <c r="C346">
        <v>4</v>
      </c>
      <c r="D346">
        <v>8</v>
      </c>
      <c r="E346">
        <v>15</v>
      </c>
      <c r="F346">
        <v>19</v>
      </c>
      <c r="G346">
        <v>23</v>
      </c>
      <c r="H346">
        <v>27</v>
      </c>
      <c r="I346">
        <v>1</v>
      </c>
      <c r="J346" t="str">
        <v>04 - 08 - 15 - 19 - 23 - 27 [CB: 1]</v>
      </c>
      <c r="K346">
        <f>SUM(C346:H346)</f>
        <v>96</v>
      </c>
      <c r="L346">
        <f>AVERAGE(C346:H346)</f>
        <v>16</v>
      </c>
      <c r="M346">
        <f>H346-C346</f>
        <v>23</v>
      </c>
      <c r="N346">
        <f>SUMPRODUCT(MOD(C346:H346,2))</f>
        <v>4</v>
      </c>
      <c r="O346">
        <f>6-N346</f>
        <v>2</v>
      </c>
      <c r="P346">
        <f>COUNTIF(C346:H346,"&lt;=14")</f>
        <v>2</v>
      </c>
      <c r="Q346">
        <f>COUNTIF(C346:H346,"&gt;=15")</f>
        <v>4</v>
      </c>
      <c r="R346">
        <f>SUMPRODUCT(--(D346:H346-C346:G346=1))</f>
        <v>0</v>
      </c>
      <c r="S346">
        <f>SUMPRODUCT(COUNTIF(C347:H347,C346:H346))</f>
        <v>0</v>
      </c>
    </row>
    <row r="347">
      <c r="A347">
        <v>129</v>
      </c>
      <c r="B347" t="str">
        <v>2023-06-13</v>
      </c>
      <c r="C347">
        <v>5</v>
      </c>
      <c r="D347">
        <v>10</v>
      </c>
      <c r="E347">
        <v>20</v>
      </c>
      <c r="F347">
        <v>21</v>
      </c>
      <c r="G347">
        <v>25</v>
      </c>
      <c r="H347">
        <v>28</v>
      </c>
      <c r="I347">
        <v>2</v>
      </c>
      <c r="J347" t="str">
        <v>05 - 10 - 20 - 21 - 25 - 28 [CB: 2]</v>
      </c>
      <c r="K347">
        <f>SUM(C347:H347)</f>
        <v>109</v>
      </c>
      <c r="L347">
        <f>AVERAGE(C347:H347)</f>
        <v>18.2</v>
      </c>
      <c r="M347">
        <f>H347-C347</f>
        <v>23</v>
      </c>
      <c r="N347">
        <f>SUMPRODUCT(MOD(C347:H347,2))</f>
        <v>3</v>
      </c>
      <c r="O347">
        <f>6-N347</f>
        <v>3</v>
      </c>
      <c r="P347">
        <f>COUNTIF(C347:H347,"&lt;=14")</f>
        <v>2</v>
      </c>
      <c r="Q347">
        <f>COUNTIF(C347:H347,"&gt;=15")</f>
        <v>4</v>
      </c>
      <c r="R347">
        <f>SUMPRODUCT(--(D347:H347-C347:G347=1))</f>
        <v>1</v>
      </c>
      <c r="S347">
        <f>SUMPRODUCT(COUNTIF(C348:H348,C347:H347))</f>
        <v>0</v>
      </c>
    </row>
    <row r="348">
      <c r="A348">
        <v>128</v>
      </c>
      <c r="B348" t="str">
        <v>2023-06-09</v>
      </c>
      <c r="C348">
        <v>3</v>
      </c>
      <c r="D348">
        <v>8</v>
      </c>
      <c r="E348">
        <v>13</v>
      </c>
      <c r="F348">
        <v>17</v>
      </c>
      <c r="G348">
        <v>24</v>
      </c>
      <c r="H348">
        <v>26</v>
      </c>
      <c r="I348">
        <v>2</v>
      </c>
      <c r="J348" t="str">
        <v>03 - 08 - 13 - 17 - 24 - 26 [CB: 2]</v>
      </c>
      <c r="K348">
        <f>SUM(C348:H348)</f>
        <v>91</v>
      </c>
      <c r="L348">
        <f>AVERAGE(C348:H348)</f>
        <v>15.2</v>
      </c>
      <c r="M348">
        <f>H348-C348</f>
        <v>23</v>
      </c>
      <c r="N348">
        <f>SUMPRODUCT(MOD(C348:H348,2))</f>
        <v>3</v>
      </c>
      <c r="O348">
        <f>6-N348</f>
        <v>3</v>
      </c>
      <c r="P348">
        <f>COUNTIF(C348:H348,"&lt;=14")</f>
        <v>3</v>
      </c>
      <c r="Q348">
        <f>COUNTIF(C348:H348,"&gt;=15")</f>
        <v>3</v>
      </c>
      <c r="R348">
        <f>SUMPRODUCT(--(D348:H348-C348:G348=1))</f>
        <v>0</v>
      </c>
      <c r="S348">
        <f>SUMPRODUCT(COUNTIF(C349:H349,C348:H348))</f>
        <v>1</v>
      </c>
    </row>
    <row r="349">
      <c r="A349">
        <v>127</v>
      </c>
      <c r="B349" t="str">
        <v>2023-06-07</v>
      </c>
      <c r="C349">
        <v>4</v>
      </c>
      <c r="D349">
        <v>7</v>
      </c>
      <c r="E349">
        <v>8</v>
      </c>
      <c r="F349">
        <v>12</v>
      </c>
      <c r="G349">
        <v>18</v>
      </c>
      <c r="H349">
        <v>25</v>
      </c>
      <c r="I349">
        <v>3</v>
      </c>
      <c r="J349" t="str">
        <v>04 - 07 - 08 - 12 - 18 - 25 [CB: 3]</v>
      </c>
      <c r="K349">
        <f>SUM(C349:H349)</f>
        <v>74</v>
      </c>
      <c r="L349">
        <f>AVERAGE(C349:H349)</f>
        <v>12.3</v>
      </c>
      <c r="M349">
        <f>H349-C349</f>
        <v>21</v>
      </c>
      <c r="N349">
        <f>SUMPRODUCT(MOD(C349:H349,2))</f>
        <v>2</v>
      </c>
      <c r="O349">
        <f>6-N349</f>
        <v>4</v>
      </c>
      <c r="P349">
        <f>COUNTIF(C349:H349,"&lt;=14")</f>
        <v>4</v>
      </c>
      <c r="Q349">
        <f>COUNTIF(C349:H349,"&gt;=15")</f>
        <v>2</v>
      </c>
      <c r="R349">
        <f>SUMPRODUCT(--(D349:H349-C349:G349=1))</f>
        <v>1</v>
      </c>
      <c r="S349">
        <f>SUMPRODUCT(COUNTIF(C350:H350,C349:H349))</f>
        <v>0</v>
      </c>
    </row>
    <row r="350">
      <c r="A350">
        <v>126</v>
      </c>
      <c r="B350" t="str">
        <v>2023-06-02</v>
      </c>
      <c r="C350">
        <v>5</v>
      </c>
      <c r="D350">
        <v>6</v>
      </c>
      <c r="E350">
        <v>13</v>
      </c>
      <c r="F350">
        <v>15</v>
      </c>
      <c r="G350">
        <v>19</v>
      </c>
      <c r="H350">
        <v>20</v>
      </c>
      <c r="I350">
        <v>1</v>
      </c>
      <c r="J350" t="str">
        <v>05 - 06 - 13 - 15 - 19 - 20 [CB: 1]</v>
      </c>
      <c r="K350">
        <f>SUM(C350:H350)</f>
        <v>78</v>
      </c>
      <c r="L350">
        <f>AVERAGE(C350:H350)</f>
        <v>13</v>
      </c>
      <c r="M350">
        <f>H350-C350</f>
        <v>15</v>
      </c>
      <c r="N350">
        <f>SUMPRODUCT(MOD(C350:H350,2))</f>
        <v>4</v>
      </c>
      <c r="O350">
        <f>6-N350</f>
        <v>2</v>
      </c>
      <c r="P350">
        <f>COUNTIF(C350:H350,"&lt;=14")</f>
        <v>3</v>
      </c>
      <c r="Q350">
        <f>COUNTIF(C350:H350,"&gt;=15")</f>
        <v>3</v>
      </c>
      <c r="R350">
        <f>SUMPRODUCT(--(D350:H350-C350:G350=1))</f>
        <v>2</v>
      </c>
      <c r="S350">
        <f>SUMPRODUCT(COUNTIF(C351:H351,C350:H350))</f>
        <v>1</v>
      </c>
    </row>
    <row r="351">
      <c r="A351">
        <v>125</v>
      </c>
      <c r="B351" t="str">
        <v>2023-05-30</v>
      </c>
      <c r="C351">
        <v>4</v>
      </c>
      <c r="D351">
        <v>9</v>
      </c>
      <c r="E351">
        <v>17</v>
      </c>
      <c r="F351">
        <v>20</v>
      </c>
      <c r="G351">
        <v>27</v>
      </c>
      <c r="H351">
        <v>28</v>
      </c>
      <c r="I351">
        <v>2</v>
      </c>
      <c r="J351" t="str">
        <v>04 - 09 - 17 - 20 - 27 - 28 [CB: 2]</v>
      </c>
      <c r="K351">
        <f>SUM(C351:H351)</f>
        <v>105</v>
      </c>
      <c r="L351">
        <f>AVERAGE(C351:H351)</f>
        <v>17.5</v>
      </c>
      <c r="M351">
        <f>H351-C351</f>
        <v>24</v>
      </c>
      <c r="N351">
        <f>SUMPRODUCT(MOD(C351:H351,2))</f>
        <v>3</v>
      </c>
      <c r="O351">
        <f>6-N351</f>
        <v>3</v>
      </c>
      <c r="P351">
        <f>COUNTIF(C351:H351,"&lt;=14")</f>
        <v>2</v>
      </c>
      <c r="Q351">
        <f>COUNTIF(C351:H351,"&gt;=15")</f>
        <v>4</v>
      </c>
      <c r="R351">
        <f>SUMPRODUCT(--(D351:H351-C351:G351=1))</f>
        <v>1</v>
      </c>
      <c r="S351">
        <f>SUMPRODUCT(COUNTIF(C352:H352,C351:H351))</f>
        <v>3</v>
      </c>
    </row>
    <row r="352">
      <c r="A352">
        <v>124</v>
      </c>
      <c r="B352" t="str">
        <v>2023-05-26</v>
      </c>
      <c r="C352">
        <v>2</v>
      </c>
      <c r="D352">
        <v>9</v>
      </c>
      <c r="E352">
        <v>11</v>
      </c>
      <c r="F352">
        <v>17</v>
      </c>
      <c r="G352">
        <v>26</v>
      </c>
      <c r="H352">
        <v>28</v>
      </c>
      <c r="I352">
        <v>1</v>
      </c>
      <c r="J352" t="str">
        <v>02 - 09 - 11 - 17 - 26 - 28 [CB: 1]</v>
      </c>
      <c r="K352">
        <f>SUM(C352:H352)</f>
        <v>93</v>
      </c>
      <c r="L352">
        <f>AVERAGE(C352:H352)</f>
        <v>15.5</v>
      </c>
      <c r="M352">
        <f>H352-C352</f>
        <v>26</v>
      </c>
      <c r="N352">
        <f>SUMPRODUCT(MOD(C352:H352,2))</f>
        <v>3</v>
      </c>
      <c r="O352">
        <f>6-N352</f>
        <v>3</v>
      </c>
      <c r="P352">
        <f>COUNTIF(C352:H352,"&lt;=14")</f>
        <v>3</v>
      </c>
      <c r="Q352">
        <f>COUNTIF(C352:H352,"&gt;=15")</f>
        <v>3</v>
      </c>
      <c r="R352">
        <f>SUMPRODUCT(--(D352:H352-C352:G352=1))</f>
        <v>0</v>
      </c>
      <c r="S352">
        <f>SUMPRODUCT(COUNTIF(C353:H353,C352:H352))</f>
        <v>1</v>
      </c>
    </row>
    <row r="353">
      <c r="A353">
        <v>123</v>
      </c>
      <c r="B353" t="str">
        <v>2023-05-23</v>
      </c>
      <c r="C353">
        <v>1</v>
      </c>
      <c r="D353">
        <v>3</v>
      </c>
      <c r="E353">
        <v>6</v>
      </c>
      <c r="F353">
        <v>21</v>
      </c>
      <c r="G353">
        <v>22</v>
      </c>
      <c r="H353">
        <v>26</v>
      </c>
      <c r="I353">
        <v>2</v>
      </c>
      <c r="J353" t="str">
        <v>01 - 03 - 06 - 21 - 22 - 26 [CB: 2]</v>
      </c>
      <c r="K353">
        <f>SUM(C353:H353)</f>
        <v>79</v>
      </c>
      <c r="L353">
        <f>AVERAGE(C353:H353)</f>
        <v>13.2</v>
      </c>
      <c r="M353">
        <f>H353-C353</f>
        <v>25</v>
      </c>
      <c r="N353">
        <f>SUMPRODUCT(MOD(C353:H353,2))</f>
        <v>3</v>
      </c>
      <c r="O353">
        <f>6-N353</f>
        <v>3</v>
      </c>
      <c r="P353">
        <f>COUNTIF(C353:H353,"&lt;=14")</f>
        <v>3</v>
      </c>
      <c r="Q353">
        <f>COUNTIF(C353:H353,"&gt;=15")</f>
        <v>3</v>
      </c>
      <c r="R353">
        <f>SUMPRODUCT(--(D353:H353-C353:G353=1))</f>
        <v>1</v>
      </c>
      <c r="S353">
        <f>SUMPRODUCT(COUNTIF(C354:H354,C353:H353))</f>
        <v>2</v>
      </c>
    </row>
    <row r="354">
      <c r="A354">
        <v>122</v>
      </c>
      <c r="B354" t="str">
        <v>2023-05-19</v>
      </c>
      <c r="C354">
        <v>11</v>
      </c>
      <c r="D354">
        <v>18</v>
      </c>
      <c r="E354">
        <v>22</v>
      </c>
      <c r="F354">
        <v>24</v>
      </c>
      <c r="G354">
        <v>26</v>
      </c>
      <c r="H354">
        <v>28</v>
      </c>
      <c r="I354">
        <v>3</v>
      </c>
      <c r="J354" t="str">
        <v>11 - 18 - 22 - 24 - 26 - 28 [CB: 3]</v>
      </c>
      <c r="K354">
        <f>SUM(C354:H354)</f>
        <v>129</v>
      </c>
      <c r="L354">
        <f>AVERAGE(C354:H354)</f>
        <v>21.5</v>
      </c>
      <c r="M354">
        <f>H354-C354</f>
        <v>17</v>
      </c>
      <c r="N354">
        <f>SUMPRODUCT(MOD(C354:H354,2))</f>
        <v>1</v>
      </c>
      <c r="O354">
        <f>6-N354</f>
        <v>5</v>
      </c>
      <c r="P354">
        <f>COUNTIF(C354:H354,"&lt;=14")</f>
        <v>1</v>
      </c>
      <c r="Q354">
        <f>COUNTIF(C354:H354,"&gt;=15")</f>
        <v>5</v>
      </c>
      <c r="R354">
        <f>SUMPRODUCT(--(D354:H354-C354:G354=1))</f>
        <v>0</v>
      </c>
      <c r="S354">
        <f>SUMPRODUCT(COUNTIF(C355:H355,C354:H354))</f>
        <v>2</v>
      </c>
    </row>
    <row r="355">
      <c r="A355">
        <v>121</v>
      </c>
      <c r="B355" t="str">
        <v>2023-05-16</v>
      </c>
      <c r="C355">
        <v>2</v>
      </c>
      <c r="D355">
        <v>5</v>
      </c>
      <c r="E355">
        <v>15</v>
      </c>
      <c r="F355">
        <v>19</v>
      </c>
      <c r="G355">
        <v>24</v>
      </c>
      <c r="H355">
        <v>28</v>
      </c>
      <c r="I355">
        <v>1</v>
      </c>
      <c r="J355" t="str">
        <v>02 - 05 - 15 - 19 - 24 - 28 [CB: 1]</v>
      </c>
      <c r="K355">
        <f>SUM(C355:H355)</f>
        <v>93</v>
      </c>
      <c r="L355">
        <f>AVERAGE(C355:H355)</f>
        <v>15.5</v>
      </c>
      <c r="M355">
        <f>H355-C355</f>
        <v>26</v>
      </c>
      <c r="N355">
        <f>SUMPRODUCT(MOD(C355:H355,2))</f>
        <v>3</v>
      </c>
      <c r="O355">
        <f>6-N355</f>
        <v>3</v>
      </c>
      <c r="P355">
        <f>COUNTIF(C355:H355,"&lt;=14")</f>
        <v>2</v>
      </c>
      <c r="Q355">
        <f>COUNTIF(C355:H355,"&gt;=15")</f>
        <v>4</v>
      </c>
      <c r="R355">
        <f>SUMPRODUCT(--(D355:H355-C355:G355=1))</f>
        <v>0</v>
      </c>
      <c r="S355">
        <f>SUMPRODUCT(COUNTIF(C356:H356,C355:H355))</f>
        <v>2</v>
      </c>
    </row>
    <row r="356">
      <c r="A356">
        <v>120</v>
      </c>
      <c r="B356" t="str">
        <v>2023-05-12</v>
      </c>
      <c r="C356">
        <v>13</v>
      </c>
      <c r="D356">
        <v>16</v>
      </c>
      <c r="E356">
        <v>19</v>
      </c>
      <c r="F356">
        <v>22</v>
      </c>
      <c r="G356">
        <v>26</v>
      </c>
      <c r="H356">
        <v>28</v>
      </c>
      <c r="I356">
        <v>2</v>
      </c>
      <c r="J356" t="str">
        <v>13 - 16 - 19 - 22 - 26 - 28 [CB: 2]</v>
      </c>
      <c r="K356">
        <f>SUM(C356:H356)</f>
        <v>124</v>
      </c>
      <c r="L356">
        <f>AVERAGE(C356:H356)</f>
        <v>20.7</v>
      </c>
      <c r="M356">
        <f>H356-C356</f>
        <v>15</v>
      </c>
      <c r="N356">
        <f>SUMPRODUCT(MOD(C356:H356,2))</f>
        <v>2</v>
      </c>
      <c r="O356">
        <f>6-N356</f>
        <v>4</v>
      </c>
      <c r="P356">
        <f>COUNTIF(C356:H356,"&lt;=14")</f>
        <v>1</v>
      </c>
      <c r="Q356">
        <f>COUNTIF(C356:H356,"&gt;=15")</f>
        <v>5</v>
      </c>
      <c r="R356">
        <f>SUMPRODUCT(--(D356:H356-C356:G356=1))</f>
        <v>0</v>
      </c>
      <c r="S356">
        <f>SUMPRODUCT(COUNTIF(C357:H357,C356:H356))</f>
        <v>1</v>
      </c>
    </row>
    <row r="357">
      <c r="A357">
        <v>119</v>
      </c>
      <c r="B357" t="str">
        <v>2023-05-09</v>
      </c>
      <c r="C357">
        <v>3</v>
      </c>
      <c r="D357">
        <v>8</v>
      </c>
      <c r="E357">
        <v>11</v>
      </c>
      <c r="F357">
        <v>12</v>
      </c>
      <c r="G357">
        <v>20</v>
      </c>
      <c r="H357">
        <v>22</v>
      </c>
      <c r="I357">
        <v>3</v>
      </c>
      <c r="J357" t="str">
        <v>03 - 08 - 11 - 12 - 20 - 22 [CB: 3]</v>
      </c>
      <c r="K357">
        <f>SUM(C357:H357)</f>
        <v>76</v>
      </c>
      <c r="L357">
        <f>AVERAGE(C357:H357)</f>
        <v>12.7</v>
      </c>
      <c r="M357">
        <f>H357-C357</f>
        <v>19</v>
      </c>
      <c r="N357">
        <f>SUMPRODUCT(MOD(C357:H357,2))</f>
        <v>2</v>
      </c>
      <c r="O357">
        <f>6-N357</f>
        <v>4</v>
      </c>
      <c r="P357">
        <f>COUNTIF(C357:H357,"&lt;=14")</f>
        <v>4</v>
      </c>
      <c r="Q357">
        <f>COUNTIF(C357:H357,"&gt;=15")</f>
        <v>2</v>
      </c>
      <c r="R357">
        <f>SUMPRODUCT(--(D357:H357-C357:G357=1))</f>
        <v>1</v>
      </c>
      <c r="S357">
        <f>SUMPRODUCT(COUNTIF(C358:H358,C357:H357))</f>
        <v>1</v>
      </c>
    </row>
    <row r="358">
      <c r="A358">
        <v>118</v>
      </c>
      <c r="B358" t="str">
        <v>2023-05-05</v>
      </c>
      <c r="C358">
        <v>1</v>
      </c>
      <c r="D358">
        <v>6</v>
      </c>
      <c r="E358">
        <v>7</v>
      </c>
      <c r="F358">
        <v>8</v>
      </c>
      <c r="G358">
        <v>19</v>
      </c>
      <c r="H358">
        <v>27</v>
      </c>
      <c r="I358">
        <v>2</v>
      </c>
      <c r="J358" t="str">
        <v>01 - 06 - 07 - 08 - 19 - 27 [CB: 2]</v>
      </c>
      <c r="K358">
        <f>SUM(C358:H358)</f>
        <v>68</v>
      </c>
      <c r="L358">
        <f>AVERAGE(C358:H358)</f>
        <v>11.3</v>
      </c>
      <c r="M358">
        <f>H358-C358</f>
        <v>26</v>
      </c>
      <c r="N358">
        <f>SUMPRODUCT(MOD(C358:H358,2))</f>
        <v>4</v>
      </c>
      <c r="O358">
        <f>6-N358</f>
        <v>2</v>
      </c>
      <c r="P358">
        <f>COUNTIF(C358:H358,"&lt;=14")</f>
        <v>4</v>
      </c>
      <c r="Q358">
        <f>COUNTIF(C358:H358,"&gt;=15")</f>
        <v>2</v>
      </c>
      <c r="R358">
        <f>SUMPRODUCT(--(D358:H358-C358:G358=1))</f>
        <v>2</v>
      </c>
      <c r="S358">
        <f>SUMPRODUCT(COUNTIF(C359:H359,C358:H358))</f>
        <v>1</v>
      </c>
    </row>
    <row r="359">
      <c r="A359">
        <v>117</v>
      </c>
      <c r="B359" t="str">
        <v>2023-05-02</v>
      </c>
      <c r="C359">
        <v>8</v>
      </c>
      <c r="D359">
        <v>17</v>
      </c>
      <c r="E359">
        <v>18</v>
      </c>
      <c r="F359">
        <v>21</v>
      </c>
      <c r="G359">
        <v>22</v>
      </c>
      <c r="H359">
        <v>26</v>
      </c>
      <c r="I359">
        <v>3</v>
      </c>
      <c r="J359" t="str">
        <v>08 - 17 - 18 - 21 - 22 - 26 [CB: 3]</v>
      </c>
      <c r="K359">
        <f>SUM(C359:H359)</f>
        <v>112</v>
      </c>
      <c r="L359">
        <f>AVERAGE(C359:H359)</f>
        <v>18.7</v>
      </c>
      <c r="M359">
        <f>H359-C359</f>
        <v>18</v>
      </c>
      <c r="N359">
        <f>SUMPRODUCT(MOD(C359:H359,2))</f>
        <v>2</v>
      </c>
      <c r="O359">
        <f>6-N359</f>
        <v>4</v>
      </c>
      <c r="P359">
        <f>COUNTIF(C359:H359,"&lt;=14")</f>
        <v>1</v>
      </c>
      <c r="Q359">
        <f>COUNTIF(C359:H359,"&gt;=15")</f>
        <v>5</v>
      </c>
      <c r="R359">
        <f>SUMPRODUCT(--(D359:H359-C359:G359=1))</f>
        <v>2</v>
      </c>
      <c r="S359">
        <f>SUMPRODUCT(COUNTIF(C360:H360,C359:H359))</f>
        <v>0</v>
      </c>
    </row>
    <row r="360">
      <c r="A360">
        <v>116</v>
      </c>
      <c r="B360" t="str">
        <v>2023-04-28</v>
      </c>
      <c r="C360">
        <v>2</v>
      </c>
      <c r="D360">
        <v>3</v>
      </c>
      <c r="E360">
        <v>14</v>
      </c>
      <c r="F360">
        <v>23</v>
      </c>
      <c r="G360">
        <v>24</v>
      </c>
      <c r="H360">
        <v>28</v>
      </c>
      <c r="I360">
        <v>1</v>
      </c>
      <c r="J360" t="str">
        <v>02 - 03 - 14 - 23 - 24 - 28 [CB: 1]</v>
      </c>
      <c r="K360">
        <f>SUM(C360:H360)</f>
        <v>94</v>
      </c>
      <c r="L360">
        <f>AVERAGE(C360:H360)</f>
        <v>15.7</v>
      </c>
      <c r="M360">
        <f>H360-C360</f>
        <v>26</v>
      </c>
      <c r="N360">
        <f>SUMPRODUCT(MOD(C360:H360,2))</f>
        <v>2</v>
      </c>
      <c r="O360">
        <f>6-N360</f>
        <v>4</v>
      </c>
      <c r="P360">
        <f>COUNTIF(C360:H360,"&lt;=14")</f>
        <v>3</v>
      </c>
      <c r="Q360">
        <f>COUNTIF(C360:H360,"&gt;=15")</f>
        <v>3</v>
      </c>
      <c r="R360">
        <f>SUMPRODUCT(--(D360:H360-C360:G360=1))</f>
        <v>2</v>
      </c>
      <c r="S360">
        <f>SUMPRODUCT(COUNTIF(C361:H361,C360:H360))</f>
        <v>2</v>
      </c>
    </row>
    <row r="361">
      <c r="A361">
        <v>115</v>
      </c>
      <c r="B361" t="str">
        <v>2023-04-25</v>
      </c>
      <c r="C361">
        <v>1</v>
      </c>
      <c r="D361">
        <v>10</v>
      </c>
      <c r="E361">
        <v>14</v>
      </c>
      <c r="F361">
        <v>18</v>
      </c>
      <c r="G361">
        <v>22</v>
      </c>
      <c r="H361">
        <v>23</v>
      </c>
      <c r="I361">
        <v>1</v>
      </c>
      <c r="J361" t="str">
        <v>01 - 10 - 14 - 18 - 22 - 23 [CB: 1]</v>
      </c>
      <c r="K361">
        <f>SUM(C361:H361)</f>
        <v>88</v>
      </c>
      <c r="L361">
        <f>AVERAGE(C361:H361)</f>
        <v>14.7</v>
      </c>
      <c r="M361">
        <f>H361-C361</f>
        <v>22</v>
      </c>
      <c r="N361">
        <f>SUMPRODUCT(MOD(C361:H361,2))</f>
        <v>2</v>
      </c>
      <c r="O361">
        <f>6-N361</f>
        <v>4</v>
      </c>
      <c r="P361">
        <f>COUNTIF(C361:H361,"&lt;=14")</f>
        <v>3</v>
      </c>
      <c r="Q361">
        <f>COUNTIF(C361:H361,"&gt;=15")</f>
        <v>3</v>
      </c>
      <c r="R361">
        <f>SUMPRODUCT(--(D361:H361-C361:G361=1))</f>
        <v>1</v>
      </c>
      <c r="S361">
        <f>SUMPRODUCT(COUNTIF(C362:H362,C361:H361))</f>
        <v>0</v>
      </c>
    </row>
    <row r="362">
      <c r="A362">
        <v>114</v>
      </c>
      <c r="B362" t="str">
        <v>2023-04-21</v>
      </c>
      <c r="C362">
        <v>6</v>
      </c>
      <c r="D362">
        <v>13</v>
      </c>
      <c r="E362">
        <v>15</v>
      </c>
      <c r="F362">
        <v>16</v>
      </c>
      <c r="G362">
        <v>20</v>
      </c>
      <c r="H362">
        <v>27</v>
      </c>
      <c r="I362">
        <v>1</v>
      </c>
      <c r="J362" t="str">
        <v>06 - 13 - 15 - 16 - 20 - 27 [CB: 1]</v>
      </c>
      <c r="K362">
        <f>SUM(C362:H362)</f>
        <v>97</v>
      </c>
      <c r="L362">
        <f>AVERAGE(C362:H362)</f>
        <v>16.2</v>
      </c>
      <c r="M362">
        <f>H362-C362</f>
        <v>21</v>
      </c>
      <c r="N362">
        <f>SUMPRODUCT(MOD(C362:H362,2))</f>
        <v>3</v>
      </c>
      <c r="O362">
        <f>6-N362</f>
        <v>3</v>
      </c>
      <c r="P362">
        <f>COUNTIF(C362:H362,"&lt;=14")</f>
        <v>2</v>
      </c>
      <c r="Q362">
        <f>COUNTIF(C362:H362,"&gt;=15")</f>
        <v>4</v>
      </c>
      <c r="R362">
        <f>SUMPRODUCT(--(D362:H362-C362:G362=1))</f>
        <v>1</v>
      </c>
      <c r="S362">
        <f>SUMPRODUCT(COUNTIF(C363:H363,C362:H362))</f>
        <v>1</v>
      </c>
    </row>
    <row r="363">
      <c r="A363">
        <v>113</v>
      </c>
      <c r="B363" t="str">
        <v>2023-04-18</v>
      </c>
      <c r="C363">
        <v>4</v>
      </c>
      <c r="D363">
        <v>9</v>
      </c>
      <c r="E363">
        <v>15</v>
      </c>
      <c r="F363">
        <v>18</v>
      </c>
      <c r="G363">
        <v>22</v>
      </c>
      <c r="H363">
        <v>24</v>
      </c>
      <c r="I363">
        <v>3</v>
      </c>
      <c r="J363" t="str">
        <v>04 - 09 - 15 - 18 - 22 - 24 [CB: 3]</v>
      </c>
      <c r="K363">
        <f>SUM(C363:H363)</f>
        <v>92</v>
      </c>
      <c r="L363">
        <f>AVERAGE(C363:H363)</f>
        <v>15.3</v>
      </c>
      <c r="M363">
        <f>H363-C363</f>
        <v>20</v>
      </c>
      <c r="N363">
        <f>SUMPRODUCT(MOD(C363:H363,2))</f>
        <v>2</v>
      </c>
      <c r="O363">
        <f>6-N363</f>
        <v>4</v>
      </c>
      <c r="P363">
        <f>COUNTIF(C363:H363,"&lt;=14")</f>
        <v>2</v>
      </c>
      <c r="Q363">
        <f>COUNTIF(C363:H363,"&gt;=15")</f>
        <v>4</v>
      </c>
      <c r="R363">
        <f>SUMPRODUCT(--(D363:H363-C363:G363=1))</f>
        <v>0</v>
      </c>
      <c r="S363">
        <f>SUMPRODUCT(COUNTIF(C364:H364,C363:H363))</f>
        <v>1</v>
      </c>
    </row>
    <row r="364">
      <c r="A364">
        <v>112</v>
      </c>
      <c r="B364" t="str">
        <v>2023-04-14</v>
      </c>
      <c r="C364">
        <v>2</v>
      </c>
      <c r="D364">
        <v>6</v>
      </c>
      <c r="E364">
        <v>11</v>
      </c>
      <c r="F364">
        <v>14</v>
      </c>
      <c r="G364">
        <v>18</v>
      </c>
      <c r="H364">
        <v>23</v>
      </c>
      <c r="I364">
        <v>3</v>
      </c>
      <c r="J364" t="str">
        <v>02 - 06 - 11 - 14 - 18 - 23 [CB: 3]</v>
      </c>
      <c r="K364">
        <f>SUM(C364:H364)</f>
        <v>74</v>
      </c>
      <c r="L364">
        <f>AVERAGE(C364:H364)</f>
        <v>12.3</v>
      </c>
      <c r="M364">
        <f>H364-C364</f>
        <v>21</v>
      </c>
      <c r="N364">
        <f>SUMPRODUCT(MOD(C364:H364,2))</f>
        <v>2</v>
      </c>
      <c r="O364">
        <f>6-N364</f>
        <v>4</v>
      </c>
      <c r="P364">
        <f>COUNTIF(C364:H364,"&lt;=14")</f>
        <v>4</v>
      </c>
      <c r="Q364">
        <f>COUNTIF(C364:H364,"&gt;=15")</f>
        <v>2</v>
      </c>
      <c r="R364">
        <f>SUMPRODUCT(--(D364:H364-C364:G364=1))</f>
        <v>0</v>
      </c>
      <c r="S364">
        <f>SUMPRODUCT(COUNTIF(C365:H365,C364:H364))</f>
        <v>1</v>
      </c>
    </row>
    <row r="365">
      <c r="A365">
        <v>111</v>
      </c>
      <c r="B365" t="str">
        <v>2023-04-11</v>
      </c>
      <c r="C365">
        <v>3</v>
      </c>
      <c r="D365">
        <v>5</v>
      </c>
      <c r="E365">
        <v>9</v>
      </c>
      <c r="F365">
        <v>11</v>
      </c>
      <c r="G365">
        <v>20</v>
      </c>
      <c r="H365">
        <v>26</v>
      </c>
      <c r="I365">
        <v>2</v>
      </c>
      <c r="J365" t="str">
        <v>03 - 05 - 09 - 11 - 20 - 26 [CB: 2]</v>
      </c>
      <c r="K365">
        <f>SUM(C365:H365)</f>
        <v>74</v>
      </c>
      <c r="L365">
        <f>AVERAGE(C365:H365)</f>
        <v>12.3</v>
      </c>
      <c r="M365">
        <f>H365-C365</f>
        <v>23</v>
      </c>
      <c r="N365">
        <f>SUMPRODUCT(MOD(C365:H365,2))</f>
        <v>4</v>
      </c>
      <c r="O365">
        <f>6-N365</f>
        <v>2</v>
      </c>
      <c r="P365">
        <f>COUNTIF(C365:H365,"&lt;=14")</f>
        <v>4</v>
      </c>
      <c r="Q365">
        <f>COUNTIF(C365:H365,"&gt;=15")</f>
        <v>2</v>
      </c>
      <c r="R365">
        <f>SUMPRODUCT(--(D365:H365-C365:G365=1))</f>
        <v>0</v>
      </c>
      <c r="S365">
        <f>SUMPRODUCT(COUNTIF(C366:H366,C365:H365))</f>
        <v>3</v>
      </c>
    </row>
    <row r="366">
      <c r="A366">
        <v>110</v>
      </c>
      <c r="B366" t="str">
        <v>2023-04-04</v>
      </c>
      <c r="C366">
        <v>8</v>
      </c>
      <c r="D366">
        <v>10</v>
      </c>
      <c r="E366">
        <v>11</v>
      </c>
      <c r="F366">
        <v>15</v>
      </c>
      <c r="G366">
        <v>20</v>
      </c>
      <c r="H366">
        <v>26</v>
      </c>
      <c r="I366">
        <v>2</v>
      </c>
      <c r="J366" t="str">
        <v>08 - 10 - 11 - 15 - 20 - 26 [CB: 2]</v>
      </c>
      <c r="K366">
        <f>SUM(C366:H366)</f>
        <v>90</v>
      </c>
      <c r="L366">
        <f>AVERAGE(C366:H366)</f>
        <v>15</v>
      </c>
      <c r="M366">
        <f>H366-C366</f>
        <v>18</v>
      </c>
      <c r="N366">
        <f>SUMPRODUCT(MOD(C366:H366,2))</f>
        <v>2</v>
      </c>
      <c r="O366">
        <f>6-N366</f>
        <v>4</v>
      </c>
      <c r="P366">
        <f>COUNTIF(C366:H366,"&lt;=14")</f>
        <v>3</v>
      </c>
      <c r="Q366">
        <f>COUNTIF(C366:H366,"&gt;=15")</f>
        <v>3</v>
      </c>
      <c r="R366">
        <f>SUMPRODUCT(--(D366:H366-C366:G366=1))</f>
        <v>1</v>
      </c>
      <c r="S366">
        <f>SUMPRODUCT(COUNTIF(C367:H367,C366:H366))</f>
        <v>0</v>
      </c>
    </row>
    <row r="367">
      <c r="A367">
        <v>109</v>
      </c>
      <c r="B367" t="str">
        <v>2023-03-31</v>
      </c>
      <c r="C367">
        <v>2</v>
      </c>
      <c r="D367">
        <v>4</v>
      </c>
      <c r="E367">
        <v>12</v>
      </c>
      <c r="F367">
        <v>18</v>
      </c>
      <c r="G367">
        <v>21</v>
      </c>
      <c r="H367">
        <v>28</v>
      </c>
      <c r="I367">
        <v>2</v>
      </c>
      <c r="J367" t="str">
        <v>02 - 04 - 12 - 18 - 21 - 28 [CB: 2]</v>
      </c>
      <c r="K367">
        <f>SUM(C367:H367)</f>
        <v>85</v>
      </c>
      <c r="L367">
        <f>AVERAGE(C367:H367)</f>
        <v>14.2</v>
      </c>
      <c r="M367">
        <f>H367-C367</f>
        <v>26</v>
      </c>
      <c r="N367">
        <f>SUMPRODUCT(MOD(C367:H367,2))</f>
        <v>1</v>
      </c>
      <c r="O367">
        <f>6-N367</f>
        <v>5</v>
      </c>
      <c r="P367">
        <f>COUNTIF(C367:H367,"&lt;=14")</f>
        <v>3</v>
      </c>
      <c r="Q367">
        <f>COUNTIF(C367:H367,"&gt;=15")</f>
        <v>3</v>
      </c>
      <c r="R367">
        <f>SUMPRODUCT(--(D367:H367-C367:G367=1))</f>
        <v>0</v>
      </c>
      <c r="S367">
        <f>SUMPRODUCT(COUNTIF(C368:H368,C367:H367))</f>
        <v>2</v>
      </c>
    </row>
    <row r="368">
      <c r="A368">
        <v>108</v>
      </c>
      <c r="B368" t="str">
        <v>2023-03-28</v>
      </c>
      <c r="C368">
        <v>5</v>
      </c>
      <c r="D368">
        <v>7</v>
      </c>
      <c r="E368">
        <v>12</v>
      </c>
      <c r="F368">
        <v>19</v>
      </c>
      <c r="G368">
        <v>21</v>
      </c>
      <c r="H368">
        <v>25</v>
      </c>
      <c r="I368">
        <v>2</v>
      </c>
      <c r="J368" t="str">
        <v>05 - 07 - 12 - 19 - 21 - 25 [CB: 2]</v>
      </c>
      <c r="K368">
        <f>SUM(C368:H368)</f>
        <v>89</v>
      </c>
      <c r="L368">
        <f>AVERAGE(C368:H368)</f>
        <v>14.8</v>
      </c>
      <c r="M368">
        <f>H368-C368</f>
        <v>20</v>
      </c>
      <c r="N368">
        <f>SUMPRODUCT(MOD(C368:H368,2))</f>
        <v>5</v>
      </c>
      <c r="O368">
        <f>6-N368</f>
        <v>1</v>
      </c>
      <c r="P368">
        <f>COUNTIF(C368:H368,"&lt;=14")</f>
        <v>3</v>
      </c>
      <c r="Q368">
        <f>COUNTIF(C368:H368,"&gt;=15")</f>
        <v>3</v>
      </c>
      <c r="R368">
        <f>SUMPRODUCT(--(D368:H368-C368:G368=1))</f>
        <v>0</v>
      </c>
      <c r="S368">
        <f>SUMPRODUCT(COUNTIF(C369:H369,C368:H368))</f>
        <v>1</v>
      </c>
    </row>
    <row r="369">
      <c r="A369">
        <v>107</v>
      </c>
      <c r="B369" t="str">
        <v>2023-03-24</v>
      </c>
      <c r="C369">
        <v>1</v>
      </c>
      <c r="D369">
        <v>5</v>
      </c>
      <c r="E369">
        <v>6</v>
      </c>
      <c r="F369">
        <v>17</v>
      </c>
      <c r="G369">
        <v>22</v>
      </c>
      <c r="H369">
        <v>28</v>
      </c>
      <c r="I369">
        <v>1</v>
      </c>
      <c r="J369" t="str">
        <v>01 - 05 - 06 - 17 - 22 - 28 [CB: 1]</v>
      </c>
      <c r="K369">
        <f>SUM(C369:H369)</f>
        <v>79</v>
      </c>
      <c r="L369">
        <f>AVERAGE(C369:H369)</f>
        <v>13.2</v>
      </c>
      <c r="M369">
        <f>H369-C369</f>
        <v>27</v>
      </c>
      <c r="N369">
        <f>SUMPRODUCT(MOD(C369:H369,2))</f>
        <v>3</v>
      </c>
      <c r="O369">
        <f>6-N369</f>
        <v>3</v>
      </c>
      <c r="P369">
        <f>COUNTIF(C369:H369,"&lt;=14")</f>
        <v>3</v>
      </c>
      <c r="Q369">
        <f>COUNTIF(C369:H369,"&gt;=15")</f>
        <v>3</v>
      </c>
      <c r="R369">
        <f>SUMPRODUCT(--(D369:H369-C369:G369=1))</f>
        <v>1</v>
      </c>
      <c r="S369">
        <f>SUMPRODUCT(COUNTIF(C370:H370,C369:H369))</f>
        <v>0</v>
      </c>
    </row>
    <row r="370">
      <c r="A370">
        <v>106</v>
      </c>
      <c r="B370" t="str">
        <v>2023-03-21</v>
      </c>
      <c r="C370">
        <v>4</v>
      </c>
      <c r="D370">
        <v>13</v>
      </c>
      <c r="E370">
        <v>18</v>
      </c>
      <c r="F370">
        <v>20</v>
      </c>
      <c r="G370">
        <v>24</v>
      </c>
      <c r="H370">
        <v>27</v>
      </c>
      <c r="I370">
        <v>1</v>
      </c>
      <c r="J370" t="str">
        <v>04 - 13 - 18 - 20 - 24 - 27 [CB: 1]</v>
      </c>
      <c r="K370">
        <f>SUM(C370:H370)</f>
        <v>106</v>
      </c>
      <c r="L370">
        <f>AVERAGE(C370:H370)</f>
        <v>17.7</v>
      </c>
      <c r="M370">
        <f>H370-C370</f>
        <v>23</v>
      </c>
      <c r="N370">
        <f>SUMPRODUCT(MOD(C370:H370,2))</f>
        <v>2</v>
      </c>
      <c r="O370">
        <f>6-N370</f>
        <v>4</v>
      </c>
      <c r="P370">
        <f>COUNTIF(C370:H370,"&lt;=14")</f>
        <v>2</v>
      </c>
      <c r="Q370">
        <f>COUNTIF(C370:H370,"&gt;=15")</f>
        <v>4</v>
      </c>
      <c r="R370">
        <f>SUMPRODUCT(--(D370:H370-C370:G370=1))</f>
        <v>0</v>
      </c>
      <c r="S370">
        <f>SUMPRODUCT(COUNTIF(C371:H371,C370:H370))</f>
        <v>1</v>
      </c>
    </row>
    <row r="371">
      <c r="A371">
        <v>105</v>
      </c>
      <c r="B371" t="str">
        <v>2023-03-17</v>
      </c>
      <c r="C371">
        <v>2</v>
      </c>
      <c r="D371">
        <v>5</v>
      </c>
      <c r="E371">
        <v>6</v>
      </c>
      <c r="F371">
        <v>15</v>
      </c>
      <c r="G371">
        <v>20</v>
      </c>
      <c r="H371">
        <v>21</v>
      </c>
      <c r="I371">
        <v>1</v>
      </c>
      <c r="J371" t="str">
        <v>02 - 05 - 06 - 15 - 20 - 21 [CB: 1]</v>
      </c>
      <c r="K371">
        <f>SUM(C371:H371)</f>
        <v>69</v>
      </c>
      <c r="L371">
        <f>AVERAGE(C371:H371)</f>
        <v>11.5</v>
      </c>
      <c r="M371">
        <f>H371-C371</f>
        <v>19</v>
      </c>
      <c r="N371">
        <f>SUMPRODUCT(MOD(C371:H371,2))</f>
        <v>3</v>
      </c>
      <c r="O371">
        <f>6-N371</f>
        <v>3</v>
      </c>
      <c r="P371">
        <f>COUNTIF(C371:H371,"&lt;=14")</f>
        <v>3</v>
      </c>
      <c r="Q371">
        <f>COUNTIF(C371:H371,"&gt;=15")</f>
        <v>3</v>
      </c>
      <c r="R371">
        <f>SUMPRODUCT(--(D371:H371-C371:G371=1))</f>
        <v>2</v>
      </c>
      <c r="S371">
        <f>SUMPRODUCT(COUNTIF(C372:H372,C371:H371))</f>
        <v>4</v>
      </c>
    </row>
    <row r="372">
      <c r="A372">
        <v>104</v>
      </c>
      <c r="B372" t="str">
        <v>2023-03-14</v>
      </c>
      <c r="C372">
        <v>2</v>
      </c>
      <c r="D372">
        <v>5</v>
      </c>
      <c r="E372">
        <v>6</v>
      </c>
      <c r="F372">
        <v>15</v>
      </c>
      <c r="G372">
        <v>19</v>
      </c>
      <c r="H372">
        <v>26</v>
      </c>
      <c r="I372">
        <v>3</v>
      </c>
      <c r="J372" t="str">
        <v>02 - 05 - 06 - 15 - 19 - 26 [CB: 3]</v>
      </c>
      <c r="K372">
        <f>SUM(C372:H372)</f>
        <v>73</v>
      </c>
      <c r="L372">
        <f>AVERAGE(C372:H372)</f>
        <v>12.2</v>
      </c>
      <c r="M372">
        <f>H372-C372</f>
        <v>24</v>
      </c>
      <c r="N372">
        <f>SUMPRODUCT(MOD(C372:H372,2))</f>
        <v>3</v>
      </c>
      <c r="O372">
        <f>6-N372</f>
        <v>3</v>
      </c>
      <c r="P372">
        <f>COUNTIF(C372:H372,"&lt;=14")</f>
        <v>3</v>
      </c>
      <c r="Q372">
        <f>COUNTIF(C372:H372,"&gt;=15")</f>
        <v>3</v>
      </c>
      <c r="R372">
        <f>SUMPRODUCT(--(D372:H372-C372:G372=1))</f>
        <v>1</v>
      </c>
      <c r="S372">
        <f>SUMPRODUCT(COUNTIF(C373:H373,C372:H372))</f>
        <v>2</v>
      </c>
    </row>
    <row r="373">
      <c r="A373">
        <v>103</v>
      </c>
      <c r="B373" t="str">
        <v>2023-03-10</v>
      </c>
      <c r="C373">
        <v>11</v>
      </c>
      <c r="D373">
        <v>12</v>
      </c>
      <c r="E373">
        <v>15</v>
      </c>
      <c r="F373">
        <v>17</v>
      </c>
      <c r="G373">
        <v>22</v>
      </c>
      <c r="H373">
        <v>26</v>
      </c>
      <c r="I373">
        <v>1</v>
      </c>
      <c r="J373" t="str">
        <v>11 - 12 - 15 - 17 - 22 - 26 [CB: 1]</v>
      </c>
      <c r="K373">
        <f>SUM(C373:H373)</f>
        <v>103</v>
      </c>
      <c r="L373">
        <f>AVERAGE(C373:H373)</f>
        <v>17.2</v>
      </c>
      <c r="M373">
        <f>H373-C373</f>
        <v>15</v>
      </c>
      <c r="N373">
        <f>SUMPRODUCT(MOD(C373:H373,2))</f>
        <v>3</v>
      </c>
      <c r="O373">
        <f>6-N373</f>
        <v>3</v>
      </c>
      <c r="P373">
        <f>COUNTIF(C373:H373,"&lt;=14")</f>
        <v>2</v>
      </c>
      <c r="Q373">
        <f>COUNTIF(C373:H373,"&gt;=15")</f>
        <v>4</v>
      </c>
      <c r="R373">
        <f>SUMPRODUCT(--(D373:H373-C373:G373=1))</f>
        <v>1</v>
      </c>
      <c r="S373">
        <f>SUMPRODUCT(COUNTIF(C374:H374,C373:H373))</f>
        <v>2</v>
      </c>
    </row>
    <row r="374">
      <c r="A374">
        <v>102</v>
      </c>
      <c r="B374" t="str">
        <v>2023-03-07</v>
      </c>
      <c r="C374">
        <v>12</v>
      </c>
      <c r="D374">
        <v>13</v>
      </c>
      <c r="E374">
        <v>14</v>
      </c>
      <c r="F374">
        <v>20</v>
      </c>
      <c r="G374">
        <v>22</v>
      </c>
      <c r="H374">
        <v>23</v>
      </c>
      <c r="I374">
        <v>2</v>
      </c>
      <c r="J374" t="str">
        <v>12 - 13 - 14 - 20 - 22 - 23 [CB: 2]</v>
      </c>
      <c r="K374">
        <f>SUM(C374:H374)</f>
        <v>104</v>
      </c>
      <c r="L374">
        <f>AVERAGE(C374:H374)</f>
        <v>17.3</v>
      </c>
      <c r="M374">
        <f>H374-C374</f>
        <v>11</v>
      </c>
      <c r="N374">
        <f>SUMPRODUCT(MOD(C374:H374,2))</f>
        <v>2</v>
      </c>
      <c r="O374">
        <f>6-N374</f>
        <v>4</v>
      </c>
      <c r="P374">
        <f>COUNTIF(C374:H374,"&lt;=14")</f>
        <v>3</v>
      </c>
      <c r="Q374">
        <f>COUNTIF(C374:H374,"&gt;=15")</f>
        <v>3</v>
      </c>
      <c r="R374">
        <f>SUMPRODUCT(--(D374:H374-C374:G374=1))</f>
        <v>3</v>
      </c>
      <c r="S374">
        <f>SUMPRODUCT(COUNTIF(C375:H375,C374:H374))</f>
        <v>2</v>
      </c>
    </row>
    <row r="375">
      <c r="A375">
        <v>101</v>
      </c>
      <c r="B375" t="str">
        <v>2023-03-03</v>
      </c>
      <c r="C375">
        <v>7</v>
      </c>
      <c r="D375">
        <v>10</v>
      </c>
      <c r="E375">
        <v>12</v>
      </c>
      <c r="F375">
        <v>13</v>
      </c>
      <c r="G375">
        <v>19</v>
      </c>
      <c r="H375">
        <v>26</v>
      </c>
      <c r="I375">
        <v>1</v>
      </c>
      <c r="J375" t="str">
        <v>07 - 10 - 12 - 13 - 19 - 26 [CB: 1]</v>
      </c>
      <c r="K375">
        <f>SUM(C375:H375)</f>
        <v>87</v>
      </c>
      <c r="L375">
        <f>AVERAGE(C375:H375)</f>
        <v>14.5</v>
      </c>
      <c r="M375">
        <f>H375-C375</f>
        <v>19</v>
      </c>
      <c r="N375">
        <f>SUMPRODUCT(MOD(C375:H375,2))</f>
        <v>3</v>
      </c>
      <c r="O375">
        <f>6-N375</f>
        <v>3</v>
      </c>
      <c r="P375">
        <f>COUNTIF(C375:H375,"&lt;=14")</f>
        <v>4</v>
      </c>
      <c r="Q375">
        <f>COUNTIF(C375:H375,"&gt;=15")</f>
        <v>2</v>
      </c>
      <c r="R375">
        <f>SUMPRODUCT(--(D375:H375-C375:G375=1))</f>
        <v>1</v>
      </c>
      <c r="S375">
        <f>SUMPRODUCT(COUNTIF(C376:H376,C375:H375))</f>
        <v>1</v>
      </c>
    </row>
    <row r="376">
      <c r="A376">
        <v>100</v>
      </c>
      <c r="B376" t="str">
        <v>2023-02-28</v>
      </c>
      <c r="C376">
        <v>4</v>
      </c>
      <c r="D376">
        <v>5</v>
      </c>
      <c r="E376">
        <v>6</v>
      </c>
      <c r="F376">
        <v>14</v>
      </c>
      <c r="G376">
        <v>19</v>
      </c>
      <c r="H376">
        <v>28</v>
      </c>
      <c r="I376">
        <v>2</v>
      </c>
      <c r="J376" t="str">
        <v>04 - 05 - 06 - 14 - 19 - 28 [CB: 2]</v>
      </c>
      <c r="K376">
        <f>SUM(C376:H376)</f>
        <v>76</v>
      </c>
      <c r="L376">
        <f>AVERAGE(C376:H376)</f>
        <v>12.7</v>
      </c>
      <c r="M376">
        <f>H376-C376</f>
        <v>24</v>
      </c>
      <c r="N376">
        <f>SUMPRODUCT(MOD(C376:H376,2))</f>
        <v>2</v>
      </c>
      <c r="O376">
        <f>6-N376</f>
        <v>4</v>
      </c>
      <c r="P376">
        <f>COUNTIF(C376:H376,"&lt;=14")</f>
        <v>4</v>
      </c>
      <c r="Q376">
        <f>COUNTIF(C376:H376,"&gt;=15")</f>
        <v>2</v>
      </c>
      <c r="R376">
        <f>SUMPRODUCT(--(D376:H376-C376:G376=1))</f>
        <v>2</v>
      </c>
      <c r="S376">
        <f>SUMPRODUCT(COUNTIF(C377:H377,C376:H376))</f>
        <v>3</v>
      </c>
    </row>
    <row r="377">
      <c r="A377">
        <v>99</v>
      </c>
      <c r="B377" t="str">
        <v>2023-02-24</v>
      </c>
      <c r="C377">
        <v>1</v>
      </c>
      <c r="D377">
        <v>4</v>
      </c>
      <c r="E377">
        <v>13</v>
      </c>
      <c r="F377">
        <v>14</v>
      </c>
      <c r="G377">
        <v>19</v>
      </c>
      <c r="H377">
        <v>20</v>
      </c>
      <c r="I377">
        <v>2</v>
      </c>
      <c r="J377" t="str">
        <v>01 - 04 - 13 - 14 - 19 - 20 [CB: 2]</v>
      </c>
      <c r="K377">
        <f>SUM(C377:H377)</f>
        <v>71</v>
      </c>
      <c r="L377">
        <f>AVERAGE(C377:H377)</f>
        <v>11.8</v>
      </c>
      <c r="M377">
        <f>H377-C377</f>
        <v>19</v>
      </c>
      <c r="N377">
        <f>SUMPRODUCT(MOD(C377:H377,2))</f>
        <v>3</v>
      </c>
      <c r="O377">
        <f>6-N377</f>
        <v>3</v>
      </c>
      <c r="P377">
        <f>COUNTIF(C377:H377,"&lt;=14")</f>
        <v>4</v>
      </c>
      <c r="Q377">
        <f>COUNTIF(C377:H377,"&gt;=15")</f>
        <v>2</v>
      </c>
      <c r="R377">
        <f>SUMPRODUCT(--(D377:H377-C377:G377=1))</f>
        <v>2</v>
      </c>
      <c r="S377">
        <f>SUMPRODUCT(COUNTIF(C378:H378,C377:H377))</f>
        <v>0</v>
      </c>
    </row>
    <row r="378">
      <c r="A378">
        <v>98</v>
      </c>
      <c r="B378" t="str">
        <v>2023-02-21</v>
      </c>
      <c r="C378">
        <v>3</v>
      </c>
      <c r="D378">
        <v>5</v>
      </c>
      <c r="E378">
        <v>7</v>
      </c>
      <c r="F378">
        <v>17</v>
      </c>
      <c r="G378">
        <v>25</v>
      </c>
      <c r="H378">
        <v>27</v>
      </c>
      <c r="I378">
        <v>2</v>
      </c>
      <c r="J378" t="str">
        <v>03 - 05 - 07 - 17 - 25 - 27 [CB: 2]</v>
      </c>
      <c r="K378">
        <f>SUM(C378:H378)</f>
        <v>84</v>
      </c>
      <c r="L378">
        <f>AVERAGE(C378:H378)</f>
        <v>14</v>
      </c>
      <c r="M378">
        <f>H378-C378</f>
        <v>24</v>
      </c>
      <c r="N378">
        <f>SUMPRODUCT(MOD(C378:H378,2))</f>
        <v>6</v>
      </c>
      <c r="O378">
        <f>6-N378</f>
        <v>0</v>
      </c>
      <c r="P378">
        <f>COUNTIF(C378:H378,"&lt;=14")</f>
        <v>3</v>
      </c>
      <c r="Q378">
        <f>COUNTIF(C378:H378,"&gt;=15")</f>
        <v>3</v>
      </c>
      <c r="R378">
        <f>SUMPRODUCT(--(D378:H378-C378:G378=1))</f>
        <v>0</v>
      </c>
      <c r="S378">
        <f>SUMPRODUCT(COUNTIF(C379:H379,C378:H378))</f>
        <v>1</v>
      </c>
    </row>
    <row r="379">
      <c r="A379">
        <v>97</v>
      </c>
      <c r="B379" t="str">
        <v>2023-02-17</v>
      </c>
      <c r="C379">
        <v>12</v>
      </c>
      <c r="D379">
        <v>15</v>
      </c>
      <c r="E379">
        <v>16</v>
      </c>
      <c r="F379">
        <v>17</v>
      </c>
      <c r="G379">
        <v>21</v>
      </c>
      <c r="H379">
        <v>28</v>
      </c>
      <c r="I379">
        <v>3</v>
      </c>
      <c r="J379" t="str">
        <v>12 - 15 - 16 - 17 - 21 - 28 [CB: 3]</v>
      </c>
      <c r="K379">
        <f>SUM(C379:H379)</f>
        <v>109</v>
      </c>
      <c r="L379">
        <f>AVERAGE(C379:H379)</f>
        <v>18.2</v>
      </c>
      <c r="M379">
        <f>H379-C379</f>
        <v>16</v>
      </c>
      <c r="N379">
        <f>SUMPRODUCT(MOD(C379:H379,2))</f>
        <v>3</v>
      </c>
      <c r="O379">
        <f>6-N379</f>
        <v>3</v>
      </c>
      <c r="P379">
        <f>COUNTIF(C379:H379,"&lt;=14")</f>
        <v>1</v>
      </c>
      <c r="Q379">
        <f>COUNTIF(C379:H379,"&gt;=15")</f>
        <v>5</v>
      </c>
      <c r="R379">
        <f>SUMPRODUCT(--(D379:H379-C379:G379=1))</f>
        <v>2</v>
      </c>
      <c r="S379">
        <f>SUMPRODUCT(COUNTIF(C380:H380,C379:H379))</f>
        <v>2</v>
      </c>
    </row>
    <row r="380">
      <c r="A380">
        <v>96</v>
      </c>
      <c r="B380" t="str">
        <v>2023-02-14</v>
      </c>
      <c r="C380">
        <v>2</v>
      </c>
      <c r="D380">
        <v>11</v>
      </c>
      <c r="E380">
        <v>15</v>
      </c>
      <c r="F380">
        <v>16</v>
      </c>
      <c r="G380">
        <v>18</v>
      </c>
      <c r="H380">
        <v>19</v>
      </c>
      <c r="I380">
        <v>1</v>
      </c>
      <c r="J380" t="str">
        <v>02 - 11 - 15 - 16 - 18 - 19 [CB: 1]</v>
      </c>
      <c r="K380">
        <f>SUM(C380:H380)</f>
        <v>81</v>
      </c>
      <c r="L380">
        <f>AVERAGE(C380:H380)</f>
        <v>13.5</v>
      </c>
      <c r="M380">
        <f>H380-C380</f>
        <v>17</v>
      </c>
      <c r="N380">
        <f>SUMPRODUCT(MOD(C380:H380,2))</f>
        <v>3</v>
      </c>
      <c r="O380">
        <f>6-N380</f>
        <v>3</v>
      </c>
      <c r="P380">
        <f>COUNTIF(C380:H380,"&lt;=14")</f>
        <v>2</v>
      </c>
      <c r="Q380">
        <f>COUNTIF(C380:H380,"&gt;=15")</f>
        <v>4</v>
      </c>
      <c r="R380">
        <f>SUMPRODUCT(--(D380:H380-C380:G380=1))</f>
        <v>2</v>
      </c>
      <c r="S380">
        <f>SUMPRODUCT(COUNTIF(C381:H381,C380:H380))</f>
        <v>1</v>
      </c>
    </row>
    <row r="381">
      <c r="A381">
        <v>95</v>
      </c>
      <c r="B381" t="str">
        <v>2023-02-10</v>
      </c>
      <c r="C381">
        <v>5</v>
      </c>
      <c r="D381">
        <v>6</v>
      </c>
      <c r="E381">
        <v>9</v>
      </c>
      <c r="F381">
        <v>15</v>
      </c>
      <c r="G381">
        <v>25</v>
      </c>
      <c r="H381">
        <v>26</v>
      </c>
      <c r="I381">
        <v>1</v>
      </c>
      <c r="J381" t="str">
        <v>05 - 06 - 09 - 15 - 25 - 26 [CB: 1]</v>
      </c>
      <c r="K381">
        <f>SUM(C381:H381)</f>
        <v>86</v>
      </c>
      <c r="L381">
        <f>AVERAGE(C381:H381)</f>
        <v>14.3</v>
      </c>
      <c r="M381">
        <f>H381-C381</f>
        <v>21</v>
      </c>
      <c r="N381">
        <f>SUMPRODUCT(MOD(C381:H381,2))</f>
        <v>4</v>
      </c>
      <c r="O381">
        <f>6-N381</f>
        <v>2</v>
      </c>
      <c r="P381">
        <f>COUNTIF(C381:H381,"&lt;=14")</f>
        <v>3</v>
      </c>
      <c r="Q381">
        <f>COUNTIF(C381:H381,"&gt;=15")</f>
        <v>3</v>
      </c>
      <c r="R381">
        <f>SUMPRODUCT(--(D381:H381-C381:G381=1))</f>
        <v>2</v>
      </c>
      <c r="S381">
        <f>SUMPRODUCT(COUNTIF(C382:H382,C381:H381))</f>
        <v>1</v>
      </c>
    </row>
    <row r="382">
      <c r="A382">
        <v>94</v>
      </c>
      <c r="B382" t="str">
        <v>2023-02-07</v>
      </c>
      <c r="C382">
        <v>11</v>
      </c>
      <c r="D382">
        <v>14</v>
      </c>
      <c r="E382">
        <v>19</v>
      </c>
      <c r="F382">
        <v>23</v>
      </c>
      <c r="G382">
        <v>24</v>
      </c>
      <c r="H382">
        <v>25</v>
      </c>
      <c r="I382">
        <v>2</v>
      </c>
      <c r="J382" t="str">
        <v>11 - 14 - 19 - 23 - 24 - 25 [CB: 2]</v>
      </c>
      <c r="K382">
        <f>SUM(C382:H382)</f>
        <v>116</v>
      </c>
      <c r="L382">
        <f>AVERAGE(C382:H382)</f>
        <v>19.3</v>
      </c>
      <c r="M382">
        <f>H382-C382</f>
        <v>14</v>
      </c>
      <c r="N382">
        <f>SUMPRODUCT(MOD(C382:H382,2))</f>
        <v>4</v>
      </c>
      <c r="O382">
        <f>6-N382</f>
        <v>2</v>
      </c>
      <c r="P382">
        <f>COUNTIF(C382:H382,"&lt;=14")</f>
        <v>2</v>
      </c>
      <c r="Q382">
        <f>COUNTIF(C382:H382,"&gt;=15")</f>
        <v>4</v>
      </c>
      <c r="R382">
        <f>SUMPRODUCT(--(D382:H382-C382:G382=1))</f>
        <v>2</v>
      </c>
      <c r="S382">
        <f>SUMPRODUCT(COUNTIF(C383:H383,C382:H382))</f>
        <v>2</v>
      </c>
    </row>
    <row r="383">
      <c r="A383">
        <v>93</v>
      </c>
      <c r="B383" t="str">
        <v>2023-02-03</v>
      </c>
      <c r="C383">
        <v>5</v>
      </c>
      <c r="D383">
        <v>8</v>
      </c>
      <c r="E383">
        <v>9</v>
      </c>
      <c r="F383">
        <v>19</v>
      </c>
      <c r="G383">
        <v>23</v>
      </c>
      <c r="H383">
        <v>27</v>
      </c>
      <c r="I383">
        <v>2</v>
      </c>
      <c r="J383" t="str">
        <v>05 - 08 - 09 - 19 - 23 - 27 [CB: 2]</v>
      </c>
      <c r="K383">
        <f>SUM(C383:H383)</f>
        <v>91</v>
      </c>
      <c r="L383">
        <f>AVERAGE(C383:H383)</f>
        <v>15.2</v>
      </c>
      <c r="M383">
        <f>H383-C383</f>
        <v>22</v>
      </c>
      <c r="N383">
        <f>SUMPRODUCT(MOD(C383:H383,2))</f>
        <v>5</v>
      </c>
      <c r="O383">
        <f>6-N383</f>
        <v>1</v>
      </c>
      <c r="P383">
        <f>COUNTIF(C383:H383,"&lt;=14")</f>
        <v>3</v>
      </c>
      <c r="Q383">
        <f>COUNTIF(C383:H383,"&gt;=15")</f>
        <v>3</v>
      </c>
      <c r="R383">
        <f>SUMPRODUCT(--(D383:H383-C383:G383=1))</f>
        <v>1</v>
      </c>
      <c r="S383">
        <f>SUMPRODUCT(COUNTIF(C384:H384,C383:H383))</f>
        <v>0</v>
      </c>
    </row>
    <row r="384">
      <c r="A384">
        <v>92</v>
      </c>
      <c r="B384" t="str">
        <v>2023-01-31</v>
      </c>
      <c r="C384">
        <v>10</v>
      </c>
      <c r="D384">
        <v>13</v>
      </c>
      <c r="E384">
        <v>20</v>
      </c>
      <c r="F384">
        <v>21</v>
      </c>
      <c r="G384">
        <v>24</v>
      </c>
      <c r="H384">
        <v>26</v>
      </c>
      <c r="I384">
        <v>3</v>
      </c>
      <c r="J384" t="str">
        <v>10 - 13 - 20 - 21 - 24 - 26 [CB: 3]</v>
      </c>
      <c r="K384">
        <f>SUM(C384:H384)</f>
        <v>114</v>
      </c>
      <c r="L384">
        <f>AVERAGE(C384:H384)</f>
        <v>19</v>
      </c>
      <c r="M384">
        <f>H384-C384</f>
        <v>16</v>
      </c>
      <c r="N384">
        <f>SUMPRODUCT(MOD(C384:H384,2))</f>
        <v>2</v>
      </c>
      <c r="O384">
        <f>6-N384</f>
        <v>4</v>
      </c>
      <c r="P384">
        <f>COUNTIF(C384:H384,"&lt;=14")</f>
        <v>2</v>
      </c>
      <c r="Q384">
        <f>COUNTIF(C384:H384,"&gt;=15")</f>
        <v>4</v>
      </c>
      <c r="R384">
        <f>SUMPRODUCT(--(D384:H384-C384:G384=1))</f>
        <v>1</v>
      </c>
      <c r="S384">
        <f>SUMPRODUCT(COUNTIF(C385:H385,C384:H384))</f>
        <v>2</v>
      </c>
    </row>
    <row r="385">
      <c r="A385">
        <v>91</v>
      </c>
      <c r="B385" t="str">
        <v>2023-01-27</v>
      </c>
      <c r="C385">
        <v>6</v>
      </c>
      <c r="D385">
        <v>15</v>
      </c>
      <c r="E385">
        <v>17</v>
      </c>
      <c r="F385">
        <v>21</v>
      </c>
      <c r="G385">
        <v>26</v>
      </c>
      <c r="H385">
        <v>27</v>
      </c>
      <c r="I385">
        <v>2</v>
      </c>
      <c r="J385" t="str">
        <v>06 - 15 - 17 - 21 - 26 - 27 [CB: 2]</v>
      </c>
      <c r="K385">
        <f>SUM(C385:H385)</f>
        <v>112</v>
      </c>
      <c r="L385">
        <f>AVERAGE(C385:H385)</f>
        <v>18.7</v>
      </c>
      <c r="M385">
        <f>H385-C385</f>
        <v>21</v>
      </c>
      <c r="N385">
        <f>SUMPRODUCT(MOD(C385:H385,2))</f>
        <v>4</v>
      </c>
      <c r="O385">
        <f>6-N385</f>
        <v>2</v>
      </c>
      <c r="P385">
        <f>COUNTIF(C385:H385,"&lt;=14")</f>
        <v>1</v>
      </c>
      <c r="Q385">
        <f>COUNTIF(C385:H385,"&gt;=15")</f>
        <v>5</v>
      </c>
      <c r="R385">
        <f>SUMPRODUCT(--(D385:H385-C385:G385=1))</f>
        <v>1</v>
      </c>
      <c r="S385">
        <f>SUMPRODUCT(COUNTIF(C386:H386,C385:H385))</f>
        <v>1</v>
      </c>
    </row>
    <row r="386">
      <c r="A386">
        <v>90</v>
      </c>
      <c r="B386" t="str">
        <v>2023-01-24</v>
      </c>
      <c r="C386">
        <v>7</v>
      </c>
      <c r="D386">
        <v>8</v>
      </c>
      <c r="E386">
        <v>10</v>
      </c>
      <c r="F386">
        <v>13</v>
      </c>
      <c r="G386">
        <v>14</v>
      </c>
      <c r="H386">
        <v>26</v>
      </c>
      <c r="I386">
        <v>2</v>
      </c>
      <c r="J386" t="str">
        <v>07 - 08 - 10 - 13 - 14 - 26 [CB: 2]</v>
      </c>
      <c r="K386">
        <f>SUM(C386:H386)</f>
        <v>78</v>
      </c>
      <c r="L386">
        <f>AVERAGE(C386:H386)</f>
        <v>13</v>
      </c>
      <c r="M386">
        <f>H386-C386</f>
        <v>19</v>
      </c>
      <c r="N386">
        <f>SUMPRODUCT(MOD(C386:H386,2))</f>
        <v>2</v>
      </c>
      <c r="O386">
        <f>6-N386</f>
        <v>4</v>
      </c>
      <c r="P386">
        <f>COUNTIF(C386:H386,"&lt;=14")</f>
        <v>5</v>
      </c>
      <c r="Q386">
        <f>COUNTIF(C386:H386,"&gt;=15")</f>
        <v>1</v>
      </c>
      <c r="R386">
        <f>SUMPRODUCT(--(D386:H386-C386:G386=1))</f>
        <v>2</v>
      </c>
      <c r="S386">
        <f>SUMPRODUCT(COUNTIF(C387:H387,C386:H386))</f>
        <v>3</v>
      </c>
    </row>
    <row r="387">
      <c r="A387">
        <v>89</v>
      </c>
      <c r="B387" t="str">
        <v>2023-01-20</v>
      </c>
      <c r="C387">
        <v>1</v>
      </c>
      <c r="D387">
        <v>7</v>
      </c>
      <c r="E387">
        <v>8</v>
      </c>
      <c r="F387">
        <v>13</v>
      </c>
      <c r="G387">
        <v>17</v>
      </c>
      <c r="H387">
        <v>27</v>
      </c>
      <c r="I387">
        <v>1</v>
      </c>
      <c r="J387" t="str">
        <v>01 - 07 - 08 - 13 - 17 - 27 [CB: 1]</v>
      </c>
      <c r="K387">
        <f>SUM(C387:H387)</f>
        <v>73</v>
      </c>
      <c r="L387">
        <f>AVERAGE(C387:H387)</f>
        <v>12.2</v>
      </c>
      <c r="M387">
        <f>H387-C387</f>
        <v>26</v>
      </c>
      <c r="N387">
        <f>SUMPRODUCT(MOD(C387:H387,2))</f>
        <v>5</v>
      </c>
      <c r="O387">
        <f>6-N387</f>
        <v>1</v>
      </c>
      <c r="P387">
        <f>COUNTIF(C387:H387,"&lt;=14")</f>
        <v>4</v>
      </c>
      <c r="Q387">
        <f>COUNTIF(C387:H387,"&gt;=15")</f>
        <v>2</v>
      </c>
      <c r="R387">
        <f>SUMPRODUCT(--(D387:H387-C387:G387=1))</f>
        <v>1</v>
      </c>
      <c r="S387">
        <f>SUMPRODUCT(COUNTIF(C388:H388,C387:H387))</f>
        <v>0</v>
      </c>
    </row>
    <row r="388">
      <c r="A388">
        <v>88</v>
      </c>
      <c r="B388" t="str">
        <v>2023-01-17</v>
      </c>
      <c r="C388">
        <v>3</v>
      </c>
      <c r="D388">
        <v>6</v>
      </c>
      <c r="E388">
        <v>15</v>
      </c>
      <c r="F388">
        <v>19</v>
      </c>
      <c r="G388">
        <v>20</v>
      </c>
      <c r="H388">
        <v>23</v>
      </c>
      <c r="I388">
        <v>1</v>
      </c>
      <c r="J388" t="str">
        <v>03 - 06 - 15 - 19 - 20 - 23 [CB: 1]</v>
      </c>
      <c r="K388">
        <f>SUM(C388:H388)</f>
        <v>86</v>
      </c>
      <c r="L388">
        <f>AVERAGE(C388:H388)</f>
        <v>14.3</v>
      </c>
      <c r="M388">
        <f>H388-C388</f>
        <v>20</v>
      </c>
      <c r="N388">
        <f>SUMPRODUCT(MOD(C388:H388,2))</f>
        <v>4</v>
      </c>
      <c r="O388">
        <f>6-N388</f>
        <v>2</v>
      </c>
      <c r="P388">
        <f>COUNTIF(C388:H388,"&lt;=14")</f>
        <v>2</v>
      </c>
      <c r="Q388">
        <f>COUNTIF(C388:H388,"&gt;=15")</f>
        <v>4</v>
      </c>
      <c r="R388">
        <f>SUMPRODUCT(--(D388:H388-C388:G388=1))</f>
        <v>1</v>
      </c>
      <c r="S388">
        <f>SUMPRODUCT(COUNTIF(C389:H389,C388:H388))</f>
        <v>2</v>
      </c>
    </row>
    <row r="389">
      <c r="A389">
        <v>87</v>
      </c>
      <c r="B389" t="str">
        <v>2023-01-13</v>
      </c>
      <c r="C389">
        <v>3</v>
      </c>
      <c r="D389">
        <v>7</v>
      </c>
      <c r="E389">
        <v>12</v>
      </c>
      <c r="F389">
        <v>20</v>
      </c>
      <c r="G389">
        <v>27</v>
      </c>
      <c r="H389">
        <v>28</v>
      </c>
      <c r="I389">
        <v>3</v>
      </c>
      <c r="J389" t="str">
        <v>03 - 07 - 12 - 20 - 27 - 28 [CB: 3]</v>
      </c>
      <c r="K389">
        <f>SUM(C389:H389)</f>
        <v>97</v>
      </c>
      <c r="L389">
        <f>AVERAGE(C389:H389)</f>
        <v>16.2</v>
      </c>
      <c r="M389">
        <f>H389-C389</f>
        <v>25</v>
      </c>
      <c r="N389">
        <f>SUMPRODUCT(MOD(C389:H389,2))</f>
        <v>3</v>
      </c>
      <c r="O389">
        <f>6-N389</f>
        <v>3</v>
      </c>
      <c r="P389">
        <f>COUNTIF(C389:H389,"&lt;=14")</f>
        <v>3</v>
      </c>
      <c r="Q389">
        <f>COUNTIF(C389:H389,"&gt;=15")</f>
        <v>3</v>
      </c>
      <c r="R389">
        <f>SUMPRODUCT(--(D389:H389-C389:G389=1))</f>
        <v>1</v>
      </c>
      <c r="S389">
        <f>SUMPRODUCT(COUNTIF(C390:H390,C389:H389))</f>
        <v>2</v>
      </c>
    </row>
    <row r="390">
      <c r="A390">
        <v>86</v>
      </c>
      <c r="B390" t="str">
        <v>2023-01-10</v>
      </c>
      <c r="C390">
        <v>3</v>
      </c>
      <c r="D390">
        <v>6</v>
      </c>
      <c r="E390">
        <v>7</v>
      </c>
      <c r="F390">
        <v>13</v>
      </c>
      <c r="G390">
        <v>16</v>
      </c>
      <c r="H390">
        <v>21</v>
      </c>
      <c r="I390">
        <v>3</v>
      </c>
      <c r="J390" t="str">
        <v>03 - 06 - 07 - 13 - 16 - 21 [CB: 3]</v>
      </c>
      <c r="K390">
        <f>SUM(C390:H390)</f>
        <v>66</v>
      </c>
      <c r="L390">
        <f>AVERAGE(C390:H390)</f>
        <v>11</v>
      </c>
      <c r="M390">
        <f>H390-C390</f>
        <v>18</v>
      </c>
      <c r="N390">
        <f>SUMPRODUCT(MOD(C390:H390,2))</f>
        <v>4</v>
      </c>
      <c r="O390">
        <f>6-N390</f>
        <v>2</v>
      </c>
      <c r="P390">
        <f>COUNTIF(C390:H390,"&lt;=14")</f>
        <v>4</v>
      </c>
      <c r="Q390">
        <f>COUNTIF(C390:H390,"&gt;=15")</f>
        <v>2</v>
      </c>
      <c r="R390">
        <f>SUMPRODUCT(--(D390:H390-C390:G390=1))</f>
        <v>1</v>
      </c>
      <c r="S390">
        <f>SUMPRODUCT(COUNTIF(C391:H391,C390:H390))</f>
        <v>1</v>
      </c>
    </row>
    <row r="391">
      <c r="A391">
        <v>85</v>
      </c>
      <c r="B391" t="str">
        <v>2023-01-06</v>
      </c>
      <c r="C391">
        <v>2</v>
      </c>
      <c r="D391">
        <v>4</v>
      </c>
      <c r="E391">
        <v>5</v>
      </c>
      <c r="F391">
        <v>10</v>
      </c>
      <c r="G391">
        <v>13</v>
      </c>
      <c r="H391">
        <v>27</v>
      </c>
      <c r="I391">
        <v>1</v>
      </c>
      <c r="J391" t="str">
        <v>02 - 04 - 05 - 10 - 13 - 27 [CB: 1]</v>
      </c>
      <c r="K391">
        <f>SUM(C391:H391)</f>
        <v>61</v>
      </c>
      <c r="L391">
        <f>AVERAGE(C391:H391)</f>
        <v>10.2</v>
      </c>
      <c r="M391">
        <f>H391-C391</f>
        <v>25</v>
      </c>
      <c r="N391">
        <f>SUMPRODUCT(MOD(C391:H391,2))</f>
        <v>3</v>
      </c>
      <c r="O391">
        <f>6-N391</f>
        <v>3</v>
      </c>
      <c r="P391">
        <f>COUNTIF(C391:H391,"&lt;=14")</f>
        <v>5</v>
      </c>
      <c r="Q391">
        <f>COUNTIF(C391:H391,"&gt;=15")</f>
        <v>1</v>
      </c>
      <c r="R391">
        <f>SUMPRODUCT(--(D391:H391-C391:G391=1))</f>
        <v>1</v>
      </c>
      <c r="S391">
        <f>SUMPRODUCT(COUNTIF(C392:H392,C391:H391))</f>
        <v>2</v>
      </c>
    </row>
    <row r="392">
      <c r="A392">
        <v>84</v>
      </c>
      <c r="B392" t="str">
        <v>2023-01-03</v>
      </c>
      <c r="C392">
        <v>1</v>
      </c>
      <c r="D392">
        <v>2</v>
      </c>
      <c r="E392">
        <v>5</v>
      </c>
      <c r="F392">
        <v>6</v>
      </c>
      <c r="G392">
        <v>12</v>
      </c>
      <c r="H392">
        <v>20</v>
      </c>
      <c r="I392">
        <v>1</v>
      </c>
      <c r="J392" t="str">
        <v>01 - 02 - 05 - 06 - 12 - 20 [CB: 1]</v>
      </c>
      <c r="K392">
        <f>SUM(C392:H392)</f>
        <v>46</v>
      </c>
      <c r="L392">
        <f>AVERAGE(C392:H392)</f>
        <v>7.7</v>
      </c>
      <c r="M392">
        <f>H392-C392</f>
        <v>19</v>
      </c>
      <c r="N392">
        <f>SUMPRODUCT(MOD(C392:H392,2))</f>
        <v>2</v>
      </c>
      <c r="O392">
        <f>6-N392</f>
        <v>4</v>
      </c>
      <c r="P392">
        <f>COUNTIF(C392:H392,"&lt;=14")</f>
        <v>5</v>
      </c>
      <c r="Q392">
        <f>COUNTIF(C392:H392,"&gt;=15")</f>
        <v>1</v>
      </c>
      <c r="R392">
        <f>SUMPRODUCT(--(D392:H392-C392:G392=1))</f>
        <v>2</v>
      </c>
      <c r="S392">
        <f>SUMPRODUCT(COUNTIF(C393:H393,C392:H392))</f>
        <v>1</v>
      </c>
    </row>
    <row r="393">
      <c r="A393">
        <v>83</v>
      </c>
      <c r="B393" t="str">
        <v>2022-12-30</v>
      </c>
      <c r="C393">
        <v>6</v>
      </c>
      <c r="D393">
        <v>17</v>
      </c>
      <c r="E393">
        <v>18</v>
      </c>
      <c r="F393">
        <v>21</v>
      </c>
      <c r="G393">
        <v>23</v>
      </c>
      <c r="H393">
        <v>26</v>
      </c>
      <c r="I393">
        <v>2</v>
      </c>
      <c r="J393" t="str">
        <v>06 - 17 - 18 - 21 - 23 - 26 [CB: 2]</v>
      </c>
      <c r="K393">
        <f>SUM(C393:H393)</f>
        <v>111</v>
      </c>
      <c r="L393">
        <f>AVERAGE(C393:H393)</f>
        <v>18.5</v>
      </c>
      <c r="M393">
        <f>H393-C393</f>
        <v>20</v>
      </c>
      <c r="N393">
        <f>SUMPRODUCT(MOD(C393:H393,2))</f>
        <v>3</v>
      </c>
      <c r="O393">
        <f>6-N393</f>
        <v>3</v>
      </c>
      <c r="P393">
        <f>COUNTIF(C393:H393,"&lt;=14")</f>
        <v>1</v>
      </c>
      <c r="Q393">
        <f>COUNTIF(C393:H393,"&gt;=15")</f>
        <v>5</v>
      </c>
      <c r="R393">
        <f>SUMPRODUCT(--(D393:H393-C393:G393=1))</f>
        <v>1</v>
      </c>
      <c r="S393">
        <f>SUMPRODUCT(COUNTIF(C394:H394,C393:H393))</f>
        <v>1</v>
      </c>
    </row>
    <row r="394">
      <c r="A394">
        <v>82</v>
      </c>
      <c r="B394" t="str">
        <v>2022-12-27</v>
      </c>
      <c r="C394">
        <v>3</v>
      </c>
      <c r="D394">
        <v>6</v>
      </c>
      <c r="E394">
        <v>7</v>
      </c>
      <c r="F394">
        <v>12</v>
      </c>
      <c r="G394">
        <v>27</v>
      </c>
      <c r="H394">
        <v>28</v>
      </c>
      <c r="I394">
        <v>2</v>
      </c>
      <c r="J394" t="str">
        <v>03 - 06 - 07 - 12 - 27 - 28 [CB: 2]</v>
      </c>
      <c r="K394">
        <f>SUM(C394:H394)</f>
        <v>83</v>
      </c>
      <c r="L394">
        <f>AVERAGE(C394:H394)</f>
        <v>13.8</v>
      </c>
      <c r="M394">
        <f>H394-C394</f>
        <v>25</v>
      </c>
      <c r="N394">
        <f>SUMPRODUCT(MOD(C394:H394,2))</f>
        <v>3</v>
      </c>
      <c r="O394">
        <f>6-N394</f>
        <v>3</v>
      </c>
      <c r="P394">
        <f>COUNTIF(C394:H394,"&lt;=14")</f>
        <v>4</v>
      </c>
      <c r="Q394">
        <f>COUNTIF(C394:H394,"&gt;=15")</f>
        <v>2</v>
      </c>
      <c r="R394">
        <f>SUMPRODUCT(--(D394:H394-C394:G394=1))</f>
        <v>2</v>
      </c>
      <c r="S394">
        <f>SUMPRODUCT(COUNTIF(C395:H395,C394:H394))</f>
        <v>1</v>
      </c>
    </row>
    <row r="395">
      <c r="A395">
        <v>81</v>
      </c>
      <c r="B395" t="str">
        <v>2022-12-23</v>
      </c>
      <c r="C395">
        <v>2</v>
      </c>
      <c r="D395">
        <v>12</v>
      </c>
      <c r="E395">
        <v>16</v>
      </c>
      <c r="F395">
        <v>19</v>
      </c>
      <c r="G395">
        <v>22</v>
      </c>
      <c r="H395">
        <v>24</v>
      </c>
      <c r="I395">
        <v>1</v>
      </c>
      <c r="J395" t="str">
        <v>02 - 12 - 16 - 19 - 22 - 24 [CB: 1]</v>
      </c>
      <c r="K395">
        <f>SUM(C395:H395)</f>
        <v>95</v>
      </c>
      <c r="L395">
        <f>AVERAGE(C395:H395)</f>
        <v>15.8</v>
      </c>
      <c r="M395">
        <f>H395-C395</f>
        <v>22</v>
      </c>
      <c r="N395">
        <f>SUMPRODUCT(MOD(C395:H395,2))</f>
        <v>1</v>
      </c>
      <c r="O395">
        <f>6-N395</f>
        <v>5</v>
      </c>
      <c r="P395">
        <f>COUNTIF(C395:H395,"&lt;=14")</f>
        <v>2</v>
      </c>
      <c r="Q395">
        <f>COUNTIF(C395:H395,"&gt;=15")</f>
        <v>4</v>
      </c>
      <c r="R395">
        <f>SUMPRODUCT(--(D395:H395-C395:G395=1))</f>
        <v>0</v>
      </c>
      <c r="S395">
        <f>SUMPRODUCT(COUNTIF(C396:H396,C395:H395))</f>
        <v>2</v>
      </c>
    </row>
    <row r="396">
      <c r="A396">
        <v>80</v>
      </c>
      <c r="B396" t="str">
        <v>2022-12-20</v>
      </c>
      <c r="C396">
        <v>7</v>
      </c>
      <c r="D396">
        <v>9</v>
      </c>
      <c r="E396">
        <v>11</v>
      </c>
      <c r="F396">
        <v>14</v>
      </c>
      <c r="G396">
        <v>16</v>
      </c>
      <c r="H396">
        <v>22</v>
      </c>
      <c r="I396">
        <v>1</v>
      </c>
      <c r="J396" t="str">
        <v>07 - 09 - 11 - 14 - 16 - 22 [CB: 1]</v>
      </c>
      <c r="K396">
        <f>SUM(C396:H396)</f>
        <v>79</v>
      </c>
      <c r="L396">
        <f>AVERAGE(C396:H396)</f>
        <v>13.2</v>
      </c>
      <c r="M396">
        <f>H396-C396</f>
        <v>15</v>
      </c>
      <c r="N396">
        <f>SUMPRODUCT(MOD(C396:H396,2))</f>
        <v>3</v>
      </c>
      <c r="O396">
        <f>6-N396</f>
        <v>3</v>
      </c>
      <c r="P396">
        <f>COUNTIF(C396:H396,"&lt;=14")</f>
        <v>4</v>
      </c>
      <c r="Q396">
        <f>COUNTIF(C396:H396,"&gt;=15")</f>
        <v>2</v>
      </c>
      <c r="R396">
        <f>SUMPRODUCT(--(D396:H396-C396:G396=1))</f>
        <v>0</v>
      </c>
      <c r="S396">
        <f>SUMPRODUCT(COUNTIF(C397:H397,C396:H396))</f>
        <v>1</v>
      </c>
    </row>
    <row r="397">
      <c r="A397">
        <v>79</v>
      </c>
      <c r="B397" t="str">
        <v>2022-12-16</v>
      </c>
      <c r="C397">
        <v>4</v>
      </c>
      <c r="D397">
        <v>5</v>
      </c>
      <c r="E397">
        <v>6</v>
      </c>
      <c r="F397">
        <v>13</v>
      </c>
      <c r="G397">
        <v>14</v>
      </c>
      <c r="H397">
        <v>18</v>
      </c>
      <c r="I397">
        <v>3</v>
      </c>
      <c r="J397" t="str">
        <v>04 - 05 - 06 - 13 - 14 - 18 [CB: 3]</v>
      </c>
      <c r="K397">
        <f>SUM(C397:H397)</f>
        <v>60</v>
      </c>
      <c r="L397">
        <f>AVERAGE(C397:H397)</f>
        <v>10</v>
      </c>
      <c r="M397">
        <f>H397-C397</f>
        <v>14</v>
      </c>
      <c r="N397">
        <f>SUMPRODUCT(MOD(C397:H397,2))</f>
        <v>2</v>
      </c>
      <c r="O397">
        <f>6-N397</f>
        <v>4</v>
      </c>
      <c r="P397">
        <f>COUNTIF(C397:H397,"&lt;=14")</f>
        <v>5</v>
      </c>
      <c r="Q397">
        <f>COUNTIF(C397:H397,"&gt;=15")</f>
        <v>1</v>
      </c>
      <c r="R397">
        <f>SUMPRODUCT(--(D397:H397-C397:G397=1))</f>
        <v>3</v>
      </c>
      <c r="S397">
        <f>SUMPRODUCT(COUNTIF(C398:H398,C397:H397))</f>
        <v>2</v>
      </c>
    </row>
    <row r="398">
      <c r="A398">
        <v>78</v>
      </c>
      <c r="B398" t="str">
        <v>2022-12-13</v>
      </c>
      <c r="C398">
        <v>2</v>
      </c>
      <c r="D398">
        <v>7</v>
      </c>
      <c r="E398">
        <v>13</v>
      </c>
      <c r="F398">
        <v>14</v>
      </c>
      <c r="G398">
        <v>19</v>
      </c>
      <c r="H398">
        <v>24</v>
      </c>
      <c r="I398">
        <v>3</v>
      </c>
      <c r="J398" t="str">
        <v>02 - 07 - 13 - 14 - 19 - 24 [CB: 3]</v>
      </c>
      <c r="K398">
        <f>SUM(C398:H398)</f>
        <v>79</v>
      </c>
      <c r="L398">
        <f>AVERAGE(C398:H398)</f>
        <v>13.2</v>
      </c>
      <c r="M398">
        <f>H398-C398</f>
        <v>22</v>
      </c>
      <c r="N398">
        <f>SUMPRODUCT(MOD(C398:H398,2))</f>
        <v>3</v>
      </c>
      <c r="O398">
        <f>6-N398</f>
        <v>3</v>
      </c>
      <c r="P398">
        <f>COUNTIF(C398:H398,"&lt;=14")</f>
        <v>4</v>
      </c>
      <c r="Q398">
        <f>COUNTIF(C398:H398,"&gt;=15")</f>
        <v>2</v>
      </c>
      <c r="R398">
        <f>SUMPRODUCT(--(D398:H398-C398:G398=1))</f>
        <v>1</v>
      </c>
      <c r="S398">
        <f>SUMPRODUCT(COUNTIF(C399:H399,C398:H398))</f>
        <v>0</v>
      </c>
    </row>
    <row r="399">
      <c r="A399">
        <v>77</v>
      </c>
      <c r="B399" t="str">
        <v>2022-12-09</v>
      </c>
      <c r="C399">
        <v>5</v>
      </c>
      <c r="D399">
        <v>15</v>
      </c>
      <c r="E399">
        <v>17</v>
      </c>
      <c r="F399">
        <v>18</v>
      </c>
      <c r="G399">
        <v>22</v>
      </c>
      <c r="H399">
        <v>28</v>
      </c>
      <c r="I399">
        <v>2</v>
      </c>
      <c r="J399" t="str">
        <v>05 - 15 - 17 - 18 - 22 - 28 [CB: 2]</v>
      </c>
      <c r="K399">
        <f>SUM(C399:H399)</f>
        <v>105</v>
      </c>
      <c r="L399">
        <f>AVERAGE(C399:H399)</f>
        <v>17.5</v>
      </c>
      <c r="M399">
        <f>H399-C399</f>
        <v>23</v>
      </c>
      <c r="N399">
        <f>SUMPRODUCT(MOD(C399:H399,2))</f>
        <v>3</v>
      </c>
      <c r="O399">
        <f>6-N399</f>
        <v>3</v>
      </c>
      <c r="P399">
        <f>COUNTIF(C399:H399,"&lt;=14")</f>
        <v>1</v>
      </c>
      <c r="Q399">
        <f>COUNTIF(C399:H399,"&gt;=15")</f>
        <v>5</v>
      </c>
      <c r="R399">
        <f>SUMPRODUCT(--(D399:H399-C399:G399=1))</f>
        <v>1</v>
      </c>
      <c r="S399">
        <f>SUMPRODUCT(COUNTIF(C400:H400,C399:H399))</f>
        <v>3</v>
      </c>
    </row>
    <row r="400">
      <c r="A400">
        <v>76</v>
      </c>
      <c r="B400" t="str">
        <v>2022-12-06</v>
      </c>
      <c r="C400">
        <v>7</v>
      </c>
      <c r="D400">
        <v>10</v>
      </c>
      <c r="E400">
        <v>15</v>
      </c>
      <c r="F400">
        <v>18</v>
      </c>
      <c r="G400">
        <v>22</v>
      </c>
      <c r="H400">
        <v>24</v>
      </c>
      <c r="I400">
        <v>3</v>
      </c>
      <c r="J400" t="str">
        <v>07 - 10 - 15 - 18 - 22 - 24 [CB: 3]</v>
      </c>
      <c r="K400">
        <f>SUM(C400:H400)</f>
        <v>96</v>
      </c>
      <c r="L400">
        <f>AVERAGE(C400:H400)</f>
        <v>16</v>
      </c>
      <c r="M400">
        <f>H400-C400</f>
        <v>17</v>
      </c>
      <c r="N400">
        <f>SUMPRODUCT(MOD(C400:H400,2))</f>
        <v>2</v>
      </c>
      <c r="O400">
        <f>6-N400</f>
        <v>4</v>
      </c>
      <c r="P400">
        <f>COUNTIF(C400:H400,"&lt;=14")</f>
        <v>2</v>
      </c>
      <c r="Q400">
        <f>COUNTIF(C400:H400,"&gt;=15")</f>
        <v>4</v>
      </c>
      <c r="R400">
        <f>SUMPRODUCT(--(D400:H400-C400:G400=1))</f>
        <v>0</v>
      </c>
      <c r="S400">
        <f>SUMPRODUCT(COUNTIF(C401:H401,C400:H400))</f>
        <v>1</v>
      </c>
    </row>
    <row r="401">
      <c r="A401">
        <v>75</v>
      </c>
      <c r="B401" t="str">
        <v>2022-12-02</v>
      </c>
      <c r="C401">
        <v>7</v>
      </c>
      <c r="D401">
        <v>8</v>
      </c>
      <c r="E401">
        <v>16</v>
      </c>
      <c r="F401">
        <v>19</v>
      </c>
      <c r="G401">
        <v>21</v>
      </c>
      <c r="H401">
        <v>25</v>
      </c>
      <c r="I401">
        <v>1</v>
      </c>
      <c r="J401" t="str">
        <v>07 - 08 - 16 - 19 - 21 - 25 [CB: 1]</v>
      </c>
      <c r="K401">
        <f>SUM(C401:H401)</f>
        <v>96</v>
      </c>
      <c r="L401">
        <f>AVERAGE(C401:H401)</f>
        <v>16</v>
      </c>
      <c r="M401">
        <f>H401-C401</f>
        <v>18</v>
      </c>
      <c r="N401">
        <f>SUMPRODUCT(MOD(C401:H401,2))</f>
        <v>4</v>
      </c>
      <c r="O401">
        <f>6-N401</f>
        <v>2</v>
      </c>
      <c r="P401">
        <f>COUNTIF(C401:H401,"&lt;=14")</f>
        <v>2</v>
      </c>
      <c r="Q401">
        <f>COUNTIF(C401:H401,"&gt;=15")</f>
        <v>4</v>
      </c>
      <c r="R401">
        <f>SUMPRODUCT(--(D401:H401-C401:G401=1))</f>
        <v>1</v>
      </c>
      <c r="S401">
        <f>SUMPRODUCT(COUNTIF(C402:H402,C401:H401))</f>
        <v>1</v>
      </c>
    </row>
    <row r="402">
      <c r="A402">
        <v>74</v>
      </c>
      <c r="B402" t="str">
        <v>2022-11-29</v>
      </c>
      <c r="C402">
        <v>3</v>
      </c>
      <c r="D402">
        <v>4</v>
      </c>
      <c r="E402">
        <v>17</v>
      </c>
      <c r="F402">
        <v>18</v>
      </c>
      <c r="G402">
        <v>21</v>
      </c>
      <c r="H402">
        <v>24</v>
      </c>
      <c r="I402">
        <v>3</v>
      </c>
      <c r="J402" t="str">
        <v>03 - 04 - 17 - 18 - 21 - 24 [CB: 3]</v>
      </c>
      <c r="K402">
        <f>SUM(C402:H402)</f>
        <v>87</v>
      </c>
      <c r="L402">
        <f>AVERAGE(C402:H402)</f>
        <v>14.5</v>
      </c>
      <c r="M402">
        <f>H402-C402</f>
        <v>21</v>
      </c>
      <c r="N402">
        <f>SUMPRODUCT(MOD(C402:H402,2))</f>
        <v>3</v>
      </c>
      <c r="O402">
        <f>6-N402</f>
        <v>3</v>
      </c>
      <c r="P402">
        <f>COUNTIF(C402:H402,"&lt;=14")</f>
        <v>2</v>
      </c>
      <c r="Q402">
        <f>COUNTIF(C402:H402,"&gt;=15")</f>
        <v>4</v>
      </c>
      <c r="R402">
        <f>SUMPRODUCT(--(D402:H402-C402:G402=1))</f>
        <v>2</v>
      </c>
      <c r="S402">
        <f>SUMPRODUCT(COUNTIF(C403:H403,C402:H402))</f>
        <v>0</v>
      </c>
    </row>
    <row r="403">
      <c r="A403">
        <v>73</v>
      </c>
      <c r="B403" t="str">
        <v>2022-11-25</v>
      </c>
      <c r="C403">
        <v>1</v>
      </c>
      <c r="D403">
        <v>2</v>
      </c>
      <c r="E403">
        <v>5</v>
      </c>
      <c r="F403">
        <v>7</v>
      </c>
      <c r="G403">
        <v>12</v>
      </c>
      <c r="H403">
        <v>16</v>
      </c>
      <c r="I403">
        <v>2</v>
      </c>
      <c r="J403" t="str">
        <v>01 - 02 - 05 - 07 - 12 - 16 [CB: 2]</v>
      </c>
      <c r="K403">
        <f>SUM(C403:H403)</f>
        <v>43</v>
      </c>
      <c r="L403">
        <f>AVERAGE(C403:H403)</f>
        <v>7.2</v>
      </c>
      <c r="M403">
        <f>H403-C403</f>
        <v>15</v>
      </c>
      <c r="N403">
        <f>SUMPRODUCT(MOD(C403:H403,2))</f>
        <v>3</v>
      </c>
      <c r="O403">
        <f>6-N403</f>
        <v>3</v>
      </c>
      <c r="P403">
        <f>COUNTIF(C403:H403,"&lt;=14")</f>
        <v>5</v>
      </c>
      <c r="Q403">
        <f>COUNTIF(C403:H403,"&gt;=15")</f>
        <v>1</v>
      </c>
      <c r="R403">
        <f>SUMPRODUCT(--(D403:H403-C403:G403=1))</f>
        <v>1</v>
      </c>
      <c r="S403">
        <f>SUMPRODUCT(COUNTIF(C404:H404,C403:H403))</f>
        <v>3</v>
      </c>
    </row>
    <row r="404">
      <c r="A404">
        <v>72</v>
      </c>
      <c r="B404" t="str">
        <v>2022-11-22</v>
      </c>
      <c r="C404">
        <v>5</v>
      </c>
      <c r="D404">
        <v>7</v>
      </c>
      <c r="E404">
        <v>12</v>
      </c>
      <c r="F404">
        <v>14</v>
      </c>
      <c r="G404">
        <v>15</v>
      </c>
      <c r="H404">
        <v>20</v>
      </c>
      <c r="I404">
        <v>1</v>
      </c>
      <c r="J404" t="str">
        <v>05 - 07 - 12 - 14 - 15 - 20 [CB: 1]</v>
      </c>
      <c r="K404">
        <f>SUM(C404:H404)</f>
        <v>73</v>
      </c>
      <c r="L404">
        <f>AVERAGE(C404:H404)</f>
        <v>12.2</v>
      </c>
      <c r="M404">
        <f>H404-C404</f>
        <v>15</v>
      </c>
      <c r="N404">
        <f>SUMPRODUCT(MOD(C404:H404,2))</f>
        <v>3</v>
      </c>
      <c r="O404">
        <f>6-N404</f>
        <v>3</v>
      </c>
      <c r="P404">
        <f>COUNTIF(C404:H404,"&lt;=14")</f>
        <v>4</v>
      </c>
      <c r="Q404">
        <f>COUNTIF(C404:H404,"&gt;=15")</f>
        <v>2</v>
      </c>
      <c r="R404">
        <f>SUMPRODUCT(--(D404:H404-C404:G404=1))</f>
        <v>1</v>
      </c>
      <c r="S404">
        <f>SUMPRODUCT(COUNTIF(C405:H405,C404:H404))</f>
        <v>2</v>
      </c>
    </row>
    <row r="405">
      <c r="A405">
        <v>71</v>
      </c>
      <c r="B405" t="str">
        <v>2022-11-18</v>
      </c>
      <c r="C405">
        <v>4</v>
      </c>
      <c r="D405">
        <v>10</v>
      </c>
      <c r="E405">
        <v>13</v>
      </c>
      <c r="F405">
        <v>14</v>
      </c>
      <c r="G405">
        <v>15</v>
      </c>
      <c r="H405">
        <v>25</v>
      </c>
      <c r="I405">
        <v>3</v>
      </c>
      <c r="J405" t="str">
        <v>04 - 10 - 13 - 14 - 15 - 25 [CB: 3]</v>
      </c>
      <c r="K405">
        <f>SUM(C405:H405)</f>
        <v>81</v>
      </c>
      <c r="L405">
        <f>AVERAGE(C405:H405)</f>
        <v>13.5</v>
      </c>
      <c r="M405">
        <f>H405-C405</f>
        <v>21</v>
      </c>
      <c r="N405">
        <f>SUMPRODUCT(MOD(C405:H405,2))</f>
        <v>3</v>
      </c>
      <c r="O405">
        <f>6-N405</f>
        <v>3</v>
      </c>
      <c r="P405">
        <f>COUNTIF(C405:H405,"&lt;=14")</f>
        <v>4</v>
      </c>
      <c r="Q405">
        <f>COUNTIF(C405:H405,"&gt;=15")</f>
        <v>2</v>
      </c>
      <c r="R405">
        <f>SUMPRODUCT(--(D405:H405-C405:G405=1))</f>
        <v>2</v>
      </c>
      <c r="S405">
        <f>SUMPRODUCT(COUNTIF(C406:H406,C405:H405))</f>
        <v>2</v>
      </c>
    </row>
    <row r="406">
      <c r="A406">
        <v>70</v>
      </c>
      <c r="B406" t="str">
        <v>2022-11-15</v>
      </c>
      <c r="C406">
        <v>1</v>
      </c>
      <c r="D406">
        <v>10</v>
      </c>
      <c r="E406">
        <v>12</v>
      </c>
      <c r="F406">
        <v>14</v>
      </c>
      <c r="G406">
        <v>17</v>
      </c>
      <c r="H406">
        <v>23</v>
      </c>
      <c r="I406">
        <v>1</v>
      </c>
      <c r="J406" t="str">
        <v>01 - 10 - 12 - 14 - 17 - 23 [CB: 1]</v>
      </c>
      <c r="K406">
        <f>SUM(C406:H406)</f>
        <v>77</v>
      </c>
      <c r="L406">
        <f>AVERAGE(C406:H406)</f>
        <v>12.8</v>
      </c>
      <c r="M406">
        <f>H406-C406</f>
        <v>22</v>
      </c>
      <c r="N406">
        <f>SUMPRODUCT(MOD(C406:H406,2))</f>
        <v>3</v>
      </c>
      <c r="O406">
        <f>6-N406</f>
        <v>3</v>
      </c>
      <c r="P406">
        <f>COUNTIF(C406:H406,"&lt;=14")</f>
        <v>4</v>
      </c>
      <c r="Q406">
        <f>COUNTIF(C406:H406,"&gt;=15")</f>
        <v>2</v>
      </c>
      <c r="R406">
        <f>SUMPRODUCT(--(D406:H406-C406:G406=1))</f>
        <v>0</v>
      </c>
      <c r="S406">
        <f>SUMPRODUCT(COUNTIF(C407:H407,C406:H406))</f>
        <v>1</v>
      </c>
    </row>
    <row r="407">
      <c r="A407">
        <v>69</v>
      </c>
      <c r="B407" t="str">
        <v>2022-11-11</v>
      </c>
      <c r="C407">
        <v>4</v>
      </c>
      <c r="D407">
        <v>9</v>
      </c>
      <c r="E407">
        <v>12</v>
      </c>
      <c r="F407">
        <v>16</v>
      </c>
      <c r="G407">
        <v>20</v>
      </c>
      <c r="H407">
        <v>25</v>
      </c>
      <c r="I407">
        <v>2</v>
      </c>
      <c r="J407" t="str">
        <v>04 - 09 - 12 - 16 - 20 - 25 [CB: 2]</v>
      </c>
      <c r="K407">
        <f>SUM(C407:H407)</f>
        <v>86</v>
      </c>
      <c r="L407">
        <f>AVERAGE(C407:H407)</f>
        <v>14.3</v>
      </c>
      <c r="M407">
        <f>H407-C407</f>
        <v>21</v>
      </c>
      <c r="N407">
        <f>SUMPRODUCT(MOD(C407:H407,2))</f>
        <v>2</v>
      </c>
      <c r="O407">
        <f>6-N407</f>
        <v>4</v>
      </c>
      <c r="P407">
        <f>COUNTIF(C407:H407,"&lt;=14")</f>
        <v>3</v>
      </c>
      <c r="Q407">
        <f>COUNTIF(C407:H407,"&gt;=15")</f>
        <v>3</v>
      </c>
      <c r="R407">
        <f>SUMPRODUCT(--(D407:H407-C407:G407=1))</f>
        <v>0</v>
      </c>
      <c r="S407">
        <f>SUMPRODUCT(COUNTIF(C408:H408,C407:H407))</f>
        <v>1</v>
      </c>
    </row>
    <row r="408">
      <c r="A408">
        <v>68</v>
      </c>
      <c r="B408" t="str">
        <v>2022-11-08</v>
      </c>
      <c r="C408">
        <v>9</v>
      </c>
      <c r="D408">
        <v>10</v>
      </c>
      <c r="E408">
        <v>21</v>
      </c>
      <c r="F408">
        <v>23</v>
      </c>
      <c r="G408">
        <v>24</v>
      </c>
      <c r="H408">
        <v>26</v>
      </c>
      <c r="I408">
        <v>2</v>
      </c>
      <c r="J408" t="str">
        <v>09 - 10 - 21 - 23 - 24 - 26 [CB: 2]</v>
      </c>
      <c r="K408">
        <f>SUM(C408:H408)</f>
        <v>113</v>
      </c>
      <c r="L408">
        <f>AVERAGE(C408:H408)</f>
        <v>18.8</v>
      </c>
      <c r="M408">
        <f>H408-C408</f>
        <v>17</v>
      </c>
      <c r="N408">
        <f>SUMPRODUCT(MOD(C408:H408,2))</f>
        <v>3</v>
      </c>
      <c r="O408">
        <f>6-N408</f>
        <v>3</v>
      </c>
      <c r="P408">
        <f>COUNTIF(C408:H408,"&lt;=14")</f>
        <v>2</v>
      </c>
      <c r="Q408">
        <f>COUNTIF(C408:H408,"&gt;=15")</f>
        <v>4</v>
      </c>
      <c r="R408">
        <f>SUMPRODUCT(--(D408:H408-C408:G408=1))</f>
        <v>2</v>
      </c>
      <c r="S408">
        <f>SUMPRODUCT(COUNTIF(C409:H409,C408:H408))</f>
        <v>3</v>
      </c>
    </row>
    <row r="409">
      <c r="A409">
        <v>67</v>
      </c>
      <c r="B409" t="str">
        <v>2022-11-04</v>
      </c>
      <c r="C409">
        <v>4</v>
      </c>
      <c r="D409">
        <v>9</v>
      </c>
      <c r="E409">
        <v>15</v>
      </c>
      <c r="F409">
        <v>23</v>
      </c>
      <c r="G409">
        <v>26</v>
      </c>
      <c r="H409">
        <v>28</v>
      </c>
      <c r="I409">
        <v>2</v>
      </c>
      <c r="J409" t="str">
        <v>04 - 09 - 15 - 23 - 26 - 28 [CB: 2]</v>
      </c>
      <c r="K409">
        <f>SUM(C409:H409)</f>
        <v>105</v>
      </c>
      <c r="L409">
        <f>AVERAGE(C409:H409)</f>
        <v>17.5</v>
      </c>
      <c r="M409">
        <f>H409-C409</f>
        <v>24</v>
      </c>
      <c r="N409">
        <f>SUMPRODUCT(MOD(C409:H409,2))</f>
        <v>3</v>
      </c>
      <c r="O409">
        <f>6-N409</f>
        <v>3</v>
      </c>
      <c r="P409">
        <f>COUNTIF(C409:H409,"&lt;=14")</f>
        <v>2</v>
      </c>
      <c r="Q409">
        <f>COUNTIF(C409:H409,"&gt;=15")</f>
        <v>4</v>
      </c>
      <c r="R409">
        <f>SUMPRODUCT(--(D409:H409-C409:G409=1))</f>
        <v>0</v>
      </c>
      <c r="S409">
        <f>SUMPRODUCT(COUNTIF(C410:H410,C409:H409))</f>
        <v>1</v>
      </c>
    </row>
    <row r="410">
      <c r="A410">
        <v>66</v>
      </c>
      <c r="B410" t="str">
        <v>2022-11-01</v>
      </c>
      <c r="C410">
        <v>2</v>
      </c>
      <c r="D410">
        <v>8</v>
      </c>
      <c r="E410">
        <v>9</v>
      </c>
      <c r="F410">
        <v>11</v>
      </c>
      <c r="G410">
        <v>21</v>
      </c>
      <c r="H410">
        <v>22</v>
      </c>
      <c r="I410">
        <v>2</v>
      </c>
      <c r="J410" t="str">
        <v>02 - 08 - 09 - 11 - 21 - 22 [CB: 2]</v>
      </c>
      <c r="K410">
        <f>SUM(C410:H410)</f>
        <v>73</v>
      </c>
      <c r="L410">
        <f>AVERAGE(C410:H410)</f>
        <v>12.2</v>
      </c>
      <c r="M410">
        <f>H410-C410</f>
        <v>20</v>
      </c>
      <c r="N410">
        <f>SUMPRODUCT(MOD(C410:H410,2))</f>
        <v>3</v>
      </c>
      <c r="O410">
        <f>6-N410</f>
        <v>3</v>
      </c>
      <c r="P410">
        <f>COUNTIF(C410:H410,"&lt;=14")</f>
        <v>4</v>
      </c>
      <c r="Q410">
        <f>COUNTIF(C410:H410,"&gt;=15")</f>
        <v>2</v>
      </c>
      <c r="R410">
        <f>SUMPRODUCT(--(D410:H410-C410:G410=1))</f>
        <v>2</v>
      </c>
      <c r="S410">
        <f>SUMPRODUCT(COUNTIF(C411:H411,C410:H410))</f>
        <v>1</v>
      </c>
    </row>
    <row r="411">
      <c r="A411">
        <v>65</v>
      </c>
      <c r="B411" t="str">
        <v>2022-10-28</v>
      </c>
      <c r="C411">
        <v>7</v>
      </c>
      <c r="D411">
        <v>19</v>
      </c>
      <c r="E411">
        <v>21</v>
      </c>
      <c r="F411">
        <v>23</v>
      </c>
      <c r="G411">
        <v>24</v>
      </c>
      <c r="H411">
        <v>27</v>
      </c>
      <c r="I411">
        <v>3</v>
      </c>
      <c r="J411" t="str">
        <v>07 - 19 - 21 - 23 - 24 - 27 [CB: 3]</v>
      </c>
      <c r="K411">
        <f>SUM(C411:H411)</f>
        <v>121</v>
      </c>
      <c r="L411">
        <f>AVERAGE(C411:H411)</f>
        <v>20.2</v>
      </c>
      <c r="M411">
        <f>H411-C411</f>
        <v>20</v>
      </c>
      <c r="N411">
        <f>SUMPRODUCT(MOD(C411:H411,2))</f>
        <v>5</v>
      </c>
      <c r="O411">
        <f>6-N411</f>
        <v>1</v>
      </c>
      <c r="P411">
        <f>COUNTIF(C411:H411,"&lt;=14")</f>
        <v>1</v>
      </c>
      <c r="Q411">
        <f>COUNTIF(C411:H411,"&gt;=15")</f>
        <v>5</v>
      </c>
      <c r="R411">
        <f>SUMPRODUCT(--(D411:H411-C411:G411=1))</f>
        <v>1</v>
      </c>
      <c r="S411">
        <f>SUMPRODUCT(COUNTIF(C412:H412,C411:H411))</f>
        <v>1</v>
      </c>
    </row>
    <row r="412">
      <c r="A412">
        <v>64</v>
      </c>
      <c r="B412" t="str">
        <v>2022-10-25</v>
      </c>
      <c r="C412">
        <v>12</v>
      </c>
      <c r="D412">
        <v>14</v>
      </c>
      <c r="E412">
        <v>16</v>
      </c>
      <c r="F412">
        <v>18</v>
      </c>
      <c r="G412">
        <v>19</v>
      </c>
      <c r="H412">
        <v>22</v>
      </c>
      <c r="I412">
        <v>1</v>
      </c>
      <c r="J412" t="str">
        <v>12 - 14 - 16 - 18 - 19 - 22 [CB: 1]</v>
      </c>
      <c r="K412">
        <f>SUM(C412:H412)</f>
        <v>101</v>
      </c>
      <c r="L412">
        <f>AVERAGE(C412:H412)</f>
        <v>16.8</v>
      </c>
      <c r="M412">
        <f>H412-C412</f>
        <v>10</v>
      </c>
      <c r="N412">
        <f>SUMPRODUCT(MOD(C412:H412,2))</f>
        <v>1</v>
      </c>
      <c r="O412">
        <f>6-N412</f>
        <v>5</v>
      </c>
      <c r="P412">
        <f>COUNTIF(C412:H412,"&lt;=14")</f>
        <v>2</v>
      </c>
      <c r="Q412">
        <f>COUNTIF(C412:H412,"&gt;=15")</f>
        <v>4</v>
      </c>
      <c r="R412">
        <f>SUMPRODUCT(--(D412:H412-C412:G412=1))</f>
        <v>1</v>
      </c>
      <c r="S412">
        <f>SUMPRODUCT(COUNTIF(C413:H413,C412:H412))</f>
        <v>2</v>
      </c>
    </row>
    <row r="413">
      <c r="A413">
        <v>63</v>
      </c>
      <c r="B413" t="str">
        <v>2022-10-21</v>
      </c>
      <c r="C413">
        <v>8</v>
      </c>
      <c r="D413">
        <v>10</v>
      </c>
      <c r="E413">
        <v>12</v>
      </c>
      <c r="F413">
        <v>19</v>
      </c>
      <c r="G413">
        <v>21</v>
      </c>
      <c r="H413">
        <v>26</v>
      </c>
      <c r="I413">
        <v>3</v>
      </c>
      <c r="J413" t="str">
        <v>08 - 10 - 12 - 19 - 21 - 26 [CB: 3]</v>
      </c>
      <c r="K413">
        <f>SUM(C413:H413)</f>
        <v>96</v>
      </c>
      <c r="L413">
        <f>AVERAGE(C413:H413)</f>
        <v>16</v>
      </c>
      <c r="M413">
        <f>H413-C413</f>
        <v>18</v>
      </c>
      <c r="N413">
        <f>SUMPRODUCT(MOD(C413:H413,2))</f>
        <v>2</v>
      </c>
      <c r="O413">
        <f>6-N413</f>
        <v>4</v>
      </c>
      <c r="P413">
        <f>COUNTIF(C413:H413,"&lt;=14")</f>
        <v>3</v>
      </c>
      <c r="Q413">
        <f>COUNTIF(C413:H413,"&gt;=15")</f>
        <v>3</v>
      </c>
      <c r="R413">
        <f>SUMPRODUCT(--(D413:H413-C413:G413=1))</f>
        <v>0</v>
      </c>
      <c r="S413">
        <f>SUMPRODUCT(COUNTIF(C414:H414,C413:H413))</f>
        <v>1</v>
      </c>
    </row>
    <row r="414">
      <c r="A414">
        <v>62</v>
      </c>
      <c r="B414" t="str">
        <v>2022-10-18</v>
      </c>
      <c r="C414">
        <v>4</v>
      </c>
      <c r="D414">
        <v>11</v>
      </c>
      <c r="E414">
        <v>17</v>
      </c>
      <c r="F414">
        <v>18</v>
      </c>
      <c r="G414">
        <v>25</v>
      </c>
      <c r="H414">
        <v>26</v>
      </c>
      <c r="I414">
        <v>1</v>
      </c>
      <c r="J414" t="str">
        <v>04 - 11 - 17 - 18 - 25 - 26 [CB: 1]</v>
      </c>
      <c r="K414">
        <f>SUM(C414:H414)</f>
        <v>101</v>
      </c>
      <c r="L414">
        <f>AVERAGE(C414:H414)</f>
        <v>16.8</v>
      </c>
      <c r="M414">
        <f>H414-C414</f>
        <v>22</v>
      </c>
      <c r="N414">
        <f>SUMPRODUCT(MOD(C414:H414,2))</f>
        <v>3</v>
      </c>
      <c r="O414">
        <f>6-N414</f>
        <v>3</v>
      </c>
      <c r="P414">
        <f>COUNTIF(C414:H414,"&lt;=14")</f>
        <v>2</v>
      </c>
      <c r="Q414">
        <f>COUNTIF(C414:H414,"&gt;=15")</f>
        <v>4</v>
      </c>
      <c r="R414">
        <f>SUMPRODUCT(--(D414:H414-C414:G414=1))</f>
        <v>2</v>
      </c>
      <c r="S414">
        <f>SUMPRODUCT(COUNTIF(C415:H415,C414:H414))</f>
        <v>0</v>
      </c>
    </row>
    <row r="415">
      <c r="A415">
        <v>61</v>
      </c>
      <c r="B415" t="str">
        <v>2022-10-14</v>
      </c>
      <c r="C415">
        <v>3</v>
      </c>
      <c r="D415">
        <v>8</v>
      </c>
      <c r="E415">
        <v>9</v>
      </c>
      <c r="F415">
        <v>14</v>
      </c>
      <c r="G415">
        <v>16</v>
      </c>
      <c r="H415">
        <v>22</v>
      </c>
      <c r="I415">
        <v>2</v>
      </c>
      <c r="J415" t="str">
        <v>03 - 08 - 09 - 14 - 16 - 22 [CB: 2]</v>
      </c>
      <c r="K415">
        <f>SUM(C415:H415)</f>
        <v>72</v>
      </c>
      <c r="L415">
        <f>AVERAGE(C415:H415)</f>
        <v>12</v>
      </c>
      <c r="M415">
        <f>H415-C415</f>
        <v>19</v>
      </c>
      <c r="N415">
        <f>SUMPRODUCT(MOD(C415:H415,2))</f>
        <v>2</v>
      </c>
      <c r="O415">
        <f>6-N415</f>
        <v>4</v>
      </c>
      <c r="P415">
        <f>COUNTIF(C415:H415,"&lt;=14")</f>
        <v>4</v>
      </c>
      <c r="Q415">
        <f>COUNTIF(C415:H415,"&gt;=15")</f>
        <v>2</v>
      </c>
      <c r="R415">
        <f>SUMPRODUCT(--(D415:H415-C415:G415=1))</f>
        <v>1</v>
      </c>
      <c r="S415">
        <f>SUMPRODUCT(COUNTIF(C416:H416,C415:H415))</f>
        <v>2</v>
      </c>
    </row>
    <row r="416">
      <c r="A416">
        <v>60</v>
      </c>
      <c r="B416" t="str">
        <v>2022-10-11</v>
      </c>
      <c r="C416">
        <v>5</v>
      </c>
      <c r="D416">
        <v>8</v>
      </c>
      <c r="E416">
        <v>14</v>
      </c>
      <c r="F416">
        <v>21</v>
      </c>
      <c r="G416">
        <v>25</v>
      </c>
      <c r="H416">
        <v>26</v>
      </c>
      <c r="I416">
        <v>2</v>
      </c>
      <c r="J416" t="str">
        <v>05 - 08 - 14 - 21 - 25 - 26 [CB: 2]</v>
      </c>
      <c r="K416">
        <f>SUM(C416:H416)</f>
        <v>99</v>
      </c>
      <c r="L416">
        <f>AVERAGE(C416:H416)</f>
        <v>16.5</v>
      </c>
      <c r="M416">
        <f>H416-C416</f>
        <v>21</v>
      </c>
      <c r="N416">
        <f>SUMPRODUCT(MOD(C416:H416,2))</f>
        <v>3</v>
      </c>
      <c r="O416">
        <f>6-N416</f>
        <v>3</v>
      </c>
      <c r="P416">
        <f>COUNTIF(C416:H416,"&lt;=14")</f>
        <v>3</v>
      </c>
      <c r="Q416">
        <f>COUNTIF(C416:H416,"&gt;=15")</f>
        <v>3</v>
      </c>
      <c r="R416">
        <f>SUMPRODUCT(--(D416:H416-C416:G416=1))</f>
        <v>1</v>
      </c>
      <c r="S416">
        <f>SUMPRODUCT(COUNTIF(C417:H417,C416:H416))</f>
        <v>1</v>
      </c>
    </row>
    <row r="417">
      <c r="A417">
        <v>59</v>
      </c>
      <c r="B417" t="str">
        <v>2022-10-07</v>
      </c>
      <c r="C417">
        <v>3</v>
      </c>
      <c r="D417">
        <v>13</v>
      </c>
      <c r="E417">
        <v>15</v>
      </c>
      <c r="F417">
        <v>19</v>
      </c>
      <c r="G417">
        <v>23</v>
      </c>
      <c r="H417">
        <v>25</v>
      </c>
      <c r="I417">
        <v>3</v>
      </c>
      <c r="J417" t="str">
        <v>03 - 13 - 15 - 19 - 23 - 25 [CB: 3]</v>
      </c>
      <c r="K417">
        <f>SUM(C417:H417)</f>
        <v>98</v>
      </c>
      <c r="L417">
        <f>AVERAGE(C417:H417)</f>
        <v>16.3</v>
      </c>
      <c r="M417">
        <f>H417-C417</f>
        <v>22</v>
      </c>
      <c r="N417">
        <f>SUMPRODUCT(MOD(C417:H417,2))</f>
        <v>6</v>
      </c>
      <c r="O417">
        <f>6-N417</f>
        <v>0</v>
      </c>
      <c r="P417">
        <f>COUNTIF(C417:H417,"&lt;=14")</f>
        <v>2</v>
      </c>
      <c r="Q417">
        <f>COUNTIF(C417:H417,"&gt;=15")</f>
        <v>4</v>
      </c>
      <c r="R417">
        <f>SUMPRODUCT(--(D417:H417-C417:G417=1))</f>
        <v>0</v>
      </c>
      <c r="S417">
        <f>SUMPRODUCT(COUNTIF(C418:H418,C417:H417))</f>
        <v>1</v>
      </c>
    </row>
    <row r="418">
      <c r="A418">
        <v>58</v>
      </c>
      <c r="B418" t="str">
        <v>2022-10-04</v>
      </c>
      <c r="C418">
        <v>4</v>
      </c>
      <c r="D418">
        <v>5</v>
      </c>
      <c r="E418">
        <v>9</v>
      </c>
      <c r="F418">
        <v>13</v>
      </c>
      <c r="G418">
        <v>18</v>
      </c>
      <c r="H418">
        <v>20</v>
      </c>
      <c r="I418">
        <v>1</v>
      </c>
      <c r="J418" t="str">
        <v>04 - 05 - 09 - 13 - 18 - 20 [CB: 1]</v>
      </c>
      <c r="K418">
        <f>SUM(C418:H418)</f>
        <v>69</v>
      </c>
      <c r="L418">
        <f>AVERAGE(C418:H418)</f>
        <v>11.5</v>
      </c>
      <c r="M418">
        <f>H418-C418</f>
        <v>16</v>
      </c>
      <c r="N418">
        <f>SUMPRODUCT(MOD(C418:H418,2))</f>
        <v>3</v>
      </c>
      <c r="O418">
        <f>6-N418</f>
        <v>3</v>
      </c>
      <c r="P418">
        <f>COUNTIF(C418:H418,"&lt;=14")</f>
        <v>4</v>
      </c>
      <c r="Q418">
        <f>COUNTIF(C418:H418,"&gt;=15")</f>
        <v>2</v>
      </c>
      <c r="R418">
        <f>SUMPRODUCT(--(D418:H418-C418:G418=1))</f>
        <v>1</v>
      </c>
      <c r="S418">
        <f>SUMPRODUCT(COUNTIF(C419:H419,C418:H418))</f>
        <v>2</v>
      </c>
    </row>
    <row r="419">
      <c r="A419">
        <v>57</v>
      </c>
      <c r="B419" t="str">
        <v>2022-09-30</v>
      </c>
      <c r="C419">
        <v>4</v>
      </c>
      <c r="D419">
        <v>12</v>
      </c>
      <c r="E419">
        <v>16</v>
      </c>
      <c r="F419">
        <v>20</v>
      </c>
      <c r="G419">
        <v>22</v>
      </c>
      <c r="H419">
        <v>24</v>
      </c>
      <c r="I419">
        <v>2</v>
      </c>
      <c r="J419" t="str">
        <v>04 - 12 - 16 - 20 - 22 - 24 [CB: 2]</v>
      </c>
      <c r="K419">
        <f>SUM(C419:H419)</f>
        <v>98</v>
      </c>
      <c r="L419">
        <f>AVERAGE(C419:H419)</f>
        <v>16.3</v>
      </c>
      <c r="M419">
        <f>H419-C419</f>
        <v>20</v>
      </c>
      <c r="N419">
        <f>SUMPRODUCT(MOD(C419:H419,2))</f>
        <v>0</v>
      </c>
      <c r="O419">
        <f>6-N419</f>
        <v>6</v>
      </c>
      <c r="P419">
        <f>COUNTIF(C419:H419,"&lt;=14")</f>
        <v>2</v>
      </c>
      <c r="Q419">
        <f>COUNTIF(C419:H419,"&gt;=15")</f>
        <v>4</v>
      </c>
      <c r="R419">
        <f>SUMPRODUCT(--(D419:H419-C419:G419=1))</f>
        <v>0</v>
      </c>
      <c r="S419">
        <f>SUMPRODUCT(COUNTIF(C420:H420,C419:H419))</f>
        <v>2</v>
      </c>
    </row>
    <row r="420">
      <c r="A420">
        <v>56</v>
      </c>
      <c r="B420" t="str">
        <v>2022-09-27</v>
      </c>
      <c r="C420">
        <v>4</v>
      </c>
      <c r="D420">
        <v>5</v>
      </c>
      <c r="E420">
        <v>6</v>
      </c>
      <c r="F420">
        <v>10</v>
      </c>
      <c r="G420">
        <v>12</v>
      </c>
      <c r="H420">
        <v>21</v>
      </c>
      <c r="I420">
        <v>3</v>
      </c>
      <c r="J420" t="str">
        <v>04 - 05 - 06 - 10 - 12 - 21 [CB: 3]</v>
      </c>
      <c r="K420">
        <f>SUM(C420:H420)</f>
        <v>58</v>
      </c>
      <c r="L420">
        <f>AVERAGE(C420:H420)</f>
        <v>9.7</v>
      </c>
      <c r="M420">
        <f>H420-C420</f>
        <v>17</v>
      </c>
      <c r="N420">
        <f>SUMPRODUCT(MOD(C420:H420,2))</f>
        <v>2</v>
      </c>
      <c r="O420">
        <f>6-N420</f>
        <v>4</v>
      </c>
      <c r="P420">
        <f>COUNTIF(C420:H420,"&lt;=14")</f>
        <v>5</v>
      </c>
      <c r="Q420">
        <f>COUNTIF(C420:H420,"&gt;=15")</f>
        <v>1</v>
      </c>
      <c r="R420">
        <f>SUMPRODUCT(--(D420:H420-C420:G420=1))</f>
        <v>2</v>
      </c>
      <c r="S420">
        <f>SUMPRODUCT(COUNTIF(C421:H421,C420:H420))</f>
        <v>3</v>
      </c>
    </row>
    <row r="421">
      <c r="A421">
        <v>55</v>
      </c>
      <c r="B421" t="str">
        <v>2022-09-23</v>
      </c>
      <c r="C421">
        <v>4</v>
      </c>
      <c r="D421">
        <v>5</v>
      </c>
      <c r="E421">
        <v>13</v>
      </c>
      <c r="F421">
        <v>21</v>
      </c>
      <c r="G421">
        <v>24</v>
      </c>
      <c r="H421">
        <v>27</v>
      </c>
      <c r="I421">
        <v>1</v>
      </c>
      <c r="J421" t="str">
        <v>04 - 05 - 13 - 21 - 24 - 27 [CB: 1]</v>
      </c>
      <c r="K421">
        <f>SUM(C421:H421)</f>
        <v>94</v>
      </c>
      <c r="L421">
        <f>AVERAGE(C421:H421)</f>
        <v>15.7</v>
      </c>
      <c r="M421">
        <f>H421-C421</f>
        <v>23</v>
      </c>
      <c r="N421">
        <f>SUMPRODUCT(MOD(C421:H421,2))</f>
        <v>4</v>
      </c>
      <c r="O421">
        <f>6-N421</f>
        <v>2</v>
      </c>
      <c r="P421">
        <f>COUNTIF(C421:H421,"&lt;=14")</f>
        <v>3</v>
      </c>
      <c r="Q421">
        <f>COUNTIF(C421:H421,"&gt;=15")</f>
        <v>3</v>
      </c>
      <c r="R421">
        <f>SUMPRODUCT(--(D421:H421-C421:G421=1))</f>
        <v>1</v>
      </c>
      <c r="S421">
        <f>SUMPRODUCT(COUNTIF(C422:H422,C421:H421))</f>
        <v>0</v>
      </c>
    </row>
    <row r="422">
      <c r="A422">
        <v>54</v>
      </c>
      <c r="B422" t="str">
        <v>2022-09-20</v>
      </c>
      <c r="C422">
        <v>7</v>
      </c>
      <c r="D422">
        <v>10</v>
      </c>
      <c r="E422">
        <v>14</v>
      </c>
      <c r="F422">
        <v>15</v>
      </c>
      <c r="G422">
        <v>22</v>
      </c>
      <c r="H422">
        <v>23</v>
      </c>
      <c r="I422">
        <v>2</v>
      </c>
      <c r="J422" t="str">
        <v>07 - 10 - 14 - 15 - 22 - 23 [CB: 2]</v>
      </c>
      <c r="K422">
        <f>SUM(C422:H422)</f>
        <v>91</v>
      </c>
      <c r="L422">
        <f>AVERAGE(C422:H422)</f>
        <v>15.2</v>
      </c>
      <c r="M422">
        <f>H422-C422</f>
        <v>16</v>
      </c>
      <c r="N422">
        <f>SUMPRODUCT(MOD(C422:H422,2))</f>
        <v>3</v>
      </c>
      <c r="O422">
        <f>6-N422</f>
        <v>3</v>
      </c>
      <c r="P422">
        <f>COUNTIF(C422:H422,"&lt;=14")</f>
        <v>3</v>
      </c>
      <c r="Q422">
        <f>COUNTIF(C422:H422,"&gt;=15")</f>
        <v>3</v>
      </c>
      <c r="R422">
        <f>SUMPRODUCT(--(D422:H422-C422:G422=1))</f>
        <v>2</v>
      </c>
      <c r="S422">
        <f>SUMPRODUCT(COUNTIF(C423:H423,C422:H422))</f>
        <v>2</v>
      </c>
    </row>
    <row r="423">
      <c r="A423">
        <v>53</v>
      </c>
      <c r="B423" t="str">
        <v>2022-09-16</v>
      </c>
      <c r="C423">
        <v>1</v>
      </c>
      <c r="D423">
        <v>3</v>
      </c>
      <c r="E423">
        <v>10</v>
      </c>
      <c r="F423">
        <v>18</v>
      </c>
      <c r="G423">
        <v>23</v>
      </c>
      <c r="H423">
        <v>26</v>
      </c>
      <c r="I423">
        <v>3</v>
      </c>
      <c r="J423" t="str">
        <v>01 - 03 - 10 - 18 - 23 - 26 [CB: 3]</v>
      </c>
      <c r="K423">
        <f>SUM(C423:H423)</f>
        <v>81</v>
      </c>
      <c r="L423">
        <f>AVERAGE(C423:H423)</f>
        <v>13.5</v>
      </c>
      <c r="M423">
        <f>H423-C423</f>
        <v>25</v>
      </c>
      <c r="N423">
        <f>SUMPRODUCT(MOD(C423:H423,2))</f>
        <v>3</v>
      </c>
      <c r="O423">
        <f>6-N423</f>
        <v>3</v>
      </c>
      <c r="P423">
        <f>COUNTIF(C423:H423,"&lt;=14")</f>
        <v>3</v>
      </c>
      <c r="Q423">
        <f>COUNTIF(C423:H423,"&gt;=15")</f>
        <v>3</v>
      </c>
      <c r="R423">
        <f>SUMPRODUCT(--(D423:H423-C423:G423=1))</f>
        <v>0</v>
      </c>
      <c r="S423">
        <f>SUMPRODUCT(COUNTIF(C424:H424,C423:H423))</f>
        <v>0</v>
      </c>
    </row>
    <row r="424">
      <c r="A424">
        <v>52</v>
      </c>
      <c r="B424" t="str">
        <v>2022-09-13</v>
      </c>
      <c r="C424">
        <v>2</v>
      </c>
      <c r="D424">
        <v>8</v>
      </c>
      <c r="E424">
        <v>11</v>
      </c>
      <c r="F424">
        <v>19</v>
      </c>
      <c r="G424">
        <v>22</v>
      </c>
      <c r="H424">
        <v>28</v>
      </c>
      <c r="I424">
        <v>3</v>
      </c>
      <c r="J424" t="str">
        <v>02 - 08 - 11 - 19 - 22 - 28 [CB: 3]</v>
      </c>
      <c r="K424">
        <f>SUM(C424:H424)</f>
        <v>90</v>
      </c>
      <c r="L424">
        <f>AVERAGE(C424:H424)</f>
        <v>15</v>
      </c>
      <c r="M424">
        <f>H424-C424</f>
        <v>26</v>
      </c>
      <c r="N424">
        <f>SUMPRODUCT(MOD(C424:H424,2))</f>
        <v>2</v>
      </c>
      <c r="O424">
        <f>6-N424</f>
        <v>4</v>
      </c>
      <c r="P424">
        <f>COUNTIF(C424:H424,"&lt;=14")</f>
        <v>3</v>
      </c>
      <c r="Q424">
        <f>COUNTIF(C424:H424,"&gt;=15")</f>
        <v>3</v>
      </c>
      <c r="R424">
        <f>SUMPRODUCT(--(D424:H424-C424:G424=1))</f>
        <v>0</v>
      </c>
      <c r="S424">
        <f>SUMPRODUCT(COUNTIF(C425:H425,C424:H424))</f>
        <v>1</v>
      </c>
    </row>
    <row r="425">
      <c r="A425">
        <v>51</v>
      </c>
      <c r="B425" t="str">
        <v>2022-09-09</v>
      </c>
      <c r="C425">
        <v>9</v>
      </c>
      <c r="D425">
        <v>11</v>
      </c>
      <c r="E425">
        <v>12</v>
      </c>
      <c r="F425">
        <v>15</v>
      </c>
      <c r="G425">
        <v>21</v>
      </c>
      <c r="H425">
        <v>26</v>
      </c>
      <c r="I425">
        <v>1</v>
      </c>
      <c r="J425" t="str">
        <v>09 - 11 - 12 - 15 - 21 - 26 [CB: 1]</v>
      </c>
      <c r="K425">
        <f>SUM(C425:H425)</f>
        <v>94</v>
      </c>
      <c r="L425">
        <f>AVERAGE(C425:H425)</f>
        <v>15.7</v>
      </c>
      <c r="M425">
        <f>H425-C425</f>
        <v>17</v>
      </c>
      <c r="N425">
        <f>SUMPRODUCT(MOD(C425:H425,2))</f>
        <v>4</v>
      </c>
      <c r="O425">
        <f>6-N425</f>
        <v>2</v>
      </c>
      <c r="P425">
        <f>COUNTIF(C425:H425,"&lt;=14")</f>
        <v>3</v>
      </c>
      <c r="Q425">
        <f>COUNTIF(C425:H425,"&gt;=15")</f>
        <v>3</v>
      </c>
      <c r="R425">
        <f>SUMPRODUCT(--(D425:H425-C425:G425=1))</f>
        <v>1</v>
      </c>
      <c r="S425">
        <f>SUMPRODUCT(COUNTIF(C426:H426,C425:H425))</f>
        <v>2</v>
      </c>
    </row>
    <row r="426">
      <c r="A426">
        <v>50</v>
      </c>
      <c r="B426" t="str">
        <v>2022-09-06</v>
      </c>
      <c r="C426">
        <v>2</v>
      </c>
      <c r="D426">
        <v>9</v>
      </c>
      <c r="E426">
        <v>10</v>
      </c>
      <c r="F426">
        <v>12</v>
      </c>
      <c r="G426">
        <v>13</v>
      </c>
      <c r="H426">
        <v>16</v>
      </c>
      <c r="I426">
        <v>1</v>
      </c>
      <c r="J426" t="str">
        <v>02 - 09 - 10 - 12 - 13 - 16 [CB: 1]</v>
      </c>
      <c r="K426">
        <f>SUM(C426:H426)</f>
        <v>62</v>
      </c>
      <c r="L426">
        <f>AVERAGE(C426:H426)</f>
        <v>10.3</v>
      </c>
      <c r="M426">
        <f>H426-C426</f>
        <v>14</v>
      </c>
      <c r="N426">
        <f>SUMPRODUCT(MOD(C426:H426,2))</f>
        <v>2</v>
      </c>
      <c r="O426">
        <f>6-N426</f>
        <v>4</v>
      </c>
      <c r="P426">
        <f>COUNTIF(C426:H426,"&lt;=14")</f>
        <v>5</v>
      </c>
      <c r="Q426">
        <f>COUNTIF(C426:H426,"&gt;=15")</f>
        <v>1</v>
      </c>
      <c r="R426">
        <f>SUMPRODUCT(--(D426:H426-C426:G426=1))</f>
        <v>2</v>
      </c>
      <c r="S426">
        <f>SUMPRODUCT(COUNTIF(C427:H427,C426:H426))</f>
        <v>1</v>
      </c>
    </row>
    <row r="427">
      <c r="A427">
        <v>49</v>
      </c>
      <c r="B427" t="str">
        <v>2022-09-02</v>
      </c>
      <c r="C427">
        <v>7</v>
      </c>
      <c r="D427">
        <v>8</v>
      </c>
      <c r="E427">
        <v>10</v>
      </c>
      <c r="F427">
        <v>20</v>
      </c>
      <c r="G427">
        <v>23</v>
      </c>
      <c r="H427">
        <v>28</v>
      </c>
      <c r="I427">
        <v>2</v>
      </c>
      <c r="J427" t="str">
        <v>07 - 08 - 10 - 20 - 23 - 28 [CB: 2]</v>
      </c>
      <c r="K427">
        <f>SUM(C427:H427)</f>
        <v>96</v>
      </c>
      <c r="L427">
        <f>AVERAGE(C427:H427)</f>
        <v>16</v>
      </c>
      <c r="M427">
        <f>H427-C427</f>
        <v>21</v>
      </c>
      <c r="N427">
        <f>SUMPRODUCT(MOD(C427:H427,2))</f>
        <v>2</v>
      </c>
      <c r="O427">
        <f>6-N427</f>
        <v>4</v>
      </c>
      <c r="P427">
        <f>COUNTIF(C427:H427,"&lt;=14")</f>
        <v>3</v>
      </c>
      <c r="Q427">
        <f>COUNTIF(C427:H427,"&gt;=15")</f>
        <v>3</v>
      </c>
      <c r="R427">
        <f>SUMPRODUCT(--(D427:H427-C427:G427=1))</f>
        <v>1</v>
      </c>
      <c r="S427">
        <f>SUMPRODUCT(COUNTIF(C428:H428,C427:H427))</f>
        <v>1</v>
      </c>
    </row>
    <row r="428">
      <c r="A428">
        <v>48</v>
      </c>
      <c r="B428" t="str">
        <v>2022-08-30</v>
      </c>
      <c r="C428">
        <v>1</v>
      </c>
      <c r="D428">
        <v>9</v>
      </c>
      <c r="E428">
        <v>10</v>
      </c>
      <c r="F428">
        <v>17</v>
      </c>
      <c r="G428">
        <v>24</v>
      </c>
      <c r="H428">
        <v>25</v>
      </c>
      <c r="I428">
        <v>1</v>
      </c>
      <c r="J428" t="str">
        <v>01 - 09 - 10 - 17 - 24 - 25 [CB: 1]</v>
      </c>
      <c r="K428">
        <f>SUM(C428:H428)</f>
        <v>86</v>
      </c>
      <c r="L428">
        <f>AVERAGE(C428:H428)</f>
        <v>14.3</v>
      </c>
      <c r="M428">
        <f>H428-C428</f>
        <v>24</v>
      </c>
      <c r="N428">
        <f>SUMPRODUCT(MOD(C428:H428,2))</f>
        <v>4</v>
      </c>
      <c r="O428">
        <f>6-N428</f>
        <v>2</v>
      </c>
      <c r="P428">
        <f>COUNTIF(C428:H428,"&lt;=14")</f>
        <v>3</v>
      </c>
      <c r="Q428">
        <f>COUNTIF(C428:H428,"&gt;=15")</f>
        <v>3</v>
      </c>
      <c r="R428">
        <f>SUMPRODUCT(--(D428:H428-C428:G428=1))</f>
        <v>2</v>
      </c>
      <c r="S428">
        <f>SUMPRODUCT(COUNTIF(C429:H429,C428:H428))</f>
        <v>1</v>
      </c>
    </row>
    <row r="429">
      <c r="A429">
        <v>47</v>
      </c>
      <c r="B429" t="str">
        <v>2022-08-26</v>
      </c>
      <c r="C429">
        <v>1</v>
      </c>
      <c r="D429">
        <v>3</v>
      </c>
      <c r="E429">
        <v>12</v>
      </c>
      <c r="F429">
        <v>15</v>
      </c>
      <c r="G429">
        <v>20</v>
      </c>
      <c r="H429">
        <v>27</v>
      </c>
      <c r="I429">
        <v>1</v>
      </c>
      <c r="J429" t="str">
        <v>01 - 03 - 12 - 15 - 20 - 27 [CB: 1]</v>
      </c>
      <c r="K429">
        <f>SUM(C429:H429)</f>
        <v>78</v>
      </c>
      <c r="L429">
        <f>AVERAGE(C429:H429)</f>
        <v>13</v>
      </c>
      <c r="M429">
        <f>H429-C429</f>
        <v>26</v>
      </c>
      <c r="N429">
        <f>SUMPRODUCT(MOD(C429:H429,2))</f>
        <v>4</v>
      </c>
      <c r="O429">
        <f>6-N429</f>
        <v>2</v>
      </c>
      <c r="P429">
        <f>COUNTIF(C429:H429,"&lt;=14")</f>
        <v>3</v>
      </c>
      <c r="Q429">
        <f>COUNTIF(C429:H429,"&gt;=15")</f>
        <v>3</v>
      </c>
      <c r="R429">
        <f>SUMPRODUCT(--(D429:H429-C429:G429=1))</f>
        <v>0</v>
      </c>
      <c r="S429">
        <f>SUMPRODUCT(COUNTIF(C430:H430,C429:H429))</f>
        <v>1</v>
      </c>
    </row>
    <row r="430">
      <c r="A430">
        <v>46</v>
      </c>
      <c r="B430" t="str">
        <v>2022-08-23</v>
      </c>
      <c r="C430">
        <v>9</v>
      </c>
      <c r="D430">
        <v>10</v>
      </c>
      <c r="E430">
        <v>15</v>
      </c>
      <c r="F430">
        <v>19</v>
      </c>
      <c r="G430">
        <v>22</v>
      </c>
      <c r="H430">
        <v>23</v>
      </c>
      <c r="I430">
        <v>1</v>
      </c>
      <c r="J430" t="str">
        <v>09 - 10 - 15 - 19 - 22 - 23 [CB: 1]</v>
      </c>
      <c r="K430">
        <f>SUM(C430:H430)</f>
        <v>98</v>
      </c>
      <c r="L430">
        <f>AVERAGE(C430:H430)</f>
        <v>16.3</v>
      </c>
      <c r="M430">
        <f>H430-C430</f>
        <v>14</v>
      </c>
      <c r="N430">
        <f>SUMPRODUCT(MOD(C430:H430,2))</f>
        <v>4</v>
      </c>
      <c r="O430">
        <f>6-N430</f>
        <v>2</v>
      </c>
      <c r="P430">
        <f>COUNTIF(C430:H430,"&lt;=14")</f>
        <v>2</v>
      </c>
      <c r="Q430">
        <f>COUNTIF(C430:H430,"&gt;=15")</f>
        <v>4</v>
      </c>
      <c r="R430">
        <f>SUMPRODUCT(--(D430:H430-C430:G430=1))</f>
        <v>2</v>
      </c>
      <c r="S430">
        <f>SUMPRODUCT(COUNTIF(C431:H431,C430:H430))</f>
        <v>1</v>
      </c>
    </row>
    <row r="431">
      <c r="A431">
        <v>45</v>
      </c>
      <c r="B431" t="str">
        <v>2022-08-19</v>
      </c>
      <c r="C431">
        <v>4</v>
      </c>
      <c r="D431">
        <v>10</v>
      </c>
      <c r="E431">
        <v>18</v>
      </c>
      <c r="F431">
        <v>21</v>
      </c>
      <c r="G431">
        <v>24</v>
      </c>
      <c r="H431">
        <v>27</v>
      </c>
      <c r="I431">
        <v>1</v>
      </c>
      <c r="J431" t="str">
        <v>04 - 10 - 18 - 21 - 24 - 27 [CB: 1]</v>
      </c>
      <c r="K431">
        <f>SUM(C431:H431)</f>
        <v>104</v>
      </c>
      <c r="L431">
        <f>AVERAGE(C431:H431)</f>
        <v>17.3</v>
      </c>
      <c r="M431">
        <f>H431-C431</f>
        <v>23</v>
      </c>
      <c r="N431">
        <f>SUMPRODUCT(MOD(C431:H431,2))</f>
        <v>2</v>
      </c>
      <c r="O431">
        <f>6-N431</f>
        <v>4</v>
      </c>
      <c r="P431">
        <f>COUNTIF(C431:H431,"&lt;=14")</f>
        <v>2</v>
      </c>
      <c r="Q431">
        <f>COUNTIF(C431:H431,"&gt;=15")</f>
        <v>4</v>
      </c>
      <c r="R431">
        <f>SUMPRODUCT(--(D431:H431-C431:G431=1))</f>
        <v>0</v>
      </c>
      <c r="S431">
        <f>SUMPRODUCT(COUNTIF(C432:H432,C431:H431))</f>
        <v>2</v>
      </c>
    </row>
    <row r="432">
      <c r="A432">
        <v>44</v>
      </c>
      <c r="B432" t="str">
        <v>2022-08-16</v>
      </c>
      <c r="C432">
        <v>6</v>
      </c>
      <c r="D432">
        <v>10</v>
      </c>
      <c r="E432">
        <v>14</v>
      </c>
      <c r="F432">
        <v>16</v>
      </c>
      <c r="G432">
        <v>23</v>
      </c>
      <c r="H432">
        <v>24</v>
      </c>
      <c r="I432">
        <v>3</v>
      </c>
      <c r="J432" t="str">
        <v>06 - 10 - 14 - 16 - 23 - 24 [CB: 3]</v>
      </c>
      <c r="K432">
        <f>SUM(C432:H432)</f>
        <v>93</v>
      </c>
      <c r="L432">
        <f>AVERAGE(C432:H432)</f>
        <v>15.5</v>
      </c>
      <c r="M432">
        <f>H432-C432</f>
        <v>18</v>
      </c>
      <c r="N432">
        <f>SUMPRODUCT(MOD(C432:H432,2))</f>
        <v>1</v>
      </c>
      <c r="O432">
        <f>6-N432</f>
        <v>5</v>
      </c>
      <c r="P432">
        <f>COUNTIF(C432:H432,"&lt;=14")</f>
        <v>3</v>
      </c>
      <c r="Q432">
        <f>COUNTIF(C432:H432,"&gt;=15")</f>
        <v>3</v>
      </c>
      <c r="R432">
        <f>SUMPRODUCT(--(D432:H432-C432:G432=1))</f>
        <v>1</v>
      </c>
      <c r="S432">
        <f>SUMPRODUCT(COUNTIF(C433:H433,C432:H432))</f>
        <v>1</v>
      </c>
    </row>
    <row r="433">
      <c r="A433">
        <v>43</v>
      </c>
      <c r="B433" t="str">
        <v>2022-08-12</v>
      </c>
      <c r="C433">
        <v>4</v>
      </c>
      <c r="D433">
        <v>7</v>
      </c>
      <c r="E433">
        <v>10</v>
      </c>
      <c r="F433">
        <v>17</v>
      </c>
      <c r="G433">
        <v>25</v>
      </c>
      <c r="H433">
        <v>27</v>
      </c>
      <c r="I433">
        <v>2</v>
      </c>
      <c r="J433" t="str">
        <v>04 - 07 - 10 - 17 - 25 - 27 [CB: 2]</v>
      </c>
      <c r="K433">
        <f>SUM(C433:H433)</f>
        <v>90</v>
      </c>
      <c r="L433">
        <f>AVERAGE(C433:H433)</f>
        <v>15</v>
      </c>
      <c r="M433">
        <f>H433-C433</f>
        <v>23</v>
      </c>
      <c r="N433">
        <f>SUMPRODUCT(MOD(C433:H433,2))</f>
        <v>4</v>
      </c>
      <c r="O433">
        <f>6-N433</f>
        <v>2</v>
      </c>
      <c r="P433">
        <f>COUNTIF(C433:H433,"&lt;=14")</f>
        <v>3</v>
      </c>
      <c r="Q433">
        <f>COUNTIF(C433:H433,"&gt;=15")</f>
        <v>3</v>
      </c>
      <c r="R433">
        <f>SUMPRODUCT(--(D433:H433-C433:G433=1))</f>
        <v>0</v>
      </c>
      <c r="S433">
        <f>SUMPRODUCT(COUNTIF(C434:H434,C433:H433))</f>
        <v>1</v>
      </c>
    </row>
    <row r="434">
      <c r="A434">
        <v>42</v>
      </c>
      <c r="B434" t="str">
        <v>2022-08-09</v>
      </c>
      <c r="C434">
        <v>2</v>
      </c>
      <c r="D434">
        <v>4</v>
      </c>
      <c r="E434">
        <v>5</v>
      </c>
      <c r="F434">
        <v>9</v>
      </c>
      <c r="G434">
        <v>12</v>
      </c>
      <c r="H434">
        <v>26</v>
      </c>
      <c r="I434">
        <v>3</v>
      </c>
      <c r="J434" t="str">
        <v>02 - 04 - 05 - 09 - 12 - 26 [CB: 3]</v>
      </c>
      <c r="K434">
        <f>SUM(C434:H434)</f>
        <v>58</v>
      </c>
      <c r="L434">
        <f>AVERAGE(C434:H434)</f>
        <v>9.7</v>
      </c>
      <c r="M434">
        <f>H434-C434</f>
        <v>24</v>
      </c>
      <c r="N434">
        <f>SUMPRODUCT(MOD(C434:H434,2))</f>
        <v>2</v>
      </c>
      <c r="O434">
        <f>6-N434</f>
        <v>4</v>
      </c>
      <c r="P434">
        <f>COUNTIF(C434:H434,"&lt;=14")</f>
        <v>5</v>
      </c>
      <c r="Q434">
        <f>COUNTIF(C434:H434,"&gt;=15")</f>
        <v>1</v>
      </c>
      <c r="R434">
        <f>SUMPRODUCT(--(D434:H434-C434:G434=1))</f>
        <v>1</v>
      </c>
      <c r="S434">
        <f>SUMPRODUCT(COUNTIF(C435:H435,C434:H434))</f>
        <v>1</v>
      </c>
    </row>
    <row r="435">
      <c r="A435">
        <v>41</v>
      </c>
      <c r="B435" t="str">
        <v>2022-08-05</v>
      </c>
      <c r="C435">
        <v>5</v>
      </c>
      <c r="D435">
        <v>19</v>
      </c>
      <c r="E435">
        <v>20</v>
      </c>
      <c r="F435">
        <v>21</v>
      </c>
      <c r="G435">
        <v>22</v>
      </c>
      <c r="H435">
        <v>24</v>
      </c>
      <c r="I435">
        <v>1</v>
      </c>
      <c r="J435" t="str">
        <v>05 - 19 - 20 - 21 - 22 - 24 [CB: 1]</v>
      </c>
      <c r="K435">
        <f>SUM(C435:H435)</f>
        <v>111</v>
      </c>
      <c r="L435">
        <f>AVERAGE(C435:H435)</f>
        <v>18.5</v>
      </c>
      <c r="M435">
        <f>H435-C435</f>
        <v>19</v>
      </c>
      <c r="N435">
        <f>SUMPRODUCT(MOD(C435:H435,2))</f>
        <v>3</v>
      </c>
      <c r="O435">
        <f>6-N435</f>
        <v>3</v>
      </c>
      <c r="P435">
        <f>COUNTIF(C435:H435,"&lt;=14")</f>
        <v>1</v>
      </c>
      <c r="Q435">
        <f>COUNTIF(C435:H435,"&gt;=15")</f>
        <v>5</v>
      </c>
      <c r="R435">
        <f>SUMPRODUCT(--(D435:H435-C435:G435=1))</f>
        <v>3</v>
      </c>
      <c r="S435">
        <f>SUMPRODUCT(COUNTIF(C436:H436,C435:H435))</f>
        <v>1</v>
      </c>
    </row>
    <row r="436">
      <c r="A436">
        <v>40</v>
      </c>
      <c r="B436" t="str">
        <v>2022-08-02</v>
      </c>
      <c r="C436">
        <v>9</v>
      </c>
      <c r="D436">
        <v>12</v>
      </c>
      <c r="E436">
        <v>14</v>
      </c>
      <c r="F436">
        <v>22</v>
      </c>
      <c r="G436">
        <v>23</v>
      </c>
      <c r="H436">
        <v>27</v>
      </c>
      <c r="I436">
        <v>1</v>
      </c>
      <c r="J436" t="str">
        <v>09 - 12 - 14 - 22 - 23 - 27 [CB: 1]</v>
      </c>
      <c r="K436">
        <f>SUM(C436:H436)</f>
        <v>107</v>
      </c>
      <c r="L436">
        <f>AVERAGE(C436:H436)</f>
        <v>17.8</v>
      </c>
      <c r="M436">
        <f>H436-C436</f>
        <v>18</v>
      </c>
      <c r="N436">
        <f>SUMPRODUCT(MOD(C436:H436,2))</f>
        <v>3</v>
      </c>
      <c r="O436">
        <f>6-N436</f>
        <v>3</v>
      </c>
      <c r="P436">
        <f>COUNTIF(C436:H436,"&lt;=14")</f>
        <v>3</v>
      </c>
      <c r="Q436">
        <f>COUNTIF(C436:H436,"&gt;=15")</f>
        <v>3</v>
      </c>
      <c r="R436">
        <f>SUMPRODUCT(--(D436:H436-C436:G436=1))</f>
        <v>1</v>
      </c>
      <c r="S436">
        <f>SUMPRODUCT(COUNTIF(C437:H437,C436:H436))</f>
        <v>3</v>
      </c>
    </row>
    <row r="437">
      <c r="A437">
        <v>39</v>
      </c>
      <c r="B437" t="str">
        <v>2022-07-29</v>
      </c>
      <c r="C437">
        <v>6</v>
      </c>
      <c r="D437">
        <v>7</v>
      </c>
      <c r="E437">
        <v>8</v>
      </c>
      <c r="F437">
        <v>12</v>
      </c>
      <c r="G437">
        <v>22</v>
      </c>
      <c r="H437">
        <v>27</v>
      </c>
      <c r="I437">
        <v>3</v>
      </c>
      <c r="J437" t="str">
        <v>06 - 07 - 08 - 12 - 22 - 27 [CB: 3]</v>
      </c>
      <c r="K437">
        <f>SUM(C437:H437)</f>
        <v>82</v>
      </c>
      <c r="L437">
        <f>AVERAGE(C437:H437)</f>
        <v>13.7</v>
      </c>
      <c r="M437">
        <f>H437-C437</f>
        <v>21</v>
      </c>
      <c r="N437">
        <f>SUMPRODUCT(MOD(C437:H437,2))</f>
        <v>2</v>
      </c>
      <c r="O437">
        <f>6-N437</f>
        <v>4</v>
      </c>
      <c r="P437">
        <f>COUNTIF(C437:H437,"&lt;=14")</f>
        <v>4</v>
      </c>
      <c r="Q437">
        <f>COUNTIF(C437:H437,"&gt;=15")</f>
        <v>2</v>
      </c>
      <c r="R437">
        <f>SUMPRODUCT(--(D437:H437-C437:G437=1))</f>
        <v>2</v>
      </c>
      <c r="S437">
        <f>SUMPRODUCT(COUNTIF(C438:H438,C437:H437))</f>
        <v>0</v>
      </c>
    </row>
    <row r="438">
      <c r="A438">
        <v>38</v>
      </c>
      <c r="B438" t="str">
        <v>2022-07-26</v>
      </c>
      <c r="C438">
        <v>9</v>
      </c>
      <c r="D438">
        <v>10</v>
      </c>
      <c r="E438">
        <v>11</v>
      </c>
      <c r="F438">
        <v>16</v>
      </c>
      <c r="G438">
        <v>21</v>
      </c>
      <c r="H438">
        <v>23</v>
      </c>
      <c r="I438">
        <v>3</v>
      </c>
      <c r="J438" t="str">
        <v>09 - 10 - 11 - 16 - 21 - 23 [CB: 3]</v>
      </c>
      <c r="K438">
        <f>SUM(C438:H438)</f>
        <v>90</v>
      </c>
      <c r="L438">
        <f>AVERAGE(C438:H438)</f>
        <v>15</v>
      </c>
      <c r="M438">
        <f>H438-C438</f>
        <v>14</v>
      </c>
      <c r="N438">
        <f>SUMPRODUCT(MOD(C438:H438,2))</f>
        <v>4</v>
      </c>
      <c r="O438">
        <f>6-N438</f>
        <v>2</v>
      </c>
      <c r="P438">
        <f>COUNTIF(C438:H438,"&lt;=14")</f>
        <v>3</v>
      </c>
      <c r="Q438">
        <f>COUNTIF(C438:H438,"&gt;=15")</f>
        <v>3</v>
      </c>
      <c r="R438">
        <f>SUMPRODUCT(--(D438:H438-C438:G438=1))</f>
        <v>2</v>
      </c>
      <c r="S438">
        <f>SUMPRODUCT(COUNTIF(C439:H439,C438:H438))</f>
        <v>1</v>
      </c>
    </row>
    <row r="439">
      <c r="A439">
        <v>37</v>
      </c>
      <c r="B439" t="str">
        <v>2022-07-22</v>
      </c>
      <c r="C439">
        <v>8</v>
      </c>
      <c r="D439">
        <v>11</v>
      </c>
      <c r="E439">
        <v>18</v>
      </c>
      <c r="F439">
        <v>19</v>
      </c>
      <c r="G439">
        <v>24</v>
      </c>
      <c r="H439">
        <v>26</v>
      </c>
      <c r="I439">
        <v>3</v>
      </c>
      <c r="J439" t="str">
        <v>08 - 11 - 18 - 19 - 24 - 26 [CB: 3]</v>
      </c>
      <c r="K439">
        <f>SUM(C439:H439)</f>
        <v>106</v>
      </c>
      <c r="L439">
        <f>AVERAGE(C439:H439)</f>
        <v>17.7</v>
      </c>
      <c r="M439">
        <f>H439-C439</f>
        <v>18</v>
      </c>
      <c r="N439">
        <f>SUMPRODUCT(MOD(C439:H439,2))</f>
        <v>2</v>
      </c>
      <c r="O439">
        <f>6-N439</f>
        <v>4</v>
      </c>
      <c r="P439">
        <f>COUNTIF(C439:H439,"&lt;=14")</f>
        <v>2</v>
      </c>
      <c r="Q439">
        <f>COUNTIF(C439:H439,"&gt;=15")</f>
        <v>4</v>
      </c>
      <c r="R439">
        <f>SUMPRODUCT(--(D439:H439-C439:G439=1))</f>
        <v>1</v>
      </c>
      <c r="S439">
        <f>SUMPRODUCT(COUNTIF(C440:H440,C439:H439))</f>
        <v>1</v>
      </c>
    </row>
    <row r="440">
      <c r="A440">
        <v>36</v>
      </c>
      <c r="B440" t="str">
        <v>2022-07-19</v>
      </c>
      <c r="C440">
        <v>3</v>
      </c>
      <c r="D440">
        <v>10</v>
      </c>
      <c r="E440">
        <v>11</v>
      </c>
      <c r="F440">
        <v>16</v>
      </c>
      <c r="G440">
        <v>20</v>
      </c>
      <c r="H440">
        <v>23</v>
      </c>
      <c r="I440">
        <v>2</v>
      </c>
      <c r="J440" t="str">
        <v>03 - 10 - 11 - 16 - 20 - 23 [CB: 2]</v>
      </c>
      <c r="K440">
        <f>SUM(C440:H440)</f>
        <v>83</v>
      </c>
      <c r="L440">
        <f>AVERAGE(C440:H440)</f>
        <v>13.8</v>
      </c>
      <c r="M440">
        <f>H440-C440</f>
        <v>20</v>
      </c>
      <c r="N440">
        <f>SUMPRODUCT(MOD(C440:H440,2))</f>
        <v>3</v>
      </c>
      <c r="O440">
        <f>6-N440</f>
        <v>3</v>
      </c>
      <c r="P440">
        <f>COUNTIF(C440:H440,"&lt;=14")</f>
        <v>3</v>
      </c>
      <c r="Q440">
        <f>COUNTIF(C440:H440,"&gt;=15")</f>
        <v>3</v>
      </c>
      <c r="R440">
        <f>SUMPRODUCT(--(D440:H440-C440:G440=1))</f>
        <v>1</v>
      </c>
      <c r="S440">
        <f>SUMPRODUCT(COUNTIF(C441:H441,C440:H440))</f>
        <v>2</v>
      </c>
    </row>
    <row r="441">
      <c r="A441">
        <v>35</v>
      </c>
      <c r="B441" t="str">
        <v>2022-07-15</v>
      </c>
      <c r="C441">
        <v>8</v>
      </c>
      <c r="D441">
        <v>10</v>
      </c>
      <c r="E441">
        <v>14</v>
      </c>
      <c r="F441">
        <v>18</v>
      </c>
      <c r="G441">
        <v>20</v>
      </c>
      <c r="H441">
        <v>24</v>
      </c>
      <c r="I441">
        <v>3</v>
      </c>
      <c r="J441" t="str">
        <v>08 - 10 - 14 - 18 - 20 - 24 [CB: 3]</v>
      </c>
      <c r="K441">
        <f>SUM(C441:H441)</f>
        <v>94</v>
      </c>
      <c r="L441">
        <f>AVERAGE(C441:H441)</f>
        <v>15.7</v>
      </c>
      <c r="M441">
        <f>H441-C441</f>
        <v>16</v>
      </c>
      <c r="N441">
        <f>SUMPRODUCT(MOD(C441:H441,2))</f>
        <v>0</v>
      </c>
      <c r="O441">
        <f>6-N441</f>
        <v>6</v>
      </c>
      <c r="P441">
        <f>COUNTIF(C441:H441,"&lt;=14")</f>
        <v>3</v>
      </c>
      <c r="Q441">
        <f>COUNTIF(C441:H441,"&gt;=15")</f>
        <v>3</v>
      </c>
      <c r="R441">
        <f>SUMPRODUCT(--(D441:H441-C441:G441=1))</f>
        <v>0</v>
      </c>
      <c r="S441">
        <f>SUMPRODUCT(COUNTIF(C442:H442,C441:H441))</f>
        <v>0</v>
      </c>
    </row>
    <row r="442">
      <c r="A442">
        <v>34</v>
      </c>
      <c r="B442" t="str">
        <v>2022-07-12</v>
      </c>
      <c r="C442">
        <v>1</v>
      </c>
      <c r="D442">
        <v>9</v>
      </c>
      <c r="E442">
        <v>19</v>
      </c>
      <c r="F442">
        <v>25</v>
      </c>
      <c r="G442">
        <v>26</v>
      </c>
      <c r="H442">
        <v>28</v>
      </c>
      <c r="I442">
        <v>3</v>
      </c>
      <c r="J442" t="str">
        <v>01 - 09 - 19 - 25 - 26 - 28 [CB: 3]</v>
      </c>
      <c r="K442">
        <f>SUM(C442:H442)</f>
        <v>108</v>
      </c>
      <c r="L442">
        <f>AVERAGE(C442:H442)</f>
        <v>18</v>
      </c>
      <c r="M442">
        <f>H442-C442</f>
        <v>27</v>
      </c>
      <c r="N442">
        <f>SUMPRODUCT(MOD(C442:H442,2))</f>
        <v>4</v>
      </c>
      <c r="O442">
        <f>6-N442</f>
        <v>2</v>
      </c>
      <c r="P442">
        <f>COUNTIF(C442:H442,"&lt;=14")</f>
        <v>2</v>
      </c>
      <c r="Q442">
        <f>COUNTIF(C442:H442,"&gt;=15")</f>
        <v>4</v>
      </c>
      <c r="R442">
        <f>SUMPRODUCT(--(D442:H442-C442:G442=1))</f>
        <v>1</v>
      </c>
      <c r="S442">
        <f>SUMPRODUCT(COUNTIF(C443:H443,C442:H442))</f>
        <v>2</v>
      </c>
    </row>
    <row r="443">
      <c r="A443">
        <v>33</v>
      </c>
      <c r="B443" t="str">
        <v>2022-07-08</v>
      </c>
      <c r="C443">
        <v>6</v>
      </c>
      <c r="D443">
        <v>12</v>
      </c>
      <c r="E443">
        <v>13</v>
      </c>
      <c r="F443">
        <v>19</v>
      </c>
      <c r="G443">
        <v>23</v>
      </c>
      <c r="H443">
        <v>28</v>
      </c>
      <c r="I443">
        <v>3</v>
      </c>
      <c r="J443" t="str">
        <v>06 - 12 - 13 - 19 - 23 - 28 [CB: 3]</v>
      </c>
      <c r="K443">
        <f>SUM(C443:H443)</f>
        <v>101</v>
      </c>
      <c r="L443">
        <f>AVERAGE(C443:H443)</f>
        <v>16.8</v>
      </c>
      <c r="M443">
        <f>H443-C443</f>
        <v>22</v>
      </c>
      <c r="N443">
        <f>SUMPRODUCT(MOD(C443:H443,2))</f>
        <v>3</v>
      </c>
      <c r="O443">
        <f>6-N443</f>
        <v>3</v>
      </c>
      <c r="P443">
        <f>COUNTIF(C443:H443,"&lt;=14")</f>
        <v>3</v>
      </c>
      <c r="Q443">
        <f>COUNTIF(C443:H443,"&gt;=15")</f>
        <v>3</v>
      </c>
      <c r="R443">
        <f>SUMPRODUCT(--(D443:H443-C443:G443=1))</f>
        <v>1</v>
      </c>
      <c r="S443">
        <f>SUMPRODUCT(COUNTIF(C444:H444,C443:H443))</f>
        <v>1</v>
      </c>
    </row>
    <row r="444">
      <c r="A444">
        <v>32</v>
      </c>
      <c r="B444" t="str">
        <v>2022-07-05</v>
      </c>
      <c r="C444">
        <v>9</v>
      </c>
      <c r="D444">
        <v>14</v>
      </c>
      <c r="E444">
        <v>15</v>
      </c>
      <c r="F444">
        <v>23</v>
      </c>
      <c r="G444">
        <v>24</v>
      </c>
      <c r="H444">
        <v>26</v>
      </c>
      <c r="I444">
        <v>1</v>
      </c>
      <c r="J444" t="str">
        <v>09 - 14 - 15 - 23 - 24 - 26 [CB: 1]</v>
      </c>
      <c r="K444">
        <f>SUM(C444:H444)</f>
        <v>111</v>
      </c>
      <c r="L444">
        <f>AVERAGE(C444:H444)</f>
        <v>18.5</v>
      </c>
      <c r="M444">
        <f>H444-C444</f>
        <v>17</v>
      </c>
      <c r="N444">
        <f>SUMPRODUCT(MOD(C444:H444,2))</f>
        <v>3</v>
      </c>
      <c r="O444">
        <f>6-N444</f>
        <v>3</v>
      </c>
      <c r="P444">
        <f>COUNTIF(C444:H444,"&lt;=14")</f>
        <v>2</v>
      </c>
      <c r="Q444">
        <f>COUNTIF(C444:H444,"&gt;=15")</f>
        <v>4</v>
      </c>
      <c r="R444">
        <f>SUMPRODUCT(--(D444:H444-C444:G444=1))</f>
        <v>2</v>
      </c>
      <c r="S444">
        <f>SUMPRODUCT(COUNTIF(C445:H445,C444:H444))</f>
        <v>2</v>
      </c>
    </row>
    <row r="445">
      <c r="A445">
        <v>31</v>
      </c>
      <c r="B445" t="str">
        <v>2022-07-01</v>
      </c>
      <c r="C445">
        <v>10</v>
      </c>
      <c r="D445">
        <v>11</v>
      </c>
      <c r="E445">
        <v>15</v>
      </c>
      <c r="F445">
        <v>18</v>
      </c>
      <c r="G445">
        <v>20</v>
      </c>
      <c r="H445">
        <v>26</v>
      </c>
      <c r="I445">
        <v>3</v>
      </c>
      <c r="J445" t="str">
        <v>10 - 11 - 15 - 18 - 20 - 26 [CB: 3]</v>
      </c>
      <c r="K445">
        <f>SUM(C445:H445)</f>
        <v>100</v>
      </c>
      <c r="L445">
        <f>AVERAGE(C445:H445)</f>
        <v>16.7</v>
      </c>
      <c r="M445">
        <f>H445-C445</f>
        <v>16</v>
      </c>
      <c r="N445">
        <f>SUMPRODUCT(MOD(C445:H445,2))</f>
        <v>2</v>
      </c>
      <c r="O445">
        <f>6-N445</f>
        <v>4</v>
      </c>
      <c r="P445">
        <f>COUNTIF(C445:H445,"&lt;=14")</f>
        <v>2</v>
      </c>
      <c r="Q445">
        <f>COUNTIF(C445:H445,"&gt;=15")</f>
        <v>4</v>
      </c>
      <c r="R445">
        <f>SUMPRODUCT(--(D445:H445-C445:G445=1))</f>
        <v>1</v>
      </c>
      <c r="S445">
        <f>SUMPRODUCT(COUNTIF(C446:H446,C445:H445))</f>
        <v>0</v>
      </c>
    </row>
    <row r="446">
      <c r="A446">
        <v>30</v>
      </c>
      <c r="B446" t="str">
        <v>2022-06-28</v>
      </c>
      <c r="C446">
        <v>2</v>
      </c>
      <c r="D446">
        <v>4</v>
      </c>
      <c r="E446">
        <v>5</v>
      </c>
      <c r="F446">
        <v>6</v>
      </c>
      <c r="G446">
        <v>21</v>
      </c>
      <c r="H446">
        <v>22</v>
      </c>
      <c r="I446">
        <v>3</v>
      </c>
      <c r="J446" t="str">
        <v>02 - 04 - 05 - 06 - 21 - 22 [CB: 3]</v>
      </c>
      <c r="K446">
        <f>SUM(C446:H446)</f>
        <v>60</v>
      </c>
      <c r="L446">
        <f>AVERAGE(C446:H446)</f>
        <v>10</v>
      </c>
      <c r="M446">
        <f>H446-C446</f>
        <v>20</v>
      </c>
      <c r="N446">
        <f>SUMPRODUCT(MOD(C446:H446,2))</f>
        <v>2</v>
      </c>
      <c r="O446">
        <f>6-N446</f>
        <v>4</v>
      </c>
      <c r="P446">
        <f>COUNTIF(C446:H446,"&lt;=14")</f>
        <v>4</v>
      </c>
      <c r="Q446">
        <f>COUNTIF(C446:H446,"&gt;=15")</f>
        <v>2</v>
      </c>
      <c r="R446">
        <f>SUMPRODUCT(--(D446:H446-C446:G446=1))</f>
        <v>3</v>
      </c>
      <c r="S446">
        <f>SUMPRODUCT(COUNTIF(C447:H447,C446:H446))</f>
        <v>3</v>
      </c>
    </row>
    <row r="447">
      <c r="A447">
        <v>29</v>
      </c>
      <c r="B447" t="str">
        <v>2022-06-24</v>
      </c>
      <c r="C447">
        <v>2</v>
      </c>
      <c r="D447">
        <v>6</v>
      </c>
      <c r="E447">
        <v>10</v>
      </c>
      <c r="F447">
        <v>11</v>
      </c>
      <c r="G447">
        <v>22</v>
      </c>
      <c r="H447">
        <v>25</v>
      </c>
      <c r="I447">
        <v>3</v>
      </c>
      <c r="J447" t="str">
        <v>02 - 06 - 10 - 11 - 22 - 25 [CB: 3]</v>
      </c>
      <c r="K447">
        <f>SUM(C447:H447)</f>
        <v>76</v>
      </c>
      <c r="L447">
        <f>AVERAGE(C447:H447)</f>
        <v>12.7</v>
      </c>
      <c r="M447">
        <f>H447-C447</f>
        <v>23</v>
      </c>
      <c r="N447">
        <f>SUMPRODUCT(MOD(C447:H447,2))</f>
        <v>2</v>
      </c>
      <c r="O447">
        <f>6-N447</f>
        <v>4</v>
      </c>
      <c r="P447">
        <f>COUNTIF(C447:H447,"&lt;=14")</f>
        <v>4</v>
      </c>
      <c r="Q447">
        <f>COUNTIF(C447:H447,"&gt;=15")</f>
        <v>2</v>
      </c>
      <c r="R447">
        <f>SUMPRODUCT(--(D447:H447-C447:G447=1))</f>
        <v>1</v>
      </c>
      <c r="S447">
        <f>SUMPRODUCT(COUNTIF(C448:H448,C447:H447))</f>
        <v>0</v>
      </c>
    </row>
    <row r="448">
      <c r="A448">
        <v>28</v>
      </c>
      <c r="B448" t="str">
        <v>2022-06-21</v>
      </c>
      <c r="C448">
        <v>3</v>
      </c>
      <c r="D448">
        <v>7</v>
      </c>
      <c r="E448">
        <v>8</v>
      </c>
      <c r="F448">
        <v>13</v>
      </c>
      <c r="G448">
        <v>14</v>
      </c>
      <c r="H448">
        <v>15</v>
      </c>
      <c r="I448">
        <v>1</v>
      </c>
      <c r="J448" t="str">
        <v>03 - 07 - 08 - 13 - 14 - 15 [CB: 1]</v>
      </c>
      <c r="K448">
        <f>SUM(C448:H448)</f>
        <v>60</v>
      </c>
      <c r="L448">
        <f>AVERAGE(C448:H448)</f>
        <v>10</v>
      </c>
      <c r="M448">
        <f>H448-C448</f>
        <v>12</v>
      </c>
      <c r="N448">
        <f>SUMPRODUCT(MOD(C448:H448,2))</f>
        <v>4</v>
      </c>
      <c r="O448">
        <f>6-N448</f>
        <v>2</v>
      </c>
      <c r="P448">
        <f>COUNTIF(C448:H448,"&lt;=14")</f>
        <v>5</v>
      </c>
      <c r="Q448">
        <f>COUNTIF(C448:H448,"&gt;=15")</f>
        <v>1</v>
      </c>
      <c r="R448">
        <f>SUMPRODUCT(--(D448:H448-C448:G448=1))</f>
        <v>3</v>
      </c>
      <c r="S448">
        <f>SUMPRODUCT(COUNTIF(C449:H449,C448:H448))</f>
        <v>4</v>
      </c>
    </row>
    <row r="449">
      <c r="A449">
        <v>27</v>
      </c>
      <c r="B449" t="str">
        <v>2022-06-17</v>
      </c>
      <c r="C449">
        <v>7</v>
      </c>
      <c r="D449">
        <v>8</v>
      </c>
      <c r="E449">
        <v>11</v>
      </c>
      <c r="F449">
        <v>13</v>
      </c>
      <c r="G449">
        <v>15</v>
      </c>
      <c r="H449">
        <v>26</v>
      </c>
      <c r="I449">
        <v>2</v>
      </c>
      <c r="J449" t="str">
        <v>07 - 08 - 11 - 13 - 15 - 26 [CB: 2]</v>
      </c>
      <c r="K449">
        <f>SUM(C449:H449)</f>
        <v>80</v>
      </c>
      <c r="L449">
        <f>AVERAGE(C449:H449)</f>
        <v>13.3</v>
      </c>
      <c r="M449">
        <f>H449-C449</f>
        <v>19</v>
      </c>
      <c r="N449">
        <f>SUMPRODUCT(MOD(C449:H449,2))</f>
        <v>4</v>
      </c>
      <c r="O449">
        <f>6-N449</f>
        <v>2</v>
      </c>
      <c r="P449">
        <f>COUNTIF(C449:H449,"&lt;=14")</f>
        <v>4</v>
      </c>
      <c r="Q449">
        <f>COUNTIF(C449:H449,"&gt;=15")</f>
        <v>2</v>
      </c>
      <c r="R449">
        <f>SUMPRODUCT(--(D449:H449-C449:G449=1))</f>
        <v>1</v>
      </c>
      <c r="S449">
        <f>SUMPRODUCT(COUNTIF(C450:H450,C449:H449))</f>
        <v>2</v>
      </c>
    </row>
    <row r="450">
      <c r="A450">
        <v>26</v>
      </c>
      <c r="B450" t="str">
        <v>2022-06-14</v>
      </c>
      <c r="C450">
        <v>8</v>
      </c>
      <c r="D450">
        <v>9</v>
      </c>
      <c r="E450">
        <v>11</v>
      </c>
      <c r="F450">
        <v>16</v>
      </c>
      <c r="G450">
        <v>20</v>
      </c>
      <c r="H450">
        <v>21</v>
      </c>
      <c r="I450">
        <v>2</v>
      </c>
      <c r="J450" t="str">
        <v>08 - 09 - 11 - 16 - 20 - 21 [CB: 2]</v>
      </c>
      <c r="K450">
        <f>SUM(C450:H450)</f>
        <v>85</v>
      </c>
      <c r="L450">
        <f>AVERAGE(C450:H450)</f>
        <v>14.2</v>
      </c>
      <c r="M450">
        <f>H450-C450</f>
        <v>13</v>
      </c>
      <c r="N450">
        <f>SUMPRODUCT(MOD(C450:H450,2))</f>
        <v>3</v>
      </c>
      <c r="O450">
        <f>6-N450</f>
        <v>3</v>
      </c>
      <c r="P450">
        <f>COUNTIF(C450:H450,"&lt;=14")</f>
        <v>3</v>
      </c>
      <c r="Q450">
        <f>COUNTIF(C450:H450,"&gt;=15")</f>
        <v>3</v>
      </c>
      <c r="R450">
        <f>SUMPRODUCT(--(D450:H450-C450:G450=1))</f>
        <v>2</v>
      </c>
      <c r="S450">
        <f>SUMPRODUCT(COUNTIF(C451:H451,C450:H450))</f>
        <v>1</v>
      </c>
    </row>
    <row r="451">
      <c r="A451">
        <v>25</v>
      </c>
      <c r="B451" t="str">
        <v>2022-06-10</v>
      </c>
      <c r="C451">
        <v>1</v>
      </c>
      <c r="D451">
        <v>3</v>
      </c>
      <c r="E451">
        <v>7</v>
      </c>
      <c r="F451">
        <v>9</v>
      </c>
      <c r="G451">
        <v>10</v>
      </c>
      <c r="H451">
        <v>27</v>
      </c>
      <c r="I451">
        <v>1</v>
      </c>
      <c r="J451" t="str">
        <v>01 - 03 - 07 - 09 - 10 - 27 [CB: 1]</v>
      </c>
      <c r="K451">
        <f>SUM(C451:H451)</f>
        <v>57</v>
      </c>
      <c r="L451">
        <f>AVERAGE(C451:H451)</f>
        <v>9.5</v>
      </c>
      <c r="M451">
        <f>H451-C451</f>
        <v>26</v>
      </c>
      <c r="N451">
        <f>SUMPRODUCT(MOD(C451:H451,2))</f>
        <v>5</v>
      </c>
      <c r="O451">
        <f>6-N451</f>
        <v>1</v>
      </c>
      <c r="P451">
        <f>COUNTIF(C451:H451,"&lt;=14")</f>
        <v>5</v>
      </c>
      <c r="Q451">
        <f>COUNTIF(C451:H451,"&gt;=15")</f>
        <v>1</v>
      </c>
      <c r="R451">
        <f>SUMPRODUCT(--(D451:H451-C451:G451=1))</f>
        <v>1</v>
      </c>
      <c r="S451">
        <f>SUMPRODUCT(COUNTIF(C452:H452,C451:H451))</f>
        <v>1</v>
      </c>
    </row>
    <row r="452">
      <c r="A452">
        <v>24</v>
      </c>
      <c r="B452" t="str">
        <v>2022-06-07</v>
      </c>
      <c r="C452">
        <v>1</v>
      </c>
      <c r="D452">
        <v>5</v>
      </c>
      <c r="E452">
        <v>17</v>
      </c>
      <c r="F452">
        <v>20</v>
      </c>
      <c r="G452">
        <v>22</v>
      </c>
      <c r="H452">
        <v>23</v>
      </c>
      <c r="I452">
        <v>1</v>
      </c>
      <c r="J452" t="str">
        <v>01 - 05 - 17 - 20 - 22 - 23 [CB: 1]</v>
      </c>
      <c r="K452">
        <f>SUM(C452:H452)</f>
        <v>88</v>
      </c>
      <c r="L452">
        <f>AVERAGE(C452:H452)</f>
        <v>14.7</v>
      </c>
      <c r="M452">
        <f>H452-C452</f>
        <v>22</v>
      </c>
      <c r="N452">
        <f>SUMPRODUCT(MOD(C452:H452,2))</f>
        <v>4</v>
      </c>
      <c r="O452">
        <f>6-N452</f>
        <v>2</v>
      </c>
      <c r="P452">
        <f>COUNTIF(C452:H452,"&lt;=14")</f>
        <v>2</v>
      </c>
      <c r="Q452">
        <f>COUNTIF(C452:H452,"&gt;=15")</f>
        <v>4</v>
      </c>
      <c r="R452">
        <f>SUMPRODUCT(--(D452:H452-C452:G452=1))</f>
        <v>1</v>
      </c>
      <c r="S452">
        <f>SUMPRODUCT(COUNTIF(C453:H453,C452:H452))</f>
        <v>1</v>
      </c>
    </row>
    <row r="453">
      <c r="A453">
        <v>23</v>
      </c>
      <c r="B453" t="str">
        <v>2022-06-03</v>
      </c>
      <c r="C453">
        <v>2</v>
      </c>
      <c r="D453">
        <v>6</v>
      </c>
      <c r="E453">
        <v>8</v>
      </c>
      <c r="F453">
        <v>10</v>
      </c>
      <c r="G453">
        <v>17</v>
      </c>
      <c r="H453">
        <v>26</v>
      </c>
      <c r="I453">
        <v>3</v>
      </c>
      <c r="J453" t="str">
        <v>02 - 06 - 08 - 10 - 17 - 26 [CB: 3]</v>
      </c>
      <c r="K453">
        <f>SUM(C453:H453)</f>
        <v>69</v>
      </c>
      <c r="L453">
        <f>AVERAGE(C453:H453)</f>
        <v>11.5</v>
      </c>
      <c r="M453">
        <f>H453-C453</f>
        <v>24</v>
      </c>
      <c r="N453">
        <f>SUMPRODUCT(MOD(C453:H453,2))</f>
        <v>1</v>
      </c>
      <c r="O453">
        <f>6-N453</f>
        <v>5</v>
      </c>
      <c r="P453">
        <f>COUNTIF(C453:H453,"&lt;=14")</f>
        <v>4</v>
      </c>
      <c r="Q453">
        <f>COUNTIF(C453:H453,"&gt;=15")</f>
        <v>2</v>
      </c>
      <c r="R453">
        <f>SUMPRODUCT(--(D453:H453-C453:G453=1))</f>
        <v>0</v>
      </c>
      <c r="S453">
        <f>SUMPRODUCT(COUNTIF(C454:H454,C453:H453))</f>
        <v>1</v>
      </c>
    </row>
    <row r="454">
      <c r="A454">
        <v>22</v>
      </c>
      <c r="B454" t="str">
        <v>2022-05-31</v>
      </c>
      <c r="C454">
        <v>4</v>
      </c>
      <c r="D454">
        <v>6</v>
      </c>
      <c r="E454">
        <v>7</v>
      </c>
      <c r="F454">
        <v>23</v>
      </c>
      <c r="G454">
        <v>24</v>
      </c>
      <c r="H454">
        <v>25</v>
      </c>
      <c r="I454">
        <v>1</v>
      </c>
      <c r="J454" t="str">
        <v>04 - 06 - 07 - 23 - 24 - 25 [CB: 1]</v>
      </c>
      <c r="K454">
        <f>SUM(C454:H454)</f>
        <v>89</v>
      </c>
      <c r="L454">
        <f>AVERAGE(C454:H454)</f>
        <v>14.8</v>
      </c>
      <c r="M454">
        <f>H454-C454</f>
        <v>21</v>
      </c>
      <c r="N454">
        <f>SUMPRODUCT(MOD(C454:H454,2))</f>
        <v>3</v>
      </c>
      <c r="O454">
        <f>6-N454</f>
        <v>3</v>
      </c>
      <c r="P454">
        <f>COUNTIF(C454:H454,"&lt;=14")</f>
        <v>3</v>
      </c>
      <c r="Q454">
        <f>COUNTIF(C454:H454,"&gt;=15")</f>
        <v>3</v>
      </c>
      <c r="R454">
        <f>SUMPRODUCT(--(D454:H454-C454:G454=1))</f>
        <v>3</v>
      </c>
      <c r="S454">
        <f>SUMPRODUCT(COUNTIF(C455:H455,C454:H454))</f>
        <v>2</v>
      </c>
    </row>
    <row r="455">
      <c r="A455">
        <v>21</v>
      </c>
      <c r="B455" t="str">
        <v>2022-05-27</v>
      </c>
      <c r="C455">
        <v>4</v>
      </c>
      <c r="D455">
        <v>6</v>
      </c>
      <c r="E455">
        <v>8</v>
      </c>
      <c r="F455">
        <v>9</v>
      </c>
      <c r="G455">
        <v>14</v>
      </c>
      <c r="H455">
        <v>19</v>
      </c>
      <c r="I455">
        <v>3</v>
      </c>
      <c r="J455" t="str">
        <v>04 - 06 - 08 - 09 - 14 - 19 [CB: 3]</v>
      </c>
      <c r="K455">
        <f>SUM(C455:H455)</f>
        <v>60</v>
      </c>
      <c r="L455">
        <f>AVERAGE(C455:H455)</f>
        <v>10</v>
      </c>
      <c r="M455">
        <f>H455-C455</f>
        <v>15</v>
      </c>
      <c r="N455">
        <f>SUMPRODUCT(MOD(C455:H455,2))</f>
        <v>2</v>
      </c>
      <c r="O455">
        <f>6-N455</f>
        <v>4</v>
      </c>
      <c r="P455">
        <f>COUNTIF(C455:H455,"&lt;=14")</f>
        <v>5</v>
      </c>
      <c r="Q455">
        <f>COUNTIF(C455:H455,"&gt;=15")</f>
        <v>1</v>
      </c>
      <c r="R455">
        <f>SUMPRODUCT(--(D455:H455-C455:G455=1))</f>
        <v>1</v>
      </c>
      <c r="S455">
        <f>SUMPRODUCT(COUNTIF(C456:H456,C455:H455))</f>
        <v>1</v>
      </c>
    </row>
    <row r="456">
      <c r="A456">
        <v>20</v>
      </c>
      <c r="B456" t="str">
        <v>2022-05-24</v>
      </c>
      <c r="C456">
        <v>2</v>
      </c>
      <c r="D456">
        <v>4</v>
      </c>
      <c r="E456">
        <v>12</v>
      </c>
      <c r="F456">
        <v>16</v>
      </c>
      <c r="G456">
        <v>20</v>
      </c>
      <c r="H456">
        <v>24</v>
      </c>
      <c r="I456">
        <v>1</v>
      </c>
      <c r="J456" t="str">
        <v>02 - 04 - 12 - 16 - 20 - 24 [CB: 1]</v>
      </c>
      <c r="K456">
        <f>SUM(C456:H456)</f>
        <v>78</v>
      </c>
      <c r="L456">
        <f>AVERAGE(C456:H456)</f>
        <v>13</v>
      </c>
      <c r="M456">
        <f>H456-C456</f>
        <v>22</v>
      </c>
      <c r="N456">
        <f>SUMPRODUCT(MOD(C456:H456,2))</f>
        <v>0</v>
      </c>
      <c r="O456">
        <f>6-N456</f>
        <v>6</v>
      </c>
      <c r="P456">
        <f>COUNTIF(C456:H456,"&lt;=14")</f>
        <v>3</v>
      </c>
      <c r="Q456">
        <f>COUNTIF(C456:H456,"&gt;=15")</f>
        <v>3</v>
      </c>
      <c r="R456">
        <f>SUMPRODUCT(--(D456:H456-C456:G456=1))</f>
        <v>0</v>
      </c>
      <c r="S456">
        <f>SUMPRODUCT(COUNTIF(C457:H457,C456:H456))</f>
        <v>3</v>
      </c>
    </row>
    <row r="457">
      <c r="A457">
        <v>19</v>
      </c>
      <c r="B457" t="str">
        <v>2022-05-20</v>
      </c>
      <c r="C457">
        <v>5</v>
      </c>
      <c r="D457">
        <v>11</v>
      </c>
      <c r="E457">
        <v>16</v>
      </c>
      <c r="F457">
        <v>20</v>
      </c>
      <c r="G457">
        <v>24</v>
      </c>
      <c r="H457">
        <v>27</v>
      </c>
      <c r="I457">
        <v>2</v>
      </c>
      <c r="J457" t="str">
        <v>05 - 11 - 16 - 20 - 24 - 27 [CB: 2]</v>
      </c>
      <c r="K457">
        <f>SUM(C457:H457)</f>
        <v>103</v>
      </c>
      <c r="L457">
        <f>AVERAGE(C457:H457)</f>
        <v>17.2</v>
      </c>
      <c r="M457">
        <f>H457-C457</f>
        <v>22</v>
      </c>
      <c r="N457">
        <f>SUMPRODUCT(MOD(C457:H457,2))</f>
        <v>3</v>
      </c>
      <c r="O457">
        <f>6-N457</f>
        <v>3</v>
      </c>
      <c r="P457">
        <f>COUNTIF(C457:H457,"&lt;=14")</f>
        <v>2</v>
      </c>
      <c r="Q457">
        <f>COUNTIF(C457:H457,"&gt;=15")</f>
        <v>4</v>
      </c>
      <c r="R457">
        <f>SUMPRODUCT(--(D457:H457-C457:G457=1))</f>
        <v>0</v>
      </c>
      <c r="S457">
        <f>SUMPRODUCT(COUNTIF(C458:H458,C457:H457))</f>
        <v>2</v>
      </c>
    </row>
    <row r="458">
      <c r="A458">
        <v>18</v>
      </c>
      <c r="B458" t="str">
        <v>2022-05-17</v>
      </c>
      <c r="C458">
        <v>2</v>
      </c>
      <c r="D458">
        <v>7</v>
      </c>
      <c r="E458">
        <v>12</v>
      </c>
      <c r="F458">
        <v>20</v>
      </c>
      <c r="G458">
        <v>25</v>
      </c>
      <c r="H458">
        <v>27</v>
      </c>
      <c r="I458">
        <v>1</v>
      </c>
      <c r="J458" t="str">
        <v>02 - 07 - 12 - 20 - 25 - 27 [CB: 1]</v>
      </c>
      <c r="K458">
        <f>SUM(C458:H458)</f>
        <v>93</v>
      </c>
      <c r="L458">
        <f>AVERAGE(C458:H458)</f>
        <v>15.5</v>
      </c>
      <c r="M458">
        <f>H458-C458</f>
        <v>25</v>
      </c>
      <c r="N458">
        <f>SUMPRODUCT(MOD(C458:H458,2))</f>
        <v>3</v>
      </c>
      <c r="O458">
        <f>6-N458</f>
        <v>3</v>
      </c>
      <c r="P458">
        <f>COUNTIF(C458:H458,"&lt;=14")</f>
        <v>3</v>
      </c>
      <c r="Q458">
        <f>COUNTIF(C458:H458,"&gt;=15")</f>
        <v>3</v>
      </c>
      <c r="R458">
        <f>SUMPRODUCT(--(D458:H458-C458:G458=1))</f>
        <v>0</v>
      </c>
      <c r="S458">
        <f>SUMPRODUCT(COUNTIF(C459:H459,C458:H458))</f>
        <v>1</v>
      </c>
    </row>
    <row r="459">
      <c r="A459">
        <v>17</v>
      </c>
      <c r="B459" t="str">
        <v>2022-05-13</v>
      </c>
      <c r="C459">
        <v>4</v>
      </c>
      <c r="D459">
        <v>9</v>
      </c>
      <c r="E459">
        <v>12</v>
      </c>
      <c r="F459">
        <v>18</v>
      </c>
      <c r="G459">
        <v>21</v>
      </c>
      <c r="H459">
        <v>28</v>
      </c>
      <c r="I459">
        <v>3</v>
      </c>
      <c r="J459" t="str">
        <v>04 - 09 - 12 - 18 - 21 - 28 [CB: 3]</v>
      </c>
      <c r="K459">
        <f>SUM(C459:H459)</f>
        <v>92</v>
      </c>
      <c r="L459">
        <f>AVERAGE(C459:H459)</f>
        <v>15.3</v>
      </c>
      <c r="M459">
        <f>H459-C459</f>
        <v>24</v>
      </c>
      <c r="N459">
        <f>SUMPRODUCT(MOD(C459:H459,2))</f>
        <v>2</v>
      </c>
      <c r="O459">
        <f>6-N459</f>
        <v>4</v>
      </c>
      <c r="P459">
        <f>COUNTIF(C459:H459,"&lt;=14")</f>
        <v>3</v>
      </c>
      <c r="Q459">
        <f>COUNTIF(C459:H459,"&gt;=15")</f>
        <v>3</v>
      </c>
      <c r="R459">
        <f>SUMPRODUCT(--(D459:H459-C459:G459=1))</f>
        <v>0</v>
      </c>
      <c r="S459">
        <f>SUMPRODUCT(COUNTIF(C460:H460,C459:H459))</f>
        <v>1</v>
      </c>
    </row>
    <row r="460">
      <c r="A460">
        <v>16</v>
      </c>
      <c r="B460" t="str">
        <v>2022-05-10</v>
      </c>
      <c r="C460">
        <v>4</v>
      </c>
      <c r="D460">
        <v>6</v>
      </c>
      <c r="E460">
        <v>11</v>
      </c>
      <c r="F460">
        <v>15</v>
      </c>
      <c r="G460">
        <v>19</v>
      </c>
      <c r="H460">
        <v>26</v>
      </c>
      <c r="I460">
        <v>3</v>
      </c>
      <c r="J460" t="str">
        <v>04 - 06 - 11 - 15 - 19 - 26 [CB: 3]</v>
      </c>
      <c r="K460">
        <f>SUM(C460:H460)</f>
        <v>81</v>
      </c>
      <c r="L460">
        <f>AVERAGE(C460:H460)</f>
        <v>13.5</v>
      </c>
      <c r="M460">
        <f>H460-C460</f>
        <v>22</v>
      </c>
      <c r="N460">
        <f>SUMPRODUCT(MOD(C460:H460,2))</f>
        <v>3</v>
      </c>
      <c r="O460">
        <f>6-N460</f>
        <v>3</v>
      </c>
      <c r="P460">
        <f>COUNTIF(C460:H460,"&lt;=14")</f>
        <v>3</v>
      </c>
      <c r="Q460">
        <f>COUNTIF(C460:H460,"&gt;=15")</f>
        <v>3</v>
      </c>
      <c r="R460">
        <f>SUMPRODUCT(--(D460:H460-C460:G460=1))</f>
        <v>0</v>
      </c>
      <c r="S460">
        <f>SUMPRODUCT(COUNTIF(C461:H461,C460:H460))</f>
        <v>2</v>
      </c>
    </row>
    <row r="461">
      <c r="A461">
        <v>15</v>
      </c>
      <c r="B461" t="str">
        <v>2022-05-06</v>
      </c>
      <c r="C461">
        <v>3</v>
      </c>
      <c r="D461">
        <v>7</v>
      </c>
      <c r="E461">
        <v>11</v>
      </c>
      <c r="F461">
        <v>13</v>
      </c>
      <c r="G461">
        <v>15</v>
      </c>
      <c r="H461">
        <v>20</v>
      </c>
      <c r="I461">
        <v>3</v>
      </c>
      <c r="J461" t="str">
        <v>03 - 07 - 11 - 13 - 15 - 20 [CB: 3]</v>
      </c>
      <c r="K461">
        <f>SUM(C461:H461)</f>
        <v>69</v>
      </c>
      <c r="L461">
        <f>AVERAGE(C461:H461)</f>
        <v>11.5</v>
      </c>
      <c r="M461">
        <f>H461-C461</f>
        <v>17</v>
      </c>
      <c r="N461">
        <f>SUMPRODUCT(MOD(C461:H461,2))</f>
        <v>5</v>
      </c>
      <c r="O461">
        <f>6-N461</f>
        <v>1</v>
      </c>
      <c r="P461">
        <f>COUNTIF(C461:H461,"&lt;=14")</f>
        <v>4</v>
      </c>
      <c r="Q461">
        <f>COUNTIF(C461:H461,"&gt;=15")</f>
        <v>2</v>
      </c>
      <c r="R461">
        <f>SUMPRODUCT(--(D461:H461-C461:G461=1))</f>
        <v>0</v>
      </c>
      <c r="S461">
        <f>SUMPRODUCT(COUNTIF(C462:H462,C461:H461))</f>
        <v>0</v>
      </c>
    </row>
    <row r="462">
      <c r="A462">
        <v>14</v>
      </c>
      <c r="B462" t="str">
        <v>2022-05-03</v>
      </c>
      <c r="C462">
        <v>4</v>
      </c>
      <c r="D462">
        <v>5</v>
      </c>
      <c r="E462">
        <v>10</v>
      </c>
      <c r="F462">
        <v>16</v>
      </c>
      <c r="G462">
        <v>18</v>
      </c>
      <c r="H462">
        <v>25</v>
      </c>
      <c r="I462">
        <v>2</v>
      </c>
      <c r="J462" t="str">
        <v>04 - 05 - 10 - 16 - 18 - 25 [CB: 2]</v>
      </c>
      <c r="K462">
        <f>SUM(C462:H462)</f>
        <v>78</v>
      </c>
      <c r="L462">
        <f>AVERAGE(C462:H462)</f>
        <v>13</v>
      </c>
      <c r="M462">
        <f>H462-C462</f>
        <v>21</v>
      </c>
      <c r="N462">
        <f>SUMPRODUCT(MOD(C462:H462,2))</f>
        <v>2</v>
      </c>
      <c r="O462">
        <f>6-N462</f>
        <v>4</v>
      </c>
      <c r="P462">
        <f>COUNTIF(C462:H462,"&lt;=14")</f>
        <v>3</v>
      </c>
      <c r="Q462">
        <f>COUNTIF(C462:H462,"&gt;=15")</f>
        <v>3</v>
      </c>
      <c r="R462">
        <f>SUMPRODUCT(--(D462:H462-C462:G462=1))</f>
        <v>1</v>
      </c>
      <c r="S462">
        <f>SUMPRODUCT(COUNTIF(C463:H463,C462:H462))</f>
        <v>0</v>
      </c>
    </row>
    <row r="463">
      <c r="A463">
        <v>13</v>
      </c>
      <c r="B463" t="str">
        <v>2022-04-29</v>
      </c>
      <c r="C463">
        <v>7</v>
      </c>
      <c r="D463">
        <v>12</v>
      </c>
      <c r="E463">
        <v>13</v>
      </c>
      <c r="F463">
        <v>17</v>
      </c>
      <c r="G463">
        <v>24</v>
      </c>
      <c r="H463">
        <v>28</v>
      </c>
      <c r="I463">
        <v>2</v>
      </c>
      <c r="J463" t="str">
        <v>07 - 12 - 13 - 17 - 24 - 28 [CB: 2]</v>
      </c>
      <c r="K463">
        <f>SUM(C463:H463)</f>
        <v>101</v>
      </c>
      <c r="L463">
        <f>AVERAGE(C463:H463)</f>
        <v>16.8</v>
      </c>
      <c r="M463">
        <f>H463-C463</f>
        <v>21</v>
      </c>
      <c r="N463">
        <f>SUMPRODUCT(MOD(C463:H463,2))</f>
        <v>3</v>
      </c>
      <c r="O463">
        <f>6-N463</f>
        <v>3</v>
      </c>
      <c r="P463">
        <f>COUNTIF(C463:H463,"&lt;=14")</f>
        <v>3</v>
      </c>
      <c r="Q463">
        <f>COUNTIF(C463:H463,"&gt;=15")</f>
        <v>3</v>
      </c>
      <c r="R463">
        <f>SUMPRODUCT(--(D463:H463-C463:G463=1))</f>
        <v>1</v>
      </c>
      <c r="S463">
        <f>SUMPRODUCT(COUNTIF(C464:H464,C463:H463))</f>
        <v>2</v>
      </c>
    </row>
    <row r="464">
      <c r="A464">
        <v>12</v>
      </c>
      <c r="B464" t="str">
        <v>2022-04-26</v>
      </c>
      <c r="C464">
        <v>6</v>
      </c>
      <c r="D464">
        <v>10</v>
      </c>
      <c r="E464">
        <v>17</v>
      </c>
      <c r="F464">
        <v>19</v>
      </c>
      <c r="G464">
        <v>24</v>
      </c>
      <c r="H464">
        <v>25</v>
      </c>
      <c r="I464">
        <v>1</v>
      </c>
      <c r="J464" t="str">
        <v>06 - 10 - 17 - 19 - 24 - 25 [CB: 1]</v>
      </c>
      <c r="K464">
        <f>SUM(C464:H464)</f>
        <v>101</v>
      </c>
      <c r="L464">
        <f>AVERAGE(C464:H464)</f>
        <v>16.8</v>
      </c>
      <c r="M464">
        <f>H464-C464</f>
        <v>19</v>
      </c>
      <c r="N464">
        <f>SUMPRODUCT(MOD(C464:H464,2))</f>
        <v>3</v>
      </c>
      <c r="O464">
        <f>6-N464</f>
        <v>3</v>
      </c>
      <c r="P464">
        <f>COUNTIF(C464:H464,"&lt;=14")</f>
        <v>2</v>
      </c>
      <c r="Q464">
        <f>COUNTIF(C464:H464,"&gt;=15")</f>
        <v>4</v>
      </c>
      <c r="R464">
        <f>SUMPRODUCT(--(D464:H464-C464:G464=1))</f>
        <v>1</v>
      </c>
      <c r="S464">
        <f>SUMPRODUCT(COUNTIF(C465:H465,C464:H464))</f>
        <v>2</v>
      </c>
    </row>
    <row r="465">
      <c r="A465">
        <v>11</v>
      </c>
      <c r="B465" t="str">
        <v>2022-04-22</v>
      </c>
      <c r="C465">
        <v>1</v>
      </c>
      <c r="D465">
        <v>2</v>
      </c>
      <c r="E465">
        <v>4</v>
      </c>
      <c r="F465">
        <v>12</v>
      </c>
      <c r="G465">
        <v>17</v>
      </c>
      <c r="H465">
        <v>19</v>
      </c>
      <c r="I465">
        <v>2</v>
      </c>
      <c r="J465" t="str">
        <v>01 - 02 - 04 - 12 - 17 - 19 [CB: 2]</v>
      </c>
      <c r="K465">
        <f>SUM(C465:H465)</f>
        <v>55</v>
      </c>
      <c r="L465">
        <f>AVERAGE(C465:H465)</f>
        <v>9.2</v>
      </c>
      <c r="M465">
        <f>H465-C465</f>
        <v>18</v>
      </c>
      <c r="N465">
        <f>SUMPRODUCT(MOD(C465:H465,2))</f>
        <v>3</v>
      </c>
      <c r="O465">
        <f>6-N465</f>
        <v>3</v>
      </c>
      <c r="P465">
        <f>COUNTIF(C465:H465,"&lt;=14")</f>
        <v>4</v>
      </c>
      <c r="Q465">
        <f>COUNTIF(C465:H465,"&gt;=15")</f>
        <v>2</v>
      </c>
      <c r="R465">
        <f>SUMPRODUCT(--(D465:H465-C465:G465=1))</f>
        <v>1</v>
      </c>
      <c r="S465">
        <f>SUMPRODUCT(COUNTIF(C466:H466,C465:H465))</f>
        <v>1</v>
      </c>
    </row>
    <row r="466">
      <c r="A466">
        <v>10</v>
      </c>
      <c r="B466" t="str">
        <v>2022-04-19</v>
      </c>
      <c r="C466">
        <v>2</v>
      </c>
      <c r="D466">
        <v>7</v>
      </c>
      <c r="E466">
        <v>16</v>
      </c>
      <c r="F466">
        <v>21</v>
      </c>
      <c r="G466">
        <v>25</v>
      </c>
      <c r="H466">
        <v>26</v>
      </c>
      <c r="I466">
        <v>1</v>
      </c>
      <c r="J466" t="str">
        <v>02 - 07 - 16 - 21 - 25 - 26 [CB: 1]</v>
      </c>
      <c r="K466">
        <f>SUM(C466:H466)</f>
        <v>97</v>
      </c>
      <c r="L466">
        <f>AVERAGE(C466:H466)</f>
        <v>16.2</v>
      </c>
      <c r="M466">
        <f>H466-C466</f>
        <v>24</v>
      </c>
      <c r="N466">
        <f>SUMPRODUCT(MOD(C466:H466,2))</f>
        <v>3</v>
      </c>
      <c r="O466">
        <f>6-N466</f>
        <v>3</v>
      </c>
      <c r="P466">
        <f>COUNTIF(C466:H466,"&lt;=14")</f>
        <v>2</v>
      </c>
      <c r="Q466">
        <f>COUNTIF(C466:H466,"&gt;=15")</f>
        <v>4</v>
      </c>
      <c r="R466">
        <f>SUMPRODUCT(--(D466:H466-C466:G466=1))</f>
        <v>1</v>
      </c>
      <c r="S466">
        <f>SUMPRODUCT(COUNTIF(C467:H467,C466:H466))</f>
        <v>1</v>
      </c>
    </row>
    <row r="467">
      <c r="A467">
        <v>9</v>
      </c>
      <c r="B467" t="str">
        <v>2022-04-12</v>
      </c>
      <c r="C467">
        <v>1</v>
      </c>
      <c r="D467">
        <v>7</v>
      </c>
      <c r="E467">
        <v>12</v>
      </c>
      <c r="F467">
        <v>15</v>
      </c>
      <c r="G467">
        <v>18</v>
      </c>
      <c r="H467">
        <v>20</v>
      </c>
      <c r="I467">
        <v>3</v>
      </c>
      <c r="J467" t="str">
        <v>01 - 07 - 12 - 15 - 18 - 20 [CB: 3]</v>
      </c>
      <c r="K467">
        <f>SUM(C467:H467)</f>
        <v>73</v>
      </c>
      <c r="L467">
        <f>AVERAGE(C467:H467)</f>
        <v>12.2</v>
      </c>
      <c r="M467">
        <f>H467-C467</f>
        <v>19</v>
      </c>
      <c r="N467">
        <f>SUMPRODUCT(MOD(C467:H467,2))</f>
        <v>3</v>
      </c>
      <c r="O467">
        <f>6-N467</f>
        <v>3</v>
      </c>
      <c r="P467">
        <f>COUNTIF(C467:H467,"&lt;=14")</f>
        <v>3</v>
      </c>
      <c r="Q467">
        <f>COUNTIF(C467:H467,"&gt;=15")</f>
        <v>3</v>
      </c>
      <c r="R467">
        <f>SUMPRODUCT(--(D467:H467-C467:G467=1))</f>
        <v>0</v>
      </c>
      <c r="S467">
        <f>SUMPRODUCT(COUNTIF(C468:H468,C467:H467))</f>
        <v>2</v>
      </c>
    </row>
    <row r="468">
      <c r="A468">
        <v>8</v>
      </c>
      <c r="B468" t="str">
        <v>2022-04-08</v>
      </c>
      <c r="C468">
        <v>3</v>
      </c>
      <c r="D468">
        <v>5</v>
      </c>
      <c r="E468">
        <v>7</v>
      </c>
      <c r="F468">
        <v>13</v>
      </c>
      <c r="G468">
        <v>18</v>
      </c>
      <c r="H468">
        <v>28</v>
      </c>
      <c r="I468">
        <v>2</v>
      </c>
      <c r="J468" t="str">
        <v>03 - 05 - 07 - 13 - 18 - 28 [CB: 2]</v>
      </c>
      <c r="K468">
        <f>SUM(C468:H468)</f>
        <v>74</v>
      </c>
      <c r="L468">
        <f>AVERAGE(C468:H468)</f>
        <v>12.3</v>
      </c>
      <c r="M468">
        <f>H468-C468</f>
        <v>25</v>
      </c>
      <c r="N468">
        <f>SUMPRODUCT(MOD(C468:H468,2))</f>
        <v>4</v>
      </c>
      <c r="O468">
        <f>6-N468</f>
        <v>2</v>
      </c>
      <c r="P468">
        <f>COUNTIF(C468:H468,"&lt;=14")</f>
        <v>4</v>
      </c>
      <c r="Q468">
        <f>COUNTIF(C468:H468,"&gt;=15")</f>
        <v>2</v>
      </c>
      <c r="R468">
        <f>SUMPRODUCT(--(D468:H468-C468:G468=1))</f>
        <v>0</v>
      </c>
      <c r="S468">
        <f>SUMPRODUCT(COUNTIF(C469:H469,C468:H468))</f>
        <v>0</v>
      </c>
    </row>
    <row r="469">
      <c r="A469">
        <v>7</v>
      </c>
      <c r="B469" t="str">
        <v>2022-04-05</v>
      </c>
      <c r="C469">
        <v>6</v>
      </c>
      <c r="D469">
        <v>9</v>
      </c>
      <c r="E469">
        <v>11</v>
      </c>
      <c r="F469">
        <v>12</v>
      </c>
      <c r="G469">
        <v>16</v>
      </c>
      <c r="H469">
        <v>27</v>
      </c>
      <c r="I469">
        <v>3</v>
      </c>
      <c r="J469" t="str">
        <v>06 - 09 - 11 - 12 - 16 - 27 [CB: 3]</v>
      </c>
      <c r="K469">
        <f>SUM(C469:H469)</f>
        <v>81</v>
      </c>
      <c r="L469">
        <f>AVERAGE(C469:H469)</f>
        <v>13.5</v>
      </c>
      <c r="M469">
        <f>H469-C469</f>
        <v>21</v>
      </c>
      <c r="N469">
        <f>SUMPRODUCT(MOD(C469:H469,2))</f>
        <v>3</v>
      </c>
      <c r="O469">
        <f>6-N469</f>
        <v>3</v>
      </c>
      <c r="P469">
        <f>COUNTIF(C469:H469,"&lt;=14")</f>
        <v>4</v>
      </c>
      <c r="Q469">
        <f>COUNTIF(C469:H469,"&gt;=15")</f>
        <v>2</v>
      </c>
      <c r="R469">
        <f>SUMPRODUCT(--(D469:H469-C469:G469=1))</f>
        <v>1</v>
      </c>
      <c r="S469">
        <f>SUMPRODUCT(COUNTIF(C470:H470,C469:H469))</f>
        <v>1</v>
      </c>
    </row>
    <row r="470">
      <c r="A470">
        <v>6</v>
      </c>
      <c r="B470" t="str">
        <v>2022-04-01</v>
      </c>
      <c r="C470">
        <v>1</v>
      </c>
      <c r="D470">
        <v>7</v>
      </c>
      <c r="E470">
        <v>9</v>
      </c>
      <c r="F470">
        <v>14</v>
      </c>
      <c r="G470">
        <v>20</v>
      </c>
      <c r="H470">
        <v>26</v>
      </c>
      <c r="I470">
        <v>3</v>
      </c>
      <c r="J470" t="str">
        <v>01 - 07 - 09 - 14 - 20 - 26 [CB: 3]</v>
      </c>
      <c r="K470">
        <f>SUM(C470:H470)</f>
        <v>77</v>
      </c>
      <c r="L470">
        <f>AVERAGE(C470:H470)</f>
        <v>12.8</v>
      </c>
      <c r="M470">
        <f>H470-C470</f>
        <v>25</v>
      </c>
      <c r="N470">
        <f>SUMPRODUCT(MOD(C470:H470,2))</f>
        <v>3</v>
      </c>
      <c r="O470">
        <f>6-N470</f>
        <v>3</v>
      </c>
      <c r="P470">
        <f>COUNTIF(C470:H470,"&lt;=14")</f>
        <v>4</v>
      </c>
      <c r="Q470">
        <f>COUNTIF(C470:H470,"&gt;=15")</f>
        <v>2</v>
      </c>
      <c r="R470">
        <f>SUMPRODUCT(--(D470:H470-C470:G470=1))</f>
        <v>0</v>
      </c>
      <c r="S470">
        <f>SUMPRODUCT(COUNTIF(C471:H471,C470:H470))</f>
        <v>2</v>
      </c>
    </row>
    <row r="471">
      <c r="A471">
        <v>5</v>
      </c>
      <c r="B471" t="str">
        <v>2022-03-29</v>
      </c>
      <c r="C471">
        <v>1</v>
      </c>
      <c r="D471">
        <v>6</v>
      </c>
      <c r="E471">
        <v>7</v>
      </c>
      <c r="F471">
        <v>10</v>
      </c>
      <c r="G471">
        <v>13</v>
      </c>
      <c r="H471">
        <v>23</v>
      </c>
      <c r="I471">
        <v>3</v>
      </c>
      <c r="J471" t="str">
        <v>01 - 06 - 07 - 10 - 13 - 23 [CB: 3]</v>
      </c>
      <c r="K471">
        <f>SUM(C471:H471)</f>
        <v>60</v>
      </c>
      <c r="L471">
        <f>AVERAGE(C471:H471)</f>
        <v>10</v>
      </c>
      <c r="M471">
        <f>H471-C471</f>
        <v>22</v>
      </c>
      <c r="N471">
        <f>SUMPRODUCT(MOD(C471:H471,2))</f>
        <v>4</v>
      </c>
      <c r="O471">
        <f>6-N471</f>
        <v>2</v>
      </c>
      <c r="P471">
        <f>COUNTIF(C471:H471,"&lt;=14")</f>
        <v>5</v>
      </c>
      <c r="Q471">
        <f>COUNTIF(C471:H471,"&gt;=15")</f>
        <v>1</v>
      </c>
      <c r="R471">
        <f>SUMPRODUCT(--(D471:H471-C471:G471=1))</f>
        <v>1</v>
      </c>
      <c r="S471">
        <f>SUMPRODUCT(COUNTIF(C472:H472,C471:H471))</f>
        <v>3</v>
      </c>
    </row>
    <row r="472">
      <c r="A472">
        <v>4</v>
      </c>
      <c r="B472" t="str">
        <v>2022-03-25</v>
      </c>
      <c r="C472">
        <v>6</v>
      </c>
      <c r="D472">
        <v>7</v>
      </c>
      <c r="E472">
        <v>9</v>
      </c>
      <c r="F472">
        <v>10</v>
      </c>
      <c r="G472">
        <v>15</v>
      </c>
      <c r="H472">
        <v>24</v>
      </c>
      <c r="I472">
        <v>1</v>
      </c>
      <c r="J472" t="str">
        <v>06 - 07 - 09 - 10 - 15 - 24 [CB: 1]</v>
      </c>
      <c r="K472">
        <f>SUM(C472:H472)</f>
        <v>71</v>
      </c>
      <c r="L472">
        <f>AVERAGE(C472:H472)</f>
        <v>11.8</v>
      </c>
      <c r="M472">
        <f>H472-C472</f>
        <v>18</v>
      </c>
      <c r="N472">
        <f>SUMPRODUCT(MOD(C472:H472,2))</f>
        <v>3</v>
      </c>
      <c r="O472">
        <f>6-N472</f>
        <v>3</v>
      </c>
      <c r="P472">
        <f>COUNTIF(C472:H472,"&lt;=14")</f>
        <v>4</v>
      </c>
      <c r="Q472">
        <f>COUNTIF(C472:H472,"&gt;=15")</f>
        <v>2</v>
      </c>
      <c r="R472">
        <f>SUMPRODUCT(--(D472:H472-C472:G472=1))</f>
        <v>2</v>
      </c>
      <c r="S472">
        <f>SUMPRODUCT(COUNTIF(C473:H473,C472:H472))</f>
        <v>0</v>
      </c>
    </row>
    <row r="473">
      <c r="A473">
        <v>3</v>
      </c>
      <c r="B473" t="str">
        <v>2022-03-22</v>
      </c>
      <c r="C473">
        <v>3</v>
      </c>
      <c r="D473">
        <v>4</v>
      </c>
      <c r="E473">
        <v>5</v>
      </c>
      <c r="F473">
        <v>19</v>
      </c>
      <c r="G473">
        <v>20</v>
      </c>
      <c r="H473">
        <v>23</v>
      </c>
      <c r="I473">
        <v>2</v>
      </c>
      <c r="J473" t="str">
        <v>03 - 04 - 05 - 19 - 20 - 23 [CB: 2]</v>
      </c>
      <c r="K473">
        <f>SUM(C473:H473)</f>
        <v>74</v>
      </c>
      <c r="L473">
        <f>AVERAGE(C473:H473)</f>
        <v>12.3</v>
      </c>
      <c r="M473">
        <f>H473-C473</f>
        <v>20</v>
      </c>
      <c r="N473">
        <f>SUMPRODUCT(MOD(C473:H473,2))</f>
        <v>4</v>
      </c>
      <c r="O473">
        <f>6-N473</f>
        <v>2</v>
      </c>
      <c r="P473">
        <f>COUNTIF(C473:H473,"&lt;=14")</f>
        <v>3</v>
      </c>
      <c r="Q473">
        <f>COUNTIF(C473:H473,"&gt;=15")</f>
        <v>3</v>
      </c>
      <c r="R473">
        <f>SUMPRODUCT(--(D473:H473-C473:G473=1))</f>
        <v>3</v>
      </c>
      <c r="S473">
        <f>SUMPRODUCT(COUNTIF(C474:H474,C473:H473))</f>
        <v>0</v>
      </c>
    </row>
    <row r="474">
      <c r="A474">
        <v>2</v>
      </c>
      <c r="B474" t="str">
        <v>2022-03-18</v>
      </c>
      <c r="C474">
        <v>1</v>
      </c>
      <c r="D474">
        <v>2</v>
      </c>
      <c r="E474">
        <v>6</v>
      </c>
      <c r="F474">
        <v>11</v>
      </c>
      <c r="G474">
        <v>13</v>
      </c>
      <c r="H474">
        <v>15</v>
      </c>
      <c r="I474">
        <v>1</v>
      </c>
      <c r="J474" t="str">
        <v>01 - 02 - 06 - 11 - 13 - 15 [CB: 1]</v>
      </c>
      <c r="K474">
        <f>SUM(C474:H474)</f>
        <v>48</v>
      </c>
      <c r="L474">
        <f>AVERAGE(C474:H474)</f>
        <v>8</v>
      </c>
      <c r="M474">
        <f>H474-C474</f>
        <v>14</v>
      </c>
      <c r="N474">
        <f>SUMPRODUCT(MOD(C474:H474,2))</f>
        <v>4</v>
      </c>
      <c r="O474">
        <f>6-N474</f>
        <v>2</v>
      </c>
      <c r="P474">
        <f>COUNTIF(C474:H474,"&lt;=14")</f>
        <v>5</v>
      </c>
      <c r="Q474">
        <f>COUNTIF(C474:H474,"&gt;=15")</f>
        <v>1</v>
      </c>
      <c r="R474">
        <f>SUMPRODUCT(--(D474:H474-C474:G474=1))</f>
        <v>1</v>
      </c>
      <c r="S474">
        <f>SUMPRODUCT(COUNTIF(C475:H475,C474:H474))</f>
        <v>0</v>
      </c>
    </row>
    <row r="475">
      <c r="A475">
        <v>1</v>
      </c>
      <c r="B475" t="str">
        <v>2022-03-15</v>
      </c>
      <c r="C475">
        <v>4</v>
      </c>
      <c r="D475">
        <v>8</v>
      </c>
      <c r="E475">
        <v>10</v>
      </c>
      <c r="F475">
        <v>21</v>
      </c>
      <c r="G475">
        <v>24</v>
      </c>
      <c r="H475">
        <v>27</v>
      </c>
      <c r="I475">
        <v>2</v>
      </c>
      <c r="J475" t="str">
        <v>04 - 08 - 10 - 21 - 24 - 27 [CB: 2]</v>
      </c>
      <c r="K475">
        <f>SUM(C475:H475)</f>
        <v>94</v>
      </c>
      <c r="L475">
        <f>AVERAGE(C475:H475)</f>
        <v>15.7</v>
      </c>
      <c r="M475">
        <f>H475-C475</f>
        <v>23</v>
      </c>
      <c r="N475">
        <f>SUMPRODUCT(MOD(C475:H475,2))</f>
        <v>2</v>
      </c>
      <c r="O475">
        <f>6-N475</f>
        <v>4</v>
      </c>
      <c r="P475">
        <f>COUNTIF(C475:H475,"&lt;=14")</f>
        <v>3</v>
      </c>
      <c r="Q475">
        <f>COUNTIF(C475:H475,"&gt;=15")</f>
        <v>3</v>
      </c>
      <c r="R475">
        <f>SUMPRODUCT(--(D475:H475-C475:G475=1))</f>
        <v>0</v>
      </c>
      <c r="S475">
        <f>0</f>
        <v>0</v>
      </c>
    </row>
  </sheetData>
  <ignoredErrors>
    <ignoredError numberStoredAsText="1" sqref="A1:Y47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97"/>
  <sheetViews>
    <sheetView workbookViewId="0"/>
  </sheetViews>
  <cols>
    <col min="1" max="1" width="10.83203125" customWidth="1"/>
    <col min="2" max="2" width="13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30.83203125" customWidth="1"/>
    <col min="10" max="10" width="10.83203125" customWidth="1"/>
    <col min="11" max="11" width="13.83203125" customWidth="1"/>
    <col min="12" max="12" width="14.83203125" customWidth="1"/>
    <col min="13" max="13" width="11.83203125" customWidth="1"/>
    <col min="14" max="14" width="11.83203125" customWidth="1"/>
    <col min="15" max="15" width="16.83203125" customWidth="1"/>
    <col min="16" max="16" width="16.83203125" customWidth="1"/>
    <col min="17" max="17" width="16.83203125" customWidth="1"/>
    <col min="18" max="18" width="18.83203125" customWidth="1"/>
  </cols>
  <sheetData>
    <row r="1">
      <c r="A1" t="str">
        <v>Draw #</v>
      </c>
      <c r="B1" t="str">
        <v>Draw Date</v>
      </c>
      <c r="C1" t="str">
        <v>Ball 1 (Min)</v>
      </c>
      <c r="D1" t="str">
        <v>Ball 2</v>
      </c>
      <c r="E1" t="str">
        <v>Ball 3</v>
      </c>
      <c r="F1" t="str">
        <v>Ball 4</v>
      </c>
      <c r="G1" t="str">
        <v>Ball 5 (Max)</v>
      </c>
      <c r="H1" t="str">
        <v>Multiplier</v>
      </c>
      <c r="I1" t="str">
        <v>Sorted Combination (Smallest First)</v>
      </c>
      <c r="J1" t="str">
        <v>Sum</v>
      </c>
      <c r="K1" t="str">
        <v>Average Ball</v>
      </c>
      <c r="L1" t="str">
        <v>Spread (Range)</v>
      </c>
      <c r="M1" t="str">
        <v>Odd Count</v>
      </c>
      <c r="N1" t="str">
        <v>Even Count</v>
      </c>
      <c r="O1" t="str">
        <v>Low Count (1-10)</v>
      </c>
      <c r="P1" t="str">
        <v>High Count (11-20)</v>
      </c>
      <c r="Q1" t="str">
        <v>Consecutive Pairs</v>
      </c>
      <c r="R1" t="str">
        <v>Repeat from Prev Draw</v>
      </c>
      <c r="U1" t="str">
        <v>Ball #</v>
      </c>
      <c r="V1" t="str">
        <v>Historical Hits</v>
      </c>
      <c r="W1" t="str">
        <v>Expected Hits</v>
      </c>
      <c r="X1" t="str">
        <v>Deviation (Z-Score)</v>
      </c>
    </row>
    <row r="2">
      <c r="A2">
        <v>7944</v>
      </c>
      <c r="B2" t="str">
        <v>2026-10-21</v>
      </c>
      <c r="C2">
        <v>1</v>
      </c>
      <c r="D2">
        <v>4</v>
      </c>
      <c r="E2">
        <v>5</v>
      </c>
      <c r="F2">
        <v>17</v>
      </c>
      <c r="G2">
        <v>19</v>
      </c>
      <c r="H2">
        <v>1</v>
      </c>
      <c r="I2" t="str">
        <v>01 - 04 - 05 - 17 - 19 [x1]</v>
      </c>
      <c r="J2">
        <f>SUM(C2:G2)</f>
        <v>46</v>
      </c>
      <c r="K2">
        <f>AVERAGE(C2:G2)</f>
        <v>9.2</v>
      </c>
      <c r="L2">
        <f>G2-C2</f>
        <v>18</v>
      </c>
      <c r="M2">
        <f>SUMPRODUCT(MOD(C2:G2,2))</f>
        <v>4</v>
      </c>
      <c r="N2">
        <f>5-M2</f>
        <v>1</v>
      </c>
      <c r="O2">
        <f>COUNTIF(C2:G2,"&lt;=10")</f>
        <v>3</v>
      </c>
      <c r="P2">
        <f>COUNTIF(C2:G2,"&gt;=11")</f>
        <v>2</v>
      </c>
      <c r="Q2">
        <f>SUMPRODUCT(--(D2:G2-C2:F2=1))</f>
        <v>1</v>
      </c>
      <c r="R2">
        <f>SUMPRODUCT(COUNTIF(C3:G3,C2:G2))</f>
        <v>1</v>
      </c>
      <c r="U2" t="str">
        <v>Ball 1</v>
      </c>
      <c r="V2">
        <f>COUNTIF($C$2:$G$197,1)</f>
        <v>46</v>
      </c>
      <c r="W2">
        <v>49</v>
      </c>
      <c r="X2">
        <v>-0.49</v>
      </c>
    </row>
    <row r="3">
      <c r="A3">
        <v>7943</v>
      </c>
      <c r="B3" t="str">
        <v>2026-10-20</v>
      </c>
      <c r="C3">
        <v>1</v>
      </c>
      <c r="D3">
        <v>6</v>
      </c>
      <c r="E3">
        <v>15</v>
      </c>
      <c r="F3">
        <v>18</v>
      </c>
      <c r="G3">
        <v>20</v>
      </c>
      <c r="H3">
        <v>1</v>
      </c>
      <c r="I3" t="str">
        <v>01 - 06 - 15 - 18 - 20 [x1]</v>
      </c>
      <c r="J3">
        <f>SUM(C3:G3)</f>
        <v>60</v>
      </c>
      <c r="K3">
        <f>AVERAGE(C3:G3)</f>
        <v>12</v>
      </c>
      <c r="L3">
        <f>G3-C3</f>
        <v>19</v>
      </c>
      <c r="M3">
        <f>SUMPRODUCT(MOD(C3:G3,2))</f>
        <v>2</v>
      </c>
      <c r="N3">
        <f>5-M3</f>
        <v>3</v>
      </c>
      <c r="O3">
        <f>COUNTIF(C3:G3,"&lt;=10")</f>
        <v>2</v>
      </c>
      <c r="P3">
        <f>COUNTIF(C3:G3,"&gt;=11")</f>
        <v>3</v>
      </c>
      <c r="Q3">
        <f>SUMPRODUCT(--(D3:G3-C3:F3=1))</f>
        <v>0</v>
      </c>
      <c r="R3">
        <f>SUMPRODUCT(COUNTIF(C4:G4,C3:G3))</f>
        <v>1</v>
      </c>
      <c r="U3" t="str">
        <v>Ball 2</v>
      </c>
      <c r="V3">
        <f>COUNTIF($C$2:$G$197,2)</f>
        <v>49</v>
      </c>
      <c r="W3">
        <v>49</v>
      </c>
      <c r="X3">
        <v>0</v>
      </c>
    </row>
    <row r="4">
      <c r="A4">
        <v>7942</v>
      </c>
      <c r="B4" t="str">
        <v>2026-10-19</v>
      </c>
      <c r="C4">
        <v>2</v>
      </c>
      <c r="D4">
        <v>3</v>
      </c>
      <c r="E4">
        <v>7</v>
      </c>
      <c r="F4">
        <v>11</v>
      </c>
      <c r="G4">
        <v>15</v>
      </c>
      <c r="H4">
        <v>4</v>
      </c>
      <c r="I4" t="str">
        <v>02 - 03 - 07 - 11 - 15 [x4]</v>
      </c>
      <c r="J4">
        <f>SUM(C4:G4)</f>
        <v>38</v>
      </c>
      <c r="K4">
        <f>AVERAGE(C4:G4)</f>
        <v>7.6</v>
      </c>
      <c r="L4">
        <f>G4-C4</f>
        <v>13</v>
      </c>
      <c r="M4">
        <f>SUMPRODUCT(MOD(C4:G4,2))</f>
        <v>4</v>
      </c>
      <c r="N4">
        <f>5-M4</f>
        <v>1</v>
      </c>
      <c r="O4">
        <f>COUNTIF(C4:G4,"&lt;=10")</f>
        <v>3</v>
      </c>
      <c r="P4">
        <f>COUNTIF(C4:G4,"&gt;=11")</f>
        <v>2</v>
      </c>
      <c r="Q4">
        <f>SUMPRODUCT(--(D4:G4-C4:F4=1))</f>
        <v>1</v>
      </c>
      <c r="R4">
        <f>SUMPRODUCT(COUNTIF(C5:G5,C4:G4))</f>
        <v>1</v>
      </c>
      <c r="U4" t="str">
        <v>Ball 3</v>
      </c>
      <c r="V4">
        <f>COUNTIF($C$2:$G$197,3)</f>
        <v>47</v>
      </c>
      <c r="W4">
        <v>49</v>
      </c>
      <c r="X4">
        <v>-0.33</v>
      </c>
    </row>
    <row r="5">
      <c r="A5">
        <v>7941</v>
      </c>
      <c r="B5" t="str">
        <v>2026-10-18</v>
      </c>
      <c r="C5">
        <v>3</v>
      </c>
      <c r="D5">
        <v>4</v>
      </c>
      <c r="E5">
        <v>6</v>
      </c>
      <c r="F5">
        <v>17</v>
      </c>
      <c r="G5">
        <v>19</v>
      </c>
      <c r="H5">
        <v>1</v>
      </c>
      <c r="I5" t="str">
        <v>03 - 04 - 06 - 17 - 19 [x1]</v>
      </c>
      <c r="J5">
        <f>SUM(C5:G5)</f>
        <v>49</v>
      </c>
      <c r="K5">
        <f>AVERAGE(C5:G5)</f>
        <v>9.8</v>
      </c>
      <c r="L5">
        <f>G5-C5</f>
        <v>16</v>
      </c>
      <c r="M5">
        <f>SUMPRODUCT(MOD(C5:G5,2))</f>
        <v>3</v>
      </c>
      <c r="N5">
        <f>5-M5</f>
        <v>2</v>
      </c>
      <c r="O5">
        <f>COUNTIF(C5:G5,"&lt;=10")</f>
        <v>3</v>
      </c>
      <c r="P5">
        <f>COUNTIF(C5:G5,"&gt;=11")</f>
        <v>2</v>
      </c>
      <c r="Q5">
        <f>SUMPRODUCT(--(D5:G5-C5:F5=1))</f>
        <v>1</v>
      </c>
      <c r="R5">
        <f>SUMPRODUCT(COUNTIF(C6:G6,C5:G5))</f>
        <v>1</v>
      </c>
      <c r="U5" t="str">
        <v>Ball 4</v>
      </c>
      <c r="V5">
        <f>COUNTIF($C$2:$G$197,4)</f>
        <v>46</v>
      </c>
      <c r="W5">
        <v>49</v>
      </c>
      <c r="X5">
        <v>-0.49</v>
      </c>
    </row>
    <row r="6">
      <c r="A6">
        <v>7940</v>
      </c>
      <c r="B6" t="str">
        <v>2026-10-17</v>
      </c>
      <c r="C6">
        <v>2</v>
      </c>
      <c r="D6">
        <v>7</v>
      </c>
      <c r="E6">
        <v>14</v>
      </c>
      <c r="F6">
        <v>16</v>
      </c>
      <c r="G6">
        <v>17</v>
      </c>
      <c r="H6">
        <v>4</v>
      </c>
      <c r="I6" t="str">
        <v>02 - 07 - 14 - 16 - 17 [x4]</v>
      </c>
      <c r="J6">
        <f>SUM(C6:G6)</f>
        <v>56</v>
      </c>
      <c r="K6">
        <f>AVERAGE(C6:G6)</f>
        <v>11.2</v>
      </c>
      <c r="L6">
        <f>G6-C6</f>
        <v>15</v>
      </c>
      <c r="M6">
        <f>SUMPRODUCT(MOD(C6:G6,2))</f>
        <v>2</v>
      </c>
      <c r="N6">
        <f>5-M6</f>
        <v>3</v>
      </c>
      <c r="O6">
        <f>COUNTIF(C6:G6,"&lt;=10")</f>
        <v>2</v>
      </c>
      <c r="P6">
        <f>COUNTIF(C6:G6,"&gt;=11")</f>
        <v>3</v>
      </c>
      <c r="Q6">
        <f>SUMPRODUCT(--(D6:G6-C6:F6=1))</f>
        <v>1</v>
      </c>
      <c r="R6">
        <f>SUMPRODUCT(COUNTIF(C7:G7,C6:G6))</f>
        <v>2</v>
      </c>
      <c r="U6" t="str">
        <v>Ball 5</v>
      </c>
      <c r="V6">
        <f>COUNTIF($C$2:$G$197,5)</f>
        <v>49</v>
      </c>
      <c r="W6">
        <v>49</v>
      </c>
      <c r="X6">
        <v>0</v>
      </c>
    </row>
    <row r="7">
      <c r="A7">
        <v>7939</v>
      </c>
      <c r="B7" t="str">
        <v>2026-10-16</v>
      </c>
      <c r="C7">
        <v>4</v>
      </c>
      <c r="D7">
        <v>5</v>
      </c>
      <c r="E7">
        <v>7</v>
      </c>
      <c r="F7">
        <v>9</v>
      </c>
      <c r="G7">
        <v>14</v>
      </c>
      <c r="H7">
        <v>4</v>
      </c>
      <c r="I7" t="str">
        <v>04 - 05 - 07 - 09 - 14 [x4]</v>
      </c>
      <c r="J7">
        <f>SUM(C7:G7)</f>
        <v>39</v>
      </c>
      <c r="K7">
        <f>AVERAGE(C7:G7)</f>
        <v>7.8</v>
      </c>
      <c r="L7">
        <f>G7-C7</f>
        <v>10</v>
      </c>
      <c r="M7">
        <f>SUMPRODUCT(MOD(C7:G7,2))</f>
        <v>3</v>
      </c>
      <c r="N7">
        <f>5-M7</f>
        <v>2</v>
      </c>
      <c r="O7">
        <f>COUNTIF(C7:G7,"&lt;=10")</f>
        <v>4</v>
      </c>
      <c r="P7">
        <f>COUNTIF(C7:G7,"&gt;=11")</f>
        <v>1</v>
      </c>
      <c r="Q7">
        <f>SUMPRODUCT(--(D7:G7-C7:F7=1))</f>
        <v>1</v>
      </c>
      <c r="R7">
        <f>SUMPRODUCT(COUNTIF(C8:G8,C7:G7))</f>
        <v>0</v>
      </c>
      <c r="U7" t="str">
        <v>Ball 6</v>
      </c>
      <c r="V7">
        <f>COUNTIF($C$2:$G$197,6)</f>
        <v>58</v>
      </c>
      <c r="W7">
        <v>49</v>
      </c>
      <c r="X7">
        <v>1.48</v>
      </c>
    </row>
    <row r="8">
      <c r="A8">
        <v>7938</v>
      </c>
      <c r="B8" t="str">
        <v>2026-10-15</v>
      </c>
      <c r="C8">
        <v>6</v>
      </c>
      <c r="D8">
        <v>8</v>
      </c>
      <c r="E8">
        <v>11</v>
      </c>
      <c r="F8">
        <v>13</v>
      </c>
      <c r="G8">
        <v>18</v>
      </c>
      <c r="H8">
        <v>4</v>
      </c>
      <c r="I8" t="str">
        <v>06 - 08 - 11 - 13 - 18 [x4]</v>
      </c>
      <c r="J8">
        <f>SUM(C8:G8)</f>
        <v>56</v>
      </c>
      <c r="K8">
        <f>AVERAGE(C8:G8)</f>
        <v>11.2</v>
      </c>
      <c r="L8">
        <f>G8-C8</f>
        <v>12</v>
      </c>
      <c r="M8">
        <f>SUMPRODUCT(MOD(C8:G8,2))</f>
        <v>2</v>
      </c>
      <c r="N8">
        <f>5-M8</f>
        <v>3</v>
      </c>
      <c r="O8">
        <f>COUNTIF(C8:G8,"&lt;=10")</f>
        <v>2</v>
      </c>
      <c r="P8">
        <f>COUNTIF(C8:G8,"&gt;=11")</f>
        <v>3</v>
      </c>
      <c r="Q8">
        <f>SUMPRODUCT(--(D8:G8-C8:F8=1))</f>
        <v>0</v>
      </c>
      <c r="R8">
        <f>SUMPRODUCT(COUNTIF(C9:G9,C8:G8))</f>
        <v>1</v>
      </c>
      <c r="U8" t="str">
        <v>Ball 7</v>
      </c>
      <c r="V8">
        <f>COUNTIF($C$2:$G$197,7)</f>
        <v>53</v>
      </c>
      <c r="W8">
        <v>49</v>
      </c>
      <c r="X8">
        <v>0.66</v>
      </c>
    </row>
    <row r="9">
      <c r="A9">
        <v>7937</v>
      </c>
      <c r="B9" t="str">
        <v>2026-10-14</v>
      </c>
      <c r="C9">
        <v>5</v>
      </c>
      <c r="D9">
        <v>6</v>
      </c>
      <c r="E9">
        <v>9</v>
      </c>
      <c r="F9">
        <v>10</v>
      </c>
      <c r="G9">
        <v>17</v>
      </c>
      <c r="H9">
        <v>1</v>
      </c>
      <c r="I9" t="str">
        <v>05 - 06 - 09 - 10 - 17 [x1]</v>
      </c>
      <c r="J9">
        <f>SUM(C9:G9)</f>
        <v>47</v>
      </c>
      <c r="K9">
        <f>AVERAGE(C9:G9)</f>
        <v>9.4</v>
      </c>
      <c r="L9">
        <f>G9-C9</f>
        <v>12</v>
      </c>
      <c r="M9">
        <f>SUMPRODUCT(MOD(C9:G9,2))</f>
        <v>3</v>
      </c>
      <c r="N9">
        <f>5-M9</f>
        <v>2</v>
      </c>
      <c r="O9">
        <f>COUNTIF(C9:G9,"&lt;=10")</f>
        <v>4</v>
      </c>
      <c r="P9">
        <f>COUNTIF(C9:G9,"&gt;=11")</f>
        <v>1</v>
      </c>
      <c r="Q9">
        <f>SUMPRODUCT(--(D9:G9-C9:F9=1))</f>
        <v>2</v>
      </c>
      <c r="R9">
        <f>SUMPRODUCT(COUNTIF(C10:G10,C9:G9))</f>
        <v>1</v>
      </c>
      <c r="U9" t="str">
        <v>Ball 8</v>
      </c>
      <c r="V9">
        <f>COUNTIF($C$2:$G$197,8)</f>
        <v>50</v>
      </c>
      <c r="W9">
        <v>49</v>
      </c>
      <c r="X9">
        <v>0.16</v>
      </c>
    </row>
    <row r="10">
      <c r="A10">
        <v>7936</v>
      </c>
      <c r="B10" t="str">
        <v>2026-10-13</v>
      </c>
      <c r="C10">
        <v>4</v>
      </c>
      <c r="D10">
        <v>8</v>
      </c>
      <c r="E10">
        <v>12</v>
      </c>
      <c r="F10">
        <v>17</v>
      </c>
      <c r="G10">
        <v>20</v>
      </c>
      <c r="H10">
        <v>1</v>
      </c>
      <c r="I10" t="str">
        <v>04 - 08 - 12 - 17 - 20 [x1]</v>
      </c>
      <c r="J10">
        <f>SUM(C10:G10)</f>
        <v>61</v>
      </c>
      <c r="K10">
        <f>AVERAGE(C10:G10)</f>
        <v>12.2</v>
      </c>
      <c r="L10">
        <f>G10-C10</f>
        <v>16</v>
      </c>
      <c r="M10">
        <f>SUMPRODUCT(MOD(C10:G10,2))</f>
        <v>1</v>
      </c>
      <c r="N10">
        <f>5-M10</f>
        <v>4</v>
      </c>
      <c r="O10">
        <f>COUNTIF(C10:G10,"&lt;=10")</f>
        <v>2</v>
      </c>
      <c r="P10">
        <f>COUNTIF(C10:G10,"&gt;=11")</f>
        <v>3</v>
      </c>
      <c r="Q10">
        <f>SUMPRODUCT(--(D10:G10-C10:F10=1))</f>
        <v>0</v>
      </c>
      <c r="R10">
        <f>SUMPRODUCT(COUNTIF(C11:G11,C10:G10))</f>
        <v>2</v>
      </c>
      <c r="U10" t="str">
        <v>Ball 9</v>
      </c>
      <c r="V10">
        <f>COUNTIF($C$2:$G$197,9)</f>
        <v>51</v>
      </c>
      <c r="W10">
        <v>49</v>
      </c>
      <c r="X10">
        <v>0.33</v>
      </c>
    </row>
    <row r="11">
      <c r="A11">
        <v>7935</v>
      </c>
      <c r="B11" t="str">
        <v>2026-10-12</v>
      </c>
      <c r="C11">
        <v>3</v>
      </c>
      <c r="D11">
        <v>8</v>
      </c>
      <c r="E11">
        <v>11</v>
      </c>
      <c r="F11">
        <v>12</v>
      </c>
      <c r="G11">
        <v>14</v>
      </c>
      <c r="H11">
        <v>4</v>
      </c>
      <c r="I11" t="str">
        <v>03 - 08 - 11 - 12 - 14 [x4]</v>
      </c>
      <c r="J11">
        <f>SUM(C11:G11)</f>
        <v>48</v>
      </c>
      <c r="K11">
        <f>AVERAGE(C11:G11)</f>
        <v>9.6</v>
      </c>
      <c r="L11">
        <f>G11-C11</f>
        <v>11</v>
      </c>
      <c r="M11">
        <f>SUMPRODUCT(MOD(C11:G11,2))</f>
        <v>2</v>
      </c>
      <c r="N11">
        <f>5-M11</f>
        <v>3</v>
      </c>
      <c r="O11">
        <f>COUNTIF(C11:G11,"&lt;=10")</f>
        <v>2</v>
      </c>
      <c r="P11">
        <f>COUNTIF(C11:G11,"&gt;=11")</f>
        <v>3</v>
      </c>
      <c r="Q11">
        <f>SUMPRODUCT(--(D11:G11-C11:F11=1))</f>
        <v>1</v>
      </c>
      <c r="R11">
        <f>SUMPRODUCT(COUNTIF(C12:G12,C11:G11))</f>
        <v>2</v>
      </c>
      <c r="U11" t="str">
        <v>Ball 10</v>
      </c>
      <c r="V11">
        <f>COUNTIF($C$2:$G$197,10)</f>
        <v>55</v>
      </c>
      <c r="W11">
        <v>49</v>
      </c>
      <c r="X11">
        <v>0.99</v>
      </c>
    </row>
    <row r="12">
      <c r="A12">
        <v>7934</v>
      </c>
      <c r="B12" t="str">
        <v>2026-10-11</v>
      </c>
      <c r="C12">
        <v>5</v>
      </c>
      <c r="D12">
        <v>7</v>
      </c>
      <c r="E12">
        <v>12</v>
      </c>
      <c r="F12">
        <v>14</v>
      </c>
      <c r="G12">
        <v>16</v>
      </c>
      <c r="H12">
        <v>1</v>
      </c>
      <c r="I12" t="str">
        <v>05 - 07 - 12 - 14 - 16 [x1]</v>
      </c>
      <c r="J12">
        <f>SUM(C12:G12)</f>
        <v>54</v>
      </c>
      <c r="K12">
        <f>AVERAGE(C12:G12)</f>
        <v>10.8</v>
      </c>
      <c r="L12">
        <f>G12-C12</f>
        <v>11</v>
      </c>
      <c r="M12">
        <f>SUMPRODUCT(MOD(C12:G12,2))</f>
        <v>2</v>
      </c>
      <c r="N12">
        <f>5-M12</f>
        <v>3</v>
      </c>
      <c r="O12">
        <f>COUNTIF(C12:G12,"&lt;=10")</f>
        <v>2</v>
      </c>
      <c r="P12">
        <f>COUNTIF(C12:G12,"&gt;=11")</f>
        <v>3</v>
      </c>
      <c r="Q12">
        <f>SUMPRODUCT(--(D12:G12-C12:F12=1))</f>
        <v>0</v>
      </c>
      <c r="R12">
        <f>SUMPRODUCT(COUNTIF(C13:G13,C12:G12))</f>
        <v>3</v>
      </c>
      <c r="U12" t="str">
        <v>Ball 11</v>
      </c>
      <c r="V12">
        <f>COUNTIF($C$2:$G$197,11)</f>
        <v>44</v>
      </c>
      <c r="W12">
        <v>49</v>
      </c>
      <c r="X12">
        <v>-0.82</v>
      </c>
    </row>
    <row r="13">
      <c r="A13">
        <v>7933</v>
      </c>
      <c r="B13" t="str">
        <v>2026-10-10</v>
      </c>
      <c r="C13">
        <v>5</v>
      </c>
      <c r="D13">
        <v>7</v>
      </c>
      <c r="E13">
        <v>12</v>
      </c>
      <c r="F13">
        <v>15</v>
      </c>
      <c r="G13">
        <v>20</v>
      </c>
      <c r="H13">
        <v>4</v>
      </c>
      <c r="I13" t="str">
        <v>05 - 07 - 12 - 15 - 20 [x4]</v>
      </c>
      <c r="J13">
        <f>SUM(C13:G13)</f>
        <v>59</v>
      </c>
      <c r="K13">
        <f>AVERAGE(C13:G13)</f>
        <v>11.8</v>
      </c>
      <c r="L13">
        <f>G13-C13</f>
        <v>15</v>
      </c>
      <c r="M13">
        <f>SUMPRODUCT(MOD(C13:G13,2))</f>
        <v>3</v>
      </c>
      <c r="N13">
        <f>5-M13</f>
        <v>2</v>
      </c>
      <c r="O13">
        <f>COUNTIF(C13:G13,"&lt;=10")</f>
        <v>2</v>
      </c>
      <c r="P13">
        <f>COUNTIF(C13:G13,"&gt;=11")</f>
        <v>3</v>
      </c>
      <c r="Q13">
        <f>SUMPRODUCT(--(D13:G13-C13:F13=1))</f>
        <v>0</v>
      </c>
      <c r="R13">
        <f>SUMPRODUCT(COUNTIF(C14:G14,C13:G13))</f>
        <v>2</v>
      </c>
      <c r="U13" t="str">
        <v>Ball 12</v>
      </c>
      <c r="V13">
        <f>COUNTIF($C$2:$G$197,12)</f>
        <v>58</v>
      </c>
      <c r="W13">
        <v>49</v>
      </c>
      <c r="X13">
        <v>1.48</v>
      </c>
    </row>
    <row r="14">
      <c r="A14">
        <v>7932</v>
      </c>
      <c r="B14" t="str">
        <v>2026-10-09</v>
      </c>
      <c r="C14">
        <v>4</v>
      </c>
      <c r="D14">
        <v>7</v>
      </c>
      <c r="E14">
        <v>10</v>
      </c>
      <c r="F14">
        <v>12</v>
      </c>
      <c r="G14">
        <v>14</v>
      </c>
      <c r="H14">
        <v>2</v>
      </c>
      <c r="I14" t="str">
        <v>04 - 07 - 10 - 12 - 14 [x2]</v>
      </c>
      <c r="J14">
        <f>SUM(C14:G14)</f>
        <v>47</v>
      </c>
      <c r="K14">
        <f>AVERAGE(C14:G14)</f>
        <v>9.4</v>
      </c>
      <c r="L14">
        <f>G14-C14</f>
        <v>10</v>
      </c>
      <c r="M14">
        <f>SUMPRODUCT(MOD(C14:G14,2))</f>
        <v>1</v>
      </c>
      <c r="N14">
        <f>5-M14</f>
        <v>4</v>
      </c>
      <c r="O14">
        <f>COUNTIF(C14:G14,"&lt;=10")</f>
        <v>3</v>
      </c>
      <c r="P14">
        <f>COUNTIF(C14:G14,"&gt;=11")</f>
        <v>2</v>
      </c>
      <c r="Q14">
        <f>SUMPRODUCT(--(D14:G14-C14:F14=1))</f>
        <v>0</v>
      </c>
      <c r="R14">
        <f>SUMPRODUCT(COUNTIF(C15:G15,C14:G14))</f>
        <v>1</v>
      </c>
      <c r="U14" t="str">
        <v>Ball 13</v>
      </c>
      <c r="V14">
        <f>COUNTIF($C$2:$G$197,13)</f>
        <v>48</v>
      </c>
      <c r="W14">
        <v>49</v>
      </c>
      <c r="X14">
        <v>-0.16</v>
      </c>
    </row>
    <row r="15">
      <c r="A15">
        <v>7931</v>
      </c>
      <c r="B15" t="str">
        <v>2026-10-08</v>
      </c>
      <c r="C15">
        <v>2</v>
      </c>
      <c r="D15">
        <v>10</v>
      </c>
      <c r="E15">
        <v>13</v>
      </c>
      <c r="F15">
        <v>17</v>
      </c>
      <c r="G15">
        <v>20</v>
      </c>
      <c r="H15">
        <v>2</v>
      </c>
      <c r="I15" t="str">
        <v>02 - 10 - 13 - 17 - 20 [x2]</v>
      </c>
      <c r="J15">
        <f>SUM(C15:G15)</f>
        <v>62</v>
      </c>
      <c r="K15">
        <f>AVERAGE(C15:G15)</f>
        <v>12.4</v>
      </c>
      <c r="L15">
        <f>G15-C15</f>
        <v>18</v>
      </c>
      <c r="M15">
        <f>SUMPRODUCT(MOD(C15:G15,2))</f>
        <v>2</v>
      </c>
      <c r="N15">
        <f>5-M15</f>
        <v>3</v>
      </c>
      <c r="O15">
        <f>COUNTIF(C15:G15,"&lt;=10")</f>
        <v>2</v>
      </c>
      <c r="P15">
        <f>COUNTIF(C15:G15,"&gt;=11")</f>
        <v>3</v>
      </c>
      <c r="Q15">
        <f>SUMPRODUCT(--(D15:G15-C15:F15=1))</f>
        <v>0</v>
      </c>
      <c r="R15">
        <f>SUMPRODUCT(COUNTIF(C16:G16,C15:G15))</f>
        <v>2</v>
      </c>
      <c r="U15" t="str">
        <v>Ball 14</v>
      </c>
      <c r="V15">
        <f>COUNTIF($C$2:$G$197,14)</f>
        <v>45</v>
      </c>
      <c r="W15">
        <v>49</v>
      </c>
      <c r="X15">
        <v>-0.66</v>
      </c>
    </row>
    <row r="16">
      <c r="A16">
        <v>7930</v>
      </c>
      <c r="B16" t="str">
        <v>2026-10-07</v>
      </c>
      <c r="C16">
        <v>2</v>
      </c>
      <c r="D16">
        <v>5</v>
      </c>
      <c r="E16">
        <v>8</v>
      </c>
      <c r="F16">
        <v>13</v>
      </c>
      <c r="G16">
        <v>15</v>
      </c>
      <c r="H16">
        <v>3</v>
      </c>
      <c r="I16" t="str">
        <v>02 - 05 - 08 - 13 - 15 [x3]</v>
      </c>
      <c r="J16">
        <f>SUM(C16:G16)</f>
        <v>43</v>
      </c>
      <c r="K16">
        <f>AVERAGE(C16:G16)</f>
        <v>8.6</v>
      </c>
      <c r="L16">
        <f>G16-C16</f>
        <v>13</v>
      </c>
      <c r="M16">
        <f>SUMPRODUCT(MOD(C16:G16,2))</f>
        <v>3</v>
      </c>
      <c r="N16">
        <f>5-M16</f>
        <v>2</v>
      </c>
      <c r="O16">
        <f>COUNTIF(C16:G16,"&lt;=10")</f>
        <v>3</v>
      </c>
      <c r="P16">
        <f>COUNTIF(C16:G16,"&gt;=11")</f>
        <v>2</v>
      </c>
      <c r="Q16">
        <f>SUMPRODUCT(--(D16:G16-C16:F16=1))</f>
        <v>0</v>
      </c>
      <c r="R16">
        <f>SUMPRODUCT(COUNTIF(C17:G17,C16:G16))</f>
        <v>1</v>
      </c>
      <c r="U16" t="str">
        <v>Ball 15</v>
      </c>
      <c r="V16">
        <f>COUNTIF($C$2:$G$197,15)</f>
        <v>50</v>
      </c>
      <c r="W16">
        <v>49</v>
      </c>
      <c r="X16">
        <v>0.16</v>
      </c>
    </row>
    <row r="17">
      <c r="A17">
        <v>7929</v>
      </c>
      <c r="B17" t="str">
        <v>2026-10-06</v>
      </c>
      <c r="C17">
        <v>10</v>
      </c>
      <c r="D17">
        <v>12</v>
      </c>
      <c r="E17">
        <v>14</v>
      </c>
      <c r="F17">
        <v>15</v>
      </c>
      <c r="G17">
        <v>18</v>
      </c>
      <c r="H17">
        <v>1</v>
      </c>
      <c r="I17" t="str">
        <v>10 - 12 - 14 - 15 - 18 [x1]</v>
      </c>
      <c r="J17">
        <f>SUM(C17:G17)</f>
        <v>69</v>
      </c>
      <c r="K17">
        <f>AVERAGE(C17:G17)</f>
        <v>13.8</v>
      </c>
      <c r="L17">
        <f>G17-C17</f>
        <v>8</v>
      </c>
      <c r="M17">
        <f>SUMPRODUCT(MOD(C17:G17,2))</f>
        <v>1</v>
      </c>
      <c r="N17">
        <f>5-M17</f>
        <v>4</v>
      </c>
      <c r="O17">
        <f>COUNTIF(C17:G17,"&lt;=10")</f>
        <v>1</v>
      </c>
      <c r="P17">
        <f>COUNTIF(C17:G17,"&gt;=11")</f>
        <v>4</v>
      </c>
      <c r="Q17">
        <f>SUMPRODUCT(--(D17:G17-C17:F17=1))</f>
        <v>1</v>
      </c>
      <c r="R17">
        <f>SUMPRODUCT(COUNTIF(C18:G18,C17:G17))</f>
        <v>2</v>
      </c>
      <c r="U17" t="str">
        <v>Ball 16</v>
      </c>
      <c r="V17">
        <f>COUNTIF($C$2:$G$197,16)</f>
        <v>38</v>
      </c>
      <c r="W17">
        <v>49</v>
      </c>
      <c r="X17">
        <v>-1.81</v>
      </c>
    </row>
    <row r="18">
      <c r="A18">
        <v>7928</v>
      </c>
      <c r="B18" t="str">
        <v>2026-10-05</v>
      </c>
      <c r="C18">
        <v>5</v>
      </c>
      <c r="D18">
        <v>8</v>
      </c>
      <c r="E18">
        <v>11</v>
      </c>
      <c r="F18">
        <v>15</v>
      </c>
      <c r="G18">
        <v>18</v>
      </c>
      <c r="H18">
        <v>4</v>
      </c>
      <c r="I18" t="str">
        <v>05 - 08 - 11 - 15 - 18 [x4]</v>
      </c>
      <c r="J18">
        <f>SUM(C18:G18)</f>
        <v>57</v>
      </c>
      <c r="K18">
        <f>AVERAGE(C18:G18)</f>
        <v>11.4</v>
      </c>
      <c r="L18">
        <f>G18-C18</f>
        <v>13</v>
      </c>
      <c r="M18">
        <f>SUMPRODUCT(MOD(C18:G18,2))</f>
        <v>3</v>
      </c>
      <c r="N18">
        <f>5-M18</f>
        <v>2</v>
      </c>
      <c r="O18">
        <f>COUNTIF(C18:G18,"&lt;=10")</f>
        <v>2</v>
      </c>
      <c r="P18">
        <f>COUNTIF(C18:G18,"&gt;=11")</f>
        <v>3</v>
      </c>
      <c r="Q18">
        <f>SUMPRODUCT(--(D18:G18-C18:F18=1))</f>
        <v>0</v>
      </c>
      <c r="R18">
        <f>SUMPRODUCT(COUNTIF(C19:G19,C18:G18))</f>
        <v>0</v>
      </c>
      <c r="U18" t="str">
        <v>Ball 17</v>
      </c>
      <c r="V18">
        <f>COUNTIF($C$2:$G$197,17)</f>
        <v>54</v>
      </c>
      <c r="W18">
        <v>49</v>
      </c>
      <c r="X18">
        <v>0.82</v>
      </c>
    </row>
    <row r="19">
      <c r="A19">
        <v>7927</v>
      </c>
      <c r="B19" t="str">
        <v>2026-10-04</v>
      </c>
      <c r="C19">
        <v>9</v>
      </c>
      <c r="D19">
        <v>10</v>
      </c>
      <c r="E19">
        <v>12</v>
      </c>
      <c r="F19">
        <v>13</v>
      </c>
      <c r="G19">
        <v>14</v>
      </c>
      <c r="H19">
        <v>4</v>
      </c>
      <c r="I19" t="str">
        <v>09 - 10 - 12 - 13 - 14 [x4]</v>
      </c>
      <c r="J19">
        <f>SUM(C19:G19)</f>
        <v>58</v>
      </c>
      <c r="K19">
        <f>AVERAGE(C19:G19)</f>
        <v>11.6</v>
      </c>
      <c r="L19">
        <f>G19-C19</f>
        <v>5</v>
      </c>
      <c r="M19">
        <f>SUMPRODUCT(MOD(C19:G19,2))</f>
        <v>2</v>
      </c>
      <c r="N19">
        <f>5-M19</f>
        <v>3</v>
      </c>
      <c r="O19">
        <f>COUNTIF(C19:G19,"&lt;=10")</f>
        <v>2</v>
      </c>
      <c r="P19">
        <f>COUNTIF(C19:G19,"&gt;=11")</f>
        <v>3</v>
      </c>
      <c r="Q19">
        <f>SUMPRODUCT(--(D19:G19-C19:F19=1))</f>
        <v>3</v>
      </c>
      <c r="R19">
        <f>SUMPRODUCT(COUNTIF(C20:G20,C19:G19))</f>
        <v>1</v>
      </c>
      <c r="U19" t="str">
        <v>Ball 18</v>
      </c>
      <c r="V19">
        <f>COUNTIF($C$2:$G$197,18)</f>
        <v>44</v>
      </c>
      <c r="W19">
        <v>49</v>
      </c>
      <c r="X19">
        <v>-0.82</v>
      </c>
    </row>
    <row r="20">
      <c r="A20">
        <v>7926</v>
      </c>
      <c r="B20" t="str">
        <v>2026-10-03</v>
      </c>
      <c r="C20">
        <v>1</v>
      </c>
      <c r="D20">
        <v>4</v>
      </c>
      <c r="E20">
        <v>6</v>
      </c>
      <c r="F20">
        <v>9</v>
      </c>
      <c r="G20">
        <v>17</v>
      </c>
      <c r="H20">
        <v>2</v>
      </c>
      <c r="I20" t="str">
        <v>01 - 04 - 06 - 09 - 17 [x2]</v>
      </c>
      <c r="J20">
        <f>SUM(C20:G20)</f>
        <v>37</v>
      </c>
      <c r="K20">
        <f>AVERAGE(C20:G20)</f>
        <v>7.4</v>
      </c>
      <c r="L20">
        <f>G20-C20</f>
        <v>16</v>
      </c>
      <c r="M20">
        <f>SUMPRODUCT(MOD(C20:G20,2))</f>
        <v>3</v>
      </c>
      <c r="N20">
        <f>5-M20</f>
        <v>2</v>
      </c>
      <c r="O20">
        <f>COUNTIF(C20:G20,"&lt;=10")</f>
        <v>4</v>
      </c>
      <c r="P20">
        <f>COUNTIF(C20:G20,"&gt;=11")</f>
        <v>1</v>
      </c>
      <c r="Q20">
        <f>SUMPRODUCT(--(D20:G20-C20:F20=1))</f>
        <v>0</v>
      </c>
      <c r="R20">
        <f>SUMPRODUCT(COUNTIF(C21:G21,C20:G20))</f>
        <v>1</v>
      </c>
      <c r="U20" t="str">
        <v>Ball 19</v>
      </c>
      <c r="V20">
        <f>COUNTIF($C$2:$G$197,19)</f>
        <v>46</v>
      </c>
      <c r="W20">
        <v>49</v>
      </c>
      <c r="X20">
        <v>-0.49</v>
      </c>
    </row>
    <row r="21">
      <c r="A21">
        <v>7925</v>
      </c>
      <c r="B21" t="str">
        <v>2026-10-02</v>
      </c>
      <c r="C21">
        <v>5</v>
      </c>
      <c r="D21">
        <v>6</v>
      </c>
      <c r="E21">
        <v>10</v>
      </c>
      <c r="F21">
        <v>11</v>
      </c>
      <c r="G21">
        <v>18</v>
      </c>
      <c r="H21">
        <v>3</v>
      </c>
      <c r="I21" t="str">
        <v>05 - 06 - 10 - 11 - 18 [x3]</v>
      </c>
      <c r="J21">
        <f>SUM(C21:G21)</f>
        <v>50</v>
      </c>
      <c r="K21">
        <f>AVERAGE(C21:G21)</f>
        <v>10</v>
      </c>
      <c r="L21">
        <f>G21-C21</f>
        <v>13</v>
      </c>
      <c r="M21">
        <f>SUMPRODUCT(MOD(C21:G21,2))</f>
        <v>2</v>
      </c>
      <c r="N21">
        <f>5-M21</f>
        <v>3</v>
      </c>
      <c r="O21">
        <f>COUNTIF(C21:G21,"&lt;=10")</f>
        <v>3</v>
      </c>
      <c r="P21">
        <f>COUNTIF(C21:G21,"&gt;=11")</f>
        <v>2</v>
      </c>
      <c r="Q21">
        <f>SUMPRODUCT(--(D21:G21-C21:F21=1))</f>
        <v>2</v>
      </c>
      <c r="R21">
        <f>SUMPRODUCT(COUNTIF(C22:G22,C21:G21))</f>
        <v>1</v>
      </c>
      <c r="U21" t="str">
        <v>Ball 20</v>
      </c>
      <c r="V21">
        <f>COUNTIF($C$2:$G$197,20)</f>
        <v>49</v>
      </c>
      <c r="W21">
        <v>49</v>
      </c>
      <c r="X21">
        <v>0</v>
      </c>
    </row>
    <row r="22">
      <c r="A22">
        <v>7924</v>
      </c>
      <c r="B22" t="str">
        <v>2026-10-01</v>
      </c>
      <c r="C22">
        <v>1</v>
      </c>
      <c r="D22">
        <v>14</v>
      </c>
      <c r="E22">
        <v>18</v>
      </c>
      <c r="F22">
        <v>19</v>
      </c>
      <c r="G22">
        <v>20</v>
      </c>
      <c r="H22">
        <v>3</v>
      </c>
      <c r="I22" t="str">
        <v>01 - 14 - 18 - 19 - 20 [x3]</v>
      </c>
      <c r="J22">
        <f>SUM(C22:G22)</f>
        <v>72</v>
      </c>
      <c r="K22">
        <f>AVERAGE(C22:G22)</f>
        <v>14.4</v>
      </c>
      <c r="L22">
        <f>G22-C22</f>
        <v>19</v>
      </c>
      <c r="M22">
        <f>SUMPRODUCT(MOD(C22:G22,2))</f>
        <v>2</v>
      </c>
      <c r="N22">
        <f>5-M22</f>
        <v>3</v>
      </c>
      <c r="O22">
        <f>COUNTIF(C22:G22,"&lt;=10")</f>
        <v>1</v>
      </c>
      <c r="P22">
        <f>COUNTIF(C22:G22,"&gt;=11")</f>
        <v>4</v>
      </c>
      <c r="Q22">
        <f>SUMPRODUCT(--(D22:G22-C22:F22=1))</f>
        <v>2</v>
      </c>
      <c r="R22">
        <f>SUMPRODUCT(COUNTIF(C23:G23,C22:G22))</f>
        <v>1</v>
      </c>
    </row>
    <row r="23">
      <c r="A23">
        <v>7923</v>
      </c>
      <c r="B23" t="str">
        <v>2026-09-30</v>
      </c>
      <c r="C23">
        <v>3</v>
      </c>
      <c r="D23">
        <v>6</v>
      </c>
      <c r="E23">
        <v>15</v>
      </c>
      <c r="F23">
        <v>16</v>
      </c>
      <c r="G23">
        <v>20</v>
      </c>
      <c r="H23">
        <v>1</v>
      </c>
      <c r="I23" t="str">
        <v>03 - 06 - 15 - 16 - 20 [x1]</v>
      </c>
      <c r="J23">
        <f>SUM(C23:G23)</f>
        <v>60</v>
      </c>
      <c r="K23">
        <f>AVERAGE(C23:G23)</f>
        <v>12</v>
      </c>
      <c r="L23">
        <f>G23-C23</f>
        <v>17</v>
      </c>
      <c r="M23">
        <f>SUMPRODUCT(MOD(C23:G23,2))</f>
        <v>2</v>
      </c>
      <c r="N23">
        <f>5-M23</f>
        <v>3</v>
      </c>
      <c r="O23">
        <f>COUNTIF(C23:G23,"&lt;=10")</f>
        <v>2</v>
      </c>
      <c r="P23">
        <f>COUNTIF(C23:G23,"&gt;=11")</f>
        <v>3</v>
      </c>
      <c r="Q23">
        <f>SUMPRODUCT(--(D23:G23-C23:F23=1))</f>
        <v>1</v>
      </c>
      <c r="R23">
        <f>SUMPRODUCT(COUNTIF(C24:G24,C23:G23))</f>
        <v>0</v>
      </c>
    </row>
    <row r="24">
      <c r="A24">
        <v>7922</v>
      </c>
      <c r="B24" t="str">
        <v>2026-09-29</v>
      </c>
      <c r="C24">
        <v>8</v>
      </c>
      <c r="D24">
        <v>9</v>
      </c>
      <c r="E24">
        <v>17</v>
      </c>
      <c r="F24">
        <v>18</v>
      </c>
      <c r="G24">
        <v>19</v>
      </c>
      <c r="H24">
        <v>1</v>
      </c>
      <c r="I24" t="str">
        <v>08 - 09 - 17 - 18 - 19 [x1]</v>
      </c>
      <c r="J24">
        <f>SUM(C24:G24)</f>
        <v>71</v>
      </c>
      <c r="K24">
        <f>AVERAGE(C24:G24)</f>
        <v>14.2</v>
      </c>
      <c r="L24">
        <f>G24-C24</f>
        <v>11</v>
      </c>
      <c r="M24">
        <f>SUMPRODUCT(MOD(C24:G24,2))</f>
        <v>3</v>
      </c>
      <c r="N24">
        <f>5-M24</f>
        <v>2</v>
      </c>
      <c r="O24">
        <f>COUNTIF(C24:G24,"&lt;=10")</f>
        <v>2</v>
      </c>
      <c r="P24">
        <f>COUNTIF(C24:G24,"&gt;=11")</f>
        <v>3</v>
      </c>
      <c r="Q24">
        <f>SUMPRODUCT(--(D24:G24-C24:F24=1))</f>
        <v>3</v>
      </c>
      <c r="R24">
        <f>SUMPRODUCT(COUNTIF(C25:G25,C24:G24))</f>
        <v>2</v>
      </c>
    </row>
    <row r="25">
      <c r="A25">
        <v>7921</v>
      </c>
      <c r="B25" t="str">
        <v>2026-09-28</v>
      </c>
      <c r="C25">
        <v>7</v>
      </c>
      <c r="D25">
        <v>9</v>
      </c>
      <c r="E25">
        <v>10</v>
      </c>
      <c r="F25">
        <v>16</v>
      </c>
      <c r="G25">
        <v>17</v>
      </c>
      <c r="H25">
        <v>2</v>
      </c>
      <c r="I25" t="str">
        <v>07 - 09 - 10 - 16 - 17 [x2]</v>
      </c>
      <c r="J25">
        <f>SUM(C25:G25)</f>
        <v>59</v>
      </c>
      <c r="K25">
        <f>AVERAGE(C25:G25)</f>
        <v>11.8</v>
      </c>
      <c r="L25">
        <f>G25-C25</f>
        <v>10</v>
      </c>
      <c r="M25">
        <f>SUMPRODUCT(MOD(C25:G25,2))</f>
        <v>3</v>
      </c>
      <c r="N25">
        <f>5-M25</f>
        <v>2</v>
      </c>
      <c r="O25">
        <f>COUNTIF(C25:G25,"&lt;=10")</f>
        <v>3</v>
      </c>
      <c r="P25">
        <f>COUNTIF(C25:G25,"&gt;=11")</f>
        <v>2</v>
      </c>
      <c r="Q25">
        <f>SUMPRODUCT(--(D25:G25-C25:F25=1))</f>
        <v>2</v>
      </c>
      <c r="R25">
        <f>SUMPRODUCT(COUNTIF(C26:G26,C25:G25))</f>
        <v>1</v>
      </c>
    </row>
    <row r="26">
      <c r="A26">
        <v>7920</v>
      </c>
      <c r="B26" t="str">
        <v>2026-09-27</v>
      </c>
      <c r="C26">
        <v>6</v>
      </c>
      <c r="D26">
        <v>12</v>
      </c>
      <c r="E26">
        <v>13</v>
      </c>
      <c r="F26">
        <v>16</v>
      </c>
      <c r="G26">
        <v>19</v>
      </c>
      <c r="H26">
        <v>3</v>
      </c>
      <c r="I26" t="str">
        <v>06 - 12 - 13 - 16 - 19 [x3]</v>
      </c>
      <c r="J26">
        <f>SUM(C26:G26)</f>
        <v>66</v>
      </c>
      <c r="K26">
        <f>AVERAGE(C26:G26)</f>
        <v>13.2</v>
      </c>
      <c r="L26">
        <f>G26-C26</f>
        <v>13</v>
      </c>
      <c r="M26">
        <f>SUMPRODUCT(MOD(C26:G26,2))</f>
        <v>2</v>
      </c>
      <c r="N26">
        <f>5-M26</f>
        <v>3</v>
      </c>
      <c r="O26">
        <f>COUNTIF(C26:G26,"&lt;=10")</f>
        <v>1</v>
      </c>
      <c r="P26">
        <f>COUNTIF(C26:G26,"&gt;=11")</f>
        <v>4</v>
      </c>
      <c r="Q26">
        <f>SUMPRODUCT(--(D26:G26-C26:F26=1))</f>
        <v>1</v>
      </c>
      <c r="R26">
        <f>SUMPRODUCT(COUNTIF(C27:G27,C26:G26))</f>
        <v>1</v>
      </c>
    </row>
    <row r="27">
      <c r="A27">
        <v>7919</v>
      </c>
      <c r="B27" t="str">
        <v>2026-09-26</v>
      </c>
      <c r="C27">
        <v>1</v>
      </c>
      <c r="D27">
        <v>3</v>
      </c>
      <c r="E27">
        <v>9</v>
      </c>
      <c r="F27">
        <v>10</v>
      </c>
      <c r="G27">
        <v>12</v>
      </c>
      <c r="H27">
        <v>4</v>
      </c>
      <c r="I27" t="str">
        <v>01 - 03 - 09 - 10 - 12 [x4]</v>
      </c>
      <c r="J27">
        <f>SUM(C27:G27)</f>
        <v>35</v>
      </c>
      <c r="K27">
        <f>AVERAGE(C27:G27)</f>
        <v>7</v>
      </c>
      <c r="L27">
        <f>G27-C27</f>
        <v>11</v>
      </c>
      <c r="M27">
        <f>SUMPRODUCT(MOD(C27:G27,2))</f>
        <v>3</v>
      </c>
      <c r="N27">
        <f>5-M27</f>
        <v>2</v>
      </c>
      <c r="O27">
        <f>COUNTIF(C27:G27,"&lt;=10")</f>
        <v>4</v>
      </c>
      <c r="P27">
        <f>COUNTIF(C27:G27,"&gt;=11")</f>
        <v>1</v>
      </c>
      <c r="Q27">
        <f>SUMPRODUCT(--(D27:G27-C27:F27=1))</f>
        <v>1</v>
      </c>
      <c r="R27">
        <f>SUMPRODUCT(COUNTIF(C28:G28,C27:G27))</f>
        <v>3</v>
      </c>
    </row>
    <row r="28">
      <c r="A28">
        <v>7918</v>
      </c>
      <c r="B28" t="str">
        <v>2026-09-25</v>
      </c>
      <c r="C28">
        <v>1</v>
      </c>
      <c r="D28">
        <v>3</v>
      </c>
      <c r="E28">
        <v>12</v>
      </c>
      <c r="F28">
        <v>17</v>
      </c>
      <c r="G28">
        <v>18</v>
      </c>
      <c r="H28">
        <v>1</v>
      </c>
      <c r="I28" t="str">
        <v>01 - 03 - 12 - 17 - 18 [x1]</v>
      </c>
      <c r="J28">
        <f>SUM(C28:G28)</f>
        <v>51</v>
      </c>
      <c r="K28">
        <f>AVERAGE(C28:G28)</f>
        <v>10.2</v>
      </c>
      <c r="L28">
        <f>G28-C28</f>
        <v>17</v>
      </c>
      <c r="M28">
        <f>SUMPRODUCT(MOD(C28:G28,2))</f>
        <v>3</v>
      </c>
      <c r="N28">
        <f>5-M28</f>
        <v>2</v>
      </c>
      <c r="O28">
        <f>COUNTIF(C28:G28,"&lt;=10")</f>
        <v>2</v>
      </c>
      <c r="P28">
        <f>COUNTIF(C28:G28,"&gt;=11")</f>
        <v>3</v>
      </c>
      <c r="Q28">
        <f>SUMPRODUCT(--(D28:G28-C28:F28=1))</f>
        <v>1</v>
      </c>
      <c r="R28">
        <f>SUMPRODUCT(COUNTIF(C29:G29,C28:G28))</f>
        <v>2</v>
      </c>
    </row>
    <row r="29">
      <c r="A29">
        <v>7917</v>
      </c>
      <c r="B29" t="str">
        <v>2026-09-24</v>
      </c>
      <c r="C29">
        <v>2</v>
      </c>
      <c r="D29">
        <v>3</v>
      </c>
      <c r="E29">
        <v>16</v>
      </c>
      <c r="F29">
        <v>18</v>
      </c>
      <c r="G29">
        <v>19</v>
      </c>
      <c r="H29">
        <v>3</v>
      </c>
      <c r="I29" t="str">
        <v>02 - 03 - 16 - 18 - 19 [x3]</v>
      </c>
      <c r="J29">
        <f>SUM(C29:G29)</f>
        <v>58</v>
      </c>
      <c r="K29">
        <f>AVERAGE(C29:G29)</f>
        <v>11.6</v>
      </c>
      <c r="L29">
        <f>G29-C29</f>
        <v>17</v>
      </c>
      <c r="M29">
        <f>SUMPRODUCT(MOD(C29:G29,2))</f>
        <v>2</v>
      </c>
      <c r="N29">
        <f>5-M29</f>
        <v>3</v>
      </c>
      <c r="O29">
        <f>COUNTIF(C29:G29,"&lt;=10")</f>
        <v>2</v>
      </c>
      <c r="P29">
        <f>COUNTIF(C29:G29,"&gt;=11")</f>
        <v>3</v>
      </c>
      <c r="Q29">
        <f>SUMPRODUCT(--(D29:G29-C29:F29=1))</f>
        <v>2</v>
      </c>
      <c r="R29">
        <f>SUMPRODUCT(COUNTIF(C30:G30,C29:G29))</f>
        <v>1</v>
      </c>
    </row>
    <row r="30">
      <c r="A30">
        <v>7916</v>
      </c>
      <c r="B30" t="str">
        <v>2026-09-23</v>
      </c>
      <c r="C30">
        <v>3</v>
      </c>
      <c r="D30">
        <v>5</v>
      </c>
      <c r="E30">
        <v>8</v>
      </c>
      <c r="F30">
        <v>15</v>
      </c>
      <c r="G30">
        <v>20</v>
      </c>
      <c r="H30">
        <v>3</v>
      </c>
      <c r="I30" t="str">
        <v>03 - 05 - 08 - 15 - 20 [x3]</v>
      </c>
      <c r="J30">
        <f>SUM(C30:G30)</f>
        <v>51</v>
      </c>
      <c r="K30">
        <f>AVERAGE(C30:G30)</f>
        <v>10.2</v>
      </c>
      <c r="L30">
        <f>G30-C30</f>
        <v>17</v>
      </c>
      <c r="M30">
        <f>SUMPRODUCT(MOD(C30:G30,2))</f>
        <v>3</v>
      </c>
      <c r="N30">
        <f>5-M30</f>
        <v>2</v>
      </c>
      <c r="O30">
        <f>COUNTIF(C30:G30,"&lt;=10")</f>
        <v>3</v>
      </c>
      <c r="P30">
        <f>COUNTIF(C30:G30,"&gt;=11")</f>
        <v>2</v>
      </c>
      <c r="Q30">
        <f>SUMPRODUCT(--(D30:G30-C30:F30=1))</f>
        <v>0</v>
      </c>
      <c r="R30">
        <f>SUMPRODUCT(COUNTIF(C31:G31,C30:G30))</f>
        <v>2</v>
      </c>
    </row>
    <row r="31">
      <c r="A31">
        <v>7915</v>
      </c>
      <c r="B31" t="str">
        <v>2026-09-22</v>
      </c>
      <c r="C31">
        <v>1</v>
      </c>
      <c r="D31">
        <v>5</v>
      </c>
      <c r="E31">
        <v>8</v>
      </c>
      <c r="F31">
        <v>12</v>
      </c>
      <c r="G31">
        <v>19</v>
      </c>
      <c r="H31">
        <v>3</v>
      </c>
      <c r="I31" t="str">
        <v>01 - 05 - 08 - 12 - 19 [x3]</v>
      </c>
      <c r="J31">
        <f>SUM(C31:G31)</f>
        <v>45</v>
      </c>
      <c r="K31">
        <f>AVERAGE(C31:G31)</f>
        <v>9</v>
      </c>
      <c r="L31">
        <f>G31-C31</f>
        <v>18</v>
      </c>
      <c r="M31">
        <f>SUMPRODUCT(MOD(C31:G31,2))</f>
        <v>3</v>
      </c>
      <c r="N31">
        <f>5-M31</f>
        <v>2</v>
      </c>
      <c r="O31">
        <f>COUNTIF(C31:G31,"&lt;=10")</f>
        <v>3</v>
      </c>
      <c r="P31">
        <f>COUNTIF(C31:G31,"&gt;=11")</f>
        <v>2</v>
      </c>
      <c r="Q31">
        <f>SUMPRODUCT(--(D31:G31-C31:F31=1))</f>
        <v>0</v>
      </c>
      <c r="R31">
        <f>SUMPRODUCT(COUNTIF(C32:G32,C31:G31))</f>
        <v>2</v>
      </c>
    </row>
    <row r="32">
      <c r="A32">
        <v>7914</v>
      </c>
      <c r="B32" t="str">
        <v>2026-09-21</v>
      </c>
      <c r="C32">
        <v>2</v>
      </c>
      <c r="D32">
        <v>5</v>
      </c>
      <c r="E32">
        <v>12</v>
      </c>
      <c r="F32">
        <v>16</v>
      </c>
      <c r="G32">
        <v>17</v>
      </c>
      <c r="H32">
        <v>2</v>
      </c>
      <c r="I32" t="str">
        <v>02 - 05 - 12 - 16 - 17 [x2]</v>
      </c>
      <c r="J32">
        <f>SUM(C32:G32)</f>
        <v>52</v>
      </c>
      <c r="K32">
        <f>AVERAGE(C32:G32)</f>
        <v>10.4</v>
      </c>
      <c r="L32">
        <f>G32-C32</f>
        <v>15</v>
      </c>
      <c r="M32">
        <f>SUMPRODUCT(MOD(C32:G32,2))</f>
        <v>2</v>
      </c>
      <c r="N32">
        <f>5-M32</f>
        <v>3</v>
      </c>
      <c r="O32">
        <f>COUNTIF(C32:G32,"&lt;=10")</f>
        <v>2</v>
      </c>
      <c r="P32">
        <f>COUNTIF(C32:G32,"&gt;=11")</f>
        <v>3</v>
      </c>
      <c r="Q32">
        <f>SUMPRODUCT(--(D32:G32-C32:F32=1))</f>
        <v>1</v>
      </c>
      <c r="R32">
        <f>SUMPRODUCT(COUNTIF(C33:G33,C32:G32))</f>
        <v>0</v>
      </c>
    </row>
    <row r="33">
      <c r="A33">
        <v>7913</v>
      </c>
      <c r="B33" t="str">
        <v>2026-09-20</v>
      </c>
      <c r="C33">
        <v>3</v>
      </c>
      <c r="D33">
        <v>10</v>
      </c>
      <c r="E33">
        <v>11</v>
      </c>
      <c r="F33">
        <v>15</v>
      </c>
      <c r="G33">
        <v>18</v>
      </c>
      <c r="H33">
        <v>2</v>
      </c>
      <c r="I33" t="str">
        <v>03 - 10 - 11 - 15 - 18 [x2]</v>
      </c>
      <c r="J33">
        <f>SUM(C33:G33)</f>
        <v>57</v>
      </c>
      <c r="K33">
        <f>AVERAGE(C33:G33)</f>
        <v>11.4</v>
      </c>
      <c r="L33">
        <f>G33-C33</f>
        <v>15</v>
      </c>
      <c r="M33">
        <f>SUMPRODUCT(MOD(C33:G33,2))</f>
        <v>3</v>
      </c>
      <c r="N33">
        <f>5-M33</f>
        <v>2</v>
      </c>
      <c r="O33">
        <f>COUNTIF(C33:G33,"&lt;=10")</f>
        <v>2</v>
      </c>
      <c r="P33">
        <f>COUNTIF(C33:G33,"&gt;=11")</f>
        <v>3</v>
      </c>
      <c r="Q33">
        <f>SUMPRODUCT(--(D33:G33-C33:F33=1))</f>
        <v>1</v>
      </c>
      <c r="R33">
        <f>SUMPRODUCT(COUNTIF(C34:G34,C33:G33))</f>
        <v>2</v>
      </c>
    </row>
    <row r="34">
      <c r="A34">
        <v>7912</v>
      </c>
      <c r="B34" t="str">
        <v>2026-09-19</v>
      </c>
      <c r="C34">
        <v>1</v>
      </c>
      <c r="D34">
        <v>4</v>
      </c>
      <c r="E34">
        <v>5</v>
      </c>
      <c r="F34">
        <v>10</v>
      </c>
      <c r="G34">
        <v>18</v>
      </c>
      <c r="H34">
        <v>2</v>
      </c>
      <c r="I34" t="str">
        <v>01 - 04 - 05 - 10 - 18 [x2]</v>
      </c>
      <c r="J34">
        <f>SUM(C34:G34)</f>
        <v>38</v>
      </c>
      <c r="K34">
        <f>AVERAGE(C34:G34)</f>
        <v>7.6</v>
      </c>
      <c r="L34">
        <f>G34-C34</f>
        <v>17</v>
      </c>
      <c r="M34">
        <f>SUMPRODUCT(MOD(C34:G34,2))</f>
        <v>2</v>
      </c>
      <c r="N34">
        <f>5-M34</f>
        <v>3</v>
      </c>
      <c r="O34">
        <f>COUNTIF(C34:G34,"&lt;=10")</f>
        <v>4</v>
      </c>
      <c r="P34">
        <f>COUNTIF(C34:G34,"&gt;=11")</f>
        <v>1</v>
      </c>
      <c r="Q34">
        <f>SUMPRODUCT(--(D34:G34-C34:F34=1))</f>
        <v>1</v>
      </c>
      <c r="R34">
        <f>SUMPRODUCT(COUNTIF(C35:G35,C34:G34))</f>
        <v>1</v>
      </c>
    </row>
    <row r="35">
      <c r="A35">
        <v>7911</v>
      </c>
      <c r="B35" t="str">
        <v>2026-09-18</v>
      </c>
      <c r="C35">
        <v>6</v>
      </c>
      <c r="D35">
        <v>8</v>
      </c>
      <c r="E35">
        <v>14</v>
      </c>
      <c r="F35">
        <v>15</v>
      </c>
      <c r="G35">
        <v>18</v>
      </c>
      <c r="H35">
        <v>1</v>
      </c>
      <c r="I35" t="str">
        <v>06 - 08 - 14 - 15 - 18 [x1]</v>
      </c>
      <c r="J35">
        <f>SUM(C35:G35)</f>
        <v>61</v>
      </c>
      <c r="K35">
        <f>AVERAGE(C35:G35)</f>
        <v>12.2</v>
      </c>
      <c r="L35">
        <f>G35-C35</f>
        <v>12</v>
      </c>
      <c r="M35">
        <f>SUMPRODUCT(MOD(C35:G35,2))</f>
        <v>1</v>
      </c>
      <c r="N35">
        <f>5-M35</f>
        <v>4</v>
      </c>
      <c r="O35">
        <f>COUNTIF(C35:G35,"&lt;=10")</f>
        <v>2</v>
      </c>
      <c r="P35">
        <f>COUNTIF(C35:G35,"&gt;=11")</f>
        <v>3</v>
      </c>
      <c r="Q35">
        <f>SUMPRODUCT(--(D35:G35-C35:F35=1))</f>
        <v>1</v>
      </c>
      <c r="R35">
        <f>SUMPRODUCT(COUNTIF(C36:G36,C35:G35))</f>
        <v>1</v>
      </c>
    </row>
    <row r="36">
      <c r="A36">
        <v>7910</v>
      </c>
      <c r="B36" t="str">
        <v>2026-09-17</v>
      </c>
      <c r="C36">
        <v>8</v>
      </c>
      <c r="D36">
        <v>10</v>
      </c>
      <c r="E36">
        <v>13</v>
      </c>
      <c r="F36">
        <v>17</v>
      </c>
      <c r="G36">
        <v>20</v>
      </c>
      <c r="H36">
        <v>3</v>
      </c>
      <c r="I36" t="str">
        <v>08 - 10 - 13 - 17 - 20 [x3]</v>
      </c>
      <c r="J36">
        <f>SUM(C36:G36)</f>
        <v>68</v>
      </c>
      <c r="K36">
        <f>AVERAGE(C36:G36)</f>
        <v>13.6</v>
      </c>
      <c r="L36">
        <f>G36-C36</f>
        <v>12</v>
      </c>
      <c r="M36">
        <f>SUMPRODUCT(MOD(C36:G36,2))</f>
        <v>2</v>
      </c>
      <c r="N36">
        <f>5-M36</f>
        <v>3</v>
      </c>
      <c r="O36">
        <f>COUNTIF(C36:G36,"&lt;=10")</f>
        <v>2</v>
      </c>
      <c r="P36">
        <f>COUNTIF(C36:G36,"&gt;=11")</f>
        <v>3</v>
      </c>
      <c r="Q36">
        <f>SUMPRODUCT(--(D36:G36-C36:F36=1))</f>
        <v>0</v>
      </c>
      <c r="R36">
        <f>SUMPRODUCT(COUNTIF(C37:G37,C36:G36))</f>
        <v>2</v>
      </c>
    </row>
    <row r="37">
      <c r="A37">
        <v>7909</v>
      </c>
      <c r="B37" t="str">
        <v>2026-09-16</v>
      </c>
      <c r="C37">
        <v>3</v>
      </c>
      <c r="D37">
        <v>8</v>
      </c>
      <c r="E37">
        <v>15</v>
      </c>
      <c r="F37">
        <v>19</v>
      </c>
      <c r="G37">
        <v>20</v>
      </c>
      <c r="H37">
        <v>3</v>
      </c>
      <c r="I37" t="str">
        <v>03 - 08 - 15 - 19 - 20 [x3]</v>
      </c>
      <c r="J37">
        <f>SUM(C37:G37)</f>
        <v>65</v>
      </c>
      <c r="K37">
        <f>AVERAGE(C37:G37)</f>
        <v>13</v>
      </c>
      <c r="L37">
        <f>G37-C37</f>
        <v>17</v>
      </c>
      <c r="M37">
        <f>SUMPRODUCT(MOD(C37:G37,2))</f>
        <v>3</v>
      </c>
      <c r="N37">
        <f>5-M37</f>
        <v>2</v>
      </c>
      <c r="O37">
        <f>COUNTIF(C37:G37,"&lt;=10")</f>
        <v>2</v>
      </c>
      <c r="P37">
        <f>COUNTIF(C37:G37,"&gt;=11")</f>
        <v>3</v>
      </c>
      <c r="Q37">
        <f>SUMPRODUCT(--(D37:G37-C37:F37=1))</f>
        <v>1</v>
      </c>
      <c r="R37">
        <f>SUMPRODUCT(COUNTIF(C38:G38,C37:G37))</f>
        <v>0</v>
      </c>
    </row>
    <row r="38">
      <c r="A38">
        <v>7908</v>
      </c>
      <c r="B38" t="str">
        <v>2026-09-15</v>
      </c>
      <c r="C38">
        <v>4</v>
      </c>
      <c r="D38">
        <v>5</v>
      </c>
      <c r="E38">
        <v>13</v>
      </c>
      <c r="F38">
        <v>14</v>
      </c>
      <c r="G38">
        <v>17</v>
      </c>
      <c r="H38">
        <v>3</v>
      </c>
      <c r="I38" t="str">
        <v>04 - 05 - 13 - 14 - 17 [x3]</v>
      </c>
      <c r="J38">
        <f>SUM(C38:G38)</f>
        <v>53</v>
      </c>
      <c r="K38">
        <f>AVERAGE(C38:G38)</f>
        <v>10.6</v>
      </c>
      <c r="L38">
        <f>G38-C38</f>
        <v>13</v>
      </c>
      <c r="M38">
        <f>SUMPRODUCT(MOD(C38:G38,2))</f>
        <v>3</v>
      </c>
      <c r="N38">
        <f>5-M38</f>
        <v>2</v>
      </c>
      <c r="O38">
        <f>COUNTIF(C38:G38,"&lt;=10")</f>
        <v>2</v>
      </c>
      <c r="P38">
        <f>COUNTIF(C38:G38,"&gt;=11")</f>
        <v>3</v>
      </c>
      <c r="Q38">
        <f>SUMPRODUCT(--(D38:G38-C38:F38=1))</f>
        <v>2</v>
      </c>
      <c r="R38">
        <f>SUMPRODUCT(COUNTIF(C39:G39,C38:G38))</f>
        <v>2</v>
      </c>
    </row>
    <row r="39">
      <c r="A39">
        <v>7907</v>
      </c>
      <c r="B39" t="str">
        <v>2026-09-14</v>
      </c>
      <c r="C39">
        <v>1</v>
      </c>
      <c r="D39">
        <v>5</v>
      </c>
      <c r="E39">
        <v>15</v>
      </c>
      <c r="F39">
        <v>17</v>
      </c>
      <c r="G39">
        <v>19</v>
      </c>
      <c r="H39">
        <v>2</v>
      </c>
      <c r="I39" t="str">
        <v>01 - 05 - 15 - 17 - 19 [x2]</v>
      </c>
      <c r="J39">
        <f>SUM(C39:G39)</f>
        <v>57</v>
      </c>
      <c r="K39">
        <f>AVERAGE(C39:G39)</f>
        <v>11.4</v>
      </c>
      <c r="L39">
        <f>G39-C39</f>
        <v>18</v>
      </c>
      <c r="M39">
        <f>SUMPRODUCT(MOD(C39:G39,2))</f>
        <v>5</v>
      </c>
      <c r="N39">
        <f>5-M39</f>
        <v>0</v>
      </c>
      <c r="O39">
        <f>COUNTIF(C39:G39,"&lt;=10")</f>
        <v>2</v>
      </c>
      <c r="P39">
        <f>COUNTIF(C39:G39,"&gt;=11")</f>
        <v>3</v>
      </c>
      <c r="Q39">
        <f>SUMPRODUCT(--(D39:G39-C39:F39=1))</f>
        <v>0</v>
      </c>
      <c r="R39">
        <f>SUMPRODUCT(COUNTIF(C40:G40,C39:G39))</f>
        <v>0</v>
      </c>
    </row>
    <row r="40">
      <c r="A40">
        <v>7906</v>
      </c>
      <c r="B40" t="str">
        <v>2026-09-13</v>
      </c>
      <c r="C40">
        <v>2</v>
      </c>
      <c r="D40">
        <v>6</v>
      </c>
      <c r="E40">
        <v>8</v>
      </c>
      <c r="F40">
        <v>11</v>
      </c>
      <c r="G40">
        <v>20</v>
      </c>
      <c r="H40">
        <v>2</v>
      </c>
      <c r="I40" t="str">
        <v>02 - 06 - 08 - 11 - 20 [x2]</v>
      </c>
      <c r="J40">
        <f>SUM(C40:G40)</f>
        <v>47</v>
      </c>
      <c r="K40">
        <f>AVERAGE(C40:G40)</f>
        <v>9.4</v>
      </c>
      <c r="L40">
        <f>G40-C40</f>
        <v>18</v>
      </c>
      <c r="M40">
        <f>SUMPRODUCT(MOD(C40:G40,2))</f>
        <v>1</v>
      </c>
      <c r="N40">
        <f>5-M40</f>
        <v>4</v>
      </c>
      <c r="O40">
        <f>COUNTIF(C40:G40,"&lt;=10")</f>
        <v>3</v>
      </c>
      <c r="P40">
        <f>COUNTIF(C40:G40,"&gt;=11")</f>
        <v>2</v>
      </c>
      <c r="Q40">
        <f>SUMPRODUCT(--(D40:G40-C40:F40=1))</f>
        <v>0</v>
      </c>
      <c r="R40">
        <f>SUMPRODUCT(COUNTIF(C41:G41,C40:G40))</f>
        <v>2</v>
      </c>
    </row>
    <row r="41">
      <c r="A41">
        <v>7905</v>
      </c>
      <c r="B41" t="str">
        <v>2026-09-12</v>
      </c>
      <c r="C41">
        <v>1</v>
      </c>
      <c r="D41">
        <v>8</v>
      </c>
      <c r="E41">
        <v>10</v>
      </c>
      <c r="F41">
        <v>15</v>
      </c>
      <c r="G41">
        <v>20</v>
      </c>
      <c r="H41">
        <v>3</v>
      </c>
      <c r="I41" t="str">
        <v>01 - 08 - 10 - 15 - 20 [x3]</v>
      </c>
      <c r="J41">
        <f>SUM(C41:G41)</f>
        <v>54</v>
      </c>
      <c r="K41">
        <f>AVERAGE(C41:G41)</f>
        <v>10.8</v>
      </c>
      <c r="L41">
        <f>G41-C41</f>
        <v>19</v>
      </c>
      <c r="M41">
        <f>SUMPRODUCT(MOD(C41:G41,2))</f>
        <v>2</v>
      </c>
      <c r="N41">
        <f>5-M41</f>
        <v>3</v>
      </c>
      <c r="O41">
        <f>COUNTIF(C41:G41,"&lt;=10")</f>
        <v>3</v>
      </c>
      <c r="P41">
        <f>COUNTIF(C41:G41,"&gt;=11")</f>
        <v>2</v>
      </c>
      <c r="Q41">
        <f>SUMPRODUCT(--(D41:G41-C41:F41=1))</f>
        <v>0</v>
      </c>
      <c r="R41">
        <f>SUMPRODUCT(COUNTIF(C42:G42,C41:G41))</f>
        <v>1</v>
      </c>
    </row>
    <row r="42">
      <c r="A42">
        <v>7904</v>
      </c>
      <c r="B42" t="str">
        <v>2026-09-11</v>
      </c>
      <c r="C42">
        <v>11</v>
      </c>
      <c r="D42">
        <v>12</v>
      </c>
      <c r="E42">
        <v>14</v>
      </c>
      <c r="F42">
        <v>15</v>
      </c>
      <c r="G42">
        <v>18</v>
      </c>
      <c r="H42">
        <v>1</v>
      </c>
      <c r="I42" t="str">
        <v>11 - 12 - 14 - 15 - 18 [x1]</v>
      </c>
      <c r="J42">
        <f>SUM(C42:G42)</f>
        <v>70</v>
      </c>
      <c r="K42">
        <f>AVERAGE(C42:G42)</f>
        <v>14</v>
      </c>
      <c r="L42">
        <f>G42-C42</f>
        <v>7</v>
      </c>
      <c r="M42">
        <f>SUMPRODUCT(MOD(C42:G42,2))</f>
        <v>2</v>
      </c>
      <c r="N42">
        <f>5-M42</f>
        <v>3</v>
      </c>
      <c r="O42">
        <f>COUNTIF(C42:G42,"&lt;=10")</f>
        <v>0</v>
      </c>
      <c r="P42">
        <f>COUNTIF(C42:G42,"&gt;=11")</f>
        <v>5</v>
      </c>
      <c r="Q42">
        <f>SUMPRODUCT(--(D42:G42-C42:F42=1))</f>
        <v>2</v>
      </c>
      <c r="R42">
        <f>SUMPRODUCT(COUNTIF(C43:G43,C42:G42))</f>
        <v>1</v>
      </c>
    </row>
    <row r="43">
      <c r="A43">
        <v>7903</v>
      </c>
      <c r="B43" t="str">
        <v>2026-09-10</v>
      </c>
      <c r="C43">
        <v>1</v>
      </c>
      <c r="D43">
        <v>5</v>
      </c>
      <c r="E43">
        <v>9</v>
      </c>
      <c r="F43">
        <v>15</v>
      </c>
      <c r="G43">
        <v>16</v>
      </c>
      <c r="H43">
        <v>3</v>
      </c>
      <c r="I43" t="str">
        <v>01 - 05 - 09 - 15 - 16 [x3]</v>
      </c>
      <c r="J43">
        <f>SUM(C43:G43)</f>
        <v>46</v>
      </c>
      <c r="K43">
        <f>AVERAGE(C43:G43)</f>
        <v>9.2</v>
      </c>
      <c r="L43">
        <f>G43-C43</f>
        <v>15</v>
      </c>
      <c r="M43">
        <f>SUMPRODUCT(MOD(C43:G43,2))</f>
        <v>4</v>
      </c>
      <c r="N43">
        <f>5-M43</f>
        <v>1</v>
      </c>
      <c r="O43">
        <f>COUNTIF(C43:G43,"&lt;=10")</f>
        <v>3</v>
      </c>
      <c r="P43">
        <f>COUNTIF(C43:G43,"&gt;=11")</f>
        <v>2</v>
      </c>
      <c r="Q43">
        <f>SUMPRODUCT(--(D43:G43-C43:F43=1))</f>
        <v>1</v>
      </c>
      <c r="R43">
        <f>SUMPRODUCT(COUNTIF(C44:G44,C43:G43))</f>
        <v>2</v>
      </c>
    </row>
    <row r="44">
      <c r="A44">
        <v>7902</v>
      </c>
      <c r="B44" t="str">
        <v>2026-09-09</v>
      </c>
      <c r="C44">
        <v>1</v>
      </c>
      <c r="D44">
        <v>3</v>
      </c>
      <c r="E44">
        <v>9</v>
      </c>
      <c r="F44">
        <v>12</v>
      </c>
      <c r="G44">
        <v>17</v>
      </c>
      <c r="H44">
        <v>1</v>
      </c>
      <c r="I44" t="str">
        <v>01 - 03 - 09 - 12 - 17 [x1]</v>
      </c>
      <c r="J44">
        <f>SUM(C44:G44)</f>
        <v>42</v>
      </c>
      <c r="K44">
        <f>AVERAGE(C44:G44)</f>
        <v>8.4</v>
      </c>
      <c r="L44">
        <f>G44-C44</f>
        <v>16</v>
      </c>
      <c r="M44">
        <f>SUMPRODUCT(MOD(C44:G44,2))</f>
        <v>4</v>
      </c>
      <c r="N44">
        <f>5-M44</f>
        <v>1</v>
      </c>
      <c r="O44">
        <f>COUNTIF(C44:G44,"&lt;=10")</f>
        <v>3</v>
      </c>
      <c r="P44">
        <f>COUNTIF(C44:G44,"&gt;=11")</f>
        <v>2</v>
      </c>
      <c r="Q44">
        <f>SUMPRODUCT(--(D44:G44-C44:F44=1))</f>
        <v>0</v>
      </c>
      <c r="R44">
        <f>SUMPRODUCT(COUNTIF(C45:G45,C44:G44))</f>
        <v>1</v>
      </c>
    </row>
    <row r="45">
      <c r="A45">
        <v>7901</v>
      </c>
      <c r="B45" t="str">
        <v>2026-09-08</v>
      </c>
      <c r="C45">
        <v>3</v>
      </c>
      <c r="D45">
        <v>4</v>
      </c>
      <c r="E45">
        <v>10</v>
      </c>
      <c r="F45">
        <v>13</v>
      </c>
      <c r="G45">
        <v>15</v>
      </c>
      <c r="H45">
        <v>4</v>
      </c>
      <c r="I45" t="str">
        <v>03 - 04 - 10 - 13 - 15 [x4]</v>
      </c>
      <c r="J45">
        <f>SUM(C45:G45)</f>
        <v>45</v>
      </c>
      <c r="K45">
        <f>AVERAGE(C45:G45)</f>
        <v>9</v>
      </c>
      <c r="L45">
        <f>G45-C45</f>
        <v>12</v>
      </c>
      <c r="M45">
        <f>SUMPRODUCT(MOD(C45:G45,2))</f>
        <v>3</v>
      </c>
      <c r="N45">
        <f>5-M45</f>
        <v>2</v>
      </c>
      <c r="O45">
        <f>COUNTIF(C45:G45,"&lt;=10")</f>
        <v>3</v>
      </c>
      <c r="P45">
        <f>COUNTIF(C45:G45,"&gt;=11")</f>
        <v>2</v>
      </c>
      <c r="Q45">
        <f>SUMPRODUCT(--(D45:G45-C45:F45=1))</f>
        <v>1</v>
      </c>
      <c r="R45">
        <f>SUMPRODUCT(COUNTIF(C46:G46,C45:G45))</f>
        <v>1</v>
      </c>
    </row>
    <row r="46">
      <c r="A46">
        <v>7900</v>
      </c>
      <c r="B46" t="str">
        <v>2026-09-07</v>
      </c>
      <c r="C46">
        <v>3</v>
      </c>
      <c r="D46">
        <v>11</v>
      </c>
      <c r="E46">
        <v>14</v>
      </c>
      <c r="F46">
        <v>17</v>
      </c>
      <c r="G46">
        <v>20</v>
      </c>
      <c r="H46">
        <v>3</v>
      </c>
      <c r="I46" t="str">
        <v>03 - 11 - 14 - 17 - 20 [x3]</v>
      </c>
      <c r="J46">
        <f>SUM(C46:G46)</f>
        <v>65</v>
      </c>
      <c r="K46">
        <f>AVERAGE(C46:G46)</f>
        <v>13</v>
      </c>
      <c r="L46">
        <f>G46-C46</f>
        <v>17</v>
      </c>
      <c r="M46">
        <f>SUMPRODUCT(MOD(C46:G46,2))</f>
        <v>3</v>
      </c>
      <c r="N46">
        <f>5-M46</f>
        <v>2</v>
      </c>
      <c r="O46">
        <f>COUNTIF(C46:G46,"&lt;=10")</f>
        <v>1</v>
      </c>
      <c r="P46">
        <f>COUNTIF(C46:G46,"&gt;=11")</f>
        <v>4</v>
      </c>
      <c r="Q46">
        <f>SUMPRODUCT(--(D46:G46-C46:F46=1))</f>
        <v>0</v>
      </c>
      <c r="R46">
        <f>SUMPRODUCT(COUNTIF(C47:G47,C46:G46))</f>
        <v>3</v>
      </c>
    </row>
    <row r="47">
      <c r="A47">
        <v>7899</v>
      </c>
      <c r="B47" t="str">
        <v>2026-09-06</v>
      </c>
      <c r="C47">
        <v>1</v>
      </c>
      <c r="D47">
        <v>11</v>
      </c>
      <c r="E47">
        <v>14</v>
      </c>
      <c r="F47">
        <v>17</v>
      </c>
      <c r="G47">
        <v>19</v>
      </c>
      <c r="H47">
        <v>1</v>
      </c>
      <c r="I47" t="str">
        <v>01 - 11 - 14 - 17 - 19 [x1]</v>
      </c>
      <c r="J47">
        <f>SUM(C47:G47)</f>
        <v>62</v>
      </c>
      <c r="K47">
        <f>AVERAGE(C47:G47)</f>
        <v>12.4</v>
      </c>
      <c r="L47">
        <f>G47-C47</f>
        <v>18</v>
      </c>
      <c r="M47">
        <f>SUMPRODUCT(MOD(C47:G47,2))</f>
        <v>4</v>
      </c>
      <c r="N47">
        <f>5-M47</f>
        <v>1</v>
      </c>
      <c r="O47">
        <f>COUNTIF(C47:G47,"&lt;=10")</f>
        <v>1</v>
      </c>
      <c r="P47">
        <f>COUNTIF(C47:G47,"&gt;=11")</f>
        <v>4</v>
      </c>
      <c r="Q47">
        <f>SUMPRODUCT(--(D47:G47-C47:F47=1))</f>
        <v>0</v>
      </c>
      <c r="R47">
        <f>SUMPRODUCT(COUNTIF(C48:G48,C47:G47))</f>
        <v>2</v>
      </c>
    </row>
    <row r="48">
      <c r="A48">
        <v>7898</v>
      </c>
      <c r="B48" t="str">
        <v>2026-09-05</v>
      </c>
      <c r="C48">
        <v>4</v>
      </c>
      <c r="D48">
        <v>5</v>
      </c>
      <c r="E48">
        <v>9</v>
      </c>
      <c r="F48">
        <v>17</v>
      </c>
      <c r="G48">
        <v>19</v>
      </c>
      <c r="H48">
        <v>3</v>
      </c>
      <c r="I48" t="str">
        <v>04 - 05 - 09 - 17 - 19 [x3]</v>
      </c>
      <c r="J48">
        <f>SUM(C48:G48)</f>
        <v>54</v>
      </c>
      <c r="K48">
        <f>AVERAGE(C48:G48)</f>
        <v>10.8</v>
      </c>
      <c r="L48">
        <f>G48-C48</f>
        <v>15</v>
      </c>
      <c r="M48">
        <f>SUMPRODUCT(MOD(C48:G48,2))</f>
        <v>4</v>
      </c>
      <c r="N48">
        <f>5-M48</f>
        <v>1</v>
      </c>
      <c r="O48">
        <f>COUNTIF(C48:G48,"&lt;=10")</f>
        <v>3</v>
      </c>
      <c r="P48">
        <f>COUNTIF(C48:G48,"&gt;=11")</f>
        <v>2</v>
      </c>
      <c r="Q48">
        <f>SUMPRODUCT(--(D48:G48-C48:F48=1))</f>
        <v>1</v>
      </c>
      <c r="R48">
        <f>SUMPRODUCT(COUNTIF(C49:G49,C48:G48))</f>
        <v>3</v>
      </c>
    </row>
    <row r="49">
      <c r="A49">
        <v>7897</v>
      </c>
      <c r="B49" t="str">
        <v>2026-09-04</v>
      </c>
      <c r="C49">
        <v>5</v>
      </c>
      <c r="D49">
        <v>7</v>
      </c>
      <c r="E49">
        <v>10</v>
      </c>
      <c r="F49">
        <v>17</v>
      </c>
      <c r="G49">
        <v>19</v>
      </c>
      <c r="H49">
        <v>2</v>
      </c>
      <c r="I49" t="str">
        <v>05 - 07 - 10 - 17 - 19 [x2]</v>
      </c>
      <c r="J49">
        <f>SUM(C49:G49)</f>
        <v>58</v>
      </c>
      <c r="K49">
        <f>AVERAGE(C49:G49)</f>
        <v>11.6</v>
      </c>
      <c r="L49">
        <f>G49-C49</f>
        <v>14</v>
      </c>
      <c r="M49">
        <f>SUMPRODUCT(MOD(C49:G49,2))</f>
        <v>4</v>
      </c>
      <c r="N49">
        <f>5-M49</f>
        <v>1</v>
      </c>
      <c r="O49">
        <f>COUNTIF(C49:G49,"&lt;=10")</f>
        <v>3</v>
      </c>
      <c r="P49">
        <f>COUNTIF(C49:G49,"&gt;=11")</f>
        <v>2</v>
      </c>
      <c r="Q49">
        <f>SUMPRODUCT(--(D49:G49-C49:F49=1))</f>
        <v>0</v>
      </c>
      <c r="R49">
        <f>SUMPRODUCT(COUNTIF(C50:G50,C49:G49))</f>
        <v>1</v>
      </c>
    </row>
    <row r="50">
      <c r="A50">
        <v>7896</v>
      </c>
      <c r="B50" t="str">
        <v>2026-09-03</v>
      </c>
      <c r="C50">
        <v>3</v>
      </c>
      <c r="D50">
        <v>9</v>
      </c>
      <c r="E50">
        <v>13</v>
      </c>
      <c r="F50">
        <v>19</v>
      </c>
      <c r="G50">
        <v>20</v>
      </c>
      <c r="H50">
        <v>3</v>
      </c>
      <c r="I50" t="str">
        <v>03 - 09 - 13 - 19 - 20 [x3]</v>
      </c>
      <c r="J50">
        <f>SUM(C50:G50)</f>
        <v>64</v>
      </c>
      <c r="K50">
        <f>AVERAGE(C50:G50)</f>
        <v>12.8</v>
      </c>
      <c r="L50">
        <f>G50-C50</f>
        <v>17</v>
      </c>
      <c r="M50">
        <f>SUMPRODUCT(MOD(C50:G50,2))</f>
        <v>4</v>
      </c>
      <c r="N50">
        <f>5-M50</f>
        <v>1</v>
      </c>
      <c r="O50">
        <f>COUNTIF(C50:G50,"&lt;=10")</f>
        <v>2</v>
      </c>
      <c r="P50">
        <f>COUNTIF(C50:G50,"&gt;=11")</f>
        <v>3</v>
      </c>
      <c r="Q50">
        <f>SUMPRODUCT(--(D50:G50-C50:F50=1))</f>
        <v>1</v>
      </c>
      <c r="R50">
        <f>SUMPRODUCT(COUNTIF(C51:G51,C50:G50))</f>
        <v>1</v>
      </c>
    </row>
    <row r="51">
      <c r="A51">
        <v>7895</v>
      </c>
      <c r="B51" t="str">
        <v>2026-09-02</v>
      </c>
      <c r="C51">
        <v>4</v>
      </c>
      <c r="D51">
        <v>5</v>
      </c>
      <c r="E51">
        <v>9</v>
      </c>
      <c r="F51">
        <v>14</v>
      </c>
      <c r="G51">
        <v>18</v>
      </c>
      <c r="H51">
        <v>4</v>
      </c>
      <c r="I51" t="str">
        <v>04 - 05 - 09 - 14 - 18 [x4]</v>
      </c>
      <c r="J51">
        <f>SUM(C51:G51)</f>
        <v>50</v>
      </c>
      <c r="K51">
        <f>AVERAGE(C51:G51)</f>
        <v>10</v>
      </c>
      <c r="L51">
        <f>G51-C51</f>
        <v>14</v>
      </c>
      <c r="M51">
        <f>SUMPRODUCT(MOD(C51:G51,2))</f>
        <v>2</v>
      </c>
      <c r="N51">
        <f>5-M51</f>
        <v>3</v>
      </c>
      <c r="O51">
        <f>COUNTIF(C51:G51,"&lt;=10")</f>
        <v>3</v>
      </c>
      <c r="P51">
        <f>COUNTIF(C51:G51,"&gt;=11")</f>
        <v>2</v>
      </c>
      <c r="Q51">
        <f>SUMPRODUCT(--(D51:G51-C51:F51=1))</f>
        <v>1</v>
      </c>
      <c r="R51">
        <f>SUMPRODUCT(COUNTIF(C52:G52,C51:G51))</f>
        <v>1</v>
      </c>
    </row>
    <row r="52">
      <c r="A52">
        <v>7894</v>
      </c>
      <c r="B52" t="str">
        <v>2026-09-01</v>
      </c>
      <c r="C52">
        <v>1</v>
      </c>
      <c r="D52">
        <v>3</v>
      </c>
      <c r="E52">
        <v>5</v>
      </c>
      <c r="F52">
        <v>7</v>
      </c>
      <c r="G52">
        <v>15</v>
      </c>
      <c r="H52">
        <v>2</v>
      </c>
      <c r="I52" t="str">
        <v>01 - 03 - 05 - 07 - 15 [x2]</v>
      </c>
      <c r="J52">
        <f>SUM(C52:G52)</f>
        <v>31</v>
      </c>
      <c r="K52">
        <f>AVERAGE(C52:G52)</f>
        <v>6.2</v>
      </c>
      <c r="L52">
        <f>G52-C52</f>
        <v>14</v>
      </c>
      <c r="M52">
        <f>SUMPRODUCT(MOD(C52:G52,2))</f>
        <v>5</v>
      </c>
      <c r="N52">
        <f>5-M52</f>
        <v>0</v>
      </c>
      <c r="O52">
        <f>COUNTIF(C52:G52,"&lt;=10")</f>
        <v>4</v>
      </c>
      <c r="P52">
        <f>COUNTIF(C52:G52,"&gt;=11")</f>
        <v>1</v>
      </c>
      <c r="Q52">
        <f>SUMPRODUCT(--(D52:G52-C52:F52=1))</f>
        <v>0</v>
      </c>
      <c r="R52">
        <f>SUMPRODUCT(COUNTIF(C53:G53,C52:G52))</f>
        <v>1</v>
      </c>
    </row>
    <row r="53">
      <c r="A53">
        <v>7893</v>
      </c>
      <c r="B53" t="str">
        <v>2026-08-31</v>
      </c>
      <c r="C53">
        <v>6</v>
      </c>
      <c r="D53">
        <v>7</v>
      </c>
      <c r="E53">
        <v>9</v>
      </c>
      <c r="F53">
        <v>10</v>
      </c>
      <c r="G53">
        <v>20</v>
      </c>
      <c r="H53">
        <v>2</v>
      </c>
      <c r="I53" t="str">
        <v>06 - 07 - 09 - 10 - 20 [x2]</v>
      </c>
      <c r="J53">
        <f>SUM(C53:G53)</f>
        <v>52</v>
      </c>
      <c r="K53">
        <f>AVERAGE(C53:G53)</f>
        <v>10.4</v>
      </c>
      <c r="L53">
        <f>G53-C53</f>
        <v>14</v>
      </c>
      <c r="M53">
        <f>SUMPRODUCT(MOD(C53:G53,2))</f>
        <v>2</v>
      </c>
      <c r="N53">
        <f>5-M53</f>
        <v>3</v>
      </c>
      <c r="O53">
        <f>COUNTIF(C53:G53,"&lt;=10")</f>
        <v>4</v>
      </c>
      <c r="P53">
        <f>COUNTIF(C53:G53,"&gt;=11")</f>
        <v>1</v>
      </c>
      <c r="Q53">
        <f>SUMPRODUCT(--(D53:G53-C53:F53=1))</f>
        <v>2</v>
      </c>
      <c r="R53">
        <f>SUMPRODUCT(COUNTIF(C54:G54,C53:G53))</f>
        <v>2</v>
      </c>
    </row>
    <row r="54">
      <c r="A54">
        <v>7892</v>
      </c>
      <c r="B54" t="str">
        <v>2026-08-30</v>
      </c>
      <c r="C54">
        <v>7</v>
      </c>
      <c r="D54">
        <v>8</v>
      </c>
      <c r="E54">
        <v>9</v>
      </c>
      <c r="F54">
        <v>12</v>
      </c>
      <c r="G54">
        <v>17</v>
      </c>
      <c r="H54">
        <v>1</v>
      </c>
      <c r="I54" t="str">
        <v>07 - 08 - 09 - 12 - 17 [x1]</v>
      </c>
      <c r="J54">
        <f>SUM(C54:G54)</f>
        <v>53</v>
      </c>
      <c r="K54">
        <f>AVERAGE(C54:G54)</f>
        <v>10.6</v>
      </c>
      <c r="L54">
        <f>G54-C54</f>
        <v>10</v>
      </c>
      <c r="M54">
        <f>SUMPRODUCT(MOD(C54:G54,2))</f>
        <v>3</v>
      </c>
      <c r="N54">
        <f>5-M54</f>
        <v>2</v>
      </c>
      <c r="O54">
        <f>COUNTIF(C54:G54,"&lt;=10")</f>
        <v>3</v>
      </c>
      <c r="P54">
        <f>COUNTIF(C54:G54,"&gt;=11")</f>
        <v>2</v>
      </c>
      <c r="Q54">
        <f>SUMPRODUCT(--(D54:G54-C54:F54=1))</f>
        <v>2</v>
      </c>
      <c r="R54">
        <f>SUMPRODUCT(COUNTIF(C55:G55,C54:G54))</f>
        <v>2</v>
      </c>
    </row>
    <row r="55">
      <c r="A55">
        <v>7891</v>
      </c>
      <c r="B55" t="str">
        <v>2026-08-29</v>
      </c>
      <c r="C55">
        <v>2</v>
      </c>
      <c r="D55">
        <v>7</v>
      </c>
      <c r="E55">
        <v>14</v>
      </c>
      <c r="F55">
        <v>17</v>
      </c>
      <c r="G55">
        <v>18</v>
      </c>
      <c r="H55">
        <v>2</v>
      </c>
      <c r="I55" t="str">
        <v>02 - 07 - 14 - 17 - 18 [x2]</v>
      </c>
      <c r="J55">
        <f>SUM(C55:G55)</f>
        <v>58</v>
      </c>
      <c r="K55">
        <f>AVERAGE(C55:G55)</f>
        <v>11.6</v>
      </c>
      <c r="L55">
        <f>G55-C55</f>
        <v>16</v>
      </c>
      <c r="M55">
        <f>SUMPRODUCT(MOD(C55:G55,2))</f>
        <v>2</v>
      </c>
      <c r="N55">
        <f>5-M55</f>
        <v>3</v>
      </c>
      <c r="O55">
        <f>COUNTIF(C55:G55,"&lt;=10")</f>
        <v>2</v>
      </c>
      <c r="P55">
        <f>COUNTIF(C55:G55,"&gt;=11")</f>
        <v>3</v>
      </c>
      <c r="Q55">
        <f>SUMPRODUCT(--(D55:G55-C55:F55=1))</f>
        <v>1</v>
      </c>
      <c r="R55">
        <f>SUMPRODUCT(COUNTIF(C56:G56,C55:G55))</f>
        <v>1</v>
      </c>
    </row>
    <row r="56">
      <c r="A56">
        <v>7890</v>
      </c>
      <c r="B56" t="str">
        <v>2026-08-28</v>
      </c>
      <c r="C56">
        <v>2</v>
      </c>
      <c r="D56">
        <v>3</v>
      </c>
      <c r="E56">
        <v>5</v>
      </c>
      <c r="F56">
        <v>10</v>
      </c>
      <c r="G56">
        <v>11</v>
      </c>
      <c r="H56">
        <v>1</v>
      </c>
      <c r="I56" t="str">
        <v>02 - 03 - 05 - 10 - 11 [x1]</v>
      </c>
      <c r="J56">
        <f>SUM(C56:G56)</f>
        <v>31</v>
      </c>
      <c r="K56">
        <f>AVERAGE(C56:G56)</f>
        <v>6.2</v>
      </c>
      <c r="L56">
        <f>G56-C56</f>
        <v>9</v>
      </c>
      <c r="M56">
        <f>SUMPRODUCT(MOD(C56:G56,2))</f>
        <v>3</v>
      </c>
      <c r="N56">
        <f>5-M56</f>
        <v>2</v>
      </c>
      <c r="O56">
        <f>COUNTIF(C56:G56,"&lt;=10")</f>
        <v>4</v>
      </c>
      <c r="P56">
        <f>COUNTIF(C56:G56,"&gt;=11")</f>
        <v>1</v>
      </c>
      <c r="Q56">
        <f>SUMPRODUCT(--(D56:G56-C56:F56=1))</f>
        <v>2</v>
      </c>
      <c r="R56">
        <f>SUMPRODUCT(COUNTIF(C57:G57,C56:G56))</f>
        <v>2</v>
      </c>
    </row>
    <row r="57">
      <c r="A57">
        <v>7889</v>
      </c>
      <c r="B57" t="str">
        <v>2026-08-27</v>
      </c>
      <c r="C57">
        <v>2</v>
      </c>
      <c r="D57">
        <v>5</v>
      </c>
      <c r="E57">
        <v>7</v>
      </c>
      <c r="F57">
        <v>9</v>
      </c>
      <c r="G57">
        <v>15</v>
      </c>
      <c r="H57">
        <v>3</v>
      </c>
      <c r="I57" t="str">
        <v>02 - 05 - 07 - 09 - 15 [x3]</v>
      </c>
      <c r="J57">
        <f>SUM(C57:G57)</f>
        <v>38</v>
      </c>
      <c r="K57">
        <f>AVERAGE(C57:G57)</f>
        <v>7.6</v>
      </c>
      <c r="L57">
        <f>G57-C57</f>
        <v>13</v>
      </c>
      <c r="M57">
        <f>SUMPRODUCT(MOD(C57:G57,2))</f>
        <v>4</v>
      </c>
      <c r="N57">
        <f>5-M57</f>
        <v>1</v>
      </c>
      <c r="O57">
        <f>COUNTIF(C57:G57,"&lt;=10")</f>
        <v>4</v>
      </c>
      <c r="P57">
        <f>COUNTIF(C57:G57,"&gt;=11")</f>
        <v>1</v>
      </c>
      <c r="Q57">
        <f>SUMPRODUCT(--(D57:G57-C57:F57=1))</f>
        <v>0</v>
      </c>
      <c r="R57">
        <f>SUMPRODUCT(COUNTIF(C58:G58,C57:G57))</f>
        <v>2</v>
      </c>
    </row>
    <row r="58">
      <c r="A58">
        <v>7888</v>
      </c>
      <c r="B58" t="str">
        <v>2026-08-26</v>
      </c>
      <c r="C58">
        <v>2</v>
      </c>
      <c r="D58">
        <v>6</v>
      </c>
      <c r="E58">
        <v>7</v>
      </c>
      <c r="F58">
        <v>8</v>
      </c>
      <c r="G58">
        <v>11</v>
      </c>
      <c r="H58">
        <v>3</v>
      </c>
      <c r="I58" t="str">
        <v>02 - 06 - 07 - 08 - 11 [x3]</v>
      </c>
      <c r="J58">
        <f>SUM(C58:G58)</f>
        <v>34</v>
      </c>
      <c r="K58">
        <f>AVERAGE(C58:G58)</f>
        <v>6.8</v>
      </c>
      <c r="L58">
        <f>G58-C58</f>
        <v>9</v>
      </c>
      <c r="M58">
        <f>SUMPRODUCT(MOD(C58:G58,2))</f>
        <v>2</v>
      </c>
      <c r="N58">
        <f>5-M58</f>
        <v>3</v>
      </c>
      <c r="O58">
        <f>COUNTIF(C58:G58,"&lt;=10")</f>
        <v>4</v>
      </c>
      <c r="P58">
        <f>COUNTIF(C58:G58,"&gt;=11")</f>
        <v>1</v>
      </c>
      <c r="Q58">
        <f>SUMPRODUCT(--(D58:G58-C58:F58=1))</f>
        <v>2</v>
      </c>
      <c r="R58">
        <f>SUMPRODUCT(COUNTIF(C59:G59,C58:G58))</f>
        <v>0</v>
      </c>
    </row>
    <row r="59">
      <c r="A59">
        <v>7887</v>
      </c>
      <c r="B59" t="str">
        <v>2026-08-25</v>
      </c>
      <c r="C59">
        <v>1</v>
      </c>
      <c r="D59">
        <v>3</v>
      </c>
      <c r="E59">
        <v>9</v>
      </c>
      <c r="F59">
        <v>13</v>
      </c>
      <c r="G59">
        <v>14</v>
      </c>
      <c r="H59">
        <v>1</v>
      </c>
      <c r="I59" t="str">
        <v>01 - 03 - 09 - 13 - 14 [x1]</v>
      </c>
      <c r="J59">
        <f>SUM(C59:G59)</f>
        <v>40</v>
      </c>
      <c r="K59">
        <f>AVERAGE(C59:G59)</f>
        <v>8</v>
      </c>
      <c r="L59">
        <f>G59-C59</f>
        <v>13</v>
      </c>
      <c r="M59">
        <f>SUMPRODUCT(MOD(C59:G59,2))</f>
        <v>4</v>
      </c>
      <c r="N59">
        <f>5-M59</f>
        <v>1</v>
      </c>
      <c r="O59">
        <f>COUNTIF(C59:G59,"&lt;=10")</f>
        <v>3</v>
      </c>
      <c r="P59">
        <f>COUNTIF(C59:G59,"&gt;=11")</f>
        <v>2</v>
      </c>
      <c r="Q59">
        <f>SUMPRODUCT(--(D59:G59-C59:F59=1))</f>
        <v>1</v>
      </c>
      <c r="R59">
        <f>SUMPRODUCT(COUNTIF(C60:G60,C59:G59))</f>
        <v>2</v>
      </c>
    </row>
    <row r="60">
      <c r="A60">
        <v>7886</v>
      </c>
      <c r="B60" t="str">
        <v>2026-08-24</v>
      </c>
      <c r="C60">
        <v>1</v>
      </c>
      <c r="D60">
        <v>6</v>
      </c>
      <c r="E60">
        <v>9</v>
      </c>
      <c r="F60">
        <v>10</v>
      </c>
      <c r="G60">
        <v>12</v>
      </c>
      <c r="H60">
        <v>3</v>
      </c>
      <c r="I60" t="str">
        <v>01 - 06 - 09 - 10 - 12 [x3]</v>
      </c>
      <c r="J60">
        <f>SUM(C60:G60)</f>
        <v>38</v>
      </c>
      <c r="K60">
        <f>AVERAGE(C60:G60)</f>
        <v>7.6</v>
      </c>
      <c r="L60">
        <f>G60-C60</f>
        <v>11</v>
      </c>
      <c r="M60">
        <f>SUMPRODUCT(MOD(C60:G60,2))</f>
        <v>2</v>
      </c>
      <c r="N60">
        <f>5-M60</f>
        <v>3</v>
      </c>
      <c r="O60">
        <f>COUNTIF(C60:G60,"&lt;=10")</f>
        <v>4</v>
      </c>
      <c r="P60">
        <f>COUNTIF(C60:G60,"&gt;=11")</f>
        <v>1</v>
      </c>
      <c r="Q60">
        <f>SUMPRODUCT(--(D60:G60-C60:F60=1))</f>
        <v>1</v>
      </c>
      <c r="R60">
        <f>SUMPRODUCT(COUNTIF(C61:G61,C60:G60))</f>
        <v>1</v>
      </c>
    </row>
    <row r="61">
      <c r="A61">
        <v>7885</v>
      </c>
      <c r="B61" t="str">
        <v>2026-08-23</v>
      </c>
      <c r="C61">
        <v>3</v>
      </c>
      <c r="D61">
        <v>4</v>
      </c>
      <c r="E61">
        <v>6</v>
      </c>
      <c r="F61">
        <v>13</v>
      </c>
      <c r="G61">
        <v>16</v>
      </c>
      <c r="H61">
        <v>3</v>
      </c>
      <c r="I61" t="str">
        <v>03 - 04 - 06 - 13 - 16 [x3]</v>
      </c>
      <c r="J61">
        <f>SUM(C61:G61)</f>
        <v>42</v>
      </c>
      <c r="K61">
        <f>AVERAGE(C61:G61)</f>
        <v>8.4</v>
      </c>
      <c r="L61">
        <f>G61-C61</f>
        <v>13</v>
      </c>
      <c r="M61">
        <f>SUMPRODUCT(MOD(C61:G61,2))</f>
        <v>2</v>
      </c>
      <c r="N61">
        <f>5-M61</f>
        <v>3</v>
      </c>
      <c r="O61">
        <f>COUNTIF(C61:G61,"&lt;=10")</f>
        <v>3</v>
      </c>
      <c r="P61">
        <f>COUNTIF(C61:G61,"&gt;=11")</f>
        <v>2</v>
      </c>
      <c r="Q61">
        <f>SUMPRODUCT(--(D61:G61-C61:F61=1))</f>
        <v>1</v>
      </c>
      <c r="R61">
        <f>SUMPRODUCT(COUNTIF(C62:G62,C61:G61))</f>
        <v>1</v>
      </c>
    </row>
    <row r="62">
      <c r="A62">
        <v>7884</v>
      </c>
      <c r="B62" t="str">
        <v>2026-08-22</v>
      </c>
      <c r="C62">
        <v>6</v>
      </c>
      <c r="D62">
        <v>7</v>
      </c>
      <c r="E62">
        <v>11</v>
      </c>
      <c r="F62">
        <v>19</v>
      </c>
      <c r="G62">
        <v>20</v>
      </c>
      <c r="H62">
        <v>2</v>
      </c>
      <c r="I62" t="str">
        <v>06 - 07 - 11 - 19 - 20 [x2]</v>
      </c>
      <c r="J62">
        <f>SUM(C62:G62)</f>
        <v>63</v>
      </c>
      <c r="K62">
        <f>AVERAGE(C62:G62)</f>
        <v>12.6</v>
      </c>
      <c r="L62">
        <f>G62-C62</f>
        <v>14</v>
      </c>
      <c r="M62">
        <f>SUMPRODUCT(MOD(C62:G62,2))</f>
        <v>3</v>
      </c>
      <c r="N62">
        <f>5-M62</f>
        <v>2</v>
      </c>
      <c r="O62">
        <f>COUNTIF(C62:G62,"&lt;=10")</f>
        <v>2</v>
      </c>
      <c r="P62">
        <f>COUNTIF(C62:G62,"&gt;=11")</f>
        <v>3</v>
      </c>
      <c r="Q62">
        <f>SUMPRODUCT(--(D62:G62-C62:F62=1))</f>
        <v>2</v>
      </c>
      <c r="R62">
        <f>SUMPRODUCT(COUNTIF(C63:G63,C62:G62))</f>
        <v>1</v>
      </c>
    </row>
    <row r="63">
      <c r="A63">
        <v>7883</v>
      </c>
      <c r="B63" t="str">
        <v>2026-08-21</v>
      </c>
      <c r="C63">
        <v>7</v>
      </c>
      <c r="D63">
        <v>8</v>
      </c>
      <c r="E63">
        <v>9</v>
      </c>
      <c r="F63">
        <v>15</v>
      </c>
      <c r="G63">
        <v>16</v>
      </c>
      <c r="H63">
        <v>4</v>
      </c>
      <c r="I63" t="str">
        <v>07 - 08 - 09 - 15 - 16 [x4]</v>
      </c>
      <c r="J63">
        <f>SUM(C63:G63)</f>
        <v>55</v>
      </c>
      <c r="K63">
        <f>AVERAGE(C63:G63)</f>
        <v>11</v>
      </c>
      <c r="L63">
        <f>G63-C63</f>
        <v>9</v>
      </c>
      <c r="M63">
        <f>SUMPRODUCT(MOD(C63:G63,2))</f>
        <v>3</v>
      </c>
      <c r="N63">
        <f>5-M63</f>
        <v>2</v>
      </c>
      <c r="O63">
        <f>COUNTIF(C63:G63,"&lt;=10")</f>
        <v>3</v>
      </c>
      <c r="P63">
        <f>COUNTIF(C63:G63,"&gt;=11")</f>
        <v>2</v>
      </c>
      <c r="Q63">
        <f>SUMPRODUCT(--(D63:G63-C63:F63=1))</f>
        <v>3</v>
      </c>
      <c r="R63">
        <f>SUMPRODUCT(COUNTIF(C64:G64,C63:G63))</f>
        <v>1</v>
      </c>
    </row>
    <row r="64">
      <c r="A64">
        <v>7882</v>
      </c>
      <c r="B64" t="str">
        <v>2026-08-20</v>
      </c>
      <c r="C64">
        <v>4</v>
      </c>
      <c r="D64">
        <v>5</v>
      </c>
      <c r="E64">
        <v>8</v>
      </c>
      <c r="F64">
        <v>12</v>
      </c>
      <c r="G64">
        <v>13</v>
      </c>
      <c r="H64">
        <v>4</v>
      </c>
      <c r="I64" t="str">
        <v>04 - 05 - 08 - 12 - 13 [x4]</v>
      </c>
      <c r="J64">
        <f>SUM(C64:G64)</f>
        <v>42</v>
      </c>
      <c r="K64">
        <f>AVERAGE(C64:G64)</f>
        <v>8.4</v>
      </c>
      <c r="L64">
        <f>G64-C64</f>
        <v>9</v>
      </c>
      <c r="M64">
        <f>SUMPRODUCT(MOD(C64:G64,2))</f>
        <v>2</v>
      </c>
      <c r="N64">
        <f>5-M64</f>
        <v>3</v>
      </c>
      <c r="O64">
        <f>COUNTIF(C64:G64,"&lt;=10")</f>
        <v>3</v>
      </c>
      <c r="P64">
        <f>COUNTIF(C64:G64,"&gt;=11")</f>
        <v>2</v>
      </c>
      <c r="Q64">
        <f>SUMPRODUCT(--(D64:G64-C64:F64=1))</f>
        <v>2</v>
      </c>
      <c r="R64">
        <f>SUMPRODUCT(COUNTIF(C65:G65,C64:G64))</f>
        <v>1</v>
      </c>
    </row>
    <row r="65">
      <c r="A65">
        <v>7881</v>
      </c>
      <c r="B65" t="str">
        <v>2026-08-19</v>
      </c>
      <c r="C65">
        <v>1</v>
      </c>
      <c r="D65">
        <v>3</v>
      </c>
      <c r="E65">
        <v>4</v>
      </c>
      <c r="F65">
        <v>10</v>
      </c>
      <c r="G65">
        <v>20</v>
      </c>
      <c r="H65">
        <v>1</v>
      </c>
      <c r="I65" t="str">
        <v>01 - 03 - 04 - 10 - 20 [x1]</v>
      </c>
      <c r="J65">
        <f>SUM(C65:G65)</f>
        <v>38</v>
      </c>
      <c r="K65">
        <f>AVERAGE(C65:G65)</f>
        <v>7.6</v>
      </c>
      <c r="L65">
        <f>G65-C65</f>
        <v>19</v>
      </c>
      <c r="M65">
        <f>SUMPRODUCT(MOD(C65:G65,2))</f>
        <v>2</v>
      </c>
      <c r="N65">
        <f>5-M65</f>
        <v>3</v>
      </c>
      <c r="O65">
        <f>COUNTIF(C65:G65,"&lt;=10")</f>
        <v>4</v>
      </c>
      <c r="P65">
        <f>COUNTIF(C65:G65,"&gt;=11")</f>
        <v>1</v>
      </c>
      <c r="Q65">
        <f>SUMPRODUCT(--(D65:G65-C65:F65=1))</f>
        <v>1</v>
      </c>
      <c r="R65">
        <f>SUMPRODUCT(COUNTIF(C66:G66,C65:G65))</f>
        <v>3</v>
      </c>
    </row>
    <row r="66">
      <c r="A66">
        <v>7880</v>
      </c>
      <c r="B66" t="str">
        <v>2026-08-18</v>
      </c>
      <c r="C66">
        <v>1</v>
      </c>
      <c r="D66">
        <v>3</v>
      </c>
      <c r="E66">
        <v>4</v>
      </c>
      <c r="F66">
        <v>6</v>
      </c>
      <c r="G66">
        <v>11</v>
      </c>
      <c r="H66">
        <v>1</v>
      </c>
      <c r="I66" t="str">
        <v>01 - 03 - 04 - 06 - 11 [x1]</v>
      </c>
      <c r="J66">
        <f>SUM(C66:G66)</f>
        <v>25</v>
      </c>
      <c r="K66">
        <f>AVERAGE(C66:G66)</f>
        <v>5</v>
      </c>
      <c r="L66">
        <f>G66-C66</f>
        <v>10</v>
      </c>
      <c r="M66">
        <f>SUMPRODUCT(MOD(C66:G66,2))</f>
        <v>3</v>
      </c>
      <c r="N66">
        <f>5-M66</f>
        <v>2</v>
      </c>
      <c r="O66">
        <f>COUNTIF(C66:G66,"&lt;=10")</f>
        <v>4</v>
      </c>
      <c r="P66">
        <f>COUNTIF(C66:G66,"&gt;=11")</f>
        <v>1</v>
      </c>
      <c r="Q66">
        <f>SUMPRODUCT(--(D66:G66-C66:F66=1))</f>
        <v>1</v>
      </c>
      <c r="R66">
        <f>SUMPRODUCT(COUNTIF(C67:G67,C66:G66))</f>
        <v>1</v>
      </c>
    </row>
    <row r="67">
      <c r="A67">
        <v>7879</v>
      </c>
      <c r="B67" t="str">
        <v>2026-08-17</v>
      </c>
      <c r="C67">
        <v>4</v>
      </c>
      <c r="D67">
        <v>7</v>
      </c>
      <c r="E67">
        <v>9</v>
      </c>
      <c r="F67">
        <v>14</v>
      </c>
      <c r="G67">
        <v>19</v>
      </c>
      <c r="H67">
        <v>2</v>
      </c>
      <c r="I67" t="str">
        <v>04 - 07 - 09 - 14 - 19 [x2]</v>
      </c>
      <c r="J67">
        <f>SUM(C67:G67)</f>
        <v>53</v>
      </c>
      <c r="K67">
        <f>AVERAGE(C67:G67)</f>
        <v>10.6</v>
      </c>
      <c r="L67">
        <f>G67-C67</f>
        <v>15</v>
      </c>
      <c r="M67">
        <f>SUMPRODUCT(MOD(C67:G67,2))</f>
        <v>3</v>
      </c>
      <c r="N67">
        <f>5-M67</f>
        <v>2</v>
      </c>
      <c r="O67">
        <f>COUNTIF(C67:G67,"&lt;=10")</f>
        <v>3</v>
      </c>
      <c r="P67">
        <f>COUNTIF(C67:G67,"&gt;=11")</f>
        <v>2</v>
      </c>
      <c r="Q67">
        <f>SUMPRODUCT(--(D67:G67-C67:F67=1))</f>
        <v>0</v>
      </c>
      <c r="R67">
        <f>SUMPRODUCT(COUNTIF(C68:G68,C67:G67))</f>
        <v>2</v>
      </c>
    </row>
    <row r="68">
      <c r="A68">
        <v>7878</v>
      </c>
      <c r="B68" t="str">
        <v>2026-08-16</v>
      </c>
      <c r="C68">
        <v>1</v>
      </c>
      <c r="D68">
        <v>4</v>
      </c>
      <c r="E68">
        <v>6</v>
      </c>
      <c r="F68">
        <v>7</v>
      </c>
      <c r="G68">
        <v>10</v>
      </c>
      <c r="H68">
        <v>2</v>
      </c>
      <c r="I68" t="str">
        <v>01 - 04 - 06 - 07 - 10 [x2]</v>
      </c>
      <c r="J68">
        <f>SUM(C68:G68)</f>
        <v>28</v>
      </c>
      <c r="K68">
        <f>AVERAGE(C68:G68)</f>
        <v>5.6</v>
      </c>
      <c r="L68">
        <f>G68-C68</f>
        <v>9</v>
      </c>
      <c r="M68">
        <f>SUMPRODUCT(MOD(C68:G68,2))</f>
        <v>2</v>
      </c>
      <c r="N68">
        <f>5-M68</f>
        <v>3</v>
      </c>
      <c r="O68">
        <f>COUNTIF(C68:G68,"&lt;=10")</f>
        <v>5</v>
      </c>
      <c r="P68">
        <f>COUNTIF(C68:G68,"&gt;=11")</f>
        <v>0</v>
      </c>
      <c r="Q68">
        <f>SUMPRODUCT(--(D68:G68-C68:F68=1))</f>
        <v>1</v>
      </c>
      <c r="R68">
        <f>SUMPRODUCT(COUNTIF(C69:G69,C68:G68))</f>
        <v>1</v>
      </c>
    </row>
    <row r="69">
      <c r="A69">
        <v>7877</v>
      </c>
      <c r="B69" t="str">
        <v>2026-08-15</v>
      </c>
      <c r="C69">
        <v>2</v>
      </c>
      <c r="D69">
        <v>7</v>
      </c>
      <c r="E69">
        <v>9</v>
      </c>
      <c r="F69">
        <v>12</v>
      </c>
      <c r="G69">
        <v>16</v>
      </c>
      <c r="H69">
        <v>2</v>
      </c>
      <c r="I69" t="str">
        <v>02 - 07 - 09 - 12 - 16 [x2]</v>
      </c>
      <c r="J69">
        <f>SUM(C69:G69)</f>
        <v>46</v>
      </c>
      <c r="K69">
        <f>AVERAGE(C69:G69)</f>
        <v>9.2</v>
      </c>
      <c r="L69">
        <f>G69-C69</f>
        <v>14</v>
      </c>
      <c r="M69">
        <f>SUMPRODUCT(MOD(C69:G69,2))</f>
        <v>2</v>
      </c>
      <c r="N69">
        <f>5-M69</f>
        <v>3</v>
      </c>
      <c r="O69">
        <f>COUNTIF(C69:G69,"&lt;=10")</f>
        <v>3</v>
      </c>
      <c r="P69">
        <f>COUNTIF(C69:G69,"&gt;=11")</f>
        <v>2</v>
      </c>
      <c r="Q69">
        <f>SUMPRODUCT(--(D69:G69-C69:F69=1))</f>
        <v>0</v>
      </c>
      <c r="R69">
        <f>SUMPRODUCT(COUNTIF(C70:G70,C69:G69))</f>
        <v>3</v>
      </c>
    </row>
    <row r="70">
      <c r="A70">
        <v>7876</v>
      </c>
      <c r="B70" t="str">
        <v>2026-08-14</v>
      </c>
      <c r="C70">
        <v>2</v>
      </c>
      <c r="D70">
        <v>12</v>
      </c>
      <c r="E70">
        <v>13</v>
      </c>
      <c r="F70">
        <v>15</v>
      </c>
      <c r="G70">
        <v>16</v>
      </c>
      <c r="H70">
        <v>2</v>
      </c>
      <c r="I70" t="str">
        <v>02 - 12 - 13 - 15 - 16 [x2]</v>
      </c>
      <c r="J70">
        <f>SUM(C70:G70)</f>
        <v>58</v>
      </c>
      <c r="K70">
        <f>AVERAGE(C70:G70)</f>
        <v>11.6</v>
      </c>
      <c r="L70">
        <f>G70-C70</f>
        <v>14</v>
      </c>
      <c r="M70">
        <f>SUMPRODUCT(MOD(C70:G70,2))</f>
        <v>2</v>
      </c>
      <c r="N70">
        <f>5-M70</f>
        <v>3</v>
      </c>
      <c r="O70">
        <f>COUNTIF(C70:G70,"&lt;=10")</f>
        <v>1</v>
      </c>
      <c r="P70">
        <f>COUNTIF(C70:G70,"&gt;=11")</f>
        <v>4</v>
      </c>
      <c r="Q70">
        <f>SUMPRODUCT(--(D70:G70-C70:F70=1))</f>
        <v>2</v>
      </c>
      <c r="R70">
        <f>SUMPRODUCT(COUNTIF(C71:G71,C70:G70))</f>
        <v>0</v>
      </c>
    </row>
    <row r="71">
      <c r="A71">
        <v>7875</v>
      </c>
      <c r="B71" t="str">
        <v>2026-08-13</v>
      </c>
      <c r="C71">
        <v>5</v>
      </c>
      <c r="D71">
        <v>6</v>
      </c>
      <c r="E71">
        <v>8</v>
      </c>
      <c r="F71">
        <v>9</v>
      </c>
      <c r="G71">
        <v>14</v>
      </c>
      <c r="H71">
        <v>2</v>
      </c>
      <c r="I71" t="str">
        <v>05 - 06 - 08 - 09 - 14 [x2]</v>
      </c>
      <c r="J71">
        <f>SUM(C71:G71)</f>
        <v>42</v>
      </c>
      <c r="K71">
        <f>AVERAGE(C71:G71)</f>
        <v>8.4</v>
      </c>
      <c r="L71">
        <f>G71-C71</f>
        <v>9</v>
      </c>
      <c r="M71">
        <f>SUMPRODUCT(MOD(C71:G71,2))</f>
        <v>2</v>
      </c>
      <c r="N71">
        <f>5-M71</f>
        <v>3</v>
      </c>
      <c r="O71">
        <f>COUNTIF(C71:G71,"&lt;=10")</f>
        <v>4</v>
      </c>
      <c r="P71">
        <f>COUNTIF(C71:G71,"&gt;=11")</f>
        <v>1</v>
      </c>
      <c r="Q71">
        <f>SUMPRODUCT(--(D71:G71-C71:F71=1))</f>
        <v>2</v>
      </c>
      <c r="R71">
        <f>SUMPRODUCT(COUNTIF(C72:G72,C71:G71))</f>
        <v>1</v>
      </c>
    </row>
    <row r="72">
      <c r="A72">
        <v>7874</v>
      </c>
      <c r="B72" t="str">
        <v>2026-08-12</v>
      </c>
      <c r="C72">
        <v>4</v>
      </c>
      <c r="D72">
        <v>6</v>
      </c>
      <c r="E72">
        <v>11</v>
      </c>
      <c r="F72">
        <v>19</v>
      </c>
      <c r="G72">
        <v>20</v>
      </c>
      <c r="H72">
        <v>4</v>
      </c>
      <c r="I72" t="str">
        <v>04 - 06 - 11 - 19 - 20 [x4]</v>
      </c>
      <c r="J72">
        <f>SUM(C72:G72)</f>
        <v>60</v>
      </c>
      <c r="K72">
        <f>AVERAGE(C72:G72)</f>
        <v>12</v>
      </c>
      <c r="L72">
        <f>G72-C72</f>
        <v>16</v>
      </c>
      <c r="M72">
        <f>SUMPRODUCT(MOD(C72:G72,2))</f>
        <v>2</v>
      </c>
      <c r="N72">
        <f>5-M72</f>
        <v>3</v>
      </c>
      <c r="O72">
        <f>COUNTIF(C72:G72,"&lt;=10")</f>
        <v>2</v>
      </c>
      <c r="P72">
        <f>COUNTIF(C72:G72,"&gt;=11")</f>
        <v>3</v>
      </c>
      <c r="Q72">
        <f>SUMPRODUCT(--(D72:G72-C72:F72=1))</f>
        <v>1</v>
      </c>
      <c r="R72">
        <f>SUMPRODUCT(COUNTIF(C73:G73,C72:G72))</f>
        <v>2</v>
      </c>
    </row>
    <row r="73">
      <c r="A73">
        <v>7873</v>
      </c>
      <c r="B73" t="str">
        <v>2026-08-11</v>
      </c>
      <c r="C73">
        <v>1</v>
      </c>
      <c r="D73">
        <v>9</v>
      </c>
      <c r="E73">
        <v>14</v>
      </c>
      <c r="F73">
        <v>19</v>
      </c>
      <c r="G73">
        <v>20</v>
      </c>
      <c r="H73">
        <v>1</v>
      </c>
      <c r="I73" t="str">
        <v>01 - 09 - 14 - 19 - 20 [x1]</v>
      </c>
      <c r="J73">
        <f>SUM(C73:G73)</f>
        <v>63</v>
      </c>
      <c r="K73">
        <f>AVERAGE(C73:G73)</f>
        <v>12.6</v>
      </c>
      <c r="L73">
        <f>G73-C73</f>
        <v>19</v>
      </c>
      <c r="M73">
        <f>SUMPRODUCT(MOD(C73:G73,2))</f>
        <v>3</v>
      </c>
      <c r="N73">
        <f>5-M73</f>
        <v>2</v>
      </c>
      <c r="O73">
        <f>COUNTIF(C73:G73,"&lt;=10")</f>
        <v>2</v>
      </c>
      <c r="P73">
        <f>COUNTIF(C73:G73,"&gt;=11")</f>
        <v>3</v>
      </c>
      <c r="Q73">
        <f>SUMPRODUCT(--(D73:G73-C73:F73=1))</f>
        <v>1</v>
      </c>
      <c r="R73">
        <f>SUMPRODUCT(COUNTIF(C74:G74,C73:G73))</f>
        <v>0</v>
      </c>
    </row>
    <row r="74">
      <c r="A74">
        <v>7872</v>
      </c>
      <c r="B74" t="str">
        <v>2026-08-10</v>
      </c>
      <c r="C74">
        <v>10</v>
      </c>
      <c r="D74">
        <v>13</v>
      </c>
      <c r="E74">
        <v>16</v>
      </c>
      <c r="F74">
        <v>17</v>
      </c>
      <c r="G74">
        <v>18</v>
      </c>
      <c r="H74">
        <v>3</v>
      </c>
      <c r="I74" t="str">
        <v>10 - 13 - 16 - 17 - 18 [x3]</v>
      </c>
      <c r="J74">
        <f>SUM(C74:G74)</f>
        <v>74</v>
      </c>
      <c r="K74">
        <f>AVERAGE(C74:G74)</f>
        <v>14.8</v>
      </c>
      <c r="L74">
        <f>G74-C74</f>
        <v>8</v>
      </c>
      <c r="M74">
        <f>SUMPRODUCT(MOD(C74:G74,2))</f>
        <v>2</v>
      </c>
      <c r="N74">
        <f>5-M74</f>
        <v>3</v>
      </c>
      <c r="O74">
        <f>COUNTIF(C74:G74,"&lt;=10")</f>
        <v>1</v>
      </c>
      <c r="P74">
        <f>COUNTIF(C74:G74,"&gt;=11")</f>
        <v>4</v>
      </c>
      <c r="Q74">
        <f>SUMPRODUCT(--(D74:G74-C74:F74=1))</f>
        <v>2</v>
      </c>
      <c r="R74">
        <f>SUMPRODUCT(COUNTIF(C75:G75,C74:G74))</f>
        <v>2</v>
      </c>
    </row>
    <row r="75">
      <c r="A75">
        <v>7871</v>
      </c>
      <c r="B75" t="str">
        <v>2026-08-09</v>
      </c>
      <c r="C75">
        <v>10</v>
      </c>
      <c r="D75">
        <v>11</v>
      </c>
      <c r="E75">
        <v>13</v>
      </c>
      <c r="F75">
        <v>14</v>
      </c>
      <c r="G75">
        <v>19</v>
      </c>
      <c r="H75">
        <v>3</v>
      </c>
      <c r="I75" t="str">
        <v>10 - 11 - 13 - 14 - 19 [x3]</v>
      </c>
      <c r="J75">
        <f>SUM(C75:G75)</f>
        <v>67</v>
      </c>
      <c r="K75">
        <f>AVERAGE(C75:G75)</f>
        <v>13.4</v>
      </c>
      <c r="L75">
        <f>G75-C75</f>
        <v>9</v>
      </c>
      <c r="M75">
        <f>SUMPRODUCT(MOD(C75:G75,2))</f>
        <v>3</v>
      </c>
      <c r="N75">
        <f>5-M75</f>
        <v>2</v>
      </c>
      <c r="O75">
        <f>COUNTIF(C75:G75,"&lt;=10")</f>
        <v>1</v>
      </c>
      <c r="P75">
        <f>COUNTIF(C75:G75,"&gt;=11")</f>
        <v>4</v>
      </c>
      <c r="Q75">
        <f>SUMPRODUCT(--(D75:G75-C75:F75=1))</f>
        <v>2</v>
      </c>
      <c r="R75">
        <f>SUMPRODUCT(COUNTIF(C76:G76,C75:G75))</f>
        <v>1</v>
      </c>
    </row>
    <row r="76">
      <c r="A76">
        <v>7870</v>
      </c>
      <c r="B76" t="str">
        <v>2026-08-08</v>
      </c>
      <c r="C76">
        <v>6</v>
      </c>
      <c r="D76">
        <v>7</v>
      </c>
      <c r="E76">
        <v>8</v>
      </c>
      <c r="F76">
        <v>11</v>
      </c>
      <c r="G76">
        <v>17</v>
      </c>
      <c r="H76">
        <v>4</v>
      </c>
      <c r="I76" t="str">
        <v>06 - 07 - 08 - 11 - 17 [x4]</v>
      </c>
      <c r="J76">
        <f>SUM(C76:G76)</f>
        <v>49</v>
      </c>
      <c r="K76">
        <f>AVERAGE(C76:G76)</f>
        <v>9.8</v>
      </c>
      <c r="L76">
        <f>G76-C76</f>
        <v>11</v>
      </c>
      <c r="M76">
        <f>SUMPRODUCT(MOD(C76:G76,2))</f>
        <v>3</v>
      </c>
      <c r="N76">
        <f>5-M76</f>
        <v>2</v>
      </c>
      <c r="O76">
        <f>COUNTIF(C76:G76,"&lt;=10")</f>
        <v>3</v>
      </c>
      <c r="P76">
        <f>COUNTIF(C76:G76,"&gt;=11")</f>
        <v>2</v>
      </c>
      <c r="Q76">
        <f>SUMPRODUCT(--(D76:G76-C76:F76=1))</f>
        <v>2</v>
      </c>
      <c r="R76">
        <f>SUMPRODUCT(COUNTIF(C77:G77,C76:G76))</f>
        <v>2</v>
      </c>
    </row>
    <row r="77">
      <c r="A77">
        <v>7869</v>
      </c>
      <c r="B77" t="str">
        <v>2026-08-07</v>
      </c>
      <c r="C77">
        <v>3</v>
      </c>
      <c r="D77">
        <v>4</v>
      </c>
      <c r="E77">
        <v>11</v>
      </c>
      <c r="F77">
        <v>12</v>
      </c>
      <c r="G77">
        <v>17</v>
      </c>
      <c r="H77">
        <v>1</v>
      </c>
      <c r="I77" t="str">
        <v>03 - 04 - 11 - 12 - 17 [x1]</v>
      </c>
      <c r="J77">
        <f>SUM(C77:G77)</f>
        <v>47</v>
      </c>
      <c r="K77">
        <f>AVERAGE(C77:G77)</f>
        <v>9.4</v>
      </c>
      <c r="L77">
        <f>G77-C77</f>
        <v>14</v>
      </c>
      <c r="M77">
        <f>SUMPRODUCT(MOD(C77:G77,2))</f>
        <v>3</v>
      </c>
      <c r="N77">
        <f>5-M77</f>
        <v>2</v>
      </c>
      <c r="O77">
        <f>COUNTIF(C77:G77,"&lt;=10")</f>
        <v>2</v>
      </c>
      <c r="P77">
        <f>COUNTIF(C77:G77,"&gt;=11")</f>
        <v>3</v>
      </c>
      <c r="Q77">
        <f>SUMPRODUCT(--(D77:G77-C77:F77=1))</f>
        <v>2</v>
      </c>
      <c r="R77">
        <f>SUMPRODUCT(COUNTIF(C78:G78,C77:G77))</f>
        <v>1</v>
      </c>
    </row>
    <row r="78">
      <c r="A78">
        <v>7868</v>
      </c>
      <c r="B78" t="str">
        <v>2026-08-06</v>
      </c>
      <c r="C78">
        <v>1</v>
      </c>
      <c r="D78">
        <v>9</v>
      </c>
      <c r="E78">
        <v>13</v>
      </c>
      <c r="F78">
        <v>15</v>
      </c>
      <c r="G78">
        <v>17</v>
      </c>
      <c r="H78">
        <v>3</v>
      </c>
      <c r="I78" t="str">
        <v>01 - 09 - 13 - 15 - 17 [x3]</v>
      </c>
      <c r="J78">
        <f>SUM(C78:G78)</f>
        <v>55</v>
      </c>
      <c r="K78">
        <f>AVERAGE(C78:G78)</f>
        <v>11</v>
      </c>
      <c r="L78">
        <f>G78-C78</f>
        <v>16</v>
      </c>
      <c r="M78">
        <f>SUMPRODUCT(MOD(C78:G78,2))</f>
        <v>5</v>
      </c>
      <c r="N78">
        <f>5-M78</f>
        <v>0</v>
      </c>
      <c r="O78">
        <f>COUNTIF(C78:G78,"&lt;=10")</f>
        <v>2</v>
      </c>
      <c r="P78">
        <f>COUNTIF(C78:G78,"&gt;=11")</f>
        <v>3</v>
      </c>
      <c r="Q78">
        <f>SUMPRODUCT(--(D78:G78-C78:F78=1))</f>
        <v>0</v>
      </c>
      <c r="R78">
        <f>SUMPRODUCT(COUNTIF(C79:G79,C78:G78))</f>
        <v>1</v>
      </c>
    </row>
    <row r="79">
      <c r="A79">
        <v>7867</v>
      </c>
      <c r="B79" t="str">
        <v>2026-08-05</v>
      </c>
      <c r="C79">
        <v>6</v>
      </c>
      <c r="D79">
        <v>8</v>
      </c>
      <c r="E79">
        <v>9</v>
      </c>
      <c r="F79">
        <v>12</v>
      </c>
      <c r="G79">
        <v>14</v>
      </c>
      <c r="H79">
        <v>3</v>
      </c>
      <c r="I79" t="str">
        <v>06 - 08 - 09 - 12 - 14 [x3]</v>
      </c>
      <c r="J79">
        <f>SUM(C79:G79)</f>
        <v>49</v>
      </c>
      <c r="K79">
        <f>AVERAGE(C79:G79)</f>
        <v>9.8</v>
      </c>
      <c r="L79">
        <f>G79-C79</f>
        <v>8</v>
      </c>
      <c r="M79">
        <f>SUMPRODUCT(MOD(C79:G79,2))</f>
        <v>1</v>
      </c>
      <c r="N79">
        <f>5-M79</f>
        <v>4</v>
      </c>
      <c r="O79">
        <f>COUNTIF(C79:G79,"&lt;=10")</f>
        <v>3</v>
      </c>
      <c r="P79">
        <f>COUNTIF(C79:G79,"&gt;=11")</f>
        <v>2</v>
      </c>
      <c r="Q79">
        <f>SUMPRODUCT(--(D79:G79-C79:F79=1))</f>
        <v>1</v>
      </c>
      <c r="R79">
        <f>SUMPRODUCT(COUNTIF(C80:G80,C79:G79))</f>
        <v>0</v>
      </c>
    </row>
    <row r="80">
      <c r="A80">
        <v>7866</v>
      </c>
      <c r="B80" t="str">
        <v>2026-08-04</v>
      </c>
      <c r="C80">
        <v>1</v>
      </c>
      <c r="D80">
        <v>4</v>
      </c>
      <c r="E80">
        <v>17</v>
      </c>
      <c r="F80">
        <v>18</v>
      </c>
      <c r="G80">
        <v>20</v>
      </c>
      <c r="H80">
        <v>1</v>
      </c>
      <c r="I80" t="str">
        <v>01 - 04 - 17 - 18 - 20 [x1]</v>
      </c>
      <c r="J80">
        <f>SUM(C80:G80)</f>
        <v>60</v>
      </c>
      <c r="K80">
        <f>AVERAGE(C80:G80)</f>
        <v>12</v>
      </c>
      <c r="L80">
        <f>G80-C80</f>
        <v>19</v>
      </c>
      <c r="M80">
        <f>SUMPRODUCT(MOD(C80:G80,2))</f>
        <v>2</v>
      </c>
      <c r="N80">
        <f>5-M80</f>
        <v>3</v>
      </c>
      <c r="O80">
        <f>COUNTIF(C80:G80,"&lt;=10")</f>
        <v>2</v>
      </c>
      <c r="P80">
        <f>COUNTIF(C80:G80,"&gt;=11")</f>
        <v>3</v>
      </c>
      <c r="Q80">
        <f>SUMPRODUCT(--(D80:G80-C80:F80=1))</f>
        <v>1</v>
      </c>
      <c r="R80">
        <f>SUMPRODUCT(COUNTIF(C81:G81,C80:G80))</f>
        <v>1</v>
      </c>
    </row>
    <row r="81">
      <c r="A81">
        <v>7865</v>
      </c>
      <c r="B81" t="str">
        <v>2026-08-03</v>
      </c>
      <c r="C81">
        <v>5</v>
      </c>
      <c r="D81">
        <v>9</v>
      </c>
      <c r="E81">
        <v>10</v>
      </c>
      <c r="F81">
        <v>12</v>
      </c>
      <c r="G81">
        <v>18</v>
      </c>
      <c r="H81">
        <v>2</v>
      </c>
      <c r="I81" t="str">
        <v>05 - 09 - 10 - 12 - 18 [x2]</v>
      </c>
      <c r="J81">
        <f>SUM(C81:G81)</f>
        <v>54</v>
      </c>
      <c r="K81">
        <f>AVERAGE(C81:G81)</f>
        <v>10.8</v>
      </c>
      <c r="L81">
        <f>G81-C81</f>
        <v>13</v>
      </c>
      <c r="M81">
        <f>SUMPRODUCT(MOD(C81:G81,2))</f>
        <v>2</v>
      </c>
      <c r="N81">
        <f>5-M81</f>
        <v>3</v>
      </c>
      <c r="O81">
        <f>COUNTIF(C81:G81,"&lt;=10")</f>
        <v>3</v>
      </c>
      <c r="P81">
        <f>COUNTIF(C81:G81,"&gt;=11")</f>
        <v>2</v>
      </c>
      <c r="Q81">
        <f>SUMPRODUCT(--(D81:G81-C81:F81=1))</f>
        <v>1</v>
      </c>
      <c r="R81">
        <f>SUMPRODUCT(COUNTIF(C82:G82,C81:G81))</f>
        <v>0</v>
      </c>
    </row>
    <row r="82">
      <c r="A82">
        <v>7864</v>
      </c>
      <c r="B82" t="str">
        <v>2026-08-02</v>
      </c>
      <c r="C82">
        <v>1</v>
      </c>
      <c r="D82">
        <v>6</v>
      </c>
      <c r="E82">
        <v>8</v>
      </c>
      <c r="F82">
        <v>16</v>
      </c>
      <c r="G82">
        <v>19</v>
      </c>
      <c r="H82">
        <v>1</v>
      </c>
      <c r="I82" t="str">
        <v>01 - 06 - 08 - 16 - 19 [x1]</v>
      </c>
      <c r="J82">
        <f>SUM(C82:G82)</f>
        <v>50</v>
      </c>
      <c r="K82">
        <f>AVERAGE(C82:G82)</f>
        <v>10</v>
      </c>
      <c r="L82">
        <f>G82-C82</f>
        <v>18</v>
      </c>
      <c r="M82">
        <f>SUMPRODUCT(MOD(C82:G82,2))</f>
        <v>2</v>
      </c>
      <c r="N82">
        <f>5-M82</f>
        <v>3</v>
      </c>
      <c r="O82">
        <f>COUNTIF(C82:G82,"&lt;=10")</f>
        <v>3</v>
      </c>
      <c r="P82">
        <f>COUNTIF(C82:G82,"&gt;=11")</f>
        <v>2</v>
      </c>
      <c r="Q82">
        <f>SUMPRODUCT(--(D82:G82-C82:F82=1))</f>
        <v>0</v>
      </c>
      <c r="R82">
        <f>SUMPRODUCT(COUNTIF(C83:G83,C82:G82))</f>
        <v>2</v>
      </c>
    </row>
    <row r="83">
      <c r="A83">
        <v>7863</v>
      </c>
      <c r="B83" t="str">
        <v>2026-08-01</v>
      </c>
      <c r="C83">
        <v>4</v>
      </c>
      <c r="D83">
        <v>6</v>
      </c>
      <c r="E83">
        <v>7</v>
      </c>
      <c r="F83">
        <v>18</v>
      </c>
      <c r="G83">
        <v>19</v>
      </c>
      <c r="H83">
        <v>4</v>
      </c>
      <c r="I83" t="str">
        <v>04 - 06 - 07 - 18 - 19 [x4]</v>
      </c>
      <c r="J83">
        <f>SUM(C83:G83)</f>
        <v>54</v>
      </c>
      <c r="K83">
        <f>AVERAGE(C83:G83)</f>
        <v>10.8</v>
      </c>
      <c r="L83">
        <f>G83-C83</f>
        <v>15</v>
      </c>
      <c r="M83">
        <f>SUMPRODUCT(MOD(C83:G83,2))</f>
        <v>2</v>
      </c>
      <c r="N83">
        <f>5-M83</f>
        <v>3</v>
      </c>
      <c r="O83">
        <f>COUNTIF(C83:G83,"&lt;=10")</f>
        <v>3</v>
      </c>
      <c r="P83">
        <f>COUNTIF(C83:G83,"&gt;=11")</f>
        <v>2</v>
      </c>
      <c r="Q83">
        <f>SUMPRODUCT(--(D83:G83-C83:F83=1))</f>
        <v>2</v>
      </c>
      <c r="R83">
        <f>SUMPRODUCT(COUNTIF(C84:G84,C83:G83))</f>
        <v>1</v>
      </c>
    </row>
    <row r="84">
      <c r="A84">
        <v>7862</v>
      </c>
      <c r="B84" t="str">
        <v>2026-07-31</v>
      </c>
      <c r="C84">
        <v>1</v>
      </c>
      <c r="D84">
        <v>3</v>
      </c>
      <c r="E84">
        <v>4</v>
      </c>
      <c r="F84">
        <v>10</v>
      </c>
      <c r="G84">
        <v>20</v>
      </c>
      <c r="H84">
        <v>1</v>
      </c>
      <c r="I84" t="str">
        <v>01 - 03 - 04 - 10 - 20 [x1]</v>
      </c>
      <c r="J84">
        <f>SUM(C84:G84)</f>
        <v>38</v>
      </c>
      <c r="K84">
        <f>AVERAGE(C84:G84)</f>
        <v>7.6</v>
      </c>
      <c r="L84">
        <f>G84-C84</f>
        <v>19</v>
      </c>
      <c r="M84">
        <f>SUMPRODUCT(MOD(C84:G84,2))</f>
        <v>2</v>
      </c>
      <c r="N84">
        <f>5-M84</f>
        <v>3</v>
      </c>
      <c r="O84">
        <f>COUNTIF(C84:G84,"&lt;=10")</f>
        <v>4</v>
      </c>
      <c r="P84">
        <f>COUNTIF(C84:G84,"&gt;=11")</f>
        <v>1</v>
      </c>
      <c r="Q84">
        <f>SUMPRODUCT(--(D84:G84-C84:F84=1))</f>
        <v>1</v>
      </c>
      <c r="R84">
        <f>SUMPRODUCT(COUNTIF(C85:G85,C84:G84))</f>
        <v>1</v>
      </c>
    </row>
    <row r="85">
      <c r="A85">
        <v>7861</v>
      </c>
      <c r="B85" t="str">
        <v>2026-07-30</v>
      </c>
      <c r="C85">
        <v>2</v>
      </c>
      <c r="D85">
        <v>3</v>
      </c>
      <c r="E85">
        <v>9</v>
      </c>
      <c r="F85">
        <v>15</v>
      </c>
      <c r="G85">
        <v>17</v>
      </c>
      <c r="H85">
        <v>4</v>
      </c>
      <c r="I85" t="str">
        <v>02 - 03 - 09 - 15 - 17 [x4]</v>
      </c>
      <c r="J85">
        <f>SUM(C85:G85)</f>
        <v>46</v>
      </c>
      <c r="K85">
        <f>AVERAGE(C85:G85)</f>
        <v>9.2</v>
      </c>
      <c r="L85">
        <f>G85-C85</f>
        <v>15</v>
      </c>
      <c r="M85">
        <f>SUMPRODUCT(MOD(C85:G85,2))</f>
        <v>4</v>
      </c>
      <c r="N85">
        <f>5-M85</f>
        <v>1</v>
      </c>
      <c r="O85">
        <f>COUNTIF(C85:G85,"&lt;=10")</f>
        <v>3</v>
      </c>
      <c r="P85">
        <f>COUNTIF(C85:G85,"&gt;=11")</f>
        <v>2</v>
      </c>
      <c r="Q85">
        <f>SUMPRODUCT(--(D85:G85-C85:F85=1))</f>
        <v>1</v>
      </c>
      <c r="R85">
        <f>SUMPRODUCT(COUNTIF(C86:G86,C85:G85))</f>
        <v>0</v>
      </c>
    </row>
    <row r="86">
      <c r="A86">
        <v>7860</v>
      </c>
      <c r="B86" t="str">
        <v>2026-07-29</v>
      </c>
      <c r="C86">
        <v>6</v>
      </c>
      <c r="D86">
        <v>10</v>
      </c>
      <c r="E86">
        <v>12</v>
      </c>
      <c r="F86">
        <v>16</v>
      </c>
      <c r="G86">
        <v>18</v>
      </c>
      <c r="H86">
        <v>2</v>
      </c>
      <c r="I86" t="str">
        <v>06 - 10 - 12 - 16 - 18 [x2]</v>
      </c>
      <c r="J86">
        <f>SUM(C86:G86)</f>
        <v>62</v>
      </c>
      <c r="K86">
        <f>AVERAGE(C86:G86)</f>
        <v>12.4</v>
      </c>
      <c r="L86">
        <f>G86-C86</f>
        <v>12</v>
      </c>
      <c r="M86">
        <f>SUMPRODUCT(MOD(C86:G86,2))</f>
        <v>0</v>
      </c>
      <c r="N86">
        <f>5-M86</f>
        <v>5</v>
      </c>
      <c r="O86">
        <f>COUNTIF(C86:G86,"&lt;=10")</f>
        <v>2</v>
      </c>
      <c r="P86">
        <f>COUNTIF(C86:G86,"&gt;=11")</f>
        <v>3</v>
      </c>
      <c r="Q86">
        <f>SUMPRODUCT(--(D86:G86-C86:F86=1))</f>
        <v>0</v>
      </c>
      <c r="R86">
        <f>SUMPRODUCT(COUNTIF(C87:G87,C86:G86))</f>
        <v>1</v>
      </c>
    </row>
    <row r="87">
      <c r="A87">
        <v>7859</v>
      </c>
      <c r="B87" t="str">
        <v>2026-07-28</v>
      </c>
      <c r="C87">
        <v>2</v>
      </c>
      <c r="D87">
        <v>4</v>
      </c>
      <c r="E87">
        <v>5</v>
      </c>
      <c r="F87">
        <v>6</v>
      </c>
      <c r="G87">
        <v>15</v>
      </c>
      <c r="H87">
        <v>1</v>
      </c>
      <c r="I87" t="str">
        <v>02 - 04 - 05 - 06 - 15 [x1]</v>
      </c>
      <c r="J87">
        <f>SUM(C87:G87)</f>
        <v>32</v>
      </c>
      <c r="K87">
        <f>AVERAGE(C87:G87)</f>
        <v>6.4</v>
      </c>
      <c r="L87">
        <f>G87-C87</f>
        <v>13</v>
      </c>
      <c r="M87">
        <f>SUMPRODUCT(MOD(C87:G87,2))</f>
        <v>2</v>
      </c>
      <c r="N87">
        <f>5-M87</f>
        <v>3</v>
      </c>
      <c r="O87">
        <f>COUNTIF(C87:G87,"&lt;=10")</f>
        <v>4</v>
      </c>
      <c r="P87">
        <f>COUNTIF(C87:G87,"&gt;=11")</f>
        <v>1</v>
      </c>
      <c r="Q87">
        <f>SUMPRODUCT(--(D87:G87-C87:F87=1))</f>
        <v>2</v>
      </c>
      <c r="R87">
        <f>SUMPRODUCT(COUNTIF(C88:G88,C87:G87))</f>
        <v>1</v>
      </c>
    </row>
    <row r="88">
      <c r="A88">
        <v>7858</v>
      </c>
      <c r="B88" t="str">
        <v>2026-07-27</v>
      </c>
      <c r="C88">
        <v>5</v>
      </c>
      <c r="D88">
        <v>10</v>
      </c>
      <c r="E88">
        <v>11</v>
      </c>
      <c r="F88">
        <v>12</v>
      </c>
      <c r="G88">
        <v>14</v>
      </c>
      <c r="H88">
        <v>4</v>
      </c>
      <c r="I88" t="str">
        <v>05 - 10 - 11 - 12 - 14 [x4]</v>
      </c>
      <c r="J88">
        <f>SUM(C88:G88)</f>
        <v>52</v>
      </c>
      <c r="K88">
        <f>AVERAGE(C88:G88)</f>
        <v>10.4</v>
      </c>
      <c r="L88">
        <f>G88-C88</f>
        <v>9</v>
      </c>
      <c r="M88">
        <f>SUMPRODUCT(MOD(C88:G88,2))</f>
        <v>2</v>
      </c>
      <c r="N88">
        <f>5-M88</f>
        <v>3</v>
      </c>
      <c r="O88">
        <f>COUNTIF(C88:G88,"&lt;=10")</f>
        <v>2</v>
      </c>
      <c r="P88">
        <f>COUNTIF(C88:G88,"&gt;=11")</f>
        <v>3</v>
      </c>
      <c r="Q88">
        <f>SUMPRODUCT(--(D88:G88-C88:F88=1))</f>
        <v>2</v>
      </c>
      <c r="R88">
        <f>SUMPRODUCT(COUNTIF(C89:G89,C88:G88))</f>
        <v>1</v>
      </c>
    </row>
    <row r="89">
      <c r="A89">
        <v>7857</v>
      </c>
      <c r="B89" t="str">
        <v>2026-07-26</v>
      </c>
      <c r="C89">
        <v>1</v>
      </c>
      <c r="D89">
        <v>2</v>
      </c>
      <c r="E89">
        <v>8</v>
      </c>
      <c r="F89">
        <v>14</v>
      </c>
      <c r="G89">
        <v>15</v>
      </c>
      <c r="H89">
        <v>1</v>
      </c>
      <c r="I89" t="str">
        <v>01 - 02 - 08 - 14 - 15 [x1]</v>
      </c>
      <c r="J89">
        <f>SUM(C89:G89)</f>
        <v>40</v>
      </c>
      <c r="K89">
        <f>AVERAGE(C89:G89)</f>
        <v>8</v>
      </c>
      <c r="L89">
        <f>G89-C89</f>
        <v>14</v>
      </c>
      <c r="M89">
        <f>SUMPRODUCT(MOD(C89:G89,2))</f>
        <v>2</v>
      </c>
      <c r="N89">
        <f>5-M89</f>
        <v>3</v>
      </c>
      <c r="O89">
        <f>COUNTIF(C89:G89,"&lt;=10")</f>
        <v>3</v>
      </c>
      <c r="P89">
        <f>COUNTIF(C89:G89,"&gt;=11")</f>
        <v>2</v>
      </c>
      <c r="Q89">
        <f>SUMPRODUCT(--(D89:G89-C89:F89=1))</f>
        <v>2</v>
      </c>
      <c r="R89">
        <f>SUMPRODUCT(COUNTIF(C90:G90,C89:G89))</f>
        <v>1</v>
      </c>
    </row>
    <row r="90">
      <c r="A90">
        <v>7856</v>
      </c>
      <c r="B90" t="str">
        <v>2026-07-25</v>
      </c>
      <c r="C90">
        <v>7</v>
      </c>
      <c r="D90">
        <v>13</v>
      </c>
      <c r="E90">
        <v>14</v>
      </c>
      <c r="F90">
        <v>16</v>
      </c>
      <c r="G90">
        <v>20</v>
      </c>
      <c r="H90">
        <v>3</v>
      </c>
      <c r="I90" t="str">
        <v>07 - 13 - 14 - 16 - 20 [x3]</v>
      </c>
      <c r="J90">
        <f>SUM(C90:G90)</f>
        <v>70</v>
      </c>
      <c r="K90">
        <f>AVERAGE(C90:G90)</f>
        <v>14</v>
      </c>
      <c r="L90">
        <f>G90-C90</f>
        <v>13</v>
      </c>
      <c r="M90">
        <f>SUMPRODUCT(MOD(C90:G90,2))</f>
        <v>2</v>
      </c>
      <c r="N90">
        <f>5-M90</f>
        <v>3</v>
      </c>
      <c r="O90">
        <f>COUNTIF(C90:G90,"&lt;=10")</f>
        <v>1</v>
      </c>
      <c r="P90">
        <f>COUNTIF(C90:G90,"&gt;=11")</f>
        <v>4</v>
      </c>
      <c r="Q90">
        <f>SUMPRODUCT(--(D90:G90-C90:F90=1))</f>
        <v>1</v>
      </c>
      <c r="R90">
        <f>SUMPRODUCT(COUNTIF(C91:G91,C90:G90))</f>
        <v>2</v>
      </c>
    </row>
    <row r="91">
      <c r="A91">
        <v>7855</v>
      </c>
      <c r="B91" t="str">
        <v>2026-07-24</v>
      </c>
      <c r="C91">
        <v>8</v>
      </c>
      <c r="D91">
        <v>13</v>
      </c>
      <c r="E91">
        <v>15</v>
      </c>
      <c r="F91">
        <v>17</v>
      </c>
      <c r="G91">
        <v>20</v>
      </c>
      <c r="H91">
        <v>1</v>
      </c>
      <c r="I91" t="str">
        <v>08 - 13 - 15 - 17 - 20 [x1]</v>
      </c>
      <c r="J91">
        <f>SUM(C91:G91)</f>
        <v>73</v>
      </c>
      <c r="K91">
        <f>AVERAGE(C91:G91)</f>
        <v>14.6</v>
      </c>
      <c r="L91">
        <f>G91-C91</f>
        <v>12</v>
      </c>
      <c r="M91">
        <f>SUMPRODUCT(MOD(C91:G91,2))</f>
        <v>3</v>
      </c>
      <c r="N91">
        <f>5-M91</f>
        <v>2</v>
      </c>
      <c r="O91">
        <f>COUNTIF(C91:G91,"&lt;=10")</f>
        <v>1</v>
      </c>
      <c r="P91">
        <f>COUNTIF(C91:G91,"&gt;=11")</f>
        <v>4</v>
      </c>
      <c r="Q91">
        <f>SUMPRODUCT(--(D91:G91-C91:F91=1))</f>
        <v>0</v>
      </c>
      <c r="R91">
        <f>SUMPRODUCT(COUNTIF(C92:G92,C91:G91))</f>
        <v>1</v>
      </c>
    </row>
    <row r="92">
      <c r="A92">
        <v>7854</v>
      </c>
      <c r="B92" t="str">
        <v>2026-07-23</v>
      </c>
      <c r="C92">
        <v>7</v>
      </c>
      <c r="D92">
        <v>11</v>
      </c>
      <c r="E92">
        <v>12</v>
      </c>
      <c r="F92">
        <v>13</v>
      </c>
      <c r="G92">
        <v>16</v>
      </c>
      <c r="H92">
        <v>2</v>
      </c>
      <c r="I92" t="str">
        <v>07 - 11 - 12 - 13 - 16 [x2]</v>
      </c>
      <c r="J92">
        <f>SUM(C92:G92)</f>
        <v>59</v>
      </c>
      <c r="K92">
        <f>AVERAGE(C92:G92)</f>
        <v>11.8</v>
      </c>
      <c r="L92">
        <f>G92-C92</f>
        <v>9</v>
      </c>
      <c r="M92">
        <f>SUMPRODUCT(MOD(C92:G92,2))</f>
        <v>3</v>
      </c>
      <c r="N92">
        <f>5-M92</f>
        <v>2</v>
      </c>
      <c r="O92">
        <f>COUNTIF(C92:G92,"&lt;=10")</f>
        <v>1</v>
      </c>
      <c r="P92">
        <f>COUNTIF(C92:G92,"&gt;=11")</f>
        <v>4</v>
      </c>
      <c r="Q92">
        <f>SUMPRODUCT(--(D92:G92-C92:F92=1))</f>
        <v>2</v>
      </c>
      <c r="R92">
        <f>SUMPRODUCT(COUNTIF(C93:G93,C92:G92))</f>
        <v>1</v>
      </c>
    </row>
    <row r="93">
      <c r="A93">
        <v>7853</v>
      </c>
      <c r="B93" t="str">
        <v>2026-07-22</v>
      </c>
      <c r="C93">
        <v>5</v>
      </c>
      <c r="D93">
        <v>6</v>
      </c>
      <c r="E93">
        <v>8</v>
      </c>
      <c r="F93">
        <v>13</v>
      </c>
      <c r="G93">
        <v>17</v>
      </c>
      <c r="H93">
        <v>1</v>
      </c>
      <c r="I93" t="str">
        <v>05 - 06 - 08 - 13 - 17 [x1]</v>
      </c>
      <c r="J93">
        <f>SUM(C93:G93)</f>
        <v>49</v>
      </c>
      <c r="K93">
        <f>AVERAGE(C93:G93)</f>
        <v>9.8</v>
      </c>
      <c r="L93">
        <f>G93-C93</f>
        <v>12</v>
      </c>
      <c r="M93">
        <f>SUMPRODUCT(MOD(C93:G93,2))</f>
        <v>3</v>
      </c>
      <c r="N93">
        <f>5-M93</f>
        <v>2</v>
      </c>
      <c r="O93">
        <f>COUNTIF(C93:G93,"&lt;=10")</f>
        <v>3</v>
      </c>
      <c r="P93">
        <f>COUNTIF(C93:G93,"&gt;=11")</f>
        <v>2</v>
      </c>
      <c r="Q93">
        <f>SUMPRODUCT(--(D93:G93-C93:F93=1))</f>
        <v>1</v>
      </c>
      <c r="R93">
        <f>SUMPRODUCT(COUNTIF(C94:G94,C93:G93))</f>
        <v>3</v>
      </c>
    </row>
    <row r="94">
      <c r="A94">
        <v>7852</v>
      </c>
      <c r="B94" t="str">
        <v>2026-07-21</v>
      </c>
      <c r="C94">
        <v>6</v>
      </c>
      <c r="D94">
        <v>8</v>
      </c>
      <c r="E94">
        <v>11</v>
      </c>
      <c r="F94">
        <v>13</v>
      </c>
      <c r="G94">
        <v>20</v>
      </c>
      <c r="H94">
        <v>3</v>
      </c>
      <c r="I94" t="str">
        <v>06 - 08 - 11 - 13 - 20 [x3]</v>
      </c>
      <c r="J94">
        <f>SUM(C94:G94)</f>
        <v>58</v>
      </c>
      <c r="K94">
        <f>AVERAGE(C94:G94)</f>
        <v>11.6</v>
      </c>
      <c r="L94">
        <f>G94-C94</f>
        <v>14</v>
      </c>
      <c r="M94">
        <f>SUMPRODUCT(MOD(C94:G94,2))</f>
        <v>2</v>
      </c>
      <c r="N94">
        <f>5-M94</f>
        <v>3</v>
      </c>
      <c r="O94">
        <f>COUNTIF(C94:G94,"&lt;=10")</f>
        <v>2</v>
      </c>
      <c r="P94">
        <f>COUNTIF(C94:G94,"&gt;=11")</f>
        <v>3</v>
      </c>
      <c r="Q94">
        <f>SUMPRODUCT(--(D94:G94-C94:F94=1))</f>
        <v>0</v>
      </c>
      <c r="R94">
        <f>SUMPRODUCT(COUNTIF(C95:G95,C94:G94))</f>
        <v>0</v>
      </c>
    </row>
    <row r="95">
      <c r="A95">
        <v>7851</v>
      </c>
      <c r="B95" t="str">
        <v>2026-07-20</v>
      </c>
      <c r="C95">
        <v>3</v>
      </c>
      <c r="D95">
        <v>9</v>
      </c>
      <c r="E95">
        <v>12</v>
      </c>
      <c r="F95">
        <v>15</v>
      </c>
      <c r="G95">
        <v>17</v>
      </c>
      <c r="H95">
        <v>4</v>
      </c>
      <c r="I95" t="str">
        <v>03 - 09 - 12 - 15 - 17 [x4]</v>
      </c>
      <c r="J95">
        <f>SUM(C95:G95)</f>
        <v>56</v>
      </c>
      <c r="K95">
        <f>AVERAGE(C95:G95)</f>
        <v>11.2</v>
      </c>
      <c r="L95">
        <f>G95-C95</f>
        <v>14</v>
      </c>
      <c r="M95">
        <f>SUMPRODUCT(MOD(C95:G95,2))</f>
        <v>4</v>
      </c>
      <c r="N95">
        <f>5-M95</f>
        <v>1</v>
      </c>
      <c r="O95">
        <f>COUNTIF(C95:G95,"&lt;=10")</f>
        <v>2</v>
      </c>
      <c r="P95">
        <f>COUNTIF(C95:G95,"&gt;=11")</f>
        <v>3</v>
      </c>
      <c r="Q95">
        <f>SUMPRODUCT(--(D95:G95-C95:F95=1))</f>
        <v>0</v>
      </c>
      <c r="R95">
        <f>SUMPRODUCT(COUNTIF(C96:G96,C95:G95))</f>
        <v>1</v>
      </c>
    </row>
    <row r="96">
      <c r="A96">
        <v>7850</v>
      </c>
      <c r="B96" t="str">
        <v>2026-07-19</v>
      </c>
      <c r="C96">
        <v>2</v>
      </c>
      <c r="D96">
        <v>8</v>
      </c>
      <c r="E96">
        <v>9</v>
      </c>
      <c r="F96">
        <v>16</v>
      </c>
      <c r="G96">
        <v>18</v>
      </c>
      <c r="H96">
        <v>1</v>
      </c>
      <c r="I96" t="str">
        <v>02 - 08 - 09 - 16 - 18 [x1]</v>
      </c>
      <c r="J96">
        <f>SUM(C96:G96)</f>
        <v>53</v>
      </c>
      <c r="K96">
        <f>AVERAGE(C96:G96)</f>
        <v>10.6</v>
      </c>
      <c r="L96">
        <f>G96-C96</f>
        <v>16</v>
      </c>
      <c r="M96">
        <f>SUMPRODUCT(MOD(C96:G96,2))</f>
        <v>1</v>
      </c>
      <c r="N96">
        <f>5-M96</f>
        <v>4</v>
      </c>
      <c r="O96">
        <f>COUNTIF(C96:G96,"&lt;=10")</f>
        <v>3</v>
      </c>
      <c r="P96">
        <f>COUNTIF(C96:G96,"&gt;=11")</f>
        <v>2</v>
      </c>
      <c r="Q96">
        <f>SUMPRODUCT(--(D96:G96-C96:F96=1))</f>
        <v>1</v>
      </c>
      <c r="R96">
        <f>SUMPRODUCT(COUNTIF(C97:G97,C96:G96))</f>
        <v>2</v>
      </c>
    </row>
    <row r="97">
      <c r="A97">
        <v>7849</v>
      </c>
      <c r="B97" t="str">
        <v>2026-07-18</v>
      </c>
      <c r="C97">
        <v>2</v>
      </c>
      <c r="D97">
        <v>7</v>
      </c>
      <c r="E97">
        <v>8</v>
      </c>
      <c r="F97">
        <v>10</v>
      </c>
      <c r="G97">
        <v>17</v>
      </c>
      <c r="H97">
        <v>4</v>
      </c>
      <c r="I97" t="str">
        <v>02 - 07 - 08 - 10 - 17 [x4]</v>
      </c>
      <c r="J97">
        <f>SUM(C97:G97)</f>
        <v>44</v>
      </c>
      <c r="K97">
        <f>AVERAGE(C97:G97)</f>
        <v>8.8</v>
      </c>
      <c r="L97">
        <f>G97-C97</f>
        <v>15</v>
      </c>
      <c r="M97">
        <f>SUMPRODUCT(MOD(C97:G97,2))</f>
        <v>2</v>
      </c>
      <c r="N97">
        <f>5-M97</f>
        <v>3</v>
      </c>
      <c r="O97">
        <f>COUNTIF(C97:G97,"&lt;=10")</f>
        <v>4</v>
      </c>
      <c r="P97">
        <f>COUNTIF(C97:G97,"&gt;=11")</f>
        <v>1</v>
      </c>
      <c r="Q97">
        <f>SUMPRODUCT(--(D97:G97-C97:F97=1))</f>
        <v>1</v>
      </c>
      <c r="R97">
        <f>SUMPRODUCT(COUNTIF(C98:G98,C97:G97))</f>
        <v>2</v>
      </c>
    </row>
    <row r="98">
      <c r="A98">
        <v>7848</v>
      </c>
      <c r="B98" t="str">
        <v>2026-07-17</v>
      </c>
      <c r="C98">
        <v>2</v>
      </c>
      <c r="D98">
        <v>5</v>
      </c>
      <c r="E98">
        <v>12</v>
      </c>
      <c r="F98">
        <v>15</v>
      </c>
      <c r="G98">
        <v>17</v>
      </c>
      <c r="H98">
        <v>2</v>
      </c>
      <c r="I98" t="str">
        <v>02 - 05 - 12 - 15 - 17 [x2]</v>
      </c>
      <c r="J98">
        <f>SUM(C98:G98)</f>
        <v>51</v>
      </c>
      <c r="K98">
        <f>AVERAGE(C98:G98)</f>
        <v>10.2</v>
      </c>
      <c r="L98">
        <f>G98-C98</f>
        <v>15</v>
      </c>
      <c r="M98">
        <f>SUMPRODUCT(MOD(C98:G98,2))</f>
        <v>3</v>
      </c>
      <c r="N98">
        <f>5-M98</f>
        <v>2</v>
      </c>
      <c r="O98">
        <f>COUNTIF(C98:G98,"&lt;=10")</f>
        <v>2</v>
      </c>
      <c r="P98">
        <f>COUNTIF(C98:G98,"&gt;=11")</f>
        <v>3</v>
      </c>
      <c r="Q98">
        <f>SUMPRODUCT(--(D98:G98-C98:F98=1))</f>
        <v>0</v>
      </c>
      <c r="R98">
        <f>SUMPRODUCT(COUNTIF(C99:G99,C98:G98))</f>
        <v>2</v>
      </c>
    </row>
    <row r="99">
      <c r="A99">
        <v>7847</v>
      </c>
      <c r="B99" t="str">
        <v>2026-07-16</v>
      </c>
      <c r="C99">
        <v>2</v>
      </c>
      <c r="D99">
        <v>4</v>
      </c>
      <c r="E99">
        <v>8</v>
      </c>
      <c r="F99">
        <v>10</v>
      </c>
      <c r="G99">
        <v>12</v>
      </c>
      <c r="H99">
        <v>3</v>
      </c>
      <c r="I99" t="str">
        <v>02 - 04 - 08 - 10 - 12 [x3]</v>
      </c>
      <c r="J99">
        <f>SUM(C99:G99)</f>
        <v>36</v>
      </c>
      <c r="K99">
        <f>AVERAGE(C99:G99)</f>
        <v>7.2</v>
      </c>
      <c r="L99">
        <f>G99-C99</f>
        <v>10</v>
      </c>
      <c r="M99">
        <f>SUMPRODUCT(MOD(C99:G99,2))</f>
        <v>0</v>
      </c>
      <c r="N99">
        <f>5-M99</f>
        <v>5</v>
      </c>
      <c r="O99">
        <f>COUNTIF(C99:G99,"&lt;=10")</f>
        <v>4</v>
      </c>
      <c r="P99">
        <f>COUNTIF(C99:G99,"&gt;=11")</f>
        <v>1</v>
      </c>
      <c r="Q99">
        <f>SUMPRODUCT(--(D99:G99-C99:F99=1))</f>
        <v>0</v>
      </c>
      <c r="R99">
        <f>SUMPRODUCT(COUNTIF(C100:G100,C99:G99))</f>
        <v>2</v>
      </c>
    </row>
    <row r="100">
      <c r="A100">
        <v>7846</v>
      </c>
      <c r="B100" t="str">
        <v>2026-07-15</v>
      </c>
      <c r="C100">
        <v>4</v>
      </c>
      <c r="D100">
        <v>5</v>
      </c>
      <c r="E100">
        <v>12</v>
      </c>
      <c r="F100">
        <v>13</v>
      </c>
      <c r="G100">
        <v>20</v>
      </c>
      <c r="H100">
        <v>1</v>
      </c>
      <c r="I100" t="str">
        <v>04 - 05 - 12 - 13 - 20 [x1]</v>
      </c>
      <c r="J100">
        <f>SUM(C100:G100)</f>
        <v>54</v>
      </c>
      <c r="K100">
        <f>AVERAGE(C100:G100)</f>
        <v>10.8</v>
      </c>
      <c r="L100">
        <f>G100-C100</f>
        <v>16</v>
      </c>
      <c r="M100">
        <f>SUMPRODUCT(MOD(C100:G100,2))</f>
        <v>2</v>
      </c>
      <c r="N100">
        <f>5-M100</f>
        <v>3</v>
      </c>
      <c r="O100">
        <f>COUNTIF(C100:G100,"&lt;=10")</f>
        <v>2</v>
      </c>
      <c r="P100">
        <f>COUNTIF(C100:G100,"&gt;=11")</f>
        <v>3</v>
      </c>
      <c r="Q100">
        <f>SUMPRODUCT(--(D100:G100-C100:F100=1))</f>
        <v>2</v>
      </c>
      <c r="R100">
        <f>SUMPRODUCT(COUNTIF(C101:G101,C100:G100))</f>
        <v>0</v>
      </c>
    </row>
    <row r="101">
      <c r="A101">
        <v>7845</v>
      </c>
      <c r="B101" t="str">
        <v>2026-07-14</v>
      </c>
      <c r="C101">
        <v>7</v>
      </c>
      <c r="D101">
        <v>10</v>
      </c>
      <c r="E101">
        <v>15</v>
      </c>
      <c r="F101">
        <v>17</v>
      </c>
      <c r="G101">
        <v>18</v>
      </c>
      <c r="H101">
        <v>2</v>
      </c>
      <c r="I101" t="str">
        <v>07 - 10 - 15 - 17 - 18 [x2]</v>
      </c>
      <c r="J101">
        <f>SUM(C101:G101)</f>
        <v>67</v>
      </c>
      <c r="K101">
        <f>AVERAGE(C101:G101)</f>
        <v>13.4</v>
      </c>
      <c r="L101">
        <f>G101-C101</f>
        <v>11</v>
      </c>
      <c r="M101">
        <f>SUMPRODUCT(MOD(C101:G101,2))</f>
        <v>3</v>
      </c>
      <c r="N101">
        <f>5-M101</f>
        <v>2</v>
      </c>
      <c r="O101">
        <f>COUNTIF(C101:G101,"&lt;=10")</f>
        <v>2</v>
      </c>
      <c r="P101">
        <f>COUNTIF(C101:G101,"&gt;=11")</f>
        <v>3</v>
      </c>
      <c r="Q101">
        <f>SUMPRODUCT(--(D101:G101-C101:F101=1))</f>
        <v>1</v>
      </c>
      <c r="R101">
        <f>SUMPRODUCT(COUNTIF(C102:G102,C101:G101))</f>
        <v>0</v>
      </c>
    </row>
    <row r="102">
      <c r="A102">
        <v>7844</v>
      </c>
      <c r="B102" t="str">
        <v>2026-07-13</v>
      </c>
      <c r="C102">
        <v>3</v>
      </c>
      <c r="D102">
        <v>6</v>
      </c>
      <c r="E102">
        <v>14</v>
      </c>
      <c r="F102">
        <v>16</v>
      </c>
      <c r="G102">
        <v>19</v>
      </c>
      <c r="H102">
        <v>3</v>
      </c>
      <c r="I102" t="str">
        <v>03 - 06 - 14 - 16 - 19 [x3]</v>
      </c>
      <c r="J102">
        <f>SUM(C102:G102)</f>
        <v>58</v>
      </c>
      <c r="K102">
        <f>AVERAGE(C102:G102)</f>
        <v>11.6</v>
      </c>
      <c r="L102">
        <f>G102-C102</f>
        <v>16</v>
      </c>
      <c r="M102">
        <f>SUMPRODUCT(MOD(C102:G102,2))</f>
        <v>2</v>
      </c>
      <c r="N102">
        <f>5-M102</f>
        <v>3</v>
      </c>
      <c r="O102">
        <f>COUNTIF(C102:G102,"&lt;=10")</f>
        <v>2</v>
      </c>
      <c r="P102">
        <f>COUNTIF(C102:G102,"&gt;=11")</f>
        <v>3</v>
      </c>
      <c r="Q102">
        <f>SUMPRODUCT(--(D102:G102-C102:F102=1))</f>
        <v>0</v>
      </c>
      <c r="R102">
        <f>SUMPRODUCT(COUNTIF(C103:G103,C102:G102))</f>
        <v>2</v>
      </c>
    </row>
    <row r="103">
      <c r="A103">
        <v>7842</v>
      </c>
      <c r="B103" t="str">
        <v>2026-07-11</v>
      </c>
      <c r="C103">
        <v>1</v>
      </c>
      <c r="D103">
        <v>6</v>
      </c>
      <c r="E103">
        <v>13</v>
      </c>
      <c r="F103">
        <v>18</v>
      </c>
      <c r="G103">
        <v>19</v>
      </c>
      <c r="H103">
        <v>2</v>
      </c>
      <c r="I103" t="str">
        <v>01 - 06 - 13 - 18 - 19 [x2]</v>
      </c>
      <c r="J103">
        <f>SUM(C103:G103)</f>
        <v>57</v>
      </c>
      <c r="K103">
        <f>AVERAGE(C103:G103)</f>
        <v>11.4</v>
      </c>
      <c r="L103">
        <f>G103-C103</f>
        <v>18</v>
      </c>
      <c r="M103">
        <f>SUMPRODUCT(MOD(C103:G103,2))</f>
        <v>3</v>
      </c>
      <c r="N103">
        <f>5-M103</f>
        <v>2</v>
      </c>
      <c r="O103">
        <f>COUNTIF(C103:G103,"&lt;=10")</f>
        <v>2</v>
      </c>
      <c r="P103">
        <f>COUNTIF(C103:G103,"&gt;=11")</f>
        <v>3</v>
      </c>
      <c r="Q103">
        <f>SUMPRODUCT(--(D103:G103-C103:F103=1))</f>
        <v>1</v>
      </c>
      <c r="R103">
        <f>SUMPRODUCT(COUNTIF(C104:G104,C103:G103))</f>
        <v>2</v>
      </c>
    </row>
    <row r="104">
      <c r="A104">
        <v>7841</v>
      </c>
      <c r="B104" t="str">
        <v>2026-07-10</v>
      </c>
      <c r="C104">
        <v>1</v>
      </c>
      <c r="D104">
        <v>5</v>
      </c>
      <c r="E104">
        <v>12</v>
      </c>
      <c r="F104">
        <v>14</v>
      </c>
      <c r="G104">
        <v>18</v>
      </c>
      <c r="H104">
        <v>1</v>
      </c>
      <c r="I104" t="str">
        <v>01 - 05 - 12 - 14 - 18 [x1]</v>
      </c>
      <c r="J104">
        <f>SUM(C104:G104)</f>
        <v>50</v>
      </c>
      <c r="K104">
        <f>AVERAGE(C104:G104)</f>
        <v>10</v>
      </c>
      <c r="L104">
        <f>G104-C104</f>
        <v>17</v>
      </c>
      <c r="M104">
        <f>SUMPRODUCT(MOD(C104:G104,2))</f>
        <v>2</v>
      </c>
      <c r="N104">
        <f>5-M104</f>
        <v>3</v>
      </c>
      <c r="O104">
        <f>COUNTIF(C104:G104,"&lt;=10")</f>
        <v>2</v>
      </c>
      <c r="P104">
        <f>COUNTIF(C104:G104,"&gt;=11")</f>
        <v>3</v>
      </c>
      <c r="Q104">
        <f>SUMPRODUCT(--(D104:G104-C104:F104=1))</f>
        <v>0</v>
      </c>
      <c r="R104">
        <f>SUMPRODUCT(COUNTIF(C105:G105,C104:G104))</f>
        <v>1</v>
      </c>
    </row>
    <row r="105">
      <c r="A105">
        <v>7840</v>
      </c>
      <c r="B105" t="str">
        <v>2026-07-09</v>
      </c>
      <c r="C105">
        <v>4</v>
      </c>
      <c r="D105">
        <v>6</v>
      </c>
      <c r="E105">
        <v>11</v>
      </c>
      <c r="F105">
        <v>15</v>
      </c>
      <c r="G105">
        <v>18</v>
      </c>
      <c r="H105">
        <v>3</v>
      </c>
      <c r="I105" t="str">
        <v>04 - 06 - 11 - 15 - 18 [x3]</v>
      </c>
      <c r="J105">
        <f>SUM(C105:G105)</f>
        <v>54</v>
      </c>
      <c r="K105">
        <f>AVERAGE(C105:G105)</f>
        <v>10.8</v>
      </c>
      <c r="L105">
        <f>G105-C105</f>
        <v>14</v>
      </c>
      <c r="M105">
        <f>SUMPRODUCT(MOD(C105:G105,2))</f>
        <v>2</v>
      </c>
      <c r="N105">
        <f>5-M105</f>
        <v>3</v>
      </c>
      <c r="O105">
        <f>COUNTIF(C105:G105,"&lt;=10")</f>
        <v>2</v>
      </c>
      <c r="P105">
        <f>COUNTIF(C105:G105,"&gt;=11")</f>
        <v>3</v>
      </c>
      <c r="Q105">
        <f>SUMPRODUCT(--(D105:G105-C105:F105=1))</f>
        <v>0</v>
      </c>
      <c r="R105">
        <f>SUMPRODUCT(COUNTIF(C106:G106,C105:G105))</f>
        <v>2</v>
      </c>
    </row>
    <row r="106">
      <c r="A106">
        <v>7839</v>
      </c>
      <c r="B106" t="str">
        <v>2026-07-08</v>
      </c>
      <c r="C106">
        <v>2</v>
      </c>
      <c r="D106">
        <v>6</v>
      </c>
      <c r="E106">
        <v>11</v>
      </c>
      <c r="F106">
        <v>13</v>
      </c>
      <c r="G106">
        <v>20</v>
      </c>
      <c r="H106">
        <v>1</v>
      </c>
      <c r="I106" t="str">
        <v>02 - 06 - 11 - 13 - 20 [x1]</v>
      </c>
      <c r="J106">
        <f>SUM(C106:G106)</f>
        <v>52</v>
      </c>
      <c r="K106">
        <f>AVERAGE(C106:G106)</f>
        <v>10.4</v>
      </c>
      <c r="L106">
        <f>G106-C106</f>
        <v>18</v>
      </c>
      <c r="M106">
        <f>SUMPRODUCT(MOD(C106:G106,2))</f>
        <v>2</v>
      </c>
      <c r="N106">
        <f>5-M106</f>
        <v>3</v>
      </c>
      <c r="O106">
        <f>COUNTIF(C106:G106,"&lt;=10")</f>
        <v>2</v>
      </c>
      <c r="P106">
        <f>COUNTIF(C106:G106,"&gt;=11")</f>
        <v>3</v>
      </c>
      <c r="Q106">
        <f>SUMPRODUCT(--(D106:G106-C106:F106=1))</f>
        <v>0</v>
      </c>
      <c r="R106">
        <f>SUMPRODUCT(COUNTIF(C107:G107,C106:G106))</f>
        <v>3</v>
      </c>
    </row>
    <row r="107">
      <c r="A107">
        <v>7838</v>
      </c>
      <c r="B107" t="str">
        <v>2026-07-07</v>
      </c>
      <c r="C107">
        <v>2</v>
      </c>
      <c r="D107">
        <v>5</v>
      </c>
      <c r="E107">
        <v>6</v>
      </c>
      <c r="F107">
        <v>12</v>
      </c>
      <c r="G107">
        <v>13</v>
      </c>
      <c r="H107">
        <v>2</v>
      </c>
      <c r="I107" t="str">
        <v>02 - 05 - 06 - 12 - 13 [x2]</v>
      </c>
      <c r="J107">
        <f>SUM(C107:G107)</f>
        <v>38</v>
      </c>
      <c r="K107">
        <f>AVERAGE(C107:G107)</f>
        <v>7.6</v>
      </c>
      <c r="L107">
        <f>G107-C107</f>
        <v>11</v>
      </c>
      <c r="M107">
        <f>SUMPRODUCT(MOD(C107:G107,2))</f>
        <v>2</v>
      </c>
      <c r="N107">
        <f>5-M107</f>
        <v>3</v>
      </c>
      <c r="O107">
        <f>COUNTIF(C107:G107,"&lt;=10")</f>
        <v>3</v>
      </c>
      <c r="P107">
        <f>COUNTIF(C107:G107,"&gt;=11")</f>
        <v>2</v>
      </c>
      <c r="Q107">
        <f>SUMPRODUCT(--(D107:G107-C107:F107=1))</f>
        <v>2</v>
      </c>
      <c r="R107">
        <f>SUMPRODUCT(COUNTIF(C108:G108,C107:G107))</f>
        <v>0</v>
      </c>
    </row>
    <row r="108">
      <c r="A108">
        <v>7837</v>
      </c>
      <c r="B108" t="str">
        <v>2026-07-06</v>
      </c>
      <c r="C108">
        <v>1</v>
      </c>
      <c r="D108">
        <v>8</v>
      </c>
      <c r="E108">
        <v>11</v>
      </c>
      <c r="F108">
        <v>14</v>
      </c>
      <c r="G108">
        <v>17</v>
      </c>
      <c r="H108">
        <v>2</v>
      </c>
      <c r="I108" t="str">
        <v>01 - 08 - 11 - 14 - 17 [x2]</v>
      </c>
      <c r="J108">
        <f>SUM(C108:G108)</f>
        <v>51</v>
      </c>
      <c r="K108">
        <f>AVERAGE(C108:G108)</f>
        <v>10.2</v>
      </c>
      <c r="L108">
        <f>G108-C108</f>
        <v>16</v>
      </c>
      <c r="M108">
        <f>SUMPRODUCT(MOD(C108:G108,2))</f>
        <v>3</v>
      </c>
      <c r="N108">
        <f>5-M108</f>
        <v>2</v>
      </c>
      <c r="O108">
        <f>COUNTIF(C108:G108,"&lt;=10")</f>
        <v>2</v>
      </c>
      <c r="P108">
        <f>COUNTIF(C108:G108,"&gt;=11")</f>
        <v>3</v>
      </c>
      <c r="Q108">
        <f>SUMPRODUCT(--(D108:G108-C108:F108=1))</f>
        <v>0</v>
      </c>
      <c r="R108">
        <f>SUMPRODUCT(COUNTIF(C109:G109,C108:G108))</f>
        <v>2</v>
      </c>
    </row>
    <row r="109">
      <c r="A109">
        <v>7835</v>
      </c>
      <c r="B109" t="str">
        <v>2026-07-04</v>
      </c>
      <c r="C109">
        <v>1</v>
      </c>
      <c r="D109">
        <v>11</v>
      </c>
      <c r="E109">
        <v>12</v>
      </c>
      <c r="F109">
        <v>18</v>
      </c>
      <c r="G109">
        <v>20</v>
      </c>
      <c r="H109">
        <v>2</v>
      </c>
      <c r="I109" t="str">
        <v>01 - 11 - 12 - 18 - 20 [x2]</v>
      </c>
      <c r="J109">
        <f>SUM(C109:G109)</f>
        <v>62</v>
      </c>
      <c r="K109">
        <f>AVERAGE(C109:G109)</f>
        <v>12.4</v>
      </c>
      <c r="L109">
        <f>G109-C109</f>
        <v>19</v>
      </c>
      <c r="M109">
        <f>SUMPRODUCT(MOD(C109:G109,2))</f>
        <v>2</v>
      </c>
      <c r="N109">
        <f>5-M109</f>
        <v>3</v>
      </c>
      <c r="O109">
        <f>COUNTIF(C109:G109,"&lt;=10")</f>
        <v>1</v>
      </c>
      <c r="P109">
        <f>COUNTIF(C109:G109,"&gt;=11")</f>
        <v>4</v>
      </c>
      <c r="Q109">
        <f>SUMPRODUCT(--(D109:G109-C109:F109=1))</f>
        <v>1</v>
      </c>
      <c r="R109">
        <f>SUMPRODUCT(COUNTIF(C110:G110,C109:G109))</f>
        <v>2</v>
      </c>
    </row>
    <row r="110">
      <c r="A110">
        <v>7834</v>
      </c>
      <c r="B110" t="str">
        <v>2026-07-03</v>
      </c>
      <c r="C110">
        <v>2</v>
      </c>
      <c r="D110">
        <v>9</v>
      </c>
      <c r="E110">
        <v>12</v>
      </c>
      <c r="F110">
        <v>16</v>
      </c>
      <c r="G110">
        <v>20</v>
      </c>
      <c r="H110">
        <v>4</v>
      </c>
      <c r="I110" t="str">
        <v>02 - 09 - 12 - 16 - 20 [x4]</v>
      </c>
      <c r="J110">
        <f>SUM(C110:G110)</f>
        <v>59</v>
      </c>
      <c r="K110">
        <f>AVERAGE(C110:G110)</f>
        <v>11.8</v>
      </c>
      <c r="L110">
        <f>G110-C110</f>
        <v>18</v>
      </c>
      <c r="M110">
        <f>SUMPRODUCT(MOD(C110:G110,2))</f>
        <v>1</v>
      </c>
      <c r="N110">
        <f>5-M110</f>
        <v>4</v>
      </c>
      <c r="O110">
        <f>COUNTIF(C110:G110,"&lt;=10")</f>
        <v>2</v>
      </c>
      <c r="P110">
        <f>COUNTIF(C110:G110,"&gt;=11")</f>
        <v>3</v>
      </c>
      <c r="Q110">
        <f>SUMPRODUCT(--(D110:G110-C110:F110=1))</f>
        <v>0</v>
      </c>
      <c r="R110">
        <f>SUMPRODUCT(COUNTIF(C111:G111,C110:G110))</f>
        <v>2</v>
      </c>
    </row>
    <row r="111">
      <c r="A111">
        <v>7833</v>
      </c>
      <c r="B111" t="str">
        <v>2026-07-02</v>
      </c>
      <c r="C111">
        <v>1</v>
      </c>
      <c r="D111">
        <v>3</v>
      </c>
      <c r="E111">
        <v>8</v>
      </c>
      <c r="F111">
        <v>9</v>
      </c>
      <c r="G111">
        <v>16</v>
      </c>
      <c r="H111">
        <v>2</v>
      </c>
      <c r="I111" t="str">
        <v>01 - 03 - 08 - 09 - 16 [x2]</v>
      </c>
      <c r="J111">
        <f>SUM(C111:G111)</f>
        <v>37</v>
      </c>
      <c r="K111">
        <f>AVERAGE(C111:G111)</f>
        <v>7.4</v>
      </c>
      <c r="L111">
        <f>G111-C111</f>
        <v>15</v>
      </c>
      <c r="M111">
        <f>SUMPRODUCT(MOD(C111:G111,2))</f>
        <v>3</v>
      </c>
      <c r="N111">
        <f>5-M111</f>
        <v>2</v>
      </c>
      <c r="O111">
        <f>COUNTIF(C111:G111,"&lt;=10")</f>
        <v>4</v>
      </c>
      <c r="P111">
        <f>COUNTIF(C111:G111,"&gt;=11")</f>
        <v>1</v>
      </c>
      <c r="Q111">
        <f>SUMPRODUCT(--(D111:G111-C111:F111=1))</f>
        <v>1</v>
      </c>
      <c r="R111">
        <f>SUMPRODUCT(COUNTIF(C112:G112,C111:G111))</f>
        <v>0</v>
      </c>
    </row>
    <row r="112">
      <c r="A112">
        <v>7832</v>
      </c>
      <c r="B112" t="str">
        <v>2026-07-01</v>
      </c>
      <c r="C112">
        <v>5</v>
      </c>
      <c r="D112">
        <v>6</v>
      </c>
      <c r="E112">
        <v>15</v>
      </c>
      <c r="F112">
        <v>18</v>
      </c>
      <c r="G112">
        <v>19</v>
      </c>
      <c r="H112">
        <v>3</v>
      </c>
      <c r="I112" t="str">
        <v>05 - 06 - 15 - 18 - 19 [x3]</v>
      </c>
      <c r="J112">
        <f>SUM(C112:G112)</f>
        <v>63</v>
      </c>
      <c r="K112">
        <f>AVERAGE(C112:G112)</f>
        <v>12.6</v>
      </c>
      <c r="L112">
        <f>G112-C112</f>
        <v>14</v>
      </c>
      <c r="M112">
        <f>SUMPRODUCT(MOD(C112:G112,2))</f>
        <v>3</v>
      </c>
      <c r="N112">
        <f>5-M112</f>
        <v>2</v>
      </c>
      <c r="O112">
        <f>COUNTIF(C112:G112,"&lt;=10")</f>
        <v>2</v>
      </c>
      <c r="P112">
        <f>COUNTIF(C112:G112,"&gt;=11")</f>
        <v>3</v>
      </c>
      <c r="Q112">
        <f>SUMPRODUCT(--(D112:G112-C112:F112=1))</f>
        <v>2</v>
      </c>
      <c r="R112">
        <f>SUMPRODUCT(COUNTIF(C113:G113,C112:G112))</f>
        <v>3</v>
      </c>
    </row>
    <row r="113">
      <c r="A113">
        <v>7831</v>
      </c>
      <c r="B113" t="str">
        <v>2026-06-30</v>
      </c>
      <c r="C113">
        <v>1</v>
      </c>
      <c r="D113">
        <v>5</v>
      </c>
      <c r="E113">
        <v>8</v>
      </c>
      <c r="F113">
        <v>15</v>
      </c>
      <c r="G113">
        <v>19</v>
      </c>
      <c r="H113">
        <v>2</v>
      </c>
      <c r="I113" t="str">
        <v>01 - 05 - 08 - 15 - 19 [x2]</v>
      </c>
      <c r="J113">
        <f>SUM(C113:G113)</f>
        <v>48</v>
      </c>
      <c r="K113">
        <f>AVERAGE(C113:G113)</f>
        <v>9.6</v>
      </c>
      <c r="L113">
        <f>G113-C113</f>
        <v>18</v>
      </c>
      <c r="M113">
        <f>SUMPRODUCT(MOD(C113:G113,2))</f>
        <v>4</v>
      </c>
      <c r="N113">
        <f>5-M113</f>
        <v>1</v>
      </c>
      <c r="O113">
        <f>COUNTIF(C113:G113,"&lt;=10")</f>
        <v>3</v>
      </c>
      <c r="P113">
        <f>COUNTIF(C113:G113,"&gt;=11")</f>
        <v>2</v>
      </c>
      <c r="Q113">
        <f>SUMPRODUCT(--(D113:G113-C113:F113=1))</f>
        <v>0</v>
      </c>
      <c r="R113">
        <f>SUMPRODUCT(COUNTIF(C114:G114,C113:G113))</f>
        <v>2</v>
      </c>
    </row>
    <row r="114">
      <c r="A114">
        <v>7830</v>
      </c>
      <c r="B114" t="str">
        <v>2026-06-29</v>
      </c>
      <c r="C114">
        <v>3</v>
      </c>
      <c r="D114">
        <v>5</v>
      </c>
      <c r="E114">
        <v>9</v>
      </c>
      <c r="F114">
        <v>12</v>
      </c>
      <c r="G114">
        <v>19</v>
      </c>
      <c r="H114">
        <v>3</v>
      </c>
      <c r="I114" t="str">
        <v>03 - 05 - 09 - 12 - 19 [x3]</v>
      </c>
      <c r="J114">
        <f>SUM(C114:G114)</f>
        <v>48</v>
      </c>
      <c r="K114">
        <f>AVERAGE(C114:G114)</f>
        <v>9.6</v>
      </c>
      <c r="L114">
        <f>G114-C114</f>
        <v>16</v>
      </c>
      <c r="M114">
        <f>SUMPRODUCT(MOD(C114:G114,2))</f>
        <v>4</v>
      </c>
      <c r="N114">
        <f>5-M114</f>
        <v>1</v>
      </c>
      <c r="O114">
        <f>COUNTIF(C114:G114,"&lt;=10")</f>
        <v>3</v>
      </c>
      <c r="P114">
        <f>COUNTIF(C114:G114,"&gt;=11")</f>
        <v>2</v>
      </c>
      <c r="Q114">
        <f>SUMPRODUCT(--(D114:G114-C114:F114=1))</f>
        <v>0</v>
      </c>
      <c r="R114">
        <f>SUMPRODUCT(COUNTIF(C115:G115,C114:G114))</f>
        <v>0</v>
      </c>
    </row>
    <row r="115">
      <c r="A115">
        <v>7828</v>
      </c>
      <c r="B115" t="str">
        <v>2026-06-27</v>
      </c>
      <c r="C115">
        <v>6</v>
      </c>
      <c r="D115">
        <v>7</v>
      </c>
      <c r="E115">
        <v>11</v>
      </c>
      <c r="F115">
        <v>16</v>
      </c>
      <c r="G115">
        <v>18</v>
      </c>
      <c r="H115">
        <v>4</v>
      </c>
      <c r="I115" t="str">
        <v>06 - 07 - 11 - 16 - 18 [x4]</v>
      </c>
      <c r="J115">
        <f>SUM(C115:G115)</f>
        <v>58</v>
      </c>
      <c r="K115">
        <f>AVERAGE(C115:G115)</f>
        <v>11.6</v>
      </c>
      <c r="L115">
        <f>G115-C115</f>
        <v>12</v>
      </c>
      <c r="M115">
        <f>SUMPRODUCT(MOD(C115:G115,2))</f>
        <v>2</v>
      </c>
      <c r="N115">
        <f>5-M115</f>
        <v>3</v>
      </c>
      <c r="O115">
        <f>COUNTIF(C115:G115,"&lt;=10")</f>
        <v>2</v>
      </c>
      <c r="P115">
        <f>COUNTIF(C115:G115,"&gt;=11")</f>
        <v>3</v>
      </c>
      <c r="Q115">
        <f>SUMPRODUCT(--(D115:G115-C115:F115=1))</f>
        <v>1</v>
      </c>
      <c r="R115">
        <f>SUMPRODUCT(COUNTIF(C116:G116,C115:G115))</f>
        <v>3</v>
      </c>
    </row>
    <row r="116">
      <c r="A116">
        <v>7827</v>
      </c>
      <c r="B116" t="str">
        <v>2026-06-26</v>
      </c>
      <c r="C116">
        <v>3</v>
      </c>
      <c r="D116">
        <v>11</v>
      </c>
      <c r="E116">
        <v>12</v>
      </c>
      <c r="F116">
        <v>16</v>
      </c>
      <c r="G116">
        <v>18</v>
      </c>
      <c r="H116">
        <v>1</v>
      </c>
      <c r="I116" t="str">
        <v>03 - 11 - 12 - 16 - 18 [x1]</v>
      </c>
      <c r="J116">
        <f>SUM(C116:G116)</f>
        <v>60</v>
      </c>
      <c r="K116">
        <f>AVERAGE(C116:G116)</f>
        <v>12</v>
      </c>
      <c r="L116">
        <f>G116-C116</f>
        <v>15</v>
      </c>
      <c r="M116">
        <f>SUMPRODUCT(MOD(C116:G116,2))</f>
        <v>2</v>
      </c>
      <c r="N116">
        <f>5-M116</f>
        <v>3</v>
      </c>
      <c r="O116">
        <f>COUNTIF(C116:G116,"&lt;=10")</f>
        <v>1</v>
      </c>
      <c r="P116">
        <f>COUNTIF(C116:G116,"&gt;=11")</f>
        <v>4</v>
      </c>
      <c r="Q116">
        <f>SUMPRODUCT(--(D116:G116-C116:F116=1))</f>
        <v>1</v>
      </c>
      <c r="R116">
        <f>SUMPRODUCT(COUNTIF(C117:G117,C116:G116))</f>
        <v>0</v>
      </c>
    </row>
    <row r="117">
      <c r="A117">
        <v>7826</v>
      </c>
      <c r="B117" t="str">
        <v>2026-06-25</v>
      </c>
      <c r="C117">
        <v>1</v>
      </c>
      <c r="D117">
        <v>2</v>
      </c>
      <c r="E117">
        <v>4</v>
      </c>
      <c r="F117">
        <v>9</v>
      </c>
      <c r="G117">
        <v>19</v>
      </c>
      <c r="H117">
        <v>2</v>
      </c>
      <c r="I117" t="str">
        <v>01 - 02 - 04 - 09 - 19 [x2]</v>
      </c>
      <c r="J117">
        <f>SUM(C117:G117)</f>
        <v>35</v>
      </c>
      <c r="K117">
        <f>AVERAGE(C117:G117)</f>
        <v>7</v>
      </c>
      <c r="L117">
        <f>G117-C117</f>
        <v>18</v>
      </c>
      <c r="M117">
        <f>SUMPRODUCT(MOD(C117:G117,2))</f>
        <v>3</v>
      </c>
      <c r="N117">
        <f>5-M117</f>
        <v>2</v>
      </c>
      <c r="O117">
        <f>COUNTIF(C117:G117,"&lt;=10")</f>
        <v>4</v>
      </c>
      <c r="P117">
        <f>COUNTIF(C117:G117,"&gt;=11")</f>
        <v>1</v>
      </c>
      <c r="Q117">
        <f>SUMPRODUCT(--(D117:G117-C117:F117=1))</f>
        <v>1</v>
      </c>
      <c r="R117">
        <f>SUMPRODUCT(COUNTIF(C118:G118,C117:G117))</f>
        <v>2</v>
      </c>
    </row>
    <row r="118">
      <c r="A118">
        <v>7825</v>
      </c>
      <c r="B118" t="str">
        <v>2026-06-24</v>
      </c>
      <c r="C118">
        <v>4</v>
      </c>
      <c r="D118">
        <v>8</v>
      </c>
      <c r="E118">
        <v>9</v>
      </c>
      <c r="F118">
        <v>11</v>
      </c>
      <c r="G118">
        <v>14</v>
      </c>
      <c r="H118">
        <v>1</v>
      </c>
      <c r="I118" t="str">
        <v>04 - 08 - 09 - 11 - 14 [x1]</v>
      </c>
      <c r="J118">
        <f>SUM(C118:G118)</f>
        <v>46</v>
      </c>
      <c r="K118">
        <f>AVERAGE(C118:G118)</f>
        <v>9.2</v>
      </c>
      <c r="L118">
        <f>G118-C118</f>
        <v>10</v>
      </c>
      <c r="M118">
        <f>SUMPRODUCT(MOD(C118:G118,2))</f>
        <v>2</v>
      </c>
      <c r="N118">
        <f>5-M118</f>
        <v>3</v>
      </c>
      <c r="O118">
        <f>COUNTIF(C118:G118,"&lt;=10")</f>
        <v>3</v>
      </c>
      <c r="P118">
        <f>COUNTIF(C118:G118,"&gt;=11")</f>
        <v>2</v>
      </c>
      <c r="Q118">
        <f>SUMPRODUCT(--(D118:G118-C118:F118=1))</f>
        <v>1</v>
      </c>
      <c r="R118">
        <f>SUMPRODUCT(COUNTIF(C119:G119,C118:G118))</f>
        <v>0</v>
      </c>
    </row>
    <row r="119">
      <c r="A119">
        <v>7824</v>
      </c>
      <c r="B119" t="str">
        <v>2026-06-23</v>
      </c>
      <c r="C119">
        <v>7</v>
      </c>
      <c r="D119">
        <v>10</v>
      </c>
      <c r="E119">
        <v>12</v>
      </c>
      <c r="F119">
        <v>15</v>
      </c>
      <c r="G119">
        <v>19</v>
      </c>
      <c r="H119">
        <v>1</v>
      </c>
      <c r="I119" t="str">
        <v>07 - 10 - 12 - 15 - 19 [x1]</v>
      </c>
      <c r="J119">
        <f>SUM(C119:G119)</f>
        <v>63</v>
      </c>
      <c r="K119">
        <f>AVERAGE(C119:G119)</f>
        <v>12.6</v>
      </c>
      <c r="L119">
        <f>G119-C119</f>
        <v>12</v>
      </c>
      <c r="M119">
        <f>SUMPRODUCT(MOD(C119:G119,2))</f>
        <v>3</v>
      </c>
      <c r="N119">
        <f>5-M119</f>
        <v>2</v>
      </c>
      <c r="O119">
        <f>COUNTIF(C119:G119,"&lt;=10")</f>
        <v>2</v>
      </c>
      <c r="P119">
        <f>COUNTIF(C119:G119,"&gt;=11")</f>
        <v>3</v>
      </c>
      <c r="Q119">
        <f>SUMPRODUCT(--(D119:G119-C119:F119=1))</f>
        <v>0</v>
      </c>
      <c r="R119">
        <f>SUMPRODUCT(COUNTIF(C120:G120,C119:G119))</f>
        <v>3</v>
      </c>
    </row>
    <row r="120">
      <c r="A120">
        <v>7823</v>
      </c>
      <c r="B120" t="str">
        <v>2026-06-22</v>
      </c>
      <c r="C120">
        <v>7</v>
      </c>
      <c r="D120">
        <v>9</v>
      </c>
      <c r="E120">
        <v>10</v>
      </c>
      <c r="F120">
        <v>12</v>
      </c>
      <c r="G120">
        <v>17</v>
      </c>
      <c r="H120">
        <v>2</v>
      </c>
      <c r="I120" t="str">
        <v>07 - 09 - 10 - 12 - 17 [x2]</v>
      </c>
      <c r="J120">
        <f>SUM(C120:G120)</f>
        <v>55</v>
      </c>
      <c r="K120">
        <f>AVERAGE(C120:G120)</f>
        <v>11</v>
      </c>
      <c r="L120">
        <f>G120-C120</f>
        <v>10</v>
      </c>
      <c r="M120">
        <f>SUMPRODUCT(MOD(C120:G120,2))</f>
        <v>3</v>
      </c>
      <c r="N120">
        <f>5-M120</f>
        <v>2</v>
      </c>
      <c r="O120">
        <f>COUNTIF(C120:G120,"&lt;=10")</f>
        <v>3</v>
      </c>
      <c r="P120">
        <f>COUNTIF(C120:G120,"&gt;=11")</f>
        <v>2</v>
      </c>
      <c r="Q120">
        <f>SUMPRODUCT(--(D120:G120-C120:F120=1))</f>
        <v>1</v>
      </c>
      <c r="R120">
        <f>SUMPRODUCT(COUNTIF(C121:G121,C120:G120))</f>
        <v>2</v>
      </c>
    </row>
    <row r="121">
      <c r="A121">
        <v>7821</v>
      </c>
      <c r="B121" t="str">
        <v>2026-06-20</v>
      </c>
      <c r="C121">
        <v>4</v>
      </c>
      <c r="D121">
        <v>9</v>
      </c>
      <c r="E121">
        <v>10</v>
      </c>
      <c r="F121">
        <v>14</v>
      </c>
      <c r="G121">
        <v>16</v>
      </c>
      <c r="H121">
        <v>4</v>
      </c>
      <c r="I121" t="str">
        <v>04 - 09 - 10 - 14 - 16 [x4]</v>
      </c>
      <c r="J121">
        <f>SUM(C121:G121)</f>
        <v>53</v>
      </c>
      <c r="K121">
        <f>AVERAGE(C121:G121)</f>
        <v>10.6</v>
      </c>
      <c r="L121">
        <f>G121-C121</f>
        <v>12</v>
      </c>
      <c r="M121">
        <f>SUMPRODUCT(MOD(C121:G121,2))</f>
        <v>1</v>
      </c>
      <c r="N121">
        <f>5-M121</f>
        <v>4</v>
      </c>
      <c r="O121">
        <f>COUNTIF(C121:G121,"&lt;=10")</f>
        <v>3</v>
      </c>
      <c r="P121">
        <f>COUNTIF(C121:G121,"&gt;=11")</f>
        <v>2</v>
      </c>
      <c r="Q121">
        <f>SUMPRODUCT(--(D121:G121-C121:F121=1))</f>
        <v>1</v>
      </c>
      <c r="R121">
        <f>SUMPRODUCT(COUNTIF(C122:G122,C121:G121))</f>
        <v>2</v>
      </c>
    </row>
    <row r="122">
      <c r="A122">
        <v>7820</v>
      </c>
      <c r="B122" t="str">
        <v>2026-06-19</v>
      </c>
      <c r="C122">
        <v>3</v>
      </c>
      <c r="D122">
        <v>7</v>
      </c>
      <c r="E122">
        <v>10</v>
      </c>
      <c r="F122">
        <v>14</v>
      </c>
      <c r="G122">
        <v>18</v>
      </c>
      <c r="H122">
        <v>1</v>
      </c>
      <c r="I122" t="str">
        <v>03 - 07 - 10 - 14 - 18 [x1]</v>
      </c>
      <c r="J122">
        <f>SUM(C122:G122)</f>
        <v>52</v>
      </c>
      <c r="K122">
        <f>AVERAGE(C122:G122)</f>
        <v>10.4</v>
      </c>
      <c r="L122">
        <f>G122-C122</f>
        <v>15</v>
      </c>
      <c r="M122">
        <f>SUMPRODUCT(MOD(C122:G122,2))</f>
        <v>2</v>
      </c>
      <c r="N122">
        <f>5-M122</f>
        <v>3</v>
      </c>
      <c r="O122">
        <f>COUNTIF(C122:G122,"&lt;=10")</f>
        <v>3</v>
      </c>
      <c r="P122">
        <f>COUNTIF(C122:G122,"&gt;=11")</f>
        <v>2</v>
      </c>
      <c r="Q122">
        <f>SUMPRODUCT(--(D122:G122-C122:F122=1))</f>
        <v>0</v>
      </c>
      <c r="R122">
        <f>SUMPRODUCT(COUNTIF(C123:G123,C122:G122))</f>
        <v>0</v>
      </c>
    </row>
    <row r="123">
      <c r="A123">
        <v>7819</v>
      </c>
      <c r="B123" t="str">
        <v>2026-06-18</v>
      </c>
      <c r="C123">
        <v>4</v>
      </c>
      <c r="D123">
        <v>6</v>
      </c>
      <c r="E123">
        <v>8</v>
      </c>
      <c r="F123">
        <v>11</v>
      </c>
      <c r="G123">
        <v>16</v>
      </c>
      <c r="H123">
        <v>3</v>
      </c>
      <c r="I123" t="str">
        <v>04 - 06 - 08 - 11 - 16 [x3]</v>
      </c>
      <c r="J123">
        <f>SUM(C123:G123)</f>
        <v>45</v>
      </c>
      <c r="K123">
        <f>AVERAGE(C123:G123)</f>
        <v>9</v>
      </c>
      <c r="L123">
        <f>G123-C123</f>
        <v>12</v>
      </c>
      <c r="M123">
        <f>SUMPRODUCT(MOD(C123:G123,2))</f>
        <v>1</v>
      </c>
      <c r="N123">
        <f>5-M123</f>
        <v>4</v>
      </c>
      <c r="O123">
        <f>COUNTIF(C123:G123,"&lt;=10")</f>
        <v>3</v>
      </c>
      <c r="P123">
        <f>COUNTIF(C123:G123,"&gt;=11")</f>
        <v>2</v>
      </c>
      <c r="Q123">
        <f>SUMPRODUCT(--(D123:G123-C123:F123=1))</f>
        <v>0</v>
      </c>
      <c r="R123">
        <f>SUMPRODUCT(COUNTIF(C124:G124,C123:G123))</f>
        <v>4</v>
      </c>
    </row>
    <row r="124">
      <c r="A124">
        <v>7818</v>
      </c>
      <c r="B124" t="str">
        <v>2026-06-17</v>
      </c>
      <c r="C124">
        <v>3</v>
      </c>
      <c r="D124">
        <v>4</v>
      </c>
      <c r="E124">
        <v>6</v>
      </c>
      <c r="F124">
        <v>8</v>
      </c>
      <c r="G124">
        <v>16</v>
      </c>
      <c r="H124">
        <v>2</v>
      </c>
      <c r="I124" t="str">
        <v>03 - 04 - 06 - 08 - 16 [x2]</v>
      </c>
      <c r="J124">
        <f>SUM(C124:G124)</f>
        <v>37</v>
      </c>
      <c r="K124">
        <f>AVERAGE(C124:G124)</f>
        <v>7.4</v>
      </c>
      <c r="L124">
        <f>G124-C124</f>
        <v>13</v>
      </c>
      <c r="M124">
        <f>SUMPRODUCT(MOD(C124:G124,2))</f>
        <v>1</v>
      </c>
      <c r="N124">
        <f>5-M124</f>
        <v>4</v>
      </c>
      <c r="O124">
        <f>COUNTIF(C124:G124,"&lt;=10")</f>
        <v>4</v>
      </c>
      <c r="P124">
        <f>COUNTIF(C124:G124,"&gt;=11")</f>
        <v>1</v>
      </c>
      <c r="Q124">
        <f>SUMPRODUCT(--(D124:G124-C124:F124=1))</f>
        <v>1</v>
      </c>
      <c r="R124">
        <f>SUMPRODUCT(COUNTIF(C125:G125,C124:G124))</f>
        <v>1</v>
      </c>
    </row>
    <row r="125">
      <c r="A125">
        <v>7817</v>
      </c>
      <c r="B125" t="str">
        <v>2026-06-16</v>
      </c>
      <c r="C125">
        <v>2</v>
      </c>
      <c r="D125">
        <v>5</v>
      </c>
      <c r="E125">
        <v>11</v>
      </c>
      <c r="F125">
        <v>15</v>
      </c>
      <c r="G125">
        <v>16</v>
      </c>
      <c r="H125">
        <v>4</v>
      </c>
      <c r="I125" t="str">
        <v>02 - 05 - 11 - 15 - 16 [x4]</v>
      </c>
      <c r="J125">
        <f>SUM(C125:G125)</f>
        <v>49</v>
      </c>
      <c r="K125">
        <f>AVERAGE(C125:G125)</f>
        <v>9.8</v>
      </c>
      <c r="L125">
        <f>G125-C125</f>
        <v>14</v>
      </c>
      <c r="M125">
        <f>SUMPRODUCT(MOD(C125:G125,2))</f>
        <v>3</v>
      </c>
      <c r="N125">
        <f>5-M125</f>
        <v>2</v>
      </c>
      <c r="O125">
        <f>COUNTIF(C125:G125,"&lt;=10")</f>
        <v>2</v>
      </c>
      <c r="P125">
        <f>COUNTIF(C125:G125,"&gt;=11")</f>
        <v>3</v>
      </c>
      <c r="Q125">
        <f>SUMPRODUCT(--(D125:G125-C125:F125=1))</f>
        <v>1</v>
      </c>
      <c r="R125">
        <f>SUMPRODUCT(COUNTIF(C126:G126,C125:G125))</f>
        <v>1</v>
      </c>
    </row>
    <row r="126">
      <c r="A126">
        <v>7816</v>
      </c>
      <c r="B126" t="str">
        <v>2026-06-15</v>
      </c>
      <c r="C126">
        <v>6</v>
      </c>
      <c r="D126">
        <v>8</v>
      </c>
      <c r="E126">
        <v>11</v>
      </c>
      <c r="F126">
        <v>18</v>
      </c>
      <c r="G126">
        <v>19</v>
      </c>
      <c r="H126">
        <v>3</v>
      </c>
      <c r="I126" t="str">
        <v>06 - 08 - 11 - 18 - 19 [x3]</v>
      </c>
      <c r="J126">
        <f>SUM(C126:G126)</f>
        <v>62</v>
      </c>
      <c r="K126">
        <f>AVERAGE(C126:G126)</f>
        <v>12.4</v>
      </c>
      <c r="L126">
        <f>G126-C126</f>
        <v>13</v>
      </c>
      <c r="M126">
        <f>SUMPRODUCT(MOD(C126:G126,2))</f>
        <v>2</v>
      </c>
      <c r="N126">
        <f>5-M126</f>
        <v>3</v>
      </c>
      <c r="O126">
        <f>COUNTIF(C126:G126,"&lt;=10")</f>
        <v>2</v>
      </c>
      <c r="P126">
        <f>COUNTIF(C126:G126,"&gt;=11")</f>
        <v>3</v>
      </c>
      <c r="Q126">
        <f>SUMPRODUCT(--(D126:G126-C126:F126=1))</f>
        <v>1</v>
      </c>
      <c r="R126">
        <f>SUMPRODUCT(COUNTIF(C127:G127,C126:G126))</f>
        <v>1</v>
      </c>
    </row>
    <row r="127">
      <c r="A127">
        <v>7814</v>
      </c>
      <c r="B127" t="str">
        <v>2026-06-13</v>
      </c>
      <c r="C127">
        <v>7</v>
      </c>
      <c r="D127">
        <v>9</v>
      </c>
      <c r="E127">
        <v>13</v>
      </c>
      <c r="F127">
        <v>16</v>
      </c>
      <c r="G127">
        <v>18</v>
      </c>
      <c r="H127">
        <v>2</v>
      </c>
      <c r="I127" t="str">
        <v>07 - 09 - 13 - 16 - 18 [x2]</v>
      </c>
      <c r="J127">
        <f>SUM(C127:G127)</f>
        <v>63</v>
      </c>
      <c r="K127">
        <f>AVERAGE(C127:G127)</f>
        <v>12.6</v>
      </c>
      <c r="L127">
        <f>G127-C127</f>
        <v>11</v>
      </c>
      <c r="M127">
        <f>SUMPRODUCT(MOD(C127:G127,2))</f>
        <v>3</v>
      </c>
      <c r="N127">
        <f>5-M127</f>
        <v>2</v>
      </c>
      <c r="O127">
        <f>COUNTIF(C127:G127,"&lt;=10")</f>
        <v>2</v>
      </c>
      <c r="P127">
        <f>COUNTIF(C127:G127,"&gt;=11")</f>
        <v>3</v>
      </c>
      <c r="Q127">
        <f>SUMPRODUCT(--(D127:G127-C127:F127=1))</f>
        <v>0</v>
      </c>
      <c r="R127">
        <f>SUMPRODUCT(COUNTIF(C128:G128,C127:G127))</f>
        <v>1</v>
      </c>
    </row>
    <row r="128">
      <c r="A128">
        <v>7813</v>
      </c>
      <c r="B128" t="str">
        <v>2026-06-12</v>
      </c>
      <c r="C128">
        <v>6</v>
      </c>
      <c r="D128">
        <v>7</v>
      </c>
      <c r="E128">
        <v>11</v>
      </c>
      <c r="F128">
        <v>12</v>
      </c>
      <c r="G128">
        <v>15</v>
      </c>
      <c r="H128">
        <v>1</v>
      </c>
      <c r="I128" t="str">
        <v>06 - 07 - 11 - 12 - 15 [x1]</v>
      </c>
      <c r="J128">
        <f>SUM(C128:G128)</f>
        <v>51</v>
      </c>
      <c r="K128">
        <f>AVERAGE(C128:G128)</f>
        <v>10.2</v>
      </c>
      <c r="L128">
        <f>G128-C128</f>
        <v>9</v>
      </c>
      <c r="M128">
        <f>SUMPRODUCT(MOD(C128:G128,2))</f>
        <v>3</v>
      </c>
      <c r="N128">
        <f>5-M128</f>
        <v>2</v>
      </c>
      <c r="O128">
        <f>COUNTIF(C128:G128,"&lt;=10")</f>
        <v>2</v>
      </c>
      <c r="P128">
        <f>COUNTIF(C128:G128,"&gt;=11")</f>
        <v>3</v>
      </c>
      <c r="Q128">
        <f>SUMPRODUCT(--(D128:G128-C128:F128=1))</f>
        <v>2</v>
      </c>
      <c r="R128">
        <f>SUMPRODUCT(COUNTIF(C129:G129,C128:G128))</f>
        <v>1</v>
      </c>
    </row>
    <row r="129">
      <c r="A129">
        <v>7812</v>
      </c>
      <c r="B129" t="str">
        <v>2026-06-11</v>
      </c>
      <c r="C129">
        <v>4</v>
      </c>
      <c r="D129">
        <v>5</v>
      </c>
      <c r="E129">
        <v>6</v>
      </c>
      <c r="F129">
        <v>9</v>
      </c>
      <c r="G129">
        <v>13</v>
      </c>
      <c r="H129">
        <v>4</v>
      </c>
      <c r="I129" t="str">
        <v>04 - 05 - 06 - 09 - 13 [x4]</v>
      </c>
      <c r="J129">
        <f>SUM(C129:G129)</f>
        <v>37</v>
      </c>
      <c r="K129">
        <f>AVERAGE(C129:G129)</f>
        <v>7.4</v>
      </c>
      <c r="L129">
        <f>G129-C129</f>
        <v>9</v>
      </c>
      <c r="M129">
        <f>SUMPRODUCT(MOD(C129:G129,2))</f>
        <v>3</v>
      </c>
      <c r="N129">
        <f>5-M129</f>
        <v>2</v>
      </c>
      <c r="O129">
        <f>COUNTIF(C129:G129,"&lt;=10")</f>
        <v>4</v>
      </c>
      <c r="P129">
        <f>COUNTIF(C129:G129,"&gt;=11")</f>
        <v>1</v>
      </c>
      <c r="Q129">
        <f>SUMPRODUCT(--(D129:G129-C129:F129=1))</f>
        <v>2</v>
      </c>
      <c r="R129">
        <f>SUMPRODUCT(COUNTIF(C130:G130,C129:G129))</f>
        <v>1</v>
      </c>
    </row>
    <row r="130">
      <c r="A130">
        <v>7811</v>
      </c>
      <c r="B130" t="str">
        <v>2026-06-10</v>
      </c>
      <c r="C130">
        <v>5</v>
      </c>
      <c r="D130">
        <v>11</v>
      </c>
      <c r="E130">
        <v>14</v>
      </c>
      <c r="F130">
        <v>16</v>
      </c>
      <c r="G130">
        <v>18</v>
      </c>
      <c r="H130">
        <v>4</v>
      </c>
      <c r="I130" t="str">
        <v>05 - 11 - 14 - 16 - 18 [x4]</v>
      </c>
      <c r="J130">
        <f>SUM(C130:G130)</f>
        <v>64</v>
      </c>
      <c r="K130">
        <f>AVERAGE(C130:G130)</f>
        <v>12.8</v>
      </c>
      <c r="L130">
        <f>G130-C130</f>
        <v>13</v>
      </c>
      <c r="M130">
        <f>SUMPRODUCT(MOD(C130:G130,2))</f>
        <v>2</v>
      </c>
      <c r="N130">
        <f>5-M130</f>
        <v>3</v>
      </c>
      <c r="O130">
        <f>COUNTIF(C130:G130,"&lt;=10")</f>
        <v>1</v>
      </c>
      <c r="P130">
        <f>COUNTIF(C130:G130,"&gt;=11")</f>
        <v>4</v>
      </c>
      <c r="Q130">
        <f>SUMPRODUCT(--(D130:G130-C130:F130=1))</f>
        <v>0</v>
      </c>
      <c r="R130">
        <f>SUMPRODUCT(COUNTIF(C131:G131,C130:G130))</f>
        <v>0</v>
      </c>
    </row>
    <row r="131">
      <c r="A131">
        <v>7810</v>
      </c>
      <c r="B131" t="str">
        <v>2026-06-09</v>
      </c>
      <c r="C131">
        <v>2</v>
      </c>
      <c r="D131">
        <v>6</v>
      </c>
      <c r="E131">
        <v>9</v>
      </c>
      <c r="F131">
        <v>10</v>
      </c>
      <c r="G131">
        <v>19</v>
      </c>
      <c r="H131">
        <v>4</v>
      </c>
      <c r="I131" t="str">
        <v>02 - 06 - 09 - 10 - 19 [x4]</v>
      </c>
      <c r="J131">
        <f>SUM(C131:G131)</f>
        <v>46</v>
      </c>
      <c r="K131">
        <f>AVERAGE(C131:G131)</f>
        <v>9.2</v>
      </c>
      <c r="L131">
        <f>G131-C131</f>
        <v>17</v>
      </c>
      <c r="M131">
        <f>SUMPRODUCT(MOD(C131:G131,2))</f>
        <v>2</v>
      </c>
      <c r="N131">
        <f>5-M131</f>
        <v>3</v>
      </c>
      <c r="O131">
        <f>COUNTIF(C131:G131,"&lt;=10")</f>
        <v>4</v>
      </c>
      <c r="P131">
        <f>COUNTIF(C131:G131,"&gt;=11")</f>
        <v>1</v>
      </c>
      <c r="Q131">
        <f>SUMPRODUCT(--(D131:G131-C131:F131=1))</f>
        <v>1</v>
      </c>
      <c r="R131">
        <f>SUMPRODUCT(COUNTIF(C132:G132,C131:G131))</f>
        <v>2</v>
      </c>
    </row>
    <row r="132">
      <c r="A132">
        <v>7809</v>
      </c>
      <c r="B132" t="str">
        <v>2026-06-08</v>
      </c>
      <c r="C132">
        <v>1</v>
      </c>
      <c r="D132">
        <v>2</v>
      </c>
      <c r="E132">
        <v>9</v>
      </c>
      <c r="F132">
        <v>11</v>
      </c>
      <c r="G132">
        <v>20</v>
      </c>
      <c r="H132">
        <v>2</v>
      </c>
      <c r="I132" t="str">
        <v>01 - 02 - 09 - 11 - 20 [x2]</v>
      </c>
      <c r="J132">
        <f>SUM(C132:G132)</f>
        <v>43</v>
      </c>
      <c r="K132">
        <f>AVERAGE(C132:G132)</f>
        <v>8.6</v>
      </c>
      <c r="L132">
        <f>G132-C132</f>
        <v>19</v>
      </c>
      <c r="M132">
        <f>SUMPRODUCT(MOD(C132:G132,2))</f>
        <v>3</v>
      </c>
      <c r="N132">
        <f>5-M132</f>
        <v>2</v>
      </c>
      <c r="O132">
        <f>COUNTIF(C132:G132,"&lt;=10")</f>
        <v>3</v>
      </c>
      <c r="P132">
        <f>COUNTIF(C132:G132,"&gt;=11")</f>
        <v>2</v>
      </c>
      <c r="Q132">
        <f>SUMPRODUCT(--(D132:G132-C132:F132=1))</f>
        <v>1</v>
      </c>
      <c r="R132">
        <f>SUMPRODUCT(COUNTIF(C133:G133,C132:G132))</f>
        <v>1</v>
      </c>
    </row>
    <row r="133">
      <c r="A133">
        <v>7807</v>
      </c>
      <c r="B133" t="str">
        <v>2026-06-06</v>
      </c>
      <c r="C133">
        <v>2</v>
      </c>
      <c r="D133">
        <v>4</v>
      </c>
      <c r="E133">
        <v>5</v>
      </c>
      <c r="F133">
        <v>14</v>
      </c>
      <c r="G133">
        <v>15</v>
      </c>
      <c r="H133">
        <v>4</v>
      </c>
      <c r="I133" t="str">
        <v>02 - 04 - 05 - 14 - 15 [x4]</v>
      </c>
      <c r="J133">
        <f>SUM(C133:G133)</f>
        <v>40</v>
      </c>
      <c r="K133">
        <f>AVERAGE(C133:G133)</f>
        <v>8</v>
      </c>
      <c r="L133">
        <f>G133-C133</f>
        <v>13</v>
      </c>
      <c r="M133">
        <f>SUMPRODUCT(MOD(C133:G133,2))</f>
        <v>2</v>
      </c>
      <c r="N133">
        <f>5-M133</f>
        <v>3</v>
      </c>
      <c r="O133">
        <f>COUNTIF(C133:G133,"&lt;=10")</f>
        <v>3</v>
      </c>
      <c r="P133">
        <f>COUNTIF(C133:G133,"&gt;=11")</f>
        <v>2</v>
      </c>
      <c r="Q133">
        <f>SUMPRODUCT(--(D133:G133-C133:F133=1))</f>
        <v>2</v>
      </c>
      <c r="R133">
        <f>SUMPRODUCT(COUNTIF(C134:G134,C133:G133))</f>
        <v>0</v>
      </c>
    </row>
    <row r="134">
      <c r="A134">
        <v>7806</v>
      </c>
      <c r="B134" t="str">
        <v>2026-06-05</v>
      </c>
      <c r="C134">
        <v>7</v>
      </c>
      <c r="D134">
        <v>8</v>
      </c>
      <c r="E134">
        <v>12</v>
      </c>
      <c r="F134">
        <v>13</v>
      </c>
      <c r="G134">
        <v>16</v>
      </c>
      <c r="H134">
        <v>1</v>
      </c>
      <c r="I134" t="str">
        <v>07 - 08 - 12 - 13 - 16 [x1]</v>
      </c>
      <c r="J134">
        <f>SUM(C134:G134)</f>
        <v>56</v>
      </c>
      <c r="K134">
        <f>AVERAGE(C134:G134)</f>
        <v>11.2</v>
      </c>
      <c r="L134">
        <f>G134-C134</f>
        <v>9</v>
      </c>
      <c r="M134">
        <f>SUMPRODUCT(MOD(C134:G134,2))</f>
        <v>2</v>
      </c>
      <c r="N134">
        <f>5-M134</f>
        <v>3</v>
      </c>
      <c r="O134">
        <f>COUNTIF(C134:G134,"&lt;=10")</f>
        <v>2</v>
      </c>
      <c r="P134">
        <f>COUNTIF(C134:G134,"&gt;=11")</f>
        <v>3</v>
      </c>
      <c r="Q134">
        <f>SUMPRODUCT(--(D134:G134-C134:F134=1))</f>
        <v>2</v>
      </c>
      <c r="R134">
        <f>SUMPRODUCT(COUNTIF(C135:G135,C134:G134))</f>
        <v>1</v>
      </c>
    </row>
    <row r="135">
      <c r="A135">
        <v>7805</v>
      </c>
      <c r="B135" t="str">
        <v>2026-06-03</v>
      </c>
      <c r="C135">
        <v>1</v>
      </c>
      <c r="D135">
        <v>5</v>
      </c>
      <c r="E135">
        <v>7</v>
      </c>
      <c r="F135">
        <v>14</v>
      </c>
      <c r="G135">
        <v>17</v>
      </c>
      <c r="H135">
        <v>3</v>
      </c>
      <c r="I135" t="str">
        <v>01 - 05 - 07 - 14 - 17 [x3]</v>
      </c>
      <c r="J135">
        <f>SUM(C135:G135)</f>
        <v>44</v>
      </c>
      <c r="K135">
        <f>AVERAGE(C135:G135)</f>
        <v>8.8</v>
      </c>
      <c r="L135">
        <f>G135-C135</f>
        <v>16</v>
      </c>
      <c r="M135">
        <f>SUMPRODUCT(MOD(C135:G135,2))</f>
        <v>4</v>
      </c>
      <c r="N135">
        <f>5-M135</f>
        <v>1</v>
      </c>
      <c r="O135">
        <f>COUNTIF(C135:G135,"&lt;=10")</f>
        <v>3</v>
      </c>
      <c r="P135">
        <f>COUNTIF(C135:G135,"&gt;=11")</f>
        <v>2</v>
      </c>
      <c r="Q135">
        <f>SUMPRODUCT(--(D135:G135-C135:F135=1))</f>
        <v>0</v>
      </c>
      <c r="R135">
        <f>SUMPRODUCT(COUNTIF(C136:G136,C135:G135))</f>
        <v>2</v>
      </c>
    </row>
    <row r="136">
      <c r="A136">
        <v>7804</v>
      </c>
      <c r="B136" t="str">
        <v>2026-06-02</v>
      </c>
      <c r="C136">
        <v>1</v>
      </c>
      <c r="D136">
        <v>6</v>
      </c>
      <c r="E136">
        <v>8</v>
      </c>
      <c r="F136">
        <v>14</v>
      </c>
      <c r="G136">
        <v>15</v>
      </c>
      <c r="H136">
        <v>1</v>
      </c>
      <c r="I136" t="str">
        <v>01 - 06 - 08 - 14 - 15 [x1]</v>
      </c>
      <c r="J136">
        <f>SUM(C136:G136)</f>
        <v>44</v>
      </c>
      <c r="K136">
        <f>AVERAGE(C136:G136)</f>
        <v>8.8</v>
      </c>
      <c r="L136">
        <f>G136-C136</f>
        <v>14</v>
      </c>
      <c r="M136">
        <f>SUMPRODUCT(MOD(C136:G136,2))</f>
        <v>2</v>
      </c>
      <c r="N136">
        <f>5-M136</f>
        <v>3</v>
      </c>
      <c r="O136">
        <f>COUNTIF(C136:G136,"&lt;=10")</f>
        <v>3</v>
      </c>
      <c r="P136">
        <f>COUNTIF(C136:G136,"&gt;=11")</f>
        <v>2</v>
      </c>
      <c r="Q136">
        <f>SUMPRODUCT(--(D136:G136-C136:F136=1))</f>
        <v>1</v>
      </c>
      <c r="R136">
        <f>SUMPRODUCT(COUNTIF(C137:G137,C136:G136))</f>
        <v>0</v>
      </c>
    </row>
    <row r="137">
      <c r="A137">
        <v>7803</v>
      </c>
      <c r="B137" t="str">
        <v>2026-06-01</v>
      </c>
      <c r="C137">
        <v>3</v>
      </c>
      <c r="D137">
        <v>5</v>
      </c>
      <c r="E137">
        <v>13</v>
      </c>
      <c r="F137">
        <v>17</v>
      </c>
      <c r="G137">
        <v>19</v>
      </c>
      <c r="H137">
        <v>3</v>
      </c>
      <c r="I137" t="str">
        <v>03 - 05 - 13 - 17 - 19 [x3]</v>
      </c>
      <c r="J137">
        <f>SUM(C137:G137)</f>
        <v>57</v>
      </c>
      <c r="K137">
        <f>AVERAGE(C137:G137)</f>
        <v>11.4</v>
      </c>
      <c r="L137">
        <f>G137-C137</f>
        <v>16</v>
      </c>
      <c r="M137">
        <f>SUMPRODUCT(MOD(C137:G137,2))</f>
        <v>5</v>
      </c>
      <c r="N137">
        <f>5-M137</f>
        <v>0</v>
      </c>
      <c r="O137">
        <f>COUNTIF(C137:G137,"&lt;=10")</f>
        <v>2</v>
      </c>
      <c r="P137">
        <f>COUNTIF(C137:G137,"&gt;=11")</f>
        <v>3</v>
      </c>
      <c r="Q137">
        <f>SUMPRODUCT(--(D137:G137-C137:F137=1))</f>
        <v>0</v>
      </c>
      <c r="R137">
        <f>SUMPRODUCT(COUNTIF(C138:G138,C137:G137))</f>
        <v>0</v>
      </c>
    </row>
    <row r="138">
      <c r="A138">
        <v>7801</v>
      </c>
      <c r="B138" t="str">
        <v>2026-05-30</v>
      </c>
      <c r="C138">
        <v>1</v>
      </c>
      <c r="D138">
        <v>6</v>
      </c>
      <c r="E138">
        <v>7</v>
      </c>
      <c r="F138">
        <v>11</v>
      </c>
      <c r="G138">
        <v>12</v>
      </c>
      <c r="H138">
        <v>3</v>
      </c>
      <c r="I138" t="str">
        <v>01 - 06 - 07 - 11 - 12 [x3]</v>
      </c>
      <c r="J138">
        <f>SUM(C138:G138)</f>
        <v>37</v>
      </c>
      <c r="K138">
        <f>AVERAGE(C138:G138)</f>
        <v>7.4</v>
      </c>
      <c r="L138">
        <f>G138-C138</f>
        <v>11</v>
      </c>
      <c r="M138">
        <f>SUMPRODUCT(MOD(C138:G138,2))</f>
        <v>3</v>
      </c>
      <c r="N138">
        <f>5-M138</f>
        <v>2</v>
      </c>
      <c r="O138">
        <f>COUNTIF(C138:G138,"&lt;=10")</f>
        <v>3</v>
      </c>
      <c r="P138">
        <f>COUNTIF(C138:G138,"&gt;=11")</f>
        <v>2</v>
      </c>
      <c r="Q138">
        <f>SUMPRODUCT(--(D138:G138-C138:F138=1))</f>
        <v>2</v>
      </c>
      <c r="R138">
        <f>SUMPRODUCT(COUNTIF(C139:G139,C138:G138))</f>
        <v>1</v>
      </c>
    </row>
    <row r="139">
      <c r="A139">
        <v>7800</v>
      </c>
      <c r="B139" t="str">
        <v>2026-05-29</v>
      </c>
      <c r="C139">
        <v>6</v>
      </c>
      <c r="D139">
        <v>10</v>
      </c>
      <c r="E139">
        <v>13</v>
      </c>
      <c r="F139">
        <v>17</v>
      </c>
      <c r="G139">
        <v>19</v>
      </c>
      <c r="H139">
        <v>3</v>
      </c>
      <c r="I139" t="str">
        <v>06 - 10 - 13 - 17 - 19 [x3]</v>
      </c>
      <c r="J139">
        <f>SUM(C139:G139)</f>
        <v>65</v>
      </c>
      <c r="K139">
        <f>AVERAGE(C139:G139)</f>
        <v>13</v>
      </c>
      <c r="L139">
        <f>G139-C139</f>
        <v>13</v>
      </c>
      <c r="M139">
        <f>SUMPRODUCT(MOD(C139:G139,2))</f>
        <v>3</v>
      </c>
      <c r="N139">
        <f>5-M139</f>
        <v>2</v>
      </c>
      <c r="O139">
        <f>COUNTIF(C139:G139,"&lt;=10")</f>
        <v>2</v>
      </c>
      <c r="P139">
        <f>COUNTIF(C139:G139,"&gt;=11")</f>
        <v>3</v>
      </c>
      <c r="Q139">
        <f>SUMPRODUCT(--(D139:G139-C139:F139=1))</f>
        <v>0</v>
      </c>
      <c r="R139">
        <f>SUMPRODUCT(COUNTIF(C140:G140,C139:G139))</f>
        <v>1</v>
      </c>
    </row>
    <row r="140">
      <c r="A140">
        <v>7799</v>
      </c>
      <c r="B140" t="str">
        <v>2026-05-28</v>
      </c>
      <c r="C140">
        <v>2</v>
      </c>
      <c r="D140">
        <v>10</v>
      </c>
      <c r="E140">
        <v>12</v>
      </c>
      <c r="F140">
        <v>15</v>
      </c>
      <c r="G140">
        <v>20</v>
      </c>
      <c r="H140">
        <v>3</v>
      </c>
      <c r="I140" t="str">
        <v>02 - 10 - 12 - 15 - 20 [x3]</v>
      </c>
      <c r="J140">
        <f>SUM(C140:G140)</f>
        <v>59</v>
      </c>
      <c r="K140">
        <f>AVERAGE(C140:G140)</f>
        <v>11.8</v>
      </c>
      <c r="L140">
        <f>G140-C140</f>
        <v>18</v>
      </c>
      <c r="M140">
        <f>SUMPRODUCT(MOD(C140:G140,2))</f>
        <v>1</v>
      </c>
      <c r="N140">
        <f>5-M140</f>
        <v>4</v>
      </c>
      <c r="O140">
        <f>COUNTIF(C140:G140,"&lt;=10")</f>
        <v>2</v>
      </c>
      <c r="P140">
        <f>COUNTIF(C140:G140,"&gt;=11")</f>
        <v>3</v>
      </c>
      <c r="Q140">
        <f>SUMPRODUCT(--(D140:G140-C140:F140=1))</f>
        <v>0</v>
      </c>
      <c r="R140">
        <f>SUMPRODUCT(COUNTIF(C141:G141,C140:G140))</f>
        <v>3</v>
      </c>
    </row>
    <row r="141">
      <c r="A141">
        <v>7798</v>
      </c>
      <c r="B141" t="str">
        <v>2026-05-27</v>
      </c>
      <c r="C141">
        <v>1</v>
      </c>
      <c r="D141">
        <v>2</v>
      </c>
      <c r="E141">
        <v>6</v>
      </c>
      <c r="F141">
        <v>12</v>
      </c>
      <c r="G141">
        <v>15</v>
      </c>
      <c r="H141">
        <v>4</v>
      </c>
      <c r="I141" t="str">
        <v>01 - 02 - 06 - 12 - 15 [x4]</v>
      </c>
      <c r="J141">
        <f>SUM(C141:G141)</f>
        <v>36</v>
      </c>
      <c r="K141">
        <f>AVERAGE(C141:G141)</f>
        <v>7.2</v>
      </c>
      <c r="L141">
        <f>G141-C141</f>
        <v>14</v>
      </c>
      <c r="M141">
        <f>SUMPRODUCT(MOD(C141:G141,2))</f>
        <v>2</v>
      </c>
      <c r="N141">
        <f>5-M141</f>
        <v>3</v>
      </c>
      <c r="O141">
        <f>COUNTIF(C141:G141,"&lt;=10")</f>
        <v>3</v>
      </c>
      <c r="P141">
        <f>COUNTIF(C141:G141,"&gt;=11")</f>
        <v>2</v>
      </c>
      <c r="Q141">
        <f>SUMPRODUCT(--(D141:G141-C141:F141=1))</f>
        <v>1</v>
      </c>
      <c r="R141">
        <f>SUMPRODUCT(COUNTIF(C142:G142,C141:G141))</f>
        <v>1</v>
      </c>
    </row>
    <row r="142">
      <c r="A142">
        <v>7797</v>
      </c>
      <c r="B142" t="str">
        <v>2026-05-26</v>
      </c>
      <c r="C142">
        <v>7</v>
      </c>
      <c r="D142">
        <v>10</v>
      </c>
      <c r="E142">
        <v>15</v>
      </c>
      <c r="F142">
        <v>16</v>
      </c>
      <c r="G142">
        <v>20</v>
      </c>
      <c r="H142">
        <v>2</v>
      </c>
      <c r="I142" t="str">
        <v>07 - 10 - 15 - 16 - 20 [x2]</v>
      </c>
      <c r="J142">
        <f>SUM(C142:G142)</f>
        <v>68</v>
      </c>
      <c r="K142">
        <f>AVERAGE(C142:G142)</f>
        <v>13.6</v>
      </c>
      <c r="L142">
        <f>G142-C142</f>
        <v>13</v>
      </c>
      <c r="M142">
        <f>SUMPRODUCT(MOD(C142:G142,2))</f>
        <v>2</v>
      </c>
      <c r="N142">
        <f>5-M142</f>
        <v>3</v>
      </c>
      <c r="O142">
        <f>COUNTIF(C142:G142,"&lt;=10")</f>
        <v>2</v>
      </c>
      <c r="P142">
        <f>COUNTIF(C142:G142,"&gt;=11")</f>
        <v>3</v>
      </c>
      <c r="Q142">
        <f>SUMPRODUCT(--(D142:G142-C142:F142=1))</f>
        <v>1</v>
      </c>
      <c r="R142">
        <f>SUMPRODUCT(COUNTIF(C143:G143,C142:G142))</f>
        <v>2</v>
      </c>
    </row>
    <row r="143">
      <c r="A143">
        <v>7796</v>
      </c>
      <c r="B143" t="str">
        <v>2026-05-25</v>
      </c>
      <c r="C143">
        <v>4</v>
      </c>
      <c r="D143">
        <v>10</v>
      </c>
      <c r="E143">
        <v>12</v>
      </c>
      <c r="F143">
        <v>18</v>
      </c>
      <c r="G143">
        <v>20</v>
      </c>
      <c r="H143">
        <v>3</v>
      </c>
      <c r="I143" t="str">
        <v>04 - 10 - 12 - 18 - 20 [x3]</v>
      </c>
      <c r="J143">
        <f>SUM(C143:G143)</f>
        <v>64</v>
      </c>
      <c r="K143">
        <f>AVERAGE(C143:G143)</f>
        <v>12.8</v>
      </c>
      <c r="L143">
        <f>G143-C143</f>
        <v>16</v>
      </c>
      <c r="M143">
        <f>SUMPRODUCT(MOD(C143:G143,2))</f>
        <v>0</v>
      </c>
      <c r="N143">
        <f>5-M143</f>
        <v>5</v>
      </c>
      <c r="O143">
        <f>COUNTIF(C143:G143,"&lt;=10")</f>
        <v>2</v>
      </c>
      <c r="P143">
        <f>COUNTIF(C143:G143,"&gt;=11")</f>
        <v>3</v>
      </c>
      <c r="Q143">
        <f>SUMPRODUCT(--(D143:G143-C143:F143=1))</f>
        <v>0</v>
      </c>
      <c r="R143">
        <f>SUMPRODUCT(COUNTIF(C144:G144,C143:G143))</f>
        <v>2</v>
      </c>
    </row>
    <row r="144">
      <c r="A144">
        <v>7794</v>
      </c>
      <c r="B144" t="str">
        <v>2026-05-23</v>
      </c>
      <c r="C144">
        <v>2</v>
      </c>
      <c r="D144">
        <v>3</v>
      </c>
      <c r="E144">
        <v>4</v>
      </c>
      <c r="F144">
        <v>8</v>
      </c>
      <c r="G144">
        <v>12</v>
      </c>
      <c r="H144">
        <v>3</v>
      </c>
      <c r="I144" t="str">
        <v>02 - 03 - 04 - 08 - 12 [x3]</v>
      </c>
      <c r="J144">
        <f>SUM(C144:G144)</f>
        <v>29</v>
      </c>
      <c r="K144">
        <f>AVERAGE(C144:G144)</f>
        <v>5.8</v>
      </c>
      <c r="L144">
        <f>G144-C144</f>
        <v>10</v>
      </c>
      <c r="M144">
        <f>SUMPRODUCT(MOD(C144:G144,2))</f>
        <v>1</v>
      </c>
      <c r="N144">
        <f>5-M144</f>
        <v>4</v>
      </c>
      <c r="O144">
        <f>COUNTIF(C144:G144,"&lt;=10")</f>
        <v>4</v>
      </c>
      <c r="P144">
        <f>COUNTIF(C144:G144,"&gt;=11")</f>
        <v>1</v>
      </c>
      <c r="Q144">
        <f>SUMPRODUCT(--(D144:G144-C144:F144=1))</f>
        <v>2</v>
      </c>
      <c r="R144">
        <f>SUMPRODUCT(COUNTIF(C145:G145,C144:G144))</f>
        <v>4</v>
      </c>
    </row>
    <row r="145">
      <c r="A145">
        <v>7793</v>
      </c>
      <c r="B145" t="str">
        <v>2026-05-22</v>
      </c>
      <c r="C145">
        <v>3</v>
      </c>
      <c r="D145">
        <v>4</v>
      </c>
      <c r="E145">
        <v>8</v>
      </c>
      <c r="F145">
        <v>10</v>
      </c>
      <c r="G145">
        <v>12</v>
      </c>
      <c r="H145">
        <v>1</v>
      </c>
      <c r="I145" t="str">
        <v>03 - 04 - 08 - 10 - 12 [x1]</v>
      </c>
      <c r="J145">
        <f>SUM(C145:G145)</f>
        <v>37</v>
      </c>
      <c r="K145">
        <f>AVERAGE(C145:G145)</f>
        <v>7.4</v>
      </c>
      <c r="L145">
        <f>G145-C145</f>
        <v>9</v>
      </c>
      <c r="M145">
        <f>SUMPRODUCT(MOD(C145:G145,2))</f>
        <v>1</v>
      </c>
      <c r="N145">
        <f>5-M145</f>
        <v>4</v>
      </c>
      <c r="O145">
        <f>COUNTIF(C145:G145,"&lt;=10")</f>
        <v>4</v>
      </c>
      <c r="P145">
        <f>COUNTIF(C145:G145,"&gt;=11")</f>
        <v>1</v>
      </c>
      <c r="Q145">
        <f>SUMPRODUCT(--(D145:G145-C145:F145=1))</f>
        <v>1</v>
      </c>
      <c r="R145">
        <f>SUMPRODUCT(COUNTIF(C146:G146,C145:G145))</f>
        <v>2</v>
      </c>
    </row>
    <row r="146">
      <c r="A146">
        <v>7792</v>
      </c>
      <c r="B146" t="str">
        <v>2026-05-21</v>
      </c>
      <c r="C146">
        <v>3</v>
      </c>
      <c r="D146">
        <v>7</v>
      </c>
      <c r="E146">
        <v>12</v>
      </c>
      <c r="F146">
        <v>17</v>
      </c>
      <c r="G146">
        <v>18</v>
      </c>
      <c r="H146">
        <v>4</v>
      </c>
      <c r="I146" t="str">
        <v>03 - 07 - 12 - 17 - 18 [x4]</v>
      </c>
      <c r="J146">
        <f>SUM(C146:G146)</f>
        <v>57</v>
      </c>
      <c r="K146">
        <f>AVERAGE(C146:G146)</f>
        <v>11.4</v>
      </c>
      <c r="L146">
        <f>G146-C146</f>
        <v>15</v>
      </c>
      <c r="M146">
        <f>SUMPRODUCT(MOD(C146:G146,2))</f>
        <v>3</v>
      </c>
      <c r="N146">
        <f>5-M146</f>
        <v>2</v>
      </c>
      <c r="O146">
        <f>COUNTIF(C146:G146,"&lt;=10")</f>
        <v>2</v>
      </c>
      <c r="P146">
        <f>COUNTIF(C146:G146,"&gt;=11")</f>
        <v>3</v>
      </c>
      <c r="Q146">
        <f>SUMPRODUCT(--(D146:G146-C146:F146=1))</f>
        <v>1</v>
      </c>
      <c r="R146">
        <f>SUMPRODUCT(COUNTIF(C147:G147,C146:G146))</f>
        <v>3</v>
      </c>
    </row>
    <row r="147">
      <c r="A147">
        <v>7791</v>
      </c>
      <c r="B147" t="str">
        <v>2026-05-20</v>
      </c>
      <c r="C147">
        <v>3</v>
      </c>
      <c r="D147">
        <v>7</v>
      </c>
      <c r="E147">
        <v>12</v>
      </c>
      <c r="F147">
        <v>13</v>
      </c>
      <c r="G147">
        <v>20</v>
      </c>
      <c r="H147">
        <v>2</v>
      </c>
      <c r="I147" t="str">
        <v>03 - 07 - 12 - 13 - 20 [x2]</v>
      </c>
      <c r="J147">
        <f>SUM(C147:G147)</f>
        <v>55</v>
      </c>
      <c r="K147">
        <f>AVERAGE(C147:G147)</f>
        <v>11</v>
      </c>
      <c r="L147">
        <f>G147-C147</f>
        <v>17</v>
      </c>
      <c r="M147">
        <f>SUMPRODUCT(MOD(C147:G147,2))</f>
        <v>3</v>
      </c>
      <c r="N147">
        <f>5-M147</f>
        <v>2</v>
      </c>
      <c r="O147">
        <f>COUNTIF(C147:G147,"&lt;=10")</f>
        <v>2</v>
      </c>
      <c r="P147">
        <f>COUNTIF(C147:G147,"&gt;=11")</f>
        <v>3</v>
      </c>
      <c r="Q147">
        <f>SUMPRODUCT(--(D147:G147-C147:F147=1))</f>
        <v>1</v>
      </c>
      <c r="R147">
        <f>SUMPRODUCT(COUNTIF(C148:G148,C147:G147))</f>
        <v>3</v>
      </c>
    </row>
    <row r="148">
      <c r="A148">
        <v>7790</v>
      </c>
      <c r="B148" t="str">
        <v>2026-05-19</v>
      </c>
      <c r="C148">
        <v>2</v>
      </c>
      <c r="D148">
        <v>3</v>
      </c>
      <c r="E148">
        <v>6</v>
      </c>
      <c r="F148">
        <v>7</v>
      </c>
      <c r="G148">
        <v>13</v>
      </c>
      <c r="H148">
        <v>1</v>
      </c>
      <c r="I148" t="str">
        <v>02 - 03 - 06 - 07 - 13 [x1]</v>
      </c>
      <c r="J148">
        <f>SUM(C148:G148)</f>
        <v>31</v>
      </c>
      <c r="K148">
        <f>AVERAGE(C148:G148)</f>
        <v>6.2</v>
      </c>
      <c r="L148">
        <f>G148-C148</f>
        <v>11</v>
      </c>
      <c r="M148">
        <f>SUMPRODUCT(MOD(C148:G148,2))</f>
        <v>3</v>
      </c>
      <c r="N148">
        <f>5-M148</f>
        <v>2</v>
      </c>
      <c r="O148">
        <f>COUNTIF(C148:G148,"&lt;=10")</f>
        <v>4</v>
      </c>
      <c r="P148">
        <f>COUNTIF(C148:G148,"&gt;=11")</f>
        <v>1</v>
      </c>
      <c r="Q148">
        <f>SUMPRODUCT(--(D148:G148-C148:F148=1))</f>
        <v>2</v>
      </c>
      <c r="R148">
        <f>SUMPRODUCT(COUNTIF(C149:G149,C148:G148))</f>
        <v>2</v>
      </c>
    </row>
    <row r="149">
      <c r="A149">
        <v>7789</v>
      </c>
      <c r="B149" t="str">
        <v>2026-05-18</v>
      </c>
      <c r="C149">
        <v>2</v>
      </c>
      <c r="D149">
        <v>3</v>
      </c>
      <c r="E149">
        <v>8</v>
      </c>
      <c r="F149">
        <v>14</v>
      </c>
      <c r="G149">
        <v>19</v>
      </c>
      <c r="H149">
        <v>3</v>
      </c>
      <c r="I149" t="str">
        <v>02 - 03 - 08 - 14 - 19 [x3]</v>
      </c>
      <c r="J149">
        <f>SUM(C149:G149)</f>
        <v>46</v>
      </c>
      <c r="K149">
        <f>AVERAGE(C149:G149)</f>
        <v>9.2</v>
      </c>
      <c r="L149">
        <f>G149-C149</f>
        <v>17</v>
      </c>
      <c r="M149">
        <f>SUMPRODUCT(MOD(C149:G149,2))</f>
        <v>2</v>
      </c>
      <c r="N149">
        <f>5-M149</f>
        <v>3</v>
      </c>
      <c r="O149">
        <f>COUNTIF(C149:G149,"&lt;=10")</f>
        <v>3</v>
      </c>
      <c r="P149">
        <f>COUNTIF(C149:G149,"&gt;=11")</f>
        <v>2</v>
      </c>
      <c r="Q149">
        <f>SUMPRODUCT(--(D149:G149-C149:F149=1))</f>
        <v>1</v>
      </c>
      <c r="R149">
        <f>SUMPRODUCT(COUNTIF(C150:G150,C149:G149))</f>
        <v>2</v>
      </c>
    </row>
    <row r="150">
      <c r="A150">
        <v>7787</v>
      </c>
      <c r="B150" t="str">
        <v>2026-05-16</v>
      </c>
      <c r="C150">
        <v>6</v>
      </c>
      <c r="D150">
        <v>14</v>
      </c>
      <c r="E150">
        <v>17</v>
      </c>
      <c r="F150">
        <v>19</v>
      </c>
      <c r="G150">
        <v>20</v>
      </c>
      <c r="H150">
        <v>4</v>
      </c>
      <c r="I150" t="str">
        <v>06 - 14 - 17 - 19 - 20 [x4]</v>
      </c>
      <c r="J150">
        <f>SUM(C150:G150)</f>
        <v>76</v>
      </c>
      <c r="K150">
        <f>AVERAGE(C150:G150)</f>
        <v>15.2</v>
      </c>
      <c r="L150">
        <f>G150-C150</f>
        <v>14</v>
      </c>
      <c r="M150">
        <f>SUMPRODUCT(MOD(C150:G150,2))</f>
        <v>2</v>
      </c>
      <c r="N150">
        <f>5-M150</f>
        <v>3</v>
      </c>
      <c r="O150">
        <f>COUNTIF(C150:G150,"&lt;=10")</f>
        <v>1</v>
      </c>
      <c r="P150">
        <f>COUNTIF(C150:G150,"&gt;=11")</f>
        <v>4</v>
      </c>
      <c r="Q150">
        <f>SUMPRODUCT(--(D150:G150-C150:F150=1))</f>
        <v>1</v>
      </c>
      <c r="R150">
        <f>SUMPRODUCT(COUNTIF(C151:G151,C150:G150))</f>
        <v>1</v>
      </c>
    </row>
    <row r="151">
      <c r="A151">
        <v>7786</v>
      </c>
      <c r="B151" t="str">
        <v>2026-05-15</v>
      </c>
      <c r="C151">
        <v>4</v>
      </c>
      <c r="D151">
        <v>8</v>
      </c>
      <c r="E151">
        <v>9</v>
      </c>
      <c r="F151">
        <v>11</v>
      </c>
      <c r="G151">
        <v>19</v>
      </c>
      <c r="H151">
        <v>3</v>
      </c>
      <c r="I151" t="str">
        <v>04 - 08 - 09 - 11 - 19 [x3]</v>
      </c>
      <c r="J151">
        <f>SUM(C151:G151)</f>
        <v>51</v>
      </c>
      <c r="K151">
        <f>AVERAGE(C151:G151)</f>
        <v>10.2</v>
      </c>
      <c r="L151">
        <f>G151-C151</f>
        <v>15</v>
      </c>
      <c r="M151">
        <f>SUMPRODUCT(MOD(C151:G151,2))</f>
        <v>3</v>
      </c>
      <c r="N151">
        <f>5-M151</f>
        <v>2</v>
      </c>
      <c r="O151">
        <f>COUNTIF(C151:G151,"&lt;=10")</f>
        <v>3</v>
      </c>
      <c r="P151">
        <f>COUNTIF(C151:G151,"&gt;=11")</f>
        <v>2</v>
      </c>
      <c r="Q151">
        <f>SUMPRODUCT(--(D151:G151-C151:F151=1))</f>
        <v>1</v>
      </c>
      <c r="R151">
        <f>SUMPRODUCT(COUNTIF(C152:G152,C151:G151))</f>
        <v>1</v>
      </c>
    </row>
    <row r="152">
      <c r="A152">
        <v>7785</v>
      </c>
      <c r="B152" t="str">
        <v>2026-05-14</v>
      </c>
      <c r="C152">
        <v>2</v>
      </c>
      <c r="D152">
        <v>7</v>
      </c>
      <c r="E152">
        <v>8</v>
      </c>
      <c r="F152">
        <v>18</v>
      </c>
      <c r="G152">
        <v>20</v>
      </c>
      <c r="H152">
        <v>3</v>
      </c>
      <c r="I152" t="str">
        <v>02 - 07 - 08 - 18 - 20 [x3]</v>
      </c>
      <c r="J152">
        <f>SUM(C152:G152)</f>
        <v>55</v>
      </c>
      <c r="K152">
        <f>AVERAGE(C152:G152)</f>
        <v>11</v>
      </c>
      <c r="L152">
        <f>G152-C152</f>
        <v>18</v>
      </c>
      <c r="M152">
        <f>SUMPRODUCT(MOD(C152:G152,2))</f>
        <v>1</v>
      </c>
      <c r="N152">
        <f>5-M152</f>
        <v>4</v>
      </c>
      <c r="O152">
        <f>COUNTIF(C152:G152,"&lt;=10")</f>
        <v>3</v>
      </c>
      <c r="P152">
        <f>COUNTIF(C152:G152,"&gt;=11")</f>
        <v>2</v>
      </c>
      <c r="Q152">
        <f>SUMPRODUCT(--(D152:G152-C152:F152=1))</f>
        <v>1</v>
      </c>
      <c r="R152">
        <f>SUMPRODUCT(COUNTIF(C153:G153,C152:G152))</f>
        <v>2</v>
      </c>
    </row>
    <row r="153">
      <c r="A153">
        <v>7784</v>
      </c>
      <c r="B153" t="str">
        <v>2026-05-13</v>
      </c>
      <c r="C153">
        <v>5</v>
      </c>
      <c r="D153">
        <v>6</v>
      </c>
      <c r="E153">
        <v>7</v>
      </c>
      <c r="F153">
        <v>12</v>
      </c>
      <c r="G153">
        <v>20</v>
      </c>
      <c r="H153">
        <v>3</v>
      </c>
      <c r="I153" t="str">
        <v>05 - 06 - 07 - 12 - 20 [x3]</v>
      </c>
      <c r="J153">
        <f>SUM(C153:G153)</f>
        <v>50</v>
      </c>
      <c r="K153">
        <f>AVERAGE(C153:G153)</f>
        <v>10</v>
      </c>
      <c r="L153">
        <f>G153-C153</f>
        <v>15</v>
      </c>
      <c r="M153">
        <f>SUMPRODUCT(MOD(C153:G153,2))</f>
        <v>2</v>
      </c>
      <c r="N153">
        <f>5-M153</f>
        <v>3</v>
      </c>
      <c r="O153">
        <f>COUNTIF(C153:G153,"&lt;=10")</f>
        <v>3</v>
      </c>
      <c r="P153">
        <f>COUNTIF(C153:G153,"&gt;=11")</f>
        <v>2</v>
      </c>
      <c r="Q153">
        <f>SUMPRODUCT(--(D153:G153-C153:F153=1))</f>
        <v>2</v>
      </c>
      <c r="R153">
        <f>SUMPRODUCT(COUNTIF(C154:G154,C153:G153))</f>
        <v>1</v>
      </c>
    </row>
    <row r="154">
      <c r="A154">
        <v>7783</v>
      </c>
      <c r="B154" t="str">
        <v>2026-05-12</v>
      </c>
      <c r="C154">
        <v>6</v>
      </c>
      <c r="D154">
        <v>9</v>
      </c>
      <c r="E154">
        <v>10</v>
      </c>
      <c r="F154">
        <v>13</v>
      </c>
      <c r="G154">
        <v>17</v>
      </c>
      <c r="H154">
        <v>2</v>
      </c>
      <c r="I154" t="str">
        <v>06 - 09 - 10 - 13 - 17 [x2]</v>
      </c>
      <c r="J154">
        <f>SUM(C154:G154)</f>
        <v>55</v>
      </c>
      <c r="K154">
        <f>AVERAGE(C154:G154)</f>
        <v>11</v>
      </c>
      <c r="L154">
        <f>G154-C154</f>
        <v>11</v>
      </c>
      <c r="M154">
        <f>SUMPRODUCT(MOD(C154:G154,2))</f>
        <v>3</v>
      </c>
      <c r="N154">
        <f>5-M154</f>
        <v>2</v>
      </c>
      <c r="O154">
        <f>COUNTIF(C154:G154,"&lt;=10")</f>
        <v>3</v>
      </c>
      <c r="P154">
        <f>COUNTIF(C154:G154,"&gt;=11")</f>
        <v>2</v>
      </c>
      <c r="Q154">
        <f>SUMPRODUCT(--(D154:G154-C154:F154=1))</f>
        <v>1</v>
      </c>
      <c r="R154">
        <f>SUMPRODUCT(COUNTIF(C155:G155,C154:G154))</f>
        <v>2</v>
      </c>
    </row>
    <row r="155">
      <c r="A155">
        <v>7782</v>
      </c>
      <c r="B155" t="str">
        <v>2026-05-11</v>
      </c>
      <c r="C155">
        <v>3</v>
      </c>
      <c r="D155">
        <v>10</v>
      </c>
      <c r="E155">
        <v>12</v>
      </c>
      <c r="F155">
        <v>17</v>
      </c>
      <c r="G155">
        <v>20</v>
      </c>
      <c r="H155">
        <v>2</v>
      </c>
      <c r="I155" t="str">
        <v>03 - 10 - 12 - 17 - 20 [x2]</v>
      </c>
      <c r="J155">
        <f>SUM(C155:G155)</f>
        <v>62</v>
      </c>
      <c r="K155">
        <f>AVERAGE(C155:G155)</f>
        <v>12.4</v>
      </c>
      <c r="L155">
        <f>G155-C155</f>
        <v>17</v>
      </c>
      <c r="M155">
        <f>SUMPRODUCT(MOD(C155:G155,2))</f>
        <v>2</v>
      </c>
      <c r="N155">
        <f>5-M155</f>
        <v>3</v>
      </c>
      <c r="O155">
        <f>COUNTIF(C155:G155,"&lt;=10")</f>
        <v>2</v>
      </c>
      <c r="P155">
        <f>COUNTIF(C155:G155,"&gt;=11")</f>
        <v>3</v>
      </c>
      <c r="Q155">
        <f>SUMPRODUCT(--(D155:G155-C155:F155=1))</f>
        <v>0</v>
      </c>
      <c r="R155">
        <f>SUMPRODUCT(COUNTIF(C156:G156,C155:G155))</f>
        <v>0</v>
      </c>
    </row>
    <row r="156">
      <c r="A156">
        <v>7780</v>
      </c>
      <c r="B156" t="str">
        <v>2026-05-09</v>
      </c>
      <c r="C156">
        <v>2</v>
      </c>
      <c r="D156">
        <v>4</v>
      </c>
      <c r="E156">
        <v>14</v>
      </c>
      <c r="F156">
        <v>15</v>
      </c>
      <c r="G156">
        <v>19</v>
      </c>
      <c r="H156">
        <v>3</v>
      </c>
      <c r="I156" t="str">
        <v>02 - 04 - 14 - 15 - 19 [x3]</v>
      </c>
      <c r="J156">
        <f>SUM(C156:G156)</f>
        <v>54</v>
      </c>
      <c r="K156">
        <f>AVERAGE(C156:G156)</f>
        <v>10.8</v>
      </c>
      <c r="L156">
        <f>G156-C156</f>
        <v>17</v>
      </c>
      <c r="M156">
        <f>SUMPRODUCT(MOD(C156:G156,2))</f>
        <v>2</v>
      </c>
      <c r="N156">
        <f>5-M156</f>
        <v>3</v>
      </c>
      <c r="O156">
        <f>COUNTIF(C156:G156,"&lt;=10")</f>
        <v>2</v>
      </c>
      <c r="P156">
        <f>COUNTIF(C156:G156,"&gt;=11")</f>
        <v>3</v>
      </c>
      <c r="Q156">
        <f>SUMPRODUCT(--(D156:G156-C156:F156=1))</f>
        <v>1</v>
      </c>
      <c r="R156">
        <f>SUMPRODUCT(COUNTIF(C157:G157,C156:G156))</f>
        <v>1</v>
      </c>
    </row>
    <row r="157">
      <c r="A157">
        <v>7779</v>
      </c>
      <c r="B157" t="str">
        <v>2026-05-08</v>
      </c>
      <c r="C157">
        <v>4</v>
      </c>
      <c r="D157">
        <v>8</v>
      </c>
      <c r="E157">
        <v>10</v>
      </c>
      <c r="F157">
        <v>17</v>
      </c>
      <c r="G157">
        <v>18</v>
      </c>
      <c r="H157">
        <v>1</v>
      </c>
      <c r="I157" t="str">
        <v>04 - 08 - 10 - 17 - 18 [x1]</v>
      </c>
      <c r="J157">
        <f>SUM(C157:G157)</f>
        <v>57</v>
      </c>
      <c r="K157">
        <f>AVERAGE(C157:G157)</f>
        <v>11.4</v>
      </c>
      <c r="L157">
        <f>G157-C157</f>
        <v>14</v>
      </c>
      <c r="M157">
        <f>SUMPRODUCT(MOD(C157:G157,2))</f>
        <v>1</v>
      </c>
      <c r="N157">
        <f>5-M157</f>
        <v>4</v>
      </c>
      <c r="O157">
        <f>COUNTIF(C157:G157,"&lt;=10")</f>
        <v>3</v>
      </c>
      <c r="P157">
        <f>COUNTIF(C157:G157,"&gt;=11")</f>
        <v>2</v>
      </c>
      <c r="Q157">
        <f>SUMPRODUCT(--(D157:G157-C157:F157=1))</f>
        <v>1</v>
      </c>
      <c r="R157">
        <f>SUMPRODUCT(COUNTIF(C158:G158,C157:G157))</f>
        <v>2</v>
      </c>
    </row>
    <row r="158">
      <c r="A158">
        <v>7778</v>
      </c>
      <c r="B158" t="str">
        <v>2026-05-07</v>
      </c>
      <c r="C158">
        <v>2</v>
      </c>
      <c r="D158">
        <v>3</v>
      </c>
      <c r="E158">
        <v>4</v>
      </c>
      <c r="F158">
        <v>8</v>
      </c>
      <c r="G158">
        <v>12</v>
      </c>
      <c r="H158">
        <v>2</v>
      </c>
      <c r="I158" t="str">
        <v>02 - 03 - 04 - 08 - 12 [x2]</v>
      </c>
      <c r="J158">
        <f>SUM(C158:G158)</f>
        <v>29</v>
      </c>
      <c r="K158">
        <f>AVERAGE(C158:G158)</f>
        <v>5.8</v>
      </c>
      <c r="L158">
        <f>G158-C158</f>
        <v>10</v>
      </c>
      <c r="M158">
        <f>SUMPRODUCT(MOD(C158:G158,2))</f>
        <v>1</v>
      </c>
      <c r="N158">
        <f>5-M158</f>
        <v>4</v>
      </c>
      <c r="O158">
        <f>COUNTIF(C158:G158,"&lt;=10")</f>
        <v>4</v>
      </c>
      <c r="P158">
        <f>COUNTIF(C158:G158,"&gt;=11")</f>
        <v>1</v>
      </c>
      <c r="Q158">
        <f>SUMPRODUCT(--(D158:G158-C158:F158=1))</f>
        <v>2</v>
      </c>
      <c r="R158">
        <f>SUMPRODUCT(COUNTIF(C159:G159,C158:G158))</f>
        <v>1</v>
      </c>
    </row>
    <row r="159">
      <c r="A159">
        <v>7777</v>
      </c>
      <c r="B159" t="str">
        <v>2026-05-06</v>
      </c>
      <c r="C159">
        <v>2</v>
      </c>
      <c r="D159">
        <v>5</v>
      </c>
      <c r="E159">
        <v>9</v>
      </c>
      <c r="F159">
        <v>19</v>
      </c>
      <c r="G159">
        <v>20</v>
      </c>
      <c r="H159">
        <v>1</v>
      </c>
      <c r="I159" t="str">
        <v>02 - 05 - 09 - 19 - 20 [x1]</v>
      </c>
      <c r="J159">
        <f>SUM(C159:G159)</f>
        <v>55</v>
      </c>
      <c r="K159">
        <f>AVERAGE(C159:G159)</f>
        <v>11</v>
      </c>
      <c r="L159">
        <f>G159-C159</f>
        <v>18</v>
      </c>
      <c r="M159">
        <f>SUMPRODUCT(MOD(C159:G159,2))</f>
        <v>3</v>
      </c>
      <c r="N159">
        <f>5-M159</f>
        <v>2</v>
      </c>
      <c r="O159">
        <f>COUNTIF(C159:G159,"&lt;=10")</f>
        <v>3</v>
      </c>
      <c r="P159">
        <f>COUNTIF(C159:G159,"&gt;=11")</f>
        <v>2</v>
      </c>
      <c r="Q159">
        <f>SUMPRODUCT(--(D159:G159-C159:F159=1))</f>
        <v>1</v>
      </c>
      <c r="R159">
        <f>SUMPRODUCT(COUNTIF(C160:G160,C159:G159))</f>
        <v>0</v>
      </c>
    </row>
    <row r="160">
      <c r="A160">
        <v>7776</v>
      </c>
      <c r="B160" t="str">
        <v>2026-05-05</v>
      </c>
      <c r="C160">
        <v>4</v>
      </c>
      <c r="D160">
        <v>6</v>
      </c>
      <c r="E160">
        <v>7</v>
      </c>
      <c r="F160">
        <v>17</v>
      </c>
      <c r="G160">
        <v>18</v>
      </c>
      <c r="H160">
        <v>1</v>
      </c>
      <c r="I160" t="str">
        <v>04 - 06 - 07 - 17 - 18 [x1]</v>
      </c>
      <c r="J160">
        <f>SUM(C160:G160)</f>
        <v>52</v>
      </c>
      <c r="K160">
        <f>AVERAGE(C160:G160)</f>
        <v>10.4</v>
      </c>
      <c r="L160">
        <f>G160-C160</f>
        <v>14</v>
      </c>
      <c r="M160">
        <f>SUMPRODUCT(MOD(C160:G160,2))</f>
        <v>2</v>
      </c>
      <c r="N160">
        <f>5-M160</f>
        <v>3</v>
      </c>
      <c r="O160">
        <f>COUNTIF(C160:G160,"&lt;=10")</f>
        <v>3</v>
      </c>
      <c r="P160">
        <f>COUNTIF(C160:G160,"&gt;=11")</f>
        <v>2</v>
      </c>
      <c r="Q160">
        <f>SUMPRODUCT(--(D160:G160-C160:F160=1))</f>
        <v>2</v>
      </c>
      <c r="R160">
        <f>SUMPRODUCT(COUNTIF(C161:G161,C160:G160))</f>
        <v>1</v>
      </c>
    </row>
    <row r="161">
      <c r="A161">
        <v>7775</v>
      </c>
      <c r="B161" t="str">
        <v>2026-05-04</v>
      </c>
      <c r="C161">
        <v>2</v>
      </c>
      <c r="D161">
        <v>5</v>
      </c>
      <c r="E161">
        <v>9</v>
      </c>
      <c r="F161">
        <v>17</v>
      </c>
      <c r="G161">
        <v>20</v>
      </c>
      <c r="H161">
        <v>3</v>
      </c>
      <c r="I161" t="str">
        <v>02 - 05 - 09 - 17 - 20 [x3]</v>
      </c>
      <c r="J161">
        <f>SUM(C161:G161)</f>
        <v>53</v>
      </c>
      <c r="K161">
        <f>AVERAGE(C161:G161)</f>
        <v>10.6</v>
      </c>
      <c r="L161">
        <f>G161-C161</f>
        <v>18</v>
      </c>
      <c r="M161">
        <f>SUMPRODUCT(MOD(C161:G161,2))</f>
        <v>3</v>
      </c>
      <c r="N161">
        <f>5-M161</f>
        <v>2</v>
      </c>
      <c r="O161">
        <f>COUNTIF(C161:G161,"&lt;=10")</f>
        <v>3</v>
      </c>
      <c r="P161">
        <f>COUNTIF(C161:G161,"&gt;=11")</f>
        <v>2</v>
      </c>
      <c r="Q161">
        <f>SUMPRODUCT(--(D161:G161-C161:F161=1))</f>
        <v>0</v>
      </c>
      <c r="R161">
        <f>SUMPRODUCT(COUNTIF(C162:G162,C161:G161))</f>
        <v>2</v>
      </c>
    </row>
    <row r="162">
      <c r="A162">
        <v>7773</v>
      </c>
      <c r="B162" t="str">
        <v>2026-05-02</v>
      </c>
      <c r="C162">
        <v>2</v>
      </c>
      <c r="D162">
        <v>10</v>
      </c>
      <c r="E162">
        <v>14</v>
      </c>
      <c r="F162">
        <v>16</v>
      </c>
      <c r="G162">
        <v>20</v>
      </c>
      <c r="H162">
        <v>2</v>
      </c>
      <c r="I162" t="str">
        <v>02 - 10 - 14 - 16 - 20 [x2]</v>
      </c>
      <c r="J162">
        <f>SUM(C162:G162)</f>
        <v>62</v>
      </c>
      <c r="K162">
        <f>AVERAGE(C162:G162)</f>
        <v>12.4</v>
      </c>
      <c r="L162">
        <f>G162-C162</f>
        <v>18</v>
      </c>
      <c r="M162">
        <f>SUMPRODUCT(MOD(C162:G162,2))</f>
        <v>0</v>
      </c>
      <c r="N162">
        <f>5-M162</f>
        <v>5</v>
      </c>
      <c r="O162">
        <f>COUNTIF(C162:G162,"&lt;=10")</f>
        <v>2</v>
      </c>
      <c r="P162">
        <f>COUNTIF(C162:G162,"&gt;=11")</f>
        <v>3</v>
      </c>
      <c r="Q162">
        <f>SUMPRODUCT(--(D162:G162-C162:F162=1))</f>
        <v>0</v>
      </c>
      <c r="R162">
        <f>SUMPRODUCT(COUNTIF(C163:G163,C162:G162))</f>
        <v>1</v>
      </c>
    </row>
    <row r="163">
      <c r="A163">
        <v>7772</v>
      </c>
      <c r="B163" t="str">
        <v>2026-05-01</v>
      </c>
      <c r="C163">
        <v>3</v>
      </c>
      <c r="D163">
        <v>9</v>
      </c>
      <c r="E163">
        <v>12</v>
      </c>
      <c r="F163">
        <v>15</v>
      </c>
      <c r="G163">
        <v>20</v>
      </c>
      <c r="H163">
        <v>2</v>
      </c>
      <c r="I163" t="str">
        <v>03 - 09 - 12 - 15 - 20 [x2]</v>
      </c>
      <c r="J163">
        <f>SUM(C163:G163)</f>
        <v>59</v>
      </c>
      <c r="K163">
        <f>AVERAGE(C163:G163)</f>
        <v>11.8</v>
      </c>
      <c r="L163">
        <f>G163-C163</f>
        <v>17</v>
      </c>
      <c r="M163">
        <f>SUMPRODUCT(MOD(C163:G163,2))</f>
        <v>3</v>
      </c>
      <c r="N163">
        <f>5-M163</f>
        <v>2</v>
      </c>
      <c r="O163">
        <f>COUNTIF(C163:G163,"&lt;=10")</f>
        <v>2</v>
      </c>
      <c r="P163">
        <f>COUNTIF(C163:G163,"&gt;=11")</f>
        <v>3</v>
      </c>
      <c r="Q163">
        <f>SUMPRODUCT(--(D163:G163-C163:F163=1))</f>
        <v>0</v>
      </c>
      <c r="R163">
        <f>SUMPRODUCT(COUNTIF(C164:G164,C163:G163))</f>
        <v>0</v>
      </c>
    </row>
    <row r="164">
      <c r="A164">
        <v>7771</v>
      </c>
      <c r="B164" t="str">
        <v>2026-04-30</v>
      </c>
      <c r="C164">
        <v>1</v>
      </c>
      <c r="D164">
        <v>7</v>
      </c>
      <c r="E164">
        <v>10</v>
      </c>
      <c r="F164">
        <v>11</v>
      </c>
      <c r="G164">
        <v>19</v>
      </c>
      <c r="H164">
        <v>2</v>
      </c>
      <c r="I164" t="str">
        <v>01 - 07 - 10 - 11 - 19 [x2]</v>
      </c>
      <c r="J164">
        <f>SUM(C164:G164)</f>
        <v>48</v>
      </c>
      <c r="K164">
        <f>AVERAGE(C164:G164)</f>
        <v>9.6</v>
      </c>
      <c r="L164">
        <f>G164-C164</f>
        <v>18</v>
      </c>
      <c r="M164">
        <f>SUMPRODUCT(MOD(C164:G164,2))</f>
        <v>4</v>
      </c>
      <c r="N164">
        <f>5-M164</f>
        <v>1</v>
      </c>
      <c r="O164">
        <f>COUNTIF(C164:G164,"&lt;=10")</f>
        <v>3</v>
      </c>
      <c r="P164">
        <f>COUNTIF(C164:G164,"&gt;=11")</f>
        <v>2</v>
      </c>
      <c r="Q164">
        <f>SUMPRODUCT(--(D164:G164-C164:F164=1))</f>
        <v>1</v>
      </c>
      <c r="R164">
        <f>SUMPRODUCT(COUNTIF(C165:G165,C164:G164))</f>
        <v>0</v>
      </c>
    </row>
    <row r="165">
      <c r="A165">
        <v>7770</v>
      </c>
      <c r="B165" t="str">
        <v>2026-04-29</v>
      </c>
      <c r="C165">
        <v>8</v>
      </c>
      <c r="D165">
        <v>12</v>
      </c>
      <c r="E165">
        <v>13</v>
      </c>
      <c r="F165">
        <v>15</v>
      </c>
      <c r="G165">
        <v>17</v>
      </c>
      <c r="H165">
        <v>3</v>
      </c>
      <c r="I165" t="str">
        <v>08 - 12 - 13 - 15 - 17 [x3]</v>
      </c>
      <c r="J165">
        <f>SUM(C165:G165)</f>
        <v>65</v>
      </c>
      <c r="K165">
        <f>AVERAGE(C165:G165)</f>
        <v>13</v>
      </c>
      <c r="L165">
        <f>G165-C165</f>
        <v>9</v>
      </c>
      <c r="M165">
        <f>SUMPRODUCT(MOD(C165:G165,2))</f>
        <v>3</v>
      </c>
      <c r="N165">
        <f>5-M165</f>
        <v>2</v>
      </c>
      <c r="O165">
        <f>COUNTIF(C165:G165,"&lt;=10")</f>
        <v>1</v>
      </c>
      <c r="P165">
        <f>COUNTIF(C165:G165,"&gt;=11")</f>
        <v>4</v>
      </c>
      <c r="Q165">
        <f>SUMPRODUCT(--(D165:G165-C165:F165=1))</f>
        <v>1</v>
      </c>
      <c r="R165">
        <f>SUMPRODUCT(COUNTIF(C166:G166,C165:G165))</f>
        <v>0</v>
      </c>
    </row>
    <row r="166">
      <c r="A166">
        <v>7768</v>
      </c>
      <c r="B166" t="str">
        <v>2026-04-27</v>
      </c>
      <c r="C166">
        <v>3</v>
      </c>
      <c r="D166">
        <v>6</v>
      </c>
      <c r="E166">
        <v>10</v>
      </c>
      <c r="F166">
        <v>16</v>
      </c>
      <c r="G166">
        <v>18</v>
      </c>
      <c r="H166">
        <v>4</v>
      </c>
      <c r="I166" t="str">
        <v>03 - 06 - 10 - 16 - 18 [x4]</v>
      </c>
      <c r="J166">
        <f>SUM(C166:G166)</f>
        <v>53</v>
      </c>
      <c r="K166">
        <f>AVERAGE(C166:G166)</f>
        <v>10.6</v>
      </c>
      <c r="L166">
        <f>G166-C166</f>
        <v>15</v>
      </c>
      <c r="M166">
        <f>SUMPRODUCT(MOD(C166:G166,2))</f>
        <v>1</v>
      </c>
      <c r="N166">
        <f>5-M166</f>
        <v>4</v>
      </c>
      <c r="O166">
        <f>COUNTIF(C166:G166,"&lt;=10")</f>
        <v>3</v>
      </c>
      <c r="P166">
        <f>COUNTIF(C166:G166,"&gt;=11")</f>
        <v>2</v>
      </c>
      <c r="Q166">
        <f>SUMPRODUCT(--(D166:G166-C166:F166=1))</f>
        <v>0</v>
      </c>
      <c r="R166">
        <f>SUMPRODUCT(COUNTIF(C167:G167,C166:G166))</f>
        <v>2</v>
      </c>
    </row>
    <row r="167">
      <c r="A167">
        <v>7765</v>
      </c>
      <c r="B167" t="str">
        <v>2026-04-24</v>
      </c>
      <c r="C167">
        <v>6</v>
      </c>
      <c r="D167">
        <v>7</v>
      </c>
      <c r="E167">
        <v>8</v>
      </c>
      <c r="F167">
        <v>10</v>
      </c>
      <c r="G167">
        <v>19</v>
      </c>
      <c r="H167">
        <v>1</v>
      </c>
      <c r="I167" t="str">
        <v>06 - 07 - 08 - 10 - 19 [x1]</v>
      </c>
      <c r="J167">
        <f>SUM(C167:G167)</f>
        <v>50</v>
      </c>
      <c r="K167">
        <f>AVERAGE(C167:G167)</f>
        <v>10</v>
      </c>
      <c r="L167">
        <f>G167-C167</f>
        <v>13</v>
      </c>
      <c r="M167">
        <f>SUMPRODUCT(MOD(C167:G167,2))</f>
        <v>2</v>
      </c>
      <c r="N167">
        <f>5-M167</f>
        <v>3</v>
      </c>
      <c r="O167">
        <f>COUNTIF(C167:G167,"&lt;=10")</f>
        <v>4</v>
      </c>
      <c r="P167">
        <f>COUNTIF(C167:G167,"&gt;=11")</f>
        <v>1</v>
      </c>
      <c r="Q167">
        <f>SUMPRODUCT(--(D167:G167-C167:F167=1))</f>
        <v>2</v>
      </c>
      <c r="R167">
        <f>SUMPRODUCT(COUNTIF(C168:G168,C167:G167))</f>
        <v>3</v>
      </c>
    </row>
    <row r="168">
      <c r="A168">
        <v>7764</v>
      </c>
      <c r="B168" t="str">
        <v>2026-04-23</v>
      </c>
      <c r="C168">
        <v>6</v>
      </c>
      <c r="D168">
        <v>10</v>
      </c>
      <c r="E168">
        <v>11</v>
      </c>
      <c r="F168">
        <v>19</v>
      </c>
      <c r="G168">
        <v>20</v>
      </c>
      <c r="H168">
        <v>3</v>
      </c>
      <c r="I168" t="str">
        <v>06 - 10 - 11 - 19 - 20 [x3]</v>
      </c>
      <c r="J168">
        <f>SUM(C168:G168)</f>
        <v>66</v>
      </c>
      <c r="K168">
        <f>AVERAGE(C168:G168)</f>
        <v>13.2</v>
      </c>
      <c r="L168">
        <f>G168-C168</f>
        <v>14</v>
      </c>
      <c r="M168">
        <f>SUMPRODUCT(MOD(C168:G168,2))</f>
        <v>2</v>
      </c>
      <c r="N168">
        <f>5-M168</f>
        <v>3</v>
      </c>
      <c r="O168">
        <f>COUNTIF(C168:G168,"&lt;=10")</f>
        <v>2</v>
      </c>
      <c r="P168">
        <f>COUNTIF(C168:G168,"&gt;=11")</f>
        <v>3</v>
      </c>
      <c r="Q168">
        <f>SUMPRODUCT(--(D168:G168-C168:F168=1))</f>
        <v>2</v>
      </c>
      <c r="R168">
        <f>SUMPRODUCT(COUNTIF(C169:G169,C168:G168))</f>
        <v>3</v>
      </c>
    </row>
    <row r="169">
      <c r="A169">
        <v>7757</v>
      </c>
      <c r="B169" t="str">
        <v>2026-04-16</v>
      </c>
      <c r="C169">
        <v>4</v>
      </c>
      <c r="D169">
        <v>6</v>
      </c>
      <c r="E169">
        <v>10</v>
      </c>
      <c r="F169">
        <v>11</v>
      </c>
      <c r="G169">
        <v>17</v>
      </c>
      <c r="H169">
        <v>4</v>
      </c>
      <c r="I169" t="str">
        <v>04 - 06 - 10 - 11 - 17 [x4]</v>
      </c>
      <c r="J169">
        <f>SUM(C169:G169)</f>
        <v>48</v>
      </c>
      <c r="K169">
        <f>AVERAGE(C169:G169)</f>
        <v>9.6</v>
      </c>
      <c r="L169">
        <f>G169-C169</f>
        <v>13</v>
      </c>
      <c r="M169">
        <f>SUMPRODUCT(MOD(C169:G169,2))</f>
        <v>2</v>
      </c>
      <c r="N169">
        <f>5-M169</f>
        <v>3</v>
      </c>
      <c r="O169">
        <f>COUNTIF(C169:G169,"&lt;=10")</f>
        <v>3</v>
      </c>
      <c r="P169">
        <f>COUNTIF(C169:G169,"&gt;=11")</f>
        <v>2</v>
      </c>
      <c r="Q169">
        <f>SUMPRODUCT(--(D169:G169-C169:F169=1))</f>
        <v>1</v>
      </c>
      <c r="R169">
        <f>SUMPRODUCT(COUNTIF(C170:G170,C169:G169))</f>
        <v>2</v>
      </c>
    </row>
    <row r="170">
      <c r="A170">
        <v>7754</v>
      </c>
      <c r="B170" t="str">
        <v>2026-04-13</v>
      </c>
      <c r="C170">
        <v>5</v>
      </c>
      <c r="D170">
        <v>10</v>
      </c>
      <c r="E170">
        <v>13</v>
      </c>
      <c r="F170">
        <v>14</v>
      </c>
      <c r="G170">
        <v>17</v>
      </c>
      <c r="H170">
        <v>3</v>
      </c>
      <c r="I170" t="str">
        <v>05 - 10 - 13 - 14 - 17 [x3]</v>
      </c>
      <c r="J170">
        <f>SUM(C170:G170)</f>
        <v>59</v>
      </c>
      <c r="K170">
        <f>AVERAGE(C170:G170)</f>
        <v>11.8</v>
      </c>
      <c r="L170">
        <f>G170-C170</f>
        <v>12</v>
      </c>
      <c r="M170">
        <f>SUMPRODUCT(MOD(C170:G170,2))</f>
        <v>3</v>
      </c>
      <c r="N170">
        <f>5-M170</f>
        <v>2</v>
      </c>
      <c r="O170">
        <f>COUNTIF(C170:G170,"&lt;=10")</f>
        <v>2</v>
      </c>
      <c r="P170">
        <f>COUNTIF(C170:G170,"&gt;=11")</f>
        <v>3</v>
      </c>
      <c r="Q170">
        <f>SUMPRODUCT(--(D170:G170-C170:F170=1))</f>
        <v>1</v>
      </c>
      <c r="R170">
        <f>SUMPRODUCT(COUNTIF(C171:G171,C170:G170))</f>
        <v>1</v>
      </c>
    </row>
    <row r="171">
      <c r="A171">
        <v>7752</v>
      </c>
      <c r="B171" t="str">
        <v>2026-04-11</v>
      </c>
      <c r="C171">
        <v>3</v>
      </c>
      <c r="D171">
        <v>7</v>
      </c>
      <c r="E171">
        <v>13</v>
      </c>
      <c r="F171">
        <v>16</v>
      </c>
      <c r="G171">
        <v>19</v>
      </c>
      <c r="H171">
        <v>4</v>
      </c>
      <c r="I171" t="str">
        <v>03 - 07 - 13 - 16 - 19 [x4]</v>
      </c>
      <c r="J171">
        <f>SUM(C171:G171)</f>
        <v>58</v>
      </c>
      <c r="K171">
        <f>AVERAGE(C171:G171)</f>
        <v>11.6</v>
      </c>
      <c r="L171">
        <f>G171-C171</f>
        <v>16</v>
      </c>
      <c r="M171">
        <f>SUMPRODUCT(MOD(C171:G171,2))</f>
        <v>4</v>
      </c>
      <c r="N171">
        <f>5-M171</f>
        <v>1</v>
      </c>
      <c r="O171">
        <f>COUNTIF(C171:G171,"&lt;=10")</f>
        <v>2</v>
      </c>
      <c r="P171">
        <f>COUNTIF(C171:G171,"&gt;=11")</f>
        <v>3</v>
      </c>
      <c r="Q171">
        <f>SUMPRODUCT(--(D171:G171-C171:F171=1))</f>
        <v>0</v>
      </c>
      <c r="R171">
        <f>SUMPRODUCT(COUNTIF(C172:G172,C171:G171))</f>
        <v>2</v>
      </c>
    </row>
    <row r="172">
      <c r="A172">
        <v>7745</v>
      </c>
      <c r="B172" t="str">
        <v>2026-04-02</v>
      </c>
      <c r="C172">
        <v>7</v>
      </c>
      <c r="D172">
        <v>10</v>
      </c>
      <c r="E172">
        <v>13</v>
      </c>
      <c r="F172">
        <v>15</v>
      </c>
      <c r="G172">
        <v>20</v>
      </c>
      <c r="H172">
        <v>4</v>
      </c>
      <c r="I172" t="str">
        <v>07 - 10 - 13 - 15 - 20 [x4]</v>
      </c>
      <c r="J172">
        <f>SUM(C172:G172)</f>
        <v>65</v>
      </c>
      <c r="K172">
        <f>AVERAGE(C172:G172)</f>
        <v>13</v>
      </c>
      <c r="L172">
        <f>G172-C172</f>
        <v>13</v>
      </c>
      <c r="M172">
        <f>SUMPRODUCT(MOD(C172:G172,2))</f>
        <v>3</v>
      </c>
      <c r="N172">
        <f>5-M172</f>
        <v>2</v>
      </c>
      <c r="O172">
        <f>COUNTIF(C172:G172,"&lt;=10")</f>
        <v>2</v>
      </c>
      <c r="P172">
        <f>COUNTIF(C172:G172,"&gt;=11")</f>
        <v>3</v>
      </c>
      <c r="Q172">
        <f>SUMPRODUCT(--(D172:G172-C172:F172=1))</f>
        <v>0</v>
      </c>
      <c r="R172">
        <f>SUMPRODUCT(COUNTIF(C173:G173,C172:G172))</f>
        <v>1</v>
      </c>
    </row>
    <row r="173">
      <c r="A173">
        <v>7739</v>
      </c>
      <c r="B173" t="str">
        <v>2026-03-26</v>
      </c>
      <c r="C173">
        <v>4</v>
      </c>
      <c r="D173">
        <v>6</v>
      </c>
      <c r="E173">
        <v>9</v>
      </c>
      <c r="F173">
        <v>15</v>
      </c>
      <c r="G173">
        <v>17</v>
      </c>
      <c r="H173">
        <v>3</v>
      </c>
      <c r="I173" t="str">
        <v>04 - 06 - 09 - 15 - 17 [x3]</v>
      </c>
      <c r="J173">
        <f>SUM(C173:G173)</f>
        <v>51</v>
      </c>
      <c r="K173">
        <f>AVERAGE(C173:G173)</f>
        <v>10.2</v>
      </c>
      <c r="L173">
        <f>G173-C173</f>
        <v>13</v>
      </c>
      <c r="M173">
        <f>SUMPRODUCT(MOD(C173:G173,2))</f>
        <v>3</v>
      </c>
      <c r="N173">
        <f>5-M173</f>
        <v>2</v>
      </c>
      <c r="O173">
        <f>COUNTIF(C173:G173,"&lt;=10")</f>
        <v>3</v>
      </c>
      <c r="P173">
        <f>COUNTIF(C173:G173,"&gt;=11")</f>
        <v>2</v>
      </c>
      <c r="Q173">
        <f>SUMPRODUCT(--(D173:G173-C173:F173=1))</f>
        <v>0</v>
      </c>
      <c r="R173">
        <f>SUMPRODUCT(COUNTIF(C174:G174,C173:G173))</f>
        <v>1</v>
      </c>
    </row>
    <row r="174">
      <c r="A174">
        <v>7734</v>
      </c>
      <c r="B174" t="str">
        <v>2026-03-19</v>
      </c>
      <c r="C174">
        <v>1</v>
      </c>
      <c r="D174">
        <v>2</v>
      </c>
      <c r="E174">
        <v>6</v>
      </c>
      <c r="F174">
        <v>10</v>
      </c>
      <c r="G174">
        <v>14</v>
      </c>
      <c r="H174">
        <v>2</v>
      </c>
      <c r="I174" t="str">
        <v>01 - 02 - 06 - 10 - 14 [x2]</v>
      </c>
      <c r="J174">
        <f>SUM(C174:G174)</f>
        <v>33</v>
      </c>
      <c r="K174">
        <f>AVERAGE(C174:G174)</f>
        <v>6.6</v>
      </c>
      <c r="L174">
        <f>G174-C174</f>
        <v>13</v>
      </c>
      <c r="M174">
        <f>SUMPRODUCT(MOD(C174:G174,2))</f>
        <v>1</v>
      </c>
      <c r="N174">
        <f>5-M174</f>
        <v>4</v>
      </c>
      <c r="O174">
        <f>COUNTIF(C174:G174,"&lt;=10")</f>
        <v>4</v>
      </c>
      <c r="P174">
        <f>COUNTIF(C174:G174,"&gt;=11")</f>
        <v>1</v>
      </c>
      <c r="Q174">
        <f>SUMPRODUCT(--(D174:G174-C174:F174=1))</f>
        <v>1</v>
      </c>
      <c r="R174">
        <f>SUMPRODUCT(COUNTIF(C175:G175,C174:G174))</f>
        <v>2</v>
      </c>
    </row>
    <row r="175">
      <c r="A175">
        <v>7729</v>
      </c>
      <c r="B175" t="str">
        <v>2026-03-14</v>
      </c>
      <c r="C175">
        <v>2</v>
      </c>
      <c r="D175">
        <v>10</v>
      </c>
      <c r="E175">
        <v>12</v>
      </c>
      <c r="F175">
        <v>15</v>
      </c>
      <c r="G175">
        <v>16</v>
      </c>
      <c r="H175">
        <v>2</v>
      </c>
      <c r="I175" t="str">
        <v>02 - 10 - 12 - 15 - 16 [x2]</v>
      </c>
      <c r="J175">
        <f>SUM(C175:G175)</f>
        <v>55</v>
      </c>
      <c r="K175">
        <f>AVERAGE(C175:G175)</f>
        <v>11</v>
      </c>
      <c r="L175">
        <f>G175-C175</f>
        <v>14</v>
      </c>
      <c r="M175">
        <f>SUMPRODUCT(MOD(C175:G175,2))</f>
        <v>1</v>
      </c>
      <c r="N175">
        <f>5-M175</f>
        <v>4</v>
      </c>
      <c r="O175">
        <f>COUNTIF(C175:G175,"&lt;=10")</f>
        <v>2</v>
      </c>
      <c r="P175">
        <f>COUNTIF(C175:G175,"&gt;=11")</f>
        <v>3</v>
      </c>
      <c r="Q175">
        <f>SUMPRODUCT(--(D175:G175-C175:F175=1))</f>
        <v>1</v>
      </c>
      <c r="R175">
        <f>SUMPRODUCT(COUNTIF(C176:G176,C175:G175))</f>
        <v>1</v>
      </c>
    </row>
    <row r="176">
      <c r="A176">
        <v>7726</v>
      </c>
      <c r="B176" t="str">
        <v>2026-03-11</v>
      </c>
      <c r="C176">
        <v>2</v>
      </c>
      <c r="D176">
        <v>3</v>
      </c>
      <c r="E176">
        <v>5</v>
      </c>
      <c r="F176">
        <v>6</v>
      </c>
      <c r="G176">
        <v>13</v>
      </c>
      <c r="H176">
        <v>1</v>
      </c>
      <c r="I176" t="str">
        <v>02 - 03 - 05 - 06 - 13 [x1]</v>
      </c>
      <c r="J176">
        <f>SUM(C176:G176)</f>
        <v>29</v>
      </c>
      <c r="K176">
        <f>AVERAGE(C176:G176)</f>
        <v>5.8</v>
      </c>
      <c r="L176">
        <f>G176-C176</f>
        <v>11</v>
      </c>
      <c r="M176">
        <f>SUMPRODUCT(MOD(C176:G176,2))</f>
        <v>3</v>
      </c>
      <c r="N176">
        <f>5-M176</f>
        <v>2</v>
      </c>
      <c r="O176">
        <f>COUNTIF(C176:G176,"&lt;=10")</f>
        <v>4</v>
      </c>
      <c r="P176">
        <f>COUNTIF(C176:G176,"&gt;=11")</f>
        <v>1</v>
      </c>
      <c r="Q176">
        <f>SUMPRODUCT(--(D176:G176-C176:F176=1))</f>
        <v>2</v>
      </c>
      <c r="R176">
        <f>SUMPRODUCT(COUNTIF(C177:G177,C176:G176))</f>
        <v>1</v>
      </c>
    </row>
    <row r="177">
      <c r="A177">
        <v>7719</v>
      </c>
      <c r="B177" t="str">
        <v>2026-03-04</v>
      </c>
      <c r="C177">
        <v>5</v>
      </c>
      <c r="D177">
        <v>14</v>
      </c>
      <c r="E177">
        <v>15</v>
      </c>
      <c r="F177">
        <v>19</v>
      </c>
      <c r="G177">
        <v>20</v>
      </c>
      <c r="H177">
        <v>1</v>
      </c>
      <c r="I177" t="str">
        <v>05 - 14 - 15 - 19 - 20 [x1]</v>
      </c>
      <c r="J177">
        <f>SUM(C177:G177)</f>
        <v>73</v>
      </c>
      <c r="K177">
        <f>AVERAGE(C177:G177)</f>
        <v>14.6</v>
      </c>
      <c r="L177">
        <f>G177-C177</f>
        <v>15</v>
      </c>
      <c r="M177">
        <f>SUMPRODUCT(MOD(C177:G177,2))</f>
        <v>3</v>
      </c>
      <c r="N177">
        <f>5-M177</f>
        <v>2</v>
      </c>
      <c r="O177">
        <f>COUNTIF(C177:G177,"&lt;=10")</f>
        <v>1</v>
      </c>
      <c r="P177">
        <f>COUNTIF(C177:G177,"&gt;=11")</f>
        <v>4</v>
      </c>
      <c r="Q177">
        <f>SUMPRODUCT(--(D177:G177-C177:F177=1))</f>
        <v>2</v>
      </c>
      <c r="R177">
        <f>SUMPRODUCT(COUNTIF(C178:G178,C177:G177))</f>
        <v>0</v>
      </c>
    </row>
    <row r="178">
      <c r="A178">
        <v>7715</v>
      </c>
      <c r="B178" t="str">
        <v>2026-02-28</v>
      </c>
      <c r="C178">
        <v>1</v>
      </c>
      <c r="D178">
        <v>4</v>
      </c>
      <c r="E178">
        <v>7</v>
      </c>
      <c r="F178">
        <v>8</v>
      </c>
      <c r="G178">
        <v>10</v>
      </c>
      <c r="H178">
        <v>4</v>
      </c>
      <c r="I178" t="str">
        <v>01 - 04 - 07 - 08 - 10 [x4]</v>
      </c>
      <c r="J178">
        <f>SUM(C178:G178)</f>
        <v>30</v>
      </c>
      <c r="K178">
        <f>AVERAGE(C178:G178)</f>
        <v>6</v>
      </c>
      <c r="L178">
        <f>G178-C178</f>
        <v>9</v>
      </c>
      <c r="M178">
        <f>SUMPRODUCT(MOD(C178:G178,2))</f>
        <v>2</v>
      </c>
      <c r="N178">
        <f>5-M178</f>
        <v>3</v>
      </c>
      <c r="O178">
        <f>COUNTIF(C178:G178,"&lt;=10")</f>
        <v>5</v>
      </c>
      <c r="P178">
        <f>COUNTIF(C178:G178,"&gt;=11")</f>
        <v>0</v>
      </c>
      <c r="Q178">
        <f>SUMPRODUCT(--(D178:G178-C178:F178=1))</f>
        <v>1</v>
      </c>
      <c r="R178">
        <f>SUMPRODUCT(COUNTIF(C179:G179,C178:G178))</f>
        <v>0</v>
      </c>
    </row>
    <row r="179">
      <c r="A179">
        <v>7710</v>
      </c>
      <c r="B179" t="str">
        <v>2026-02-23</v>
      </c>
      <c r="C179">
        <v>3</v>
      </c>
      <c r="D179">
        <v>12</v>
      </c>
      <c r="E179">
        <v>13</v>
      </c>
      <c r="F179">
        <v>16</v>
      </c>
      <c r="G179">
        <v>19</v>
      </c>
      <c r="H179">
        <v>4</v>
      </c>
      <c r="I179" t="str">
        <v>03 - 12 - 13 - 16 - 19 [x4]</v>
      </c>
      <c r="J179">
        <f>SUM(C179:G179)</f>
        <v>63</v>
      </c>
      <c r="K179">
        <f>AVERAGE(C179:G179)</f>
        <v>12.6</v>
      </c>
      <c r="L179">
        <f>G179-C179</f>
        <v>16</v>
      </c>
      <c r="M179">
        <f>SUMPRODUCT(MOD(C179:G179,2))</f>
        <v>3</v>
      </c>
      <c r="N179">
        <f>5-M179</f>
        <v>2</v>
      </c>
      <c r="O179">
        <f>COUNTIF(C179:G179,"&lt;=10")</f>
        <v>1</v>
      </c>
      <c r="P179">
        <f>COUNTIF(C179:G179,"&gt;=11")</f>
        <v>4</v>
      </c>
      <c r="Q179">
        <f>SUMPRODUCT(--(D179:G179-C179:F179=1))</f>
        <v>1</v>
      </c>
      <c r="R179">
        <f>SUMPRODUCT(COUNTIF(C180:G180,C179:G179))</f>
        <v>1</v>
      </c>
    </row>
    <row r="180">
      <c r="A180">
        <v>7706</v>
      </c>
      <c r="B180" t="str">
        <v>2026-02-19</v>
      </c>
      <c r="C180">
        <v>1</v>
      </c>
      <c r="D180">
        <v>6</v>
      </c>
      <c r="E180">
        <v>9</v>
      </c>
      <c r="F180">
        <v>13</v>
      </c>
      <c r="G180">
        <v>14</v>
      </c>
      <c r="H180">
        <v>3</v>
      </c>
      <c r="I180" t="str">
        <v>01 - 06 - 09 - 13 - 14 [x3]</v>
      </c>
      <c r="J180">
        <f>SUM(C180:G180)</f>
        <v>43</v>
      </c>
      <c r="K180">
        <f>AVERAGE(C180:G180)</f>
        <v>8.6</v>
      </c>
      <c r="L180">
        <f>G180-C180</f>
        <v>13</v>
      </c>
      <c r="M180">
        <f>SUMPRODUCT(MOD(C180:G180,2))</f>
        <v>3</v>
      </c>
      <c r="N180">
        <f>5-M180</f>
        <v>2</v>
      </c>
      <c r="O180">
        <f>COUNTIF(C180:G180,"&lt;=10")</f>
        <v>3</v>
      </c>
      <c r="P180">
        <f>COUNTIF(C180:G180,"&gt;=11")</f>
        <v>2</v>
      </c>
      <c r="Q180">
        <f>SUMPRODUCT(--(D180:G180-C180:F180=1))</f>
        <v>1</v>
      </c>
      <c r="R180">
        <f>SUMPRODUCT(COUNTIF(C181:G181,C180:G180))</f>
        <v>2</v>
      </c>
    </row>
    <row r="181">
      <c r="A181">
        <v>7704</v>
      </c>
      <c r="B181" t="str">
        <v>2026-02-17</v>
      </c>
      <c r="C181">
        <v>3</v>
      </c>
      <c r="D181">
        <v>4</v>
      </c>
      <c r="E181">
        <v>9</v>
      </c>
      <c r="F181">
        <v>14</v>
      </c>
      <c r="G181">
        <v>15</v>
      </c>
      <c r="H181">
        <v>1</v>
      </c>
      <c r="I181" t="str">
        <v>03 - 04 - 09 - 14 - 15 [x1]</v>
      </c>
      <c r="J181">
        <f>SUM(C181:G181)</f>
        <v>45</v>
      </c>
      <c r="K181">
        <f>AVERAGE(C181:G181)</f>
        <v>9</v>
      </c>
      <c r="L181">
        <f>G181-C181</f>
        <v>12</v>
      </c>
      <c r="M181">
        <f>SUMPRODUCT(MOD(C181:G181,2))</f>
        <v>3</v>
      </c>
      <c r="N181">
        <f>5-M181</f>
        <v>2</v>
      </c>
      <c r="O181">
        <f>COUNTIF(C181:G181,"&lt;=10")</f>
        <v>3</v>
      </c>
      <c r="P181">
        <f>COUNTIF(C181:G181,"&gt;=11")</f>
        <v>2</v>
      </c>
      <c r="Q181">
        <f>SUMPRODUCT(--(D181:G181-C181:F181=1))</f>
        <v>2</v>
      </c>
      <c r="R181">
        <f>SUMPRODUCT(COUNTIF(C182:G182,C181:G181))</f>
        <v>0</v>
      </c>
    </row>
    <row r="182">
      <c r="A182">
        <v>7701</v>
      </c>
      <c r="B182" t="str">
        <v>2026-02-14</v>
      </c>
      <c r="C182">
        <v>1</v>
      </c>
      <c r="D182">
        <v>2</v>
      </c>
      <c r="E182">
        <v>17</v>
      </c>
      <c r="F182">
        <v>18</v>
      </c>
      <c r="G182">
        <v>20</v>
      </c>
      <c r="H182">
        <v>4</v>
      </c>
      <c r="I182" t="str">
        <v>01 - 02 - 17 - 18 - 20 [x4]</v>
      </c>
      <c r="J182">
        <f>SUM(C182:G182)</f>
        <v>58</v>
      </c>
      <c r="K182">
        <f>AVERAGE(C182:G182)</f>
        <v>11.6</v>
      </c>
      <c r="L182">
        <f>G182-C182</f>
        <v>19</v>
      </c>
      <c r="M182">
        <f>SUMPRODUCT(MOD(C182:G182,2))</f>
        <v>2</v>
      </c>
      <c r="N182">
        <f>5-M182</f>
        <v>3</v>
      </c>
      <c r="O182">
        <f>COUNTIF(C182:G182,"&lt;=10")</f>
        <v>2</v>
      </c>
      <c r="P182">
        <f>COUNTIF(C182:G182,"&gt;=11")</f>
        <v>3</v>
      </c>
      <c r="Q182">
        <f>SUMPRODUCT(--(D182:G182-C182:F182=1))</f>
        <v>2</v>
      </c>
      <c r="R182">
        <f>SUMPRODUCT(COUNTIF(C183:G183,C182:G182))</f>
        <v>0</v>
      </c>
    </row>
    <row r="183">
      <c r="A183">
        <v>7696</v>
      </c>
      <c r="B183" t="str">
        <v>2026-02-09</v>
      </c>
      <c r="C183">
        <v>5</v>
      </c>
      <c r="D183">
        <v>10</v>
      </c>
      <c r="E183">
        <v>13</v>
      </c>
      <c r="F183">
        <v>14</v>
      </c>
      <c r="G183">
        <v>16</v>
      </c>
      <c r="H183">
        <v>2</v>
      </c>
      <c r="I183" t="str">
        <v>05 - 10 - 13 - 14 - 16 [x2]</v>
      </c>
      <c r="J183">
        <f>SUM(C183:G183)</f>
        <v>58</v>
      </c>
      <c r="K183">
        <f>AVERAGE(C183:G183)</f>
        <v>11.6</v>
      </c>
      <c r="L183">
        <f>G183-C183</f>
        <v>11</v>
      </c>
      <c r="M183">
        <f>SUMPRODUCT(MOD(C183:G183,2))</f>
        <v>2</v>
      </c>
      <c r="N183">
        <f>5-M183</f>
        <v>3</v>
      </c>
      <c r="O183">
        <f>COUNTIF(C183:G183,"&lt;=10")</f>
        <v>2</v>
      </c>
      <c r="P183">
        <f>COUNTIF(C183:G183,"&gt;=11")</f>
        <v>3</v>
      </c>
      <c r="Q183">
        <f>SUMPRODUCT(--(D183:G183-C183:F183=1))</f>
        <v>1</v>
      </c>
      <c r="R183">
        <f>SUMPRODUCT(COUNTIF(C184:G184,C183:G183))</f>
        <v>0</v>
      </c>
    </row>
    <row r="184">
      <c r="A184">
        <v>7694</v>
      </c>
      <c r="B184" t="str">
        <v>2026-02-07</v>
      </c>
      <c r="C184">
        <v>2</v>
      </c>
      <c r="D184">
        <v>9</v>
      </c>
      <c r="E184">
        <v>15</v>
      </c>
      <c r="F184">
        <v>18</v>
      </c>
      <c r="G184">
        <v>20</v>
      </c>
      <c r="H184">
        <v>3</v>
      </c>
      <c r="I184" t="str">
        <v>02 - 09 - 15 - 18 - 20 [x3]</v>
      </c>
      <c r="J184">
        <f>SUM(C184:G184)</f>
        <v>64</v>
      </c>
      <c r="K184">
        <f>AVERAGE(C184:G184)</f>
        <v>12.8</v>
      </c>
      <c r="L184">
        <f>G184-C184</f>
        <v>18</v>
      </c>
      <c r="M184">
        <f>SUMPRODUCT(MOD(C184:G184,2))</f>
        <v>2</v>
      </c>
      <c r="N184">
        <f>5-M184</f>
        <v>3</v>
      </c>
      <c r="O184">
        <f>COUNTIF(C184:G184,"&lt;=10")</f>
        <v>2</v>
      </c>
      <c r="P184">
        <f>COUNTIF(C184:G184,"&gt;=11")</f>
        <v>3</v>
      </c>
      <c r="Q184">
        <f>SUMPRODUCT(--(D184:G184-C184:F184=1))</f>
        <v>0</v>
      </c>
      <c r="R184">
        <f>SUMPRODUCT(COUNTIF(C185:G185,C184:G184))</f>
        <v>3</v>
      </c>
    </row>
    <row r="185">
      <c r="A185">
        <v>7692</v>
      </c>
      <c r="B185" t="str">
        <v>2026-02-05</v>
      </c>
      <c r="C185">
        <v>7</v>
      </c>
      <c r="D185">
        <v>11</v>
      </c>
      <c r="E185">
        <v>15</v>
      </c>
      <c r="F185">
        <v>18</v>
      </c>
      <c r="G185">
        <v>20</v>
      </c>
      <c r="H185">
        <v>2</v>
      </c>
      <c r="I185" t="str">
        <v>07 - 11 - 15 - 18 - 20 [x2]</v>
      </c>
      <c r="J185">
        <f>SUM(C185:G185)</f>
        <v>71</v>
      </c>
      <c r="K185">
        <f>AVERAGE(C185:G185)</f>
        <v>14.2</v>
      </c>
      <c r="L185">
        <f>G185-C185</f>
        <v>13</v>
      </c>
      <c r="M185">
        <f>SUMPRODUCT(MOD(C185:G185,2))</f>
        <v>3</v>
      </c>
      <c r="N185">
        <f>5-M185</f>
        <v>2</v>
      </c>
      <c r="O185">
        <f>COUNTIF(C185:G185,"&lt;=10")</f>
        <v>1</v>
      </c>
      <c r="P185">
        <f>COUNTIF(C185:G185,"&gt;=11")</f>
        <v>4</v>
      </c>
      <c r="Q185">
        <f>SUMPRODUCT(--(D185:G185-C185:F185=1))</f>
        <v>0</v>
      </c>
      <c r="R185">
        <f>SUMPRODUCT(COUNTIF(C186:G186,C185:G185))</f>
        <v>2</v>
      </c>
    </row>
    <row r="186">
      <c r="A186">
        <v>7686</v>
      </c>
      <c r="B186" t="str">
        <v>2026-01-29</v>
      </c>
      <c r="C186">
        <v>3</v>
      </c>
      <c r="D186">
        <v>6</v>
      </c>
      <c r="E186">
        <v>11</v>
      </c>
      <c r="F186">
        <v>13</v>
      </c>
      <c r="G186">
        <v>20</v>
      </c>
      <c r="H186">
        <v>2</v>
      </c>
      <c r="I186" t="str">
        <v>03 - 06 - 11 - 13 - 20 [x2]</v>
      </c>
      <c r="J186">
        <f>SUM(C186:G186)</f>
        <v>53</v>
      </c>
      <c r="K186">
        <f>AVERAGE(C186:G186)</f>
        <v>10.6</v>
      </c>
      <c r="L186">
        <f>G186-C186</f>
        <v>17</v>
      </c>
      <c r="M186">
        <f>SUMPRODUCT(MOD(C186:G186,2))</f>
        <v>3</v>
      </c>
      <c r="N186">
        <f>5-M186</f>
        <v>2</v>
      </c>
      <c r="O186">
        <f>COUNTIF(C186:G186,"&lt;=10")</f>
        <v>2</v>
      </c>
      <c r="P186">
        <f>COUNTIF(C186:G186,"&gt;=11")</f>
        <v>3</v>
      </c>
      <c r="Q186">
        <f>SUMPRODUCT(--(D186:G186-C186:F186=1))</f>
        <v>0</v>
      </c>
      <c r="R186">
        <f>SUMPRODUCT(COUNTIF(C187:G187,C186:G186))</f>
        <v>1</v>
      </c>
    </row>
    <row r="187">
      <c r="A187">
        <v>7684</v>
      </c>
      <c r="B187" t="str">
        <v>2026-01-27</v>
      </c>
      <c r="C187">
        <v>2</v>
      </c>
      <c r="D187">
        <v>3</v>
      </c>
      <c r="E187">
        <v>7</v>
      </c>
      <c r="F187">
        <v>18</v>
      </c>
      <c r="G187">
        <v>19</v>
      </c>
      <c r="H187">
        <v>1</v>
      </c>
      <c r="I187" t="str">
        <v>02 - 03 - 07 - 18 - 19 [x1]</v>
      </c>
      <c r="J187">
        <f>SUM(C187:G187)</f>
        <v>49</v>
      </c>
      <c r="K187">
        <f>AVERAGE(C187:G187)</f>
        <v>9.8</v>
      </c>
      <c r="L187">
        <f>G187-C187</f>
        <v>17</v>
      </c>
      <c r="M187">
        <f>SUMPRODUCT(MOD(C187:G187,2))</f>
        <v>3</v>
      </c>
      <c r="N187">
        <f>5-M187</f>
        <v>2</v>
      </c>
      <c r="O187">
        <f>COUNTIF(C187:G187,"&lt;=10")</f>
        <v>3</v>
      </c>
      <c r="P187">
        <f>COUNTIF(C187:G187,"&gt;=11")</f>
        <v>2</v>
      </c>
      <c r="Q187">
        <f>SUMPRODUCT(--(D187:G187-C187:F187=1))</f>
        <v>2</v>
      </c>
      <c r="R187">
        <f>SUMPRODUCT(COUNTIF(C188:G188,C187:G187))</f>
        <v>3</v>
      </c>
    </row>
    <row r="188">
      <c r="A188">
        <v>7678</v>
      </c>
      <c r="B188" t="str">
        <v>2026-01-20</v>
      </c>
      <c r="C188">
        <v>7</v>
      </c>
      <c r="D188">
        <v>11</v>
      </c>
      <c r="E188">
        <v>17</v>
      </c>
      <c r="F188">
        <v>18</v>
      </c>
      <c r="G188">
        <v>19</v>
      </c>
      <c r="H188">
        <v>2</v>
      </c>
      <c r="I188" t="str">
        <v>07 - 11 - 17 - 18 - 19 [x2]</v>
      </c>
      <c r="J188">
        <f>SUM(C188:G188)</f>
        <v>72</v>
      </c>
      <c r="K188">
        <f>AVERAGE(C188:G188)</f>
        <v>14.4</v>
      </c>
      <c r="L188">
        <f>G188-C188</f>
        <v>12</v>
      </c>
      <c r="M188">
        <f>SUMPRODUCT(MOD(C188:G188,2))</f>
        <v>4</v>
      </c>
      <c r="N188">
        <f>5-M188</f>
        <v>1</v>
      </c>
      <c r="O188">
        <f>COUNTIF(C188:G188,"&lt;=10")</f>
        <v>1</v>
      </c>
      <c r="P188">
        <f>COUNTIF(C188:G188,"&gt;=11")</f>
        <v>4</v>
      </c>
      <c r="Q188">
        <f>SUMPRODUCT(--(D188:G188-C188:F188=1))</f>
        <v>2</v>
      </c>
      <c r="R188">
        <f>SUMPRODUCT(COUNTIF(C189:G189,C188:G188))</f>
        <v>0</v>
      </c>
    </row>
    <row r="189">
      <c r="A189">
        <v>7677</v>
      </c>
      <c r="B189" t="str">
        <v>2026-01-19</v>
      </c>
      <c r="C189">
        <v>2</v>
      </c>
      <c r="D189">
        <v>9</v>
      </c>
      <c r="E189">
        <v>13</v>
      </c>
      <c r="F189">
        <v>15</v>
      </c>
      <c r="G189">
        <v>16</v>
      </c>
      <c r="H189">
        <v>4</v>
      </c>
      <c r="I189" t="str">
        <v>02 - 09 - 13 - 15 - 16 [x4]</v>
      </c>
      <c r="J189">
        <f>SUM(C189:G189)</f>
        <v>55</v>
      </c>
      <c r="K189">
        <f>AVERAGE(C189:G189)</f>
        <v>11</v>
      </c>
      <c r="L189">
        <f>G189-C189</f>
        <v>14</v>
      </c>
      <c r="M189">
        <f>SUMPRODUCT(MOD(C189:G189,2))</f>
        <v>3</v>
      </c>
      <c r="N189">
        <f>5-M189</f>
        <v>2</v>
      </c>
      <c r="O189">
        <f>COUNTIF(C189:G189,"&lt;=10")</f>
        <v>2</v>
      </c>
      <c r="P189">
        <f>COUNTIF(C189:G189,"&gt;=11")</f>
        <v>3</v>
      </c>
      <c r="Q189">
        <f>SUMPRODUCT(--(D189:G189-C189:F189=1))</f>
        <v>1</v>
      </c>
      <c r="R189">
        <f>SUMPRODUCT(COUNTIF(C190:G190,C189:G189))</f>
        <v>1</v>
      </c>
    </row>
    <row r="190">
      <c r="A190">
        <v>7676</v>
      </c>
      <c r="B190" t="str">
        <v>2026-01-17</v>
      </c>
      <c r="C190">
        <v>5</v>
      </c>
      <c r="D190">
        <v>7</v>
      </c>
      <c r="E190">
        <v>8</v>
      </c>
      <c r="F190">
        <v>12</v>
      </c>
      <c r="G190">
        <v>13</v>
      </c>
      <c r="H190">
        <v>2</v>
      </c>
      <c r="I190" t="str">
        <v>05 - 07 - 08 - 12 - 13 [x2]</v>
      </c>
      <c r="J190">
        <f>SUM(C190:G190)</f>
        <v>45</v>
      </c>
      <c r="K190">
        <f>AVERAGE(C190:G190)</f>
        <v>9</v>
      </c>
      <c r="L190">
        <f>G190-C190</f>
        <v>8</v>
      </c>
      <c r="M190">
        <f>SUMPRODUCT(MOD(C190:G190,2))</f>
        <v>3</v>
      </c>
      <c r="N190">
        <f>5-M190</f>
        <v>2</v>
      </c>
      <c r="O190">
        <f>COUNTIF(C190:G190,"&lt;=10")</f>
        <v>3</v>
      </c>
      <c r="P190">
        <f>COUNTIF(C190:G190,"&gt;=11")</f>
        <v>2</v>
      </c>
      <c r="Q190">
        <f>SUMPRODUCT(--(D190:G190-C190:F190=1))</f>
        <v>2</v>
      </c>
      <c r="R190">
        <f>SUMPRODUCT(COUNTIF(C191:G191,C190:G190))</f>
        <v>2</v>
      </c>
    </row>
    <row r="191">
      <c r="A191">
        <v>7672</v>
      </c>
      <c r="B191" t="str">
        <v>2026-01-13</v>
      </c>
      <c r="C191">
        <v>2</v>
      </c>
      <c r="D191">
        <v>7</v>
      </c>
      <c r="E191">
        <v>13</v>
      </c>
      <c r="F191">
        <v>17</v>
      </c>
      <c r="G191">
        <v>19</v>
      </c>
      <c r="H191">
        <v>4</v>
      </c>
      <c r="I191" t="str">
        <v>02 - 07 - 13 - 17 - 19 [x4]</v>
      </c>
      <c r="J191">
        <f>SUM(C191:G191)</f>
        <v>58</v>
      </c>
      <c r="K191">
        <f>AVERAGE(C191:G191)</f>
        <v>11.6</v>
      </c>
      <c r="L191">
        <f>G191-C191</f>
        <v>17</v>
      </c>
      <c r="M191">
        <f>SUMPRODUCT(MOD(C191:G191,2))</f>
        <v>4</v>
      </c>
      <c r="N191">
        <f>5-M191</f>
        <v>1</v>
      </c>
      <c r="O191">
        <f>COUNTIF(C191:G191,"&lt;=10")</f>
        <v>2</v>
      </c>
      <c r="P191">
        <f>COUNTIF(C191:G191,"&gt;=11")</f>
        <v>3</v>
      </c>
      <c r="Q191">
        <f>SUMPRODUCT(--(D191:G191-C191:F191=1))</f>
        <v>0</v>
      </c>
      <c r="R191">
        <f>SUMPRODUCT(COUNTIF(C192:G192,C191:G191))</f>
        <v>2</v>
      </c>
    </row>
    <row r="192">
      <c r="A192">
        <v>7671</v>
      </c>
      <c r="B192" t="str">
        <v>2026-01-12</v>
      </c>
      <c r="C192">
        <v>1</v>
      </c>
      <c r="D192">
        <v>2</v>
      </c>
      <c r="E192">
        <v>10</v>
      </c>
      <c r="F192">
        <v>12</v>
      </c>
      <c r="G192">
        <v>17</v>
      </c>
      <c r="H192">
        <v>2</v>
      </c>
      <c r="I192" t="str">
        <v>01 - 02 - 10 - 12 - 17 [x2]</v>
      </c>
      <c r="J192">
        <f>SUM(C192:G192)</f>
        <v>42</v>
      </c>
      <c r="K192">
        <f>AVERAGE(C192:G192)</f>
        <v>8.4</v>
      </c>
      <c r="L192">
        <f>G192-C192</f>
        <v>16</v>
      </c>
      <c r="M192">
        <f>SUMPRODUCT(MOD(C192:G192,2))</f>
        <v>2</v>
      </c>
      <c r="N192">
        <f>5-M192</f>
        <v>3</v>
      </c>
      <c r="O192">
        <f>COUNTIF(C192:G192,"&lt;=10")</f>
        <v>3</v>
      </c>
      <c r="P192">
        <f>COUNTIF(C192:G192,"&gt;=11")</f>
        <v>2</v>
      </c>
      <c r="Q192">
        <f>SUMPRODUCT(--(D192:G192-C192:F192=1))</f>
        <v>1</v>
      </c>
      <c r="R192">
        <f>SUMPRODUCT(COUNTIF(C193:G193,C192:G192))</f>
        <v>2</v>
      </c>
    </row>
    <row r="193">
      <c r="A193">
        <v>7669</v>
      </c>
      <c r="B193" t="str">
        <v>2026-01-09</v>
      </c>
      <c r="C193">
        <v>2</v>
      </c>
      <c r="D193">
        <v>7</v>
      </c>
      <c r="E193">
        <v>10</v>
      </c>
      <c r="F193">
        <v>11</v>
      </c>
      <c r="G193">
        <v>13</v>
      </c>
      <c r="H193">
        <v>2</v>
      </c>
      <c r="I193" t="str">
        <v>02 - 07 - 10 - 11 - 13 [x2]</v>
      </c>
      <c r="J193">
        <f>SUM(C193:G193)</f>
        <v>43</v>
      </c>
      <c r="K193">
        <f>AVERAGE(C193:G193)</f>
        <v>8.6</v>
      </c>
      <c r="L193">
        <f>G193-C193</f>
        <v>11</v>
      </c>
      <c r="M193">
        <f>SUMPRODUCT(MOD(C193:G193,2))</f>
        <v>3</v>
      </c>
      <c r="N193">
        <f>5-M193</f>
        <v>2</v>
      </c>
      <c r="O193">
        <f>COUNTIF(C193:G193,"&lt;=10")</f>
        <v>3</v>
      </c>
      <c r="P193">
        <f>COUNTIF(C193:G193,"&gt;=11")</f>
        <v>2</v>
      </c>
      <c r="Q193">
        <f>SUMPRODUCT(--(D193:G193-C193:F193=1))</f>
        <v>1</v>
      </c>
      <c r="R193">
        <f>SUMPRODUCT(COUNTIF(C194:G194,C193:G193))</f>
        <v>1</v>
      </c>
    </row>
    <row r="194">
      <c r="A194">
        <v>7667</v>
      </c>
      <c r="B194" t="str">
        <v>2026-01-07</v>
      </c>
      <c r="C194">
        <v>4</v>
      </c>
      <c r="D194">
        <v>8</v>
      </c>
      <c r="E194">
        <v>9</v>
      </c>
      <c r="F194">
        <v>13</v>
      </c>
      <c r="G194">
        <v>19</v>
      </c>
      <c r="H194">
        <v>1</v>
      </c>
      <c r="I194" t="str">
        <v>04 - 08 - 09 - 13 - 19 [x1]</v>
      </c>
      <c r="J194">
        <f>SUM(C194:G194)</f>
        <v>53</v>
      </c>
      <c r="K194">
        <f>AVERAGE(C194:G194)</f>
        <v>10.6</v>
      </c>
      <c r="L194">
        <f>G194-C194</f>
        <v>15</v>
      </c>
      <c r="M194">
        <f>SUMPRODUCT(MOD(C194:G194,2))</f>
        <v>3</v>
      </c>
      <c r="N194">
        <f>5-M194</f>
        <v>2</v>
      </c>
      <c r="O194">
        <f>COUNTIF(C194:G194,"&lt;=10")</f>
        <v>3</v>
      </c>
      <c r="P194">
        <f>COUNTIF(C194:G194,"&gt;=11")</f>
        <v>2</v>
      </c>
      <c r="Q194">
        <f>SUMPRODUCT(--(D194:G194-C194:F194=1))</f>
        <v>1</v>
      </c>
      <c r="R194">
        <f>SUMPRODUCT(COUNTIF(C195:G195,C194:G194))</f>
        <v>2</v>
      </c>
    </row>
    <row r="195">
      <c r="A195">
        <v>7666</v>
      </c>
      <c r="B195" t="str">
        <v>2026-01-06</v>
      </c>
      <c r="C195">
        <v>1</v>
      </c>
      <c r="D195">
        <v>8</v>
      </c>
      <c r="E195">
        <v>11</v>
      </c>
      <c r="F195">
        <v>13</v>
      </c>
      <c r="G195">
        <v>17</v>
      </c>
      <c r="H195">
        <v>1</v>
      </c>
      <c r="I195" t="str">
        <v>01 - 08 - 11 - 13 - 17 [x1]</v>
      </c>
      <c r="J195">
        <f>SUM(C195:G195)</f>
        <v>50</v>
      </c>
      <c r="K195">
        <f>AVERAGE(C195:G195)</f>
        <v>10</v>
      </c>
      <c r="L195">
        <f>G195-C195</f>
        <v>16</v>
      </c>
      <c r="M195">
        <f>SUMPRODUCT(MOD(C195:G195,2))</f>
        <v>4</v>
      </c>
      <c r="N195">
        <f>5-M195</f>
        <v>1</v>
      </c>
      <c r="O195">
        <f>COUNTIF(C195:G195,"&lt;=10")</f>
        <v>2</v>
      </c>
      <c r="P195">
        <f>COUNTIF(C195:G195,"&gt;=11")</f>
        <v>3</v>
      </c>
      <c r="Q195">
        <f>SUMPRODUCT(--(D195:G195-C195:F195=1))</f>
        <v>0</v>
      </c>
      <c r="R195">
        <f>SUMPRODUCT(COUNTIF(C196:G196,C195:G195))</f>
        <v>1</v>
      </c>
    </row>
    <row r="196">
      <c r="A196">
        <v>7665</v>
      </c>
      <c r="B196" t="str">
        <v>2026-01-05</v>
      </c>
      <c r="C196">
        <v>1</v>
      </c>
      <c r="D196">
        <v>9</v>
      </c>
      <c r="E196">
        <v>12</v>
      </c>
      <c r="F196">
        <v>14</v>
      </c>
      <c r="G196">
        <v>20</v>
      </c>
      <c r="H196">
        <v>4</v>
      </c>
      <c r="I196" t="str">
        <v>01 - 09 - 12 - 14 - 20 [x4]</v>
      </c>
      <c r="J196">
        <f>SUM(C196:G196)</f>
        <v>56</v>
      </c>
      <c r="K196">
        <f>AVERAGE(C196:G196)</f>
        <v>11.2</v>
      </c>
      <c r="L196">
        <f>G196-C196</f>
        <v>19</v>
      </c>
      <c r="M196">
        <f>SUMPRODUCT(MOD(C196:G196,2))</f>
        <v>2</v>
      </c>
      <c r="N196">
        <f>5-M196</f>
        <v>3</v>
      </c>
      <c r="O196">
        <f>COUNTIF(C196:G196,"&lt;=10")</f>
        <v>2</v>
      </c>
      <c r="P196">
        <f>COUNTIF(C196:G196,"&gt;=11")</f>
        <v>3</v>
      </c>
      <c r="Q196">
        <f>SUMPRODUCT(--(D196:G196-C196:F196=1))</f>
        <v>0</v>
      </c>
      <c r="R196">
        <f>SUMPRODUCT(COUNTIF(C197:G197,C196:G196))</f>
        <v>3</v>
      </c>
    </row>
    <row r="197">
      <c r="A197">
        <v>7664</v>
      </c>
      <c r="B197" t="str">
        <v>2026-01-03</v>
      </c>
      <c r="C197">
        <v>1</v>
      </c>
      <c r="D197">
        <v>5</v>
      </c>
      <c r="E197">
        <v>7</v>
      </c>
      <c r="F197">
        <v>12</v>
      </c>
      <c r="G197">
        <v>20</v>
      </c>
      <c r="H197">
        <v>2</v>
      </c>
      <c r="I197" t="str">
        <v>01 - 05 - 07 - 12 - 20 [x2]</v>
      </c>
      <c r="J197">
        <f>SUM(C197:G197)</f>
        <v>45</v>
      </c>
      <c r="K197">
        <f>AVERAGE(C197:G197)</f>
        <v>9</v>
      </c>
      <c r="L197">
        <f>G197-C197</f>
        <v>19</v>
      </c>
      <c r="M197">
        <f>SUMPRODUCT(MOD(C197:G197,2))</f>
        <v>3</v>
      </c>
      <c r="N197">
        <f>5-M197</f>
        <v>2</v>
      </c>
      <c r="O197">
        <f>COUNTIF(C197:G197,"&lt;=10")</f>
        <v>3</v>
      </c>
      <c r="P197">
        <f>COUNTIF(C197:G197,"&gt;=11")</f>
        <v>2</v>
      </c>
      <c r="Q197">
        <f>SUMPRODUCT(--(D197:G197-C197:F197=1))</f>
        <v>0</v>
      </c>
      <c r="R197">
        <f>0</f>
        <v>0</v>
      </c>
    </row>
  </sheetData>
  <ignoredErrors>
    <ignoredError numberStoredAsText="1" sqref="A1:X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Lotto Plus (Sorted)</vt:lpstr>
      <vt:lpstr>Win For Life (Sorted)</vt:lpstr>
      <vt:lpstr>Cash Pot (Sorted)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