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<sst xmlns="http://schemas.openxmlformats.org/spreadsheetml/2006/main" count="8" uniqueCount="7">
  <si>
    <t>N</t>
  </si>
  <si>
    <t>Trocas</t>
  </si>
  <si>
    <t>Permutações</t>
  </si>
  <si>
    <t>Média</t>
  </si>
  <si>
    <t>Número</t>
  </si>
  <si>
    <t>Média de Trocas</t>
  </si>
  <si>
    <t>Variância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</si>
</sst>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FF"/>
      <name val="Arial"/>
    </font>
    <font>
      <b/>
      <sz val="8.0"/>
      <color rgb="FF0000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Média de Trocas por k (curva linear)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Sheet1!$B$16:$O$16</c:f>
            </c:numRef>
          </c:val>
          <c:smooth val="0"/>
        </c:ser>
        <c:axId val="135137006"/>
        <c:axId val="644710132"/>
      </c:lineChart>
      <c:catAx>
        <c:axId val="135137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710132"/>
      </c:catAx>
      <c:valAx>
        <c:axId val="644710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37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Média de Trocas por n (curva logarítmica)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Sheet1!$Q$1</c:f>
            </c:strRef>
          </c:tx>
          <c:marker>
            <c:symbol val="none"/>
          </c:marker>
          <c:cat>
            <c:strRef>
              <c:f>Sheet1!$R$2:$R$15</c:f>
            </c:strRef>
          </c:cat>
          <c:val>
            <c:numRef>
              <c:f>Sheet1!$Q$2:$Q$15</c:f>
            </c:numRef>
          </c:val>
          <c:smooth val="0"/>
        </c:ser>
        <c:axId val="1856283259"/>
        <c:axId val="1802089722"/>
      </c:lineChart>
      <c:catAx>
        <c:axId val="1856283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Média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089722"/>
      </c:catAx>
      <c:valAx>
        <c:axId val="1802089722"/>
        <c:scaling>
          <c:orientation val="minMax"/>
          <c:max val="1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283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Média de Trocas por k (curva logarítmica)</a:t>
            </a:r>
          </a:p>
        </c:rich>
      </c:tx>
      <c:overlay val="0"/>
    </c:title>
    <c:plotArea>
      <c:layout>
        <c:manualLayout>
          <c:xMode val="edge"/>
          <c:yMode val="edge"/>
          <c:x val="0.12156770833333336"/>
          <c:y val="0.15341419586702604"/>
          <c:w val="0.8391822916666667"/>
          <c:h val="0.7804132973944294"/>
        </c:manualLayout>
      </c:layout>
      <c:lineChart>
        <c:varyColors val="0"/>
        <c:ser>
          <c:idx val="0"/>
          <c:order val="0"/>
          <c:marker>
            <c:symbol val="none"/>
          </c:marker>
          <c:val>
            <c:numRef>
              <c:f>Sheet1!$B$16:$O$16</c:f>
            </c:numRef>
          </c:val>
          <c:smooth val="0"/>
        </c:ser>
        <c:axId val="2075428916"/>
        <c:axId val="1353109930"/>
      </c:lineChart>
      <c:catAx>
        <c:axId val="2075428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109930"/>
      </c:catAx>
      <c:valAx>
        <c:axId val="1353109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428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18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504825</xdr:colOff>
      <xdr:row>18</xdr:row>
      <xdr:rowOff>171450</xdr:rowOff>
    </xdr:from>
    <xdr:ext cx="5543550" cy="3429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152400</xdr:colOff>
      <xdr:row>36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3" max="8" width="11.0"/>
    <col customWidth="1" min="9" max="9" width="8.29"/>
    <col customWidth="1" min="10" max="10" width="11.0"/>
    <col customWidth="1" min="11" max="12" width="8.29"/>
    <col customWidth="1" min="13" max="14" width="4.71"/>
    <col customWidth="1" min="15" max="15" width="2.86"/>
    <col customWidth="1" min="16" max="16" width="12.86"/>
    <col customWidth="1" min="17" max="17" width="2.86"/>
    <col customWidth="1" min="18" max="18" width="12.0"/>
  </cols>
  <sheetData>
    <row r="1">
      <c r="B1" s="1" t="s">
        <v>0</v>
      </c>
      <c r="C1" s="2" t="s">
        <v>1</v>
      </c>
      <c r="P1" s="1" t="s">
        <v>2</v>
      </c>
      <c r="Q1" s="1" t="s">
        <v>0</v>
      </c>
      <c r="R1" s="1" t="s">
        <v>3</v>
      </c>
      <c r="S1" s="1"/>
      <c r="T1" s="1"/>
      <c r="U1" s="1"/>
    </row>
    <row r="2">
      <c r="C2" s="3">
        <v>0.0</v>
      </c>
      <c r="D2" s="3">
        <v>1.0</v>
      </c>
      <c r="E2" s="3">
        <v>2.0</v>
      </c>
      <c r="F2" s="3">
        <v>3.0</v>
      </c>
      <c r="G2" s="3">
        <v>4.0</v>
      </c>
      <c r="H2" s="3">
        <v>5.0</v>
      </c>
      <c r="I2" s="3">
        <v>6.0</v>
      </c>
      <c r="J2" s="3">
        <v>7.0</v>
      </c>
      <c r="K2" s="3">
        <v>8.0</v>
      </c>
      <c r="L2" s="3">
        <v>9.0</v>
      </c>
      <c r="M2" s="3">
        <v>10.0</v>
      </c>
      <c r="N2" s="3">
        <v>11.0</v>
      </c>
      <c r="O2" s="3">
        <v>12.0</v>
      </c>
    </row>
    <row r="3">
      <c r="A3" s="4" t="s">
        <v>4</v>
      </c>
      <c r="B3" s="3">
        <v>1.0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  <c r="P3" s="3">
        <f t="shared" ref="P3:P15" si="1">sum(C3:O3)</f>
        <v>0</v>
      </c>
      <c r="Q3" s="3">
        <v>1.0</v>
      </c>
      <c r="R3" s="3">
        <f>average(C3:O3)</f>
        <v>0</v>
      </c>
    </row>
    <row r="4"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f t="shared" si="1"/>
        <v>2</v>
      </c>
      <c r="Q4" s="3">
        <v>2.0</v>
      </c>
      <c r="R4" s="3">
        <f>((C4*C2)+(D4*D2))/P4</f>
        <v>0.5</v>
      </c>
    </row>
    <row r="5">
      <c r="B5" s="3">
        <v>3.0</v>
      </c>
      <c r="C5" s="3">
        <v>2.0</v>
      </c>
      <c r="D5" s="3">
        <v>3.0</v>
      </c>
      <c r="E5" s="3">
        <v>1.0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f t="shared" si="1"/>
        <v>6</v>
      </c>
      <c r="Q5" s="3">
        <v>3.0</v>
      </c>
      <c r="R5" s="3">
        <f>((C5*C2)+(D5*D2)+(E5*E2))/P5</f>
        <v>0.8333333333</v>
      </c>
      <c r="S5" s="3"/>
      <c r="T5" s="3"/>
      <c r="U5" s="3"/>
    </row>
    <row r="6">
      <c r="B6" s="3">
        <v>4.0</v>
      </c>
      <c r="C6" s="3">
        <v>6.0</v>
      </c>
      <c r="D6" s="3">
        <v>11.0</v>
      </c>
      <c r="E6" s="3">
        <v>6.0</v>
      </c>
      <c r="F6" s="3">
        <v>1.0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f t="shared" si="1"/>
        <v>24</v>
      </c>
      <c r="Q6" s="3">
        <v>4.0</v>
      </c>
      <c r="R6" s="3">
        <f>((C6*C2)+(D6*D2)+(E6*E2)+(F6*F2))/P6</f>
        <v>1.083333333</v>
      </c>
    </row>
    <row r="7">
      <c r="B7" s="3">
        <v>5.0</v>
      </c>
      <c r="C7" s="3">
        <v>24.0</v>
      </c>
      <c r="D7" s="3">
        <v>50.0</v>
      </c>
      <c r="E7" s="3">
        <v>35.0</v>
      </c>
      <c r="F7" s="3">
        <v>10.0</v>
      </c>
      <c r="G7" s="3">
        <v>1.0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f t="shared" si="1"/>
        <v>120</v>
      </c>
      <c r="Q7" s="3">
        <v>5.0</v>
      </c>
      <c r="R7" s="3">
        <f>((C7*C2)+(D7*D2)+(E7*E2)+(F7*F2)+(G7*G2))/P7</f>
        <v>1.283333333</v>
      </c>
    </row>
    <row r="8">
      <c r="B8" s="3">
        <v>6.0</v>
      </c>
      <c r="C8" s="3">
        <v>120.0</v>
      </c>
      <c r="D8" s="3">
        <v>274.0</v>
      </c>
      <c r="E8" s="3">
        <v>225.0</v>
      </c>
      <c r="F8" s="3">
        <v>85.0</v>
      </c>
      <c r="G8" s="3">
        <v>15.0</v>
      </c>
      <c r="H8" s="3">
        <v>1.0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f t="shared" si="1"/>
        <v>720</v>
      </c>
      <c r="Q8" s="3">
        <v>6.0</v>
      </c>
      <c r="R8" s="3">
        <f>((C8*C2)+(D8*D2)+(E8*E2)+(F8*F2)+(G8*G2)+(H8*H2))/P8</f>
        <v>1.45</v>
      </c>
    </row>
    <row r="9">
      <c r="B9" s="3">
        <v>7.0</v>
      </c>
      <c r="C9" s="3">
        <v>720.0</v>
      </c>
      <c r="D9" s="3">
        <v>1764.0</v>
      </c>
      <c r="E9" s="3">
        <v>1624.0</v>
      </c>
      <c r="F9" s="3">
        <v>735.0</v>
      </c>
      <c r="G9" s="3">
        <v>175.0</v>
      </c>
      <c r="H9" s="3">
        <v>21.0</v>
      </c>
      <c r="I9" s="3">
        <v>1.0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f t="shared" si="1"/>
        <v>5040</v>
      </c>
      <c r="Q9" s="3">
        <v>7.0</v>
      </c>
      <c r="R9" s="3">
        <f>((C9*C2)+(D9*D2)+(E9*E2)+(F9*F2)+(G9*G2)+(H9*H2)+(I9*I2))/P9</f>
        <v>1.592857143</v>
      </c>
    </row>
    <row r="10">
      <c r="B10" s="3">
        <v>8.0</v>
      </c>
      <c r="C10" s="3">
        <v>5040.0</v>
      </c>
      <c r="D10" s="3">
        <v>13068.0</v>
      </c>
      <c r="E10" s="3">
        <v>13132.0</v>
      </c>
      <c r="F10" s="3">
        <v>6769.0</v>
      </c>
      <c r="G10" s="3">
        <v>1960.0</v>
      </c>
      <c r="H10" s="3">
        <v>322.0</v>
      </c>
      <c r="I10" s="3">
        <v>28.0</v>
      </c>
      <c r="J10" s="3">
        <v>1.0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f t="shared" si="1"/>
        <v>40320</v>
      </c>
      <c r="Q10" s="3">
        <v>8.0</v>
      </c>
      <c r="R10" s="3">
        <f>((C10*C2)+(D10*D2)+(E10*E2)+(F10*F2)+(G10*G2)+(H10*H2)+(I10*I2)+(J10*J2))/P10</f>
        <v>1.717857143</v>
      </c>
    </row>
    <row r="11">
      <c r="B11" s="3">
        <v>9.0</v>
      </c>
      <c r="C11" s="3">
        <v>40320.0</v>
      </c>
      <c r="D11" s="3">
        <v>109584.0</v>
      </c>
      <c r="E11" s="3">
        <v>118124.0</v>
      </c>
      <c r="F11" s="3">
        <v>67284.0</v>
      </c>
      <c r="G11" s="3">
        <v>22449.0</v>
      </c>
      <c r="H11" s="3">
        <v>4536.0</v>
      </c>
      <c r="I11" s="3">
        <v>546.0</v>
      </c>
      <c r="J11" s="3">
        <v>36.0</v>
      </c>
      <c r="K11" s="3">
        <v>1.0</v>
      </c>
      <c r="L11" s="3">
        <v>0.0</v>
      </c>
      <c r="M11" s="3">
        <v>0.0</v>
      </c>
      <c r="N11" s="3">
        <v>0.0</v>
      </c>
      <c r="O11" s="3">
        <v>0.0</v>
      </c>
      <c r="P11" s="3">
        <f t="shared" si="1"/>
        <v>362880</v>
      </c>
      <c r="Q11" s="3">
        <v>9.0</v>
      </c>
      <c r="R11" s="3">
        <f>((C11*C2)+(D11*D2)+(E11*E2)+(F11*F2)+(G11*G2)+(H11*H2)+(I11*I2)+(J11*J2)+(K11*K2))/P11</f>
        <v>1.828968254</v>
      </c>
    </row>
    <row r="12">
      <c r="B12" s="3">
        <v>10.0</v>
      </c>
      <c r="C12" s="3">
        <v>362880.0</v>
      </c>
      <c r="D12" s="3">
        <v>1026576.0</v>
      </c>
      <c r="E12" s="3">
        <v>1172700.0</v>
      </c>
      <c r="F12" s="3">
        <v>723680.0</v>
      </c>
      <c r="G12" s="3">
        <v>269325.0</v>
      </c>
      <c r="H12" s="3">
        <v>63273.0</v>
      </c>
      <c r="I12" s="3">
        <v>9450.0</v>
      </c>
      <c r="J12" s="3">
        <v>870.0</v>
      </c>
      <c r="K12" s="3">
        <v>45.0</v>
      </c>
      <c r="L12" s="3">
        <v>1.0</v>
      </c>
      <c r="M12" s="3">
        <v>0.0</v>
      </c>
      <c r="N12" s="3">
        <v>0.0</v>
      </c>
      <c r="O12" s="3">
        <v>0.0</v>
      </c>
      <c r="P12" s="3">
        <f t="shared" si="1"/>
        <v>3628800</v>
      </c>
      <c r="Q12" s="3">
        <v>10.0</v>
      </c>
      <c r="R12" s="3">
        <f>((C12*C2)+(D12*D2)+(E12*E2)+(F12*F2)+(G12*G2)+(H12*H2)+(I12*I2)+(J12*J2)+(K12*K2)+(L12*L2))/P12</f>
        <v>1.928968254</v>
      </c>
    </row>
    <row r="13">
      <c r="B13" s="3">
        <v>11.0</v>
      </c>
      <c r="C13" s="3">
        <v>3628800.0</v>
      </c>
      <c r="D13" s="3">
        <v>1.062864E7</v>
      </c>
      <c r="E13" s="3">
        <v>1.2753576E7</v>
      </c>
      <c r="F13" s="3">
        <v>8409500.0</v>
      </c>
      <c r="G13" s="3">
        <v>3416930.0</v>
      </c>
      <c r="H13" s="3">
        <v>902055.0</v>
      </c>
      <c r="I13" s="3">
        <v>157773.0</v>
      </c>
      <c r="J13" s="3">
        <v>18150.0</v>
      </c>
      <c r="K13" s="3">
        <v>1320.0</v>
      </c>
      <c r="L13" s="3">
        <v>55.0</v>
      </c>
      <c r="M13" s="3">
        <v>1.0</v>
      </c>
      <c r="N13" s="3">
        <v>0.0</v>
      </c>
      <c r="O13" s="3">
        <v>0.0</v>
      </c>
      <c r="P13" s="3">
        <f t="shared" si="1"/>
        <v>39916800</v>
      </c>
      <c r="Q13" s="3">
        <v>11.0</v>
      </c>
      <c r="R13" s="3">
        <f>((C13*C2)+(D13*D2)+(E13*E2)+(F13*F2)+(G13*G2)+(H13*H2)+(I13*I2)+(J13*J2)+(K13*K2)+(L13*L2)+(M13*M2))/P13</f>
        <v>2.019877345</v>
      </c>
    </row>
    <row r="14">
      <c r="B14" s="3">
        <v>12.0</v>
      </c>
      <c r="C14" s="3">
        <v>3.99168E7</v>
      </c>
      <c r="D14" s="3">
        <v>1.2054384E8</v>
      </c>
      <c r="E14" s="3">
        <v>1.50917976E8</v>
      </c>
      <c r="F14" s="3">
        <v>1.05258076E8</v>
      </c>
      <c r="G14" s="3">
        <v>4.599573E7</v>
      </c>
      <c r="H14" s="3">
        <v>1.3339535E7</v>
      </c>
      <c r="I14" s="3">
        <v>2637558.0</v>
      </c>
      <c r="J14" s="3">
        <v>357423.0</v>
      </c>
      <c r="K14" s="3">
        <v>32670.0</v>
      </c>
      <c r="L14" s="3">
        <v>1925.0</v>
      </c>
      <c r="M14" s="3">
        <v>66.0</v>
      </c>
      <c r="N14" s="3">
        <v>1.0</v>
      </c>
      <c r="O14" s="3">
        <v>0.0</v>
      </c>
      <c r="P14" s="3">
        <f t="shared" si="1"/>
        <v>479001600</v>
      </c>
      <c r="Q14" s="3">
        <v>12.0</v>
      </c>
      <c r="R14" s="3">
        <f>((C14*C2)+(D14*D2)+(E14*E2)+(F14*F2)+(G14*G2)+(H14*H2)+(I14*I2)+(J14*J2)+(K14*K2)+(L14*L2)+(M14*M2)+(N14*N2))/P14</f>
        <v>2.103210678</v>
      </c>
    </row>
    <row r="15">
      <c r="B15" s="3">
        <v>13.0</v>
      </c>
      <c r="C15" s="3">
        <v>4.790016E8</v>
      </c>
      <c r="D15" s="3">
        <v>1.48644288E9</v>
      </c>
      <c r="E15" s="3">
        <v>1.931559552E9</v>
      </c>
      <c r="F15" s="3">
        <v>1.414014888E9</v>
      </c>
      <c r="G15" s="3">
        <v>6.57206836E8</v>
      </c>
      <c r="H15" s="3">
        <v>2.0607015E8</v>
      </c>
      <c r="I15" s="3">
        <v>4.4990231E7</v>
      </c>
      <c r="J15" s="3">
        <v>6926634.0</v>
      </c>
      <c r="K15" s="3">
        <v>749463.0</v>
      </c>
      <c r="L15" s="3">
        <v>55770.0</v>
      </c>
      <c r="M15" s="3">
        <v>2717.0</v>
      </c>
      <c r="N15" s="3">
        <v>78.0</v>
      </c>
      <c r="O15" s="3">
        <v>1.0</v>
      </c>
      <c r="P15" s="3">
        <f t="shared" si="1"/>
        <v>6227020800</v>
      </c>
      <c r="Q15" s="3">
        <v>13.0</v>
      </c>
      <c r="R15" s="3">
        <f>((C15*C2)+(D15*D2)+(E15*E2)+(F15*F2)+(G15*G2)+(H15*H2)+(I15*I2)+(J15*J2)+(K15*K2)+(L15*L2)+(M15*M2)+(N15*N2)+(O15*O2))/P15</f>
        <v>2.180133755</v>
      </c>
    </row>
    <row r="16">
      <c r="B16" s="3" t="s">
        <v>5</v>
      </c>
      <c r="C16" s="5">
        <f t="shared" ref="C16:O16" si="2">Sum(C3:C15)/countif(C3:C15,"&gt;0")</f>
        <v>43579692.75</v>
      </c>
      <c r="D16" s="5">
        <f t="shared" si="2"/>
        <v>134897224.3</v>
      </c>
      <c r="E16" s="5">
        <f t="shared" si="2"/>
        <v>190594268.3</v>
      </c>
      <c r="F16" s="5">
        <f t="shared" si="2"/>
        <v>152848102.8</v>
      </c>
      <c r="G16" s="5">
        <f t="shared" si="2"/>
        <v>78545935.67</v>
      </c>
      <c r="H16" s="5">
        <f t="shared" si="2"/>
        <v>27547486.63</v>
      </c>
      <c r="I16" s="5">
        <f t="shared" si="2"/>
        <v>6827941</v>
      </c>
      <c r="J16" s="5">
        <f t="shared" si="2"/>
        <v>1217185.667</v>
      </c>
      <c r="K16" s="5">
        <f t="shared" si="2"/>
        <v>156699.8</v>
      </c>
      <c r="L16" s="5">
        <f t="shared" si="2"/>
        <v>14437.75</v>
      </c>
      <c r="M16" s="5">
        <f t="shared" si="2"/>
        <v>928</v>
      </c>
      <c r="N16" s="5">
        <f t="shared" si="2"/>
        <v>39.5</v>
      </c>
      <c r="O16" s="5">
        <f t="shared" si="2"/>
        <v>1</v>
      </c>
      <c r="P16" s="5"/>
      <c r="Q16" s="5"/>
      <c r="R16" s="5"/>
    </row>
    <row r="17">
      <c r="B17" s="3" t="s">
        <v>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</sheetData>
  <mergeCells count="2">
    <mergeCell ref="C1:O1"/>
    <mergeCell ref="A3:A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7">
        <f>POWER(10,9)</f>
        <v>1000000000</v>
      </c>
      <c r="C3" s="7">
        <f t="shared" ref="C3:C4" si="1">log(B3)</f>
        <v>9</v>
      </c>
    </row>
    <row r="4">
      <c r="B4" s="7">
        <f>POWER(10,11)</f>
        <v>100000000000</v>
      </c>
      <c r="C4" s="7">
        <f t="shared" si="1"/>
        <v>11</v>
      </c>
    </row>
    <row r="6">
      <c r="B6" s="7">
        <f>POWER(2,30)*30</f>
        <v>32212254720</v>
      </c>
    </row>
    <row r="8">
      <c r="B8" s="7">
        <f>power(2,30)</f>
        <v>1073741824</v>
      </c>
    </row>
  </sheetData>
  <drawing r:id="rId1"/>
</worksheet>
</file>