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uturefocus-my.sharepoint.com/personal/pmo_focusite_com/Documents/PMO/"/>
    </mc:Choice>
  </mc:AlternateContent>
  <bookViews>
    <workbookView xWindow="0" yWindow="0" windowWidth="20490" windowHeight="7755" tabRatio="987" activeTab="5"/>
  </bookViews>
  <sheets>
    <sheet name="Objectives" sheetId="11" r:id="rId1"/>
    <sheet name="Process" sheetId="8" r:id="rId2"/>
    <sheet name="Score-Summary" sheetId="12" r:id="rId3"/>
    <sheet name="Project-Valuation" sheetId="9" r:id="rId4"/>
    <sheet name="PRA-Pivot" sheetId="10" r:id="rId5"/>
    <sheet name="PRA-Summary" sheetId="6" r:id="rId6"/>
    <sheet name="Appraisal-Step1" sheetId="5" r:id="rId7"/>
    <sheet name="Appraisal-Step2" sheetId="7" r:id="rId8"/>
  </sheets>
  <externalReferences>
    <externalReference r:id="rId9"/>
  </externalReferences>
  <calcPr calcId="162913"/>
  <pivotCaches>
    <pivotCache cacheId="80" r:id="rId10"/>
    <pivotCache cacheId="84" r:id="rId11"/>
  </pivotCaches>
</workbook>
</file>

<file path=xl/calcChain.xml><?xml version="1.0" encoding="utf-8"?>
<calcChain xmlns="http://schemas.openxmlformats.org/spreadsheetml/2006/main">
  <c r="D33" i="6" l="1"/>
  <c r="D34" i="6"/>
  <c r="D35" i="6"/>
  <c r="D36" i="6"/>
  <c r="C2" i="12" l="1"/>
  <c r="D2" i="12"/>
  <c r="D3" i="12"/>
  <c r="D4" i="12"/>
  <c r="D5" i="12"/>
  <c r="D6" i="12"/>
  <c r="C33" i="10" l="1"/>
  <c r="D33" i="10"/>
  <c r="C34" i="10"/>
  <c r="D34" i="10"/>
  <c r="C35" i="10"/>
  <c r="D35" i="10"/>
  <c r="C36" i="10"/>
  <c r="D36" i="10"/>
  <c r="C2" i="9"/>
  <c r="D2" i="9"/>
  <c r="E2" i="9"/>
  <c r="B2" i="9"/>
  <c r="J1" i="6" l="1"/>
  <c r="J1" i="10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7" i="6"/>
  <c r="C8" i="7"/>
  <c r="C14" i="7"/>
  <c r="C17" i="7"/>
  <c r="C18" i="7"/>
  <c r="C22" i="7"/>
  <c r="C26" i="7"/>
  <c r="C29" i="7"/>
  <c r="C12" i="7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J4" i="10"/>
  <c r="I4" i="10"/>
  <c r="H4" i="10"/>
  <c r="G4" i="10"/>
  <c r="J3" i="10"/>
  <c r="I3" i="10"/>
  <c r="H3" i="10"/>
  <c r="G3" i="10"/>
  <c r="I1" i="10"/>
  <c r="H1" i="10"/>
  <c r="G1" i="10"/>
  <c r="C7" i="7"/>
  <c r="C27" i="7"/>
  <c r="C24" i="7"/>
  <c r="C28" i="7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C16" i="7" l="1"/>
  <c r="C10" i="7"/>
  <c r="C20" i="7"/>
  <c r="C25" i="7"/>
  <c r="C21" i="7"/>
  <c r="C13" i="7"/>
  <c r="C9" i="7"/>
  <c r="C23" i="7"/>
  <c r="C19" i="7"/>
  <c r="C15" i="7"/>
  <c r="C11" i="7"/>
  <c r="J4" i="6"/>
  <c r="J3" i="6"/>
  <c r="J6" i="5" l="1"/>
  <c r="K6" i="5"/>
  <c r="L6" i="5"/>
  <c r="M6" i="5"/>
  <c r="N6" i="5"/>
  <c r="O6" i="5"/>
  <c r="P6" i="5"/>
  <c r="Q6" i="5"/>
  <c r="R6" i="5"/>
  <c r="J4" i="5"/>
  <c r="J12" i="5" s="1"/>
  <c r="K4" i="5"/>
  <c r="K31" i="5" s="1"/>
  <c r="L4" i="5"/>
  <c r="L7" i="5" s="1"/>
  <c r="M4" i="5"/>
  <c r="M7" i="5" s="1"/>
  <c r="N4" i="5"/>
  <c r="N11" i="5" s="1"/>
  <c r="O4" i="5"/>
  <c r="O22" i="5" s="1"/>
  <c r="P4" i="5"/>
  <c r="P7" i="5" s="1"/>
  <c r="Q4" i="5"/>
  <c r="Q7" i="5" s="1"/>
  <c r="R4" i="5"/>
  <c r="R8" i="5" s="1"/>
  <c r="J8" i="5"/>
  <c r="M8" i="5"/>
  <c r="Q9" i="5"/>
  <c r="M10" i="5"/>
  <c r="Q10" i="5"/>
  <c r="M11" i="5"/>
  <c r="Q11" i="5"/>
  <c r="M12" i="5"/>
  <c r="Q12" i="5"/>
  <c r="R12" i="5"/>
  <c r="M13" i="5"/>
  <c r="Q13" i="5"/>
  <c r="M14" i="5"/>
  <c r="O14" i="5"/>
  <c r="Q14" i="5"/>
  <c r="J15" i="5"/>
  <c r="K15" i="5"/>
  <c r="M15" i="5"/>
  <c r="Q15" i="5"/>
  <c r="R15" i="5"/>
  <c r="M16" i="5"/>
  <c r="N16" i="5"/>
  <c r="Q16" i="5"/>
  <c r="M17" i="5"/>
  <c r="Q17" i="5"/>
  <c r="M18" i="5"/>
  <c r="Q18" i="5"/>
  <c r="M19" i="5"/>
  <c r="Q19" i="5"/>
  <c r="R19" i="5"/>
  <c r="M20" i="5"/>
  <c r="N20" i="5"/>
  <c r="Q20" i="5"/>
  <c r="R20" i="5"/>
  <c r="M21" i="5"/>
  <c r="Q21" i="5"/>
  <c r="K22" i="5"/>
  <c r="M22" i="5"/>
  <c r="Q22" i="5"/>
  <c r="J23" i="5"/>
  <c r="K23" i="5"/>
  <c r="M23" i="5"/>
  <c r="Q23" i="5"/>
  <c r="J24" i="5"/>
  <c r="M24" i="5"/>
  <c r="Q24" i="5"/>
  <c r="M25" i="5"/>
  <c r="Q25" i="5"/>
  <c r="M26" i="5"/>
  <c r="Q26" i="5"/>
  <c r="J27" i="5"/>
  <c r="M27" i="5"/>
  <c r="Q27" i="5"/>
  <c r="M28" i="5"/>
  <c r="N28" i="5"/>
  <c r="Q28" i="5"/>
  <c r="M29" i="5"/>
  <c r="Q29" i="5"/>
  <c r="M30" i="5"/>
  <c r="Q30" i="5"/>
  <c r="J31" i="5"/>
  <c r="M31" i="5"/>
  <c r="N31" i="5"/>
  <c r="Q31" i="5"/>
  <c r="R31" i="5"/>
  <c r="J32" i="5"/>
  <c r="M32" i="5"/>
  <c r="Q32" i="5"/>
  <c r="M33" i="5"/>
  <c r="Q33" i="5"/>
  <c r="M34" i="5"/>
  <c r="Q34" i="5"/>
  <c r="J35" i="5"/>
  <c r="M35" i="5"/>
  <c r="Q35" i="5"/>
  <c r="M36" i="5"/>
  <c r="N36" i="5"/>
  <c r="Q36" i="5"/>
  <c r="M37" i="5"/>
  <c r="Q37" i="5"/>
  <c r="M38" i="5"/>
  <c r="Q38" i="5"/>
  <c r="M39" i="5"/>
  <c r="N39" i="5"/>
  <c r="Q39" i="5"/>
  <c r="J40" i="5"/>
  <c r="M40" i="5"/>
  <c r="N40" i="5"/>
  <c r="Q40" i="5"/>
  <c r="M41" i="5"/>
  <c r="Q41" i="5"/>
  <c r="M42" i="5"/>
  <c r="Q42" i="5"/>
  <c r="J43" i="5"/>
  <c r="M43" i="5"/>
  <c r="Q43" i="5"/>
  <c r="M44" i="5"/>
  <c r="Q44" i="5"/>
  <c r="R44" i="5"/>
  <c r="M45" i="5"/>
  <c r="Q45" i="5"/>
  <c r="M46" i="5"/>
  <c r="Q46" i="5"/>
  <c r="M47" i="5"/>
  <c r="Q47" i="5"/>
  <c r="R47" i="5"/>
  <c r="M48" i="5"/>
  <c r="N48" i="5"/>
  <c r="Q48" i="5"/>
  <c r="M49" i="5"/>
  <c r="Q49" i="5"/>
  <c r="M50" i="5"/>
  <c r="Q50" i="5"/>
  <c r="M51" i="5"/>
  <c r="Q51" i="5"/>
  <c r="R51" i="5"/>
  <c r="M52" i="5"/>
  <c r="N52" i="5"/>
  <c r="Q52" i="5"/>
  <c r="R52" i="5"/>
  <c r="M53" i="5"/>
  <c r="Q53" i="5"/>
  <c r="M54" i="5"/>
  <c r="Q54" i="5"/>
  <c r="J55" i="5"/>
  <c r="M55" i="5"/>
  <c r="Q55" i="5"/>
  <c r="J56" i="5"/>
  <c r="M56" i="5"/>
  <c r="Q56" i="5"/>
  <c r="M57" i="5"/>
  <c r="Q57" i="5"/>
  <c r="M58" i="5"/>
  <c r="Q58" i="5"/>
  <c r="J59" i="5"/>
  <c r="M59" i="5"/>
  <c r="Q59" i="5"/>
  <c r="M60" i="5"/>
  <c r="N60" i="5"/>
  <c r="Q60" i="5"/>
  <c r="M61" i="5"/>
  <c r="Q61" i="5"/>
  <c r="M62" i="5"/>
  <c r="Q62" i="5"/>
  <c r="M63" i="5"/>
  <c r="N63" i="5"/>
  <c r="Q63" i="5"/>
  <c r="J64" i="5"/>
  <c r="M64" i="5"/>
  <c r="N64" i="5"/>
  <c r="Q64" i="5"/>
  <c r="R64" i="5"/>
  <c r="M65" i="5"/>
  <c r="Q65" i="5"/>
  <c r="M66" i="5"/>
  <c r="Q66" i="5"/>
  <c r="J67" i="5"/>
  <c r="M67" i="5"/>
  <c r="Q67" i="5"/>
  <c r="R67" i="5"/>
  <c r="J68" i="5"/>
  <c r="M68" i="5"/>
  <c r="N68" i="5"/>
  <c r="Q68" i="5"/>
  <c r="R68" i="5"/>
  <c r="M69" i="5"/>
  <c r="Q69" i="5"/>
  <c r="M70" i="5"/>
  <c r="Q70" i="5"/>
  <c r="J71" i="5"/>
  <c r="M71" i="5"/>
  <c r="N71" i="5"/>
  <c r="O71" i="5"/>
  <c r="Q71" i="5"/>
  <c r="R71" i="5"/>
  <c r="J72" i="5"/>
  <c r="M72" i="5"/>
  <c r="Q72" i="5"/>
  <c r="R72" i="5"/>
  <c r="M73" i="5"/>
  <c r="Q73" i="5"/>
  <c r="R73" i="5"/>
  <c r="J74" i="5"/>
  <c r="M74" i="5"/>
  <c r="N74" i="5"/>
  <c r="Q74" i="5"/>
  <c r="R74" i="5"/>
  <c r="J75" i="5"/>
  <c r="M75" i="5"/>
  <c r="N75" i="5"/>
  <c r="Q75" i="5"/>
  <c r="J76" i="5"/>
  <c r="M76" i="5"/>
  <c r="N76" i="5"/>
  <c r="Q76" i="5"/>
  <c r="R76" i="5"/>
  <c r="J77" i="5"/>
  <c r="M77" i="5"/>
  <c r="N77" i="5"/>
  <c r="Q77" i="5"/>
  <c r="R77" i="5"/>
  <c r="J78" i="5"/>
  <c r="M78" i="5"/>
  <c r="N78" i="5"/>
  <c r="Q78" i="5"/>
  <c r="R78" i="5"/>
  <c r="J79" i="5"/>
  <c r="M79" i="5"/>
  <c r="N79" i="5"/>
  <c r="Q79" i="5"/>
  <c r="R79" i="5"/>
  <c r="N7" i="5"/>
  <c r="H3" i="7"/>
  <c r="H6" i="7"/>
  <c r="I6" i="7"/>
  <c r="G6" i="7"/>
  <c r="H6" i="5"/>
  <c r="I6" i="5"/>
  <c r="G6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7" i="5"/>
  <c r="H4" i="6"/>
  <c r="I4" i="6"/>
  <c r="G4" i="6"/>
  <c r="H3" i="6"/>
  <c r="I3" i="6"/>
  <c r="G3" i="6"/>
  <c r="H1" i="6"/>
  <c r="I1" i="6"/>
  <c r="G1" i="6"/>
  <c r="G3" i="7"/>
  <c r="I3" i="7"/>
  <c r="K30" i="5" l="1"/>
  <c r="R75" i="5"/>
  <c r="N73" i="5"/>
  <c r="N72" i="5"/>
  <c r="N67" i="5"/>
  <c r="R63" i="5"/>
  <c r="J63" i="5"/>
  <c r="N56" i="5"/>
  <c r="N55" i="5"/>
  <c r="J47" i="5"/>
  <c r="R43" i="5"/>
  <c r="R39" i="5"/>
  <c r="R36" i="5"/>
  <c r="R35" i="5"/>
  <c r="N24" i="5"/>
  <c r="N23" i="5"/>
  <c r="O7" i="5"/>
  <c r="K62" i="5"/>
  <c r="O46" i="5"/>
  <c r="O38" i="5"/>
  <c r="K76" i="5"/>
  <c r="K55" i="5"/>
  <c r="K54" i="5"/>
  <c r="K47" i="5"/>
  <c r="O31" i="5"/>
  <c r="O23" i="5"/>
  <c r="K70" i="5"/>
  <c r="O63" i="5"/>
  <c r="O55" i="5"/>
  <c r="K77" i="5"/>
  <c r="O76" i="5"/>
  <c r="O70" i="5"/>
  <c r="O62" i="5"/>
  <c r="O47" i="5"/>
  <c r="K46" i="5"/>
  <c r="K39" i="5"/>
  <c r="O30" i="5"/>
  <c r="O15" i="5"/>
  <c r="K14" i="5"/>
  <c r="O77" i="5"/>
  <c r="K71" i="5"/>
  <c r="K63" i="5"/>
  <c r="R60" i="5"/>
  <c r="R59" i="5"/>
  <c r="R55" i="5"/>
  <c r="O54" i="5"/>
  <c r="J51" i="5"/>
  <c r="J48" i="5"/>
  <c r="N47" i="5"/>
  <c r="N44" i="5"/>
  <c r="O39" i="5"/>
  <c r="J39" i="5"/>
  <c r="K38" i="5"/>
  <c r="N32" i="5"/>
  <c r="R28" i="5"/>
  <c r="R27" i="5"/>
  <c r="R23" i="5"/>
  <c r="J19" i="5"/>
  <c r="J16" i="5"/>
  <c r="N15" i="5"/>
  <c r="N12" i="5"/>
  <c r="J11" i="5"/>
  <c r="N8" i="5"/>
  <c r="L48" i="5"/>
  <c r="P47" i="5"/>
  <c r="L47" i="5"/>
  <c r="P46" i="5"/>
  <c r="L16" i="5"/>
  <c r="P15" i="5"/>
  <c r="L15" i="5"/>
  <c r="P14" i="5"/>
  <c r="M9" i="5"/>
  <c r="L8" i="5"/>
  <c r="L64" i="5"/>
  <c r="P63" i="5"/>
  <c r="L63" i="5"/>
  <c r="P62" i="5"/>
  <c r="L32" i="5"/>
  <c r="P31" i="5"/>
  <c r="L31" i="5"/>
  <c r="P30" i="5"/>
  <c r="P50" i="5"/>
  <c r="P34" i="5"/>
  <c r="P18" i="5"/>
  <c r="L56" i="5"/>
  <c r="P55" i="5"/>
  <c r="L55" i="5"/>
  <c r="P54" i="5"/>
  <c r="L40" i="5"/>
  <c r="P39" i="5"/>
  <c r="L39" i="5"/>
  <c r="P38" i="5"/>
  <c r="L24" i="5"/>
  <c r="P23" i="5"/>
  <c r="L23" i="5"/>
  <c r="P22" i="5"/>
  <c r="P10" i="5"/>
  <c r="P58" i="5"/>
  <c r="P42" i="5"/>
  <c r="P26" i="5"/>
  <c r="L79" i="5"/>
  <c r="P78" i="5"/>
  <c r="L75" i="5"/>
  <c r="P74" i="5"/>
  <c r="L72" i="5"/>
  <c r="P71" i="5"/>
  <c r="L71" i="5"/>
  <c r="P70" i="5"/>
  <c r="Q8" i="5"/>
  <c r="Q5" i="5" s="1"/>
  <c r="P76" i="5"/>
  <c r="L76" i="5"/>
  <c r="P65" i="5"/>
  <c r="L61" i="5"/>
  <c r="L53" i="5"/>
  <c r="L45" i="5"/>
  <c r="L37" i="5"/>
  <c r="L29" i="5"/>
  <c r="L21" i="5"/>
  <c r="L13" i="5"/>
  <c r="L69" i="5"/>
  <c r="P66" i="5"/>
  <c r="P57" i="5"/>
  <c r="P49" i="5"/>
  <c r="P41" i="5"/>
  <c r="P33" i="5"/>
  <c r="P25" i="5"/>
  <c r="P17" i="5"/>
  <c r="R11" i="5"/>
  <c r="P9" i="5"/>
  <c r="P79" i="5"/>
  <c r="P72" i="5"/>
  <c r="P64" i="5"/>
  <c r="L43" i="5"/>
  <c r="P40" i="5"/>
  <c r="L27" i="5"/>
  <c r="L73" i="5"/>
  <c r="P69" i="5"/>
  <c r="L68" i="5"/>
  <c r="L65" i="5"/>
  <c r="P59" i="5"/>
  <c r="P53" i="5"/>
  <c r="P45" i="5"/>
  <c r="L41" i="5"/>
  <c r="L36" i="5"/>
  <c r="P35" i="5"/>
  <c r="L34" i="5"/>
  <c r="P29" i="5"/>
  <c r="L28" i="5"/>
  <c r="P27" i="5"/>
  <c r="L26" i="5"/>
  <c r="L25" i="5"/>
  <c r="P21" i="5"/>
  <c r="L20" i="5"/>
  <c r="P19" i="5"/>
  <c r="L18" i="5"/>
  <c r="L17" i="5"/>
  <c r="P13" i="5"/>
  <c r="L12" i="5"/>
  <c r="P11" i="5"/>
  <c r="L10" i="5"/>
  <c r="L9" i="5"/>
  <c r="P75" i="5"/>
  <c r="L67" i="5"/>
  <c r="L59" i="5"/>
  <c r="P56" i="5"/>
  <c r="L51" i="5"/>
  <c r="P48" i="5"/>
  <c r="L35" i="5"/>
  <c r="P32" i="5"/>
  <c r="P24" i="5"/>
  <c r="L19" i="5"/>
  <c r="P16" i="5"/>
  <c r="L11" i="5"/>
  <c r="P8" i="5"/>
  <c r="P67" i="5"/>
  <c r="L66" i="5"/>
  <c r="P61" i="5"/>
  <c r="L60" i="5"/>
  <c r="L58" i="5"/>
  <c r="L57" i="5"/>
  <c r="L52" i="5"/>
  <c r="P51" i="5"/>
  <c r="L50" i="5"/>
  <c r="L49" i="5"/>
  <c r="L44" i="5"/>
  <c r="P43" i="5"/>
  <c r="L42" i="5"/>
  <c r="P37" i="5"/>
  <c r="L33" i="5"/>
  <c r="L78" i="5"/>
  <c r="P77" i="5"/>
  <c r="L77" i="5"/>
  <c r="L74" i="5"/>
  <c r="P73" i="5"/>
  <c r="L70" i="5"/>
  <c r="P68" i="5"/>
  <c r="L62" i="5"/>
  <c r="P60" i="5"/>
  <c r="J60" i="5"/>
  <c r="N59" i="5"/>
  <c r="R56" i="5"/>
  <c r="L54" i="5"/>
  <c r="P52" i="5"/>
  <c r="J52" i="5"/>
  <c r="N51" i="5"/>
  <c r="R48" i="5"/>
  <c r="L46" i="5"/>
  <c r="P44" i="5"/>
  <c r="J44" i="5"/>
  <c r="N43" i="5"/>
  <c r="R40" i="5"/>
  <c r="L38" i="5"/>
  <c r="P36" i="5"/>
  <c r="J36" i="5"/>
  <c r="N35" i="5"/>
  <c r="R32" i="5"/>
  <c r="L30" i="5"/>
  <c r="P28" i="5"/>
  <c r="J28" i="5"/>
  <c r="N27" i="5"/>
  <c r="R24" i="5"/>
  <c r="L22" i="5"/>
  <c r="P20" i="5"/>
  <c r="J20" i="5"/>
  <c r="N19" i="5"/>
  <c r="R16" i="5"/>
  <c r="L14" i="5"/>
  <c r="P12" i="5"/>
  <c r="D7" i="7"/>
  <c r="D24" i="7"/>
  <c r="D16" i="7"/>
  <c r="D23" i="7"/>
  <c r="D19" i="7"/>
  <c r="D11" i="7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K8" i="5"/>
  <c r="K12" i="5"/>
  <c r="K16" i="5"/>
  <c r="K20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9" i="5"/>
  <c r="K13" i="5"/>
  <c r="K17" i="5"/>
  <c r="K21" i="5"/>
  <c r="K25" i="5"/>
  <c r="K29" i="5"/>
  <c r="K33" i="5"/>
  <c r="K37" i="5"/>
  <c r="K41" i="5"/>
  <c r="K45" i="5"/>
  <c r="K49" i="5"/>
  <c r="K53" i="5"/>
  <c r="K57" i="5"/>
  <c r="K61" i="5"/>
  <c r="K65" i="5"/>
  <c r="K69" i="5"/>
  <c r="K73" i="5"/>
  <c r="D18" i="7"/>
  <c r="K79" i="5"/>
  <c r="O75" i="5"/>
  <c r="K50" i="5"/>
  <c r="K42" i="5"/>
  <c r="K34" i="5"/>
  <c r="K26" i="5"/>
  <c r="K18" i="5"/>
  <c r="K10" i="5"/>
  <c r="R7" i="5"/>
  <c r="R9" i="5"/>
  <c r="R13" i="5"/>
  <c r="R17" i="5"/>
  <c r="R21" i="5"/>
  <c r="R25" i="5"/>
  <c r="R29" i="5"/>
  <c r="R33" i="5"/>
  <c r="R37" i="5"/>
  <c r="R41" i="5"/>
  <c r="R45" i="5"/>
  <c r="R49" i="5"/>
  <c r="R53" i="5"/>
  <c r="R57" i="5"/>
  <c r="R61" i="5"/>
  <c r="R65" i="5"/>
  <c r="R69" i="5"/>
  <c r="R10" i="5"/>
  <c r="R14" i="5"/>
  <c r="R18" i="5"/>
  <c r="R22" i="5"/>
  <c r="R26" i="5"/>
  <c r="R30" i="5"/>
  <c r="R34" i="5"/>
  <c r="R38" i="5"/>
  <c r="R42" i="5"/>
  <c r="R46" i="5"/>
  <c r="R50" i="5"/>
  <c r="R54" i="5"/>
  <c r="R58" i="5"/>
  <c r="R62" i="5"/>
  <c r="R66" i="5"/>
  <c r="R70" i="5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J7" i="5"/>
  <c r="J9" i="5"/>
  <c r="J13" i="5"/>
  <c r="J17" i="5"/>
  <c r="J21" i="5"/>
  <c r="J25" i="5"/>
  <c r="J29" i="5"/>
  <c r="J33" i="5"/>
  <c r="J37" i="5"/>
  <c r="J41" i="5"/>
  <c r="J45" i="5"/>
  <c r="J49" i="5"/>
  <c r="J53" i="5"/>
  <c r="J57" i="5"/>
  <c r="J61" i="5"/>
  <c r="J65" i="5"/>
  <c r="J69" i="5"/>
  <c r="J73" i="5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J66" i="5"/>
  <c r="J70" i="5"/>
  <c r="D28" i="7"/>
  <c r="D20" i="7"/>
  <c r="D12" i="7"/>
  <c r="D8" i="7"/>
  <c r="D27" i="7"/>
  <c r="D15" i="7"/>
  <c r="D26" i="7"/>
  <c r="D22" i="7"/>
  <c r="D14" i="7"/>
  <c r="D10" i="7"/>
  <c r="K7" i="5"/>
  <c r="O79" i="5"/>
  <c r="K75" i="5"/>
  <c r="K66" i="5"/>
  <c r="K58" i="5"/>
  <c r="D29" i="7"/>
  <c r="D25" i="7"/>
  <c r="D21" i="7"/>
  <c r="D17" i="7"/>
  <c r="D13" i="7"/>
  <c r="D9" i="7"/>
  <c r="O78" i="5"/>
  <c r="K78" i="5"/>
  <c r="O74" i="5"/>
  <c r="K74" i="5"/>
  <c r="O67" i="5"/>
  <c r="K67" i="5"/>
  <c r="O66" i="5"/>
  <c r="O59" i="5"/>
  <c r="K59" i="5"/>
  <c r="O58" i="5"/>
  <c r="O51" i="5"/>
  <c r="K51" i="5"/>
  <c r="O50" i="5"/>
  <c r="O43" i="5"/>
  <c r="K43" i="5"/>
  <c r="O42" i="5"/>
  <c r="O35" i="5"/>
  <c r="K35" i="5"/>
  <c r="O34" i="5"/>
  <c r="O27" i="5"/>
  <c r="K27" i="5"/>
  <c r="O26" i="5"/>
  <c r="O19" i="5"/>
  <c r="K19" i="5"/>
  <c r="O18" i="5"/>
  <c r="O11" i="5"/>
  <c r="K11" i="5"/>
  <c r="O10" i="5"/>
  <c r="M5" i="5"/>
  <c r="I4" i="5"/>
  <c r="H4" i="5"/>
  <c r="G4" i="5"/>
  <c r="P5" i="5" l="1"/>
  <c r="B10" i="7"/>
  <c r="B23" i="7"/>
  <c r="B9" i="7"/>
  <c r="B25" i="7"/>
  <c r="B14" i="7"/>
  <c r="B27" i="7"/>
  <c r="B28" i="7"/>
  <c r="B18" i="7"/>
  <c r="B16" i="7"/>
  <c r="B15" i="7"/>
  <c r="B13" i="7"/>
  <c r="B29" i="7"/>
  <c r="B22" i="7"/>
  <c r="B8" i="7"/>
  <c r="B11" i="7"/>
  <c r="B24" i="7"/>
  <c r="B21" i="7"/>
  <c r="B20" i="7"/>
  <c r="B17" i="7"/>
  <c r="B26" i="7"/>
  <c r="B12" i="7"/>
  <c r="B19" i="7"/>
  <c r="B7" i="7"/>
  <c r="L5" i="5"/>
  <c r="N5" i="5"/>
  <c r="J5" i="5"/>
  <c r="O5" i="5"/>
  <c r="K5" i="5"/>
  <c r="R5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7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I5" i="5" l="1"/>
  <c r="H5" i="5"/>
  <c r="G5" i="5"/>
  <c r="H2" i="7"/>
  <c r="I2" i="7"/>
  <c r="G2" i="7"/>
  <c r="I5" i="7" l="1"/>
  <c r="H5" i="7"/>
  <c r="H29" i="7" s="1"/>
  <c r="G5" i="7"/>
  <c r="G25" i="7" s="1"/>
  <c r="G26" i="7" l="1"/>
  <c r="G28" i="7"/>
  <c r="G27" i="7"/>
  <c r="G24" i="7"/>
  <c r="H27" i="7"/>
  <c r="H25" i="7"/>
  <c r="I28" i="7"/>
  <c r="I24" i="7"/>
  <c r="I25" i="7"/>
  <c r="I26" i="7"/>
  <c r="I27" i="7"/>
  <c r="H26" i="7"/>
  <c r="E26" i="7" s="1"/>
  <c r="F26" i="7" s="1"/>
  <c r="I29" i="7"/>
  <c r="H28" i="7"/>
  <c r="H24" i="7"/>
  <c r="G29" i="7"/>
  <c r="E29" i="7" s="1"/>
  <c r="F29" i="7" s="1"/>
  <c r="H7" i="7"/>
  <c r="E24" i="7" l="1"/>
  <c r="F24" i="7" s="1"/>
  <c r="E28" i="7"/>
  <c r="F28" i="7" s="1"/>
  <c r="E27" i="7"/>
  <c r="F27" i="7" s="1"/>
  <c r="E25" i="7"/>
  <c r="F25" i="7" s="1"/>
  <c r="I15" i="7"/>
  <c r="I17" i="7"/>
  <c r="I12" i="7"/>
  <c r="I18" i="7"/>
  <c r="I19" i="7"/>
  <c r="I21" i="7"/>
  <c r="I14" i="7"/>
  <c r="I16" i="7"/>
  <c r="I22" i="7"/>
  <c r="I23" i="7"/>
  <c r="I20" i="7"/>
  <c r="I9" i="7"/>
  <c r="I13" i="7"/>
  <c r="I7" i="7"/>
  <c r="I11" i="7"/>
  <c r="I8" i="7"/>
  <c r="I10" i="7"/>
  <c r="H17" i="7"/>
  <c r="H20" i="7"/>
  <c r="H19" i="7"/>
  <c r="H21" i="7"/>
  <c r="H10" i="7"/>
  <c r="H8" i="7"/>
  <c r="H22" i="7"/>
  <c r="H23" i="7"/>
  <c r="H9" i="7"/>
  <c r="H14" i="7"/>
  <c r="H11" i="7"/>
  <c r="H15" i="7"/>
  <c r="H13" i="7"/>
  <c r="H18" i="7"/>
  <c r="H12" i="7"/>
  <c r="H16" i="7"/>
  <c r="G7" i="7"/>
  <c r="G19" i="7" l="1"/>
  <c r="E19" i="7" s="1"/>
  <c r="F19" i="7" s="1"/>
  <c r="G23" i="7"/>
  <c r="E23" i="7" s="1"/>
  <c r="F23" i="7" s="1"/>
  <c r="G18" i="7"/>
  <c r="E18" i="7" s="1"/>
  <c r="F18" i="7" s="1"/>
  <c r="G11" i="7"/>
  <c r="E11" i="7" s="1"/>
  <c r="F11" i="7" s="1"/>
  <c r="G20" i="7"/>
  <c r="E20" i="7" s="1"/>
  <c r="F20" i="7" s="1"/>
  <c r="G13" i="7"/>
  <c r="E13" i="7" s="1"/>
  <c r="F13" i="7" s="1"/>
  <c r="G12" i="7"/>
  <c r="E12" i="7" s="1"/>
  <c r="F12" i="7" s="1"/>
  <c r="G22" i="7"/>
  <c r="E22" i="7" s="1"/>
  <c r="F22" i="7" s="1"/>
  <c r="E7" i="7"/>
  <c r="F7" i="7" s="1"/>
  <c r="G15" i="7"/>
  <c r="E15" i="7" s="1"/>
  <c r="F15" i="7" s="1"/>
  <c r="G8" i="7"/>
  <c r="E8" i="7" s="1"/>
  <c r="F8" i="7" s="1"/>
  <c r="G14" i="7"/>
  <c r="E14" i="7" s="1"/>
  <c r="F14" i="7" s="1"/>
  <c r="G17" i="7"/>
  <c r="E17" i="7" s="1"/>
  <c r="F17" i="7" s="1"/>
  <c r="G21" i="7"/>
  <c r="E21" i="7" s="1"/>
  <c r="F21" i="7" s="1"/>
  <c r="G9" i="7"/>
  <c r="E9" i="7" s="1"/>
  <c r="F9" i="7" s="1"/>
  <c r="G16" i="7"/>
  <c r="E16" i="7" s="1"/>
  <c r="F16" i="7" s="1"/>
  <c r="G10" i="7"/>
  <c r="E10" i="7" s="1"/>
  <c r="F10" i="7" s="1"/>
  <c r="E5" i="7" l="1"/>
</calcChain>
</file>

<file path=xl/sharedStrings.xml><?xml version="1.0" encoding="utf-8"?>
<sst xmlns="http://schemas.openxmlformats.org/spreadsheetml/2006/main" count="223" uniqueCount="150">
  <si>
    <t>Project Duration (Weeks)</t>
  </si>
  <si>
    <t>Project Overall Rating</t>
  </si>
  <si>
    <t>Sl. No</t>
  </si>
  <si>
    <t># Projects</t>
  </si>
  <si>
    <t>Remarks</t>
  </si>
  <si>
    <t>Project Value (Lakhs)</t>
  </si>
  <si>
    <t>Total % Project Wise</t>
  </si>
  <si>
    <t>Increment</t>
  </si>
  <si>
    <t>Existing CTC</t>
  </si>
  <si>
    <t>% Increase</t>
  </si>
  <si>
    <t>Distribution % of Value</t>
  </si>
  <si>
    <t>Employee#</t>
  </si>
  <si>
    <t>Column Labels</t>
  </si>
  <si>
    <t>Row Labels</t>
  </si>
  <si>
    <t>Total Wks</t>
  </si>
  <si>
    <t>Resources</t>
  </si>
  <si>
    <t>Efforts (Weeks)</t>
  </si>
  <si>
    <t>Steps to complete appraisal</t>
  </si>
  <si>
    <t>1- Enter Values in "Project-Valuation" sheet for a every sprint &amp; every project</t>
  </si>
  <si>
    <t>2- Refresh pivot of "PRA-Summary" Sheet</t>
  </si>
  <si>
    <t>3- Enter Value of Project in 5th Row of "Appraisal-Step2"</t>
  </si>
  <si>
    <t>4- Enter % of project value in D6 you want to distribute in this appraisal in "Appraisal-Step2"</t>
  </si>
  <si>
    <t>Before you start appraisal</t>
  </si>
  <si>
    <t>Ensure "FFI-HR-Project-Metrics" is updated</t>
  </si>
  <si>
    <t>Ensure "FFI-HR-EMP-Master" is updated</t>
  </si>
  <si>
    <t>Count of Present</t>
  </si>
  <si>
    <t>F0101</t>
  </si>
  <si>
    <t>F12175</t>
  </si>
  <si>
    <t>F13676</t>
  </si>
  <si>
    <t>F14580</t>
  </si>
  <si>
    <t>F15435</t>
  </si>
  <si>
    <t>F15856</t>
  </si>
  <si>
    <t>F16039</t>
  </si>
  <si>
    <t>F16305</t>
  </si>
  <si>
    <t>F16453</t>
  </si>
  <si>
    <t>F16520</t>
  </si>
  <si>
    <t>F16707</t>
  </si>
  <si>
    <t>F16839</t>
  </si>
  <si>
    <t>FT12358</t>
  </si>
  <si>
    <t>FT14752</t>
  </si>
  <si>
    <t>KE.BBPE.1</t>
  </si>
  <si>
    <t>KE.DWBI.1</t>
  </si>
  <si>
    <t>KE.MP.001</t>
  </si>
  <si>
    <t>Employee</t>
  </si>
  <si>
    <t>2015-44</t>
  </si>
  <si>
    <t>2015-45</t>
  </si>
  <si>
    <t>2015-47</t>
  </si>
  <si>
    <t>2015-46</t>
  </si>
  <si>
    <t>Sum of Score</t>
  </si>
  <si>
    <t>F8614</t>
  </si>
  <si>
    <t>F15600</t>
  </si>
  <si>
    <t>KE.BBD.01</t>
  </si>
  <si>
    <t>2015-48</t>
  </si>
  <si>
    <t>F14101</t>
  </si>
  <si>
    <t>F15463</t>
  </si>
  <si>
    <t>F15658</t>
  </si>
  <si>
    <t>F15762</t>
  </si>
  <si>
    <t>F17018</t>
  </si>
  <si>
    <t>F17044</t>
  </si>
  <si>
    <t>F17107</t>
  </si>
  <si>
    <t>CON#1</t>
  </si>
  <si>
    <t>CON#2</t>
  </si>
  <si>
    <t>CON#3</t>
  </si>
  <si>
    <t>Seshan T R</t>
  </si>
  <si>
    <t>Thirupathi Kusa</t>
  </si>
  <si>
    <t>Ravindra Kumar Tiwary</t>
  </si>
  <si>
    <t>Braj Mohan Goud</t>
  </si>
  <si>
    <t>Sathish V</t>
  </si>
  <si>
    <t>Sanjana Babu</t>
  </si>
  <si>
    <t>Deepika Ranganathan</t>
  </si>
  <si>
    <t>Karthikeyan V</t>
  </si>
  <si>
    <t>Dilip Prasad J</t>
  </si>
  <si>
    <t>Ashok S</t>
  </si>
  <si>
    <t>Pramod Kumar Matam</t>
  </si>
  <si>
    <t>Rajeshkanna P</t>
  </si>
  <si>
    <t>Nadem Manohar</t>
  </si>
  <si>
    <t>Suresh V</t>
  </si>
  <si>
    <t>Shreya Gupta</t>
  </si>
  <si>
    <t>Ramakrishnan</t>
  </si>
  <si>
    <t>Nivedha C</t>
  </si>
  <si>
    <t>Roshan Ara A W</t>
  </si>
  <si>
    <t>Ramachandran Ganesan</t>
  </si>
  <si>
    <t>Naresh Narava</t>
  </si>
  <si>
    <t>Sai Prasanth</t>
  </si>
  <si>
    <t>Murali Krishna J</t>
  </si>
  <si>
    <t>Sampath Rao Tirumala Ratnagiri Raju</t>
  </si>
  <si>
    <t>Latha V</t>
  </si>
  <si>
    <t>Priya P</t>
  </si>
  <si>
    <t>Sudha M</t>
  </si>
  <si>
    <t>Copy Green area from PRA-Pivot to this sheet's Green area</t>
  </si>
  <si>
    <t>Copy column D from D7 .. D500 to E7..E500</t>
  </si>
  <si>
    <t>Steps</t>
  </si>
  <si>
    <t>F7303</t>
  </si>
  <si>
    <t>FT13554</t>
  </si>
  <si>
    <t>FT16751</t>
  </si>
  <si>
    <t>F100</t>
  </si>
  <si>
    <t>Short the records on "Emploee" column</t>
  </si>
  <si>
    <t>Team Enjoy Working</t>
  </si>
  <si>
    <t>TEW</t>
  </si>
  <si>
    <t>High Team Productivity</t>
  </si>
  <si>
    <t>HTP</t>
  </si>
  <si>
    <t>Agility in Team</t>
  </si>
  <si>
    <t>AT</t>
  </si>
  <si>
    <t>Team Play</t>
  </si>
  <si>
    <t>TP</t>
  </si>
  <si>
    <t>Value creation for Organization</t>
  </si>
  <si>
    <t>VCO</t>
  </si>
  <si>
    <t>Value creation for Customer</t>
  </si>
  <si>
    <t>VCC</t>
  </si>
  <si>
    <t>Discourage unplanned off from work</t>
  </si>
  <si>
    <t>DUPL</t>
  </si>
  <si>
    <t>Binding for the Organization</t>
  </si>
  <si>
    <t>B4O</t>
  </si>
  <si>
    <t>Timely Delivery</t>
  </si>
  <si>
    <t>TD</t>
  </si>
  <si>
    <t>Quality Delivery</t>
  </si>
  <si>
    <t>QD</t>
  </si>
  <si>
    <t>No competion at the cost of Product Quality</t>
  </si>
  <si>
    <t>NCCPQ</t>
  </si>
  <si>
    <t>Auto Expulsion of Laggers</t>
  </si>
  <si>
    <t>AEL</t>
  </si>
  <si>
    <t>Retention of Performers</t>
  </si>
  <si>
    <t>RP</t>
  </si>
  <si>
    <t>Project Focussed</t>
  </si>
  <si>
    <t>PF</t>
  </si>
  <si>
    <t>Team Binding</t>
  </si>
  <si>
    <t>TB</t>
  </si>
  <si>
    <t xml:space="preserve">Objective </t>
  </si>
  <si>
    <t>Code</t>
  </si>
  <si>
    <t>Not Measured</t>
  </si>
  <si>
    <t>Sprint02</t>
  </si>
  <si>
    <t>Sprint01</t>
  </si>
  <si>
    <t>Duration</t>
  </si>
  <si>
    <t>Score</t>
  </si>
  <si>
    <t>Productivity</t>
  </si>
  <si>
    <t>Enjoy Work</t>
  </si>
  <si>
    <t>Principle</t>
  </si>
  <si>
    <t>Values</t>
  </si>
  <si>
    <t>Sprint#</t>
  </si>
  <si>
    <t>Project Wk#</t>
  </si>
  <si>
    <t>Year Wk#</t>
  </si>
  <si>
    <t>Sprint End Date</t>
  </si>
  <si>
    <t>Sprint St Date</t>
  </si>
  <si>
    <t>Project Id</t>
  </si>
  <si>
    <t>Project Resource Assignment (Weeks). 
This Get Updated From  [FFI-Project-Summary.xlsx]PRA-Consolidated</t>
  </si>
  <si>
    <t>Sum of Present</t>
  </si>
  <si>
    <t>NT Nathan</t>
  </si>
  <si>
    <t>Senthil Nathan Sai</t>
  </si>
  <si>
    <t>Aashiq Hameed</t>
  </si>
  <si>
    <t>Gowher John 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</si>
</sst>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B0F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5" fillId="3" borderId="1" xfId="0" applyFont="1" applyFill="1" applyBorder="1" applyAlignment="1"/>
    <xf numFmtId="0" fontId="0" fillId="2" borderId="1" xfId="0" applyFont="1" applyFill="1" applyBorder="1" applyAlignment="1"/>
    <xf numFmtId="0" fontId="3" fillId="4" borderId="1" xfId="0" applyFont="1" applyFill="1" applyBorder="1" applyAlignment="1"/>
    <xf numFmtId="0" fontId="1" fillId="6" borderId="1" xfId="0" applyFont="1" applyFill="1" applyBorder="1" applyAlignment="1"/>
    <xf numFmtId="0" fontId="4" fillId="6" borderId="1" xfId="0" applyFont="1" applyFill="1" applyBorder="1" applyAlignment="1"/>
    <xf numFmtId="9" fontId="4" fillId="6" borderId="1" xfId="0" applyNumberFormat="1" applyFont="1" applyFill="1" applyBorder="1" applyAlignment="1"/>
    <xf numFmtId="0" fontId="4" fillId="5" borderId="1" xfId="0" applyFont="1" applyFill="1" applyBorder="1" applyAlignment="1"/>
    <xf numFmtId="2" fontId="1" fillId="7" borderId="1" xfId="0" applyNumberFormat="1" applyFont="1" applyFill="1" applyBorder="1" applyAlignment="1"/>
    <xf numFmtId="2" fontId="1" fillId="6" borderId="1" xfId="0" applyNumberFormat="1" applyFont="1" applyFill="1" applyBorder="1" applyAlignment="1"/>
    <xf numFmtId="2" fontId="4" fillId="6" borderId="1" xfId="0" applyNumberFormat="1" applyFont="1" applyFill="1" applyBorder="1" applyAlignment="1"/>
    <xf numFmtId="0" fontId="4" fillId="6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9" fontId="4" fillId="5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9" fontId="1" fillId="7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4" fillId="2" borderId="1" xfId="0" applyFont="1" applyFill="1" applyBorder="1" applyAlignment="1"/>
    <xf numFmtId="0" fontId="5" fillId="3" borderId="1" xfId="0" applyFont="1" applyFill="1" applyBorder="1" applyAlignment="1"/>
    <xf numFmtId="0" fontId="3" fillId="4" borderId="1" xfId="0" applyFont="1" applyFill="1" applyBorder="1" applyAlignment="1"/>
    <xf numFmtId="0" fontId="1" fillId="6" borderId="1" xfId="0" applyFont="1" applyFill="1" applyBorder="1" applyAlignment="1"/>
    <xf numFmtId="0" fontId="4" fillId="6" borderId="1" xfId="0" applyFont="1" applyFill="1" applyBorder="1" applyAlignment="1"/>
    <xf numFmtId="9" fontId="4" fillId="6" borderId="1" xfId="0" applyNumberFormat="1" applyFont="1" applyFill="1" applyBorder="1" applyAlignment="1"/>
    <xf numFmtId="9" fontId="0" fillId="6" borderId="1" xfId="1" applyFont="1" applyFill="1" applyBorder="1" applyAlignment="1"/>
    <xf numFmtId="0" fontId="0" fillId="0" borderId="1" xfId="0" pivotButton="1" applyFont="1" applyBorder="1" applyAlignment="1"/>
    <xf numFmtId="0" fontId="4" fillId="6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" fillId="5" borderId="1" xfId="0" applyFont="1" applyFill="1" applyBorder="1" applyAlignment="1"/>
    <xf numFmtId="0" fontId="1" fillId="5" borderId="2" xfId="0" applyFont="1" applyFill="1" applyBorder="1" applyAlignment="1">
      <alignment vertical="top"/>
    </xf>
    <xf numFmtId="0" fontId="2" fillId="0" borderId="0" xfId="2" applyFont="1" applyAlignment="1"/>
    <xf numFmtId="9" fontId="2" fillId="0" borderId="0" xfId="2" applyNumberFormat="1" applyFont="1" applyAlignment="1"/>
    <xf numFmtId="0" fontId="0" fillId="0" borderId="1" xfId="0" applyFont="1" applyBorder="1" applyAlignment="1">
      <alignment horizontal="left"/>
    </xf>
    <xf numFmtId="0" fontId="6" fillId="6" borderId="1" xfId="0" applyFont="1" applyFill="1" applyBorder="1" applyAlignment="1"/>
    <xf numFmtId="9" fontId="0" fillId="0" borderId="1" xfId="0" applyNumberFormat="1" applyFont="1" applyBorder="1" applyAlignment="1"/>
    <xf numFmtId="0" fontId="0" fillId="8" borderId="3" xfId="0" applyFont="1" applyFill="1" applyBorder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>
      <alignment horizontal="left"/>
    </xf>
    <xf numFmtId="0" fontId="0" fillId="8" borderId="1" xfId="0" applyNumberFormat="1" applyFont="1" applyFill="1" applyBorder="1" applyAlignment="1"/>
    <xf numFmtId="0" fontId="6" fillId="9" borderId="0" xfId="0" applyFont="1" applyFill="1" applyAlignment="1"/>
    <xf numFmtId="0" fontId="0" fillId="9" borderId="0" xfId="0" applyFont="1" applyFill="1" applyAlignment="1"/>
    <xf numFmtId="0" fontId="2" fillId="9" borderId="0" xfId="0" applyFont="1" applyFill="1" applyAlignment="1"/>
    <xf numFmtId="0" fontId="0" fillId="6" borderId="1" xfId="0" applyFont="1" applyFill="1" applyBorder="1" applyAlignment="1"/>
    <xf numFmtId="0" fontId="1" fillId="10" borderId="1" xfId="0" applyFont="1" applyFill="1" applyBorder="1" applyAlignment="1"/>
    <xf numFmtId="0" fontId="1" fillId="0" borderId="1" xfId="2" applyFont="1" applyBorder="1" applyAlignment="1"/>
    <xf numFmtId="0" fontId="4" fillId="6" borderId="1" xfId="2" applyFont="1" applyFill="1" applyBorder="1" applyAlignment="1"/>
    <xf numFmtId="0" fontId="2" fillId="0" borderId="1" xfId="2" applyFont="1" applyBorder="1" applyAlignment="1"/>
    <xf numFmtId="9" fontId="2" fillId="0" borderId="1" xfId="2" applyNumberFormat="1" applyFont="1" applyBorder="1" applyAlignment="1"/>
    <xf numFmtId="2" fontId="2" fillId="0" borderId="1" xfId="2" applyNumberFormat="1" applyFont="1" applyBorder="1" applyAlignment="1"/>
    <xf numFmtId="0" fontId="2" fillId="6" borderId="1" xfId="2" applyFont="1" applyFill="1" applyBorder="1" applyAlignment="1"/>
    <xf numFmtId="15" fontId="2" fillId="0" borderId="1" xfId="2" applyNumberFormat="1" applyFont="1" applyBorder="1" applyAlignment="1"/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5" fillId="8" borderId="1" xfId="0" applyFont="1" applyFill="1" applyBorder="1" applyAlignment="1"/>
    <xf numFmtId="0" fontId="0" fillId="2" borderId="4" xfId="0" applyFont="1" applyFill="1" applyBorder="1" applyAlignment="1"/>
    <xf numFmtId="0" fontId="1" fillId="2" borderId="4" xfId="0" applyFont="1" applyFill="1" applyBorder="1" applyAlignment="1"/>
    <xf numFmtId="0" fontId="0" fillId="0" borderId="4" xfId="0" applyFont="1" applyBorder="1" applyAlignment="1"/>
  </cellXfs>
  <cellStyles count="3">
    <cellStyle name="Normal" xfId="0" builtinId="0"/>
    <cellStyle name="Normal 2" xfId="2"/>
    <cellStyle name="Percent" xfId="1" builtinId="5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  <sheetName val="Sheet1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</row>
        <row r="42">
          <cell r="B42" t="str">
            <v>F100</v>
          </cell>
          <cell r="C42"/>
          <cell r="D42" t="str">
            <v>NT Nathan</v>
          </cell>
        </row>
        <row r="43">
          <cell r="B43" t="str">
            <v>CON#1</v>
          </cell>
          <cell r="C43">
            <v>10</v>
          </cell>
          <cell r="D43" t="str">
            <v>Latha V</v>
          </cell>
        </row>
        <row r="44">
          <cell r="B44" t="str">
            <v>CON#2</v>
          </cell>
          <cell r="C44">
            <v>2</v>
          </cell>
          <cell r="D44" t="str">
            <v>Priya P</v>
          </cell>
        </row>
        <row r="45">
          <cell r="B45" t="str">
            <v>CON#3</v>
          </cell>
          <cell r="C45">
            <v>2</v>
          </cell>
          <cell r="D45" t="str">
            <v>Sudha M</v>
          </cell>
        </row>
        <row r="46">
          <cell r="B46" t="str">
            <v>CON#4</v>
          </cell>
          <cell r="C46">
            <v>2</v>
          </cell>
          <cell r="D46" t="str">
            <v>Dileep</v>
          </cell>
        </row>
      </sheetData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FI-Project-Summar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54.823134027778" createdVersion="6" refreshedVersion="6" minRefreshableVersion="3" recordCount="169">
  <cacheSource type="worksheet">
    <worksheetSource ref="A3:J172" sheet="PRA-Summary" r:id="rId2"/>
  </cacheSource>
  <cacheFields count="10">
    <cacheField name="Project ID" numFmtId="0">
      <sharedItems containsBlank="1" count="6">
        <s v="FFI"/>
        <m/>
        <s v="KE.BBD.01"/>
        <s v="KE.BBPE.1"/>
        <s v="KE.DWBI.1"/>
        <s v="KE.MP.001"/>
      </sharedItems>
    </cacheField>
    <cacheField name="Week of Year" numFmtId="0">
      <sharedItems containsBlank="1"/>
    </cacheField>
    <cacheField name="Sprint#" numFmtId="0">
      <sharedItems containsBlank="1"/>
    </cacheField>
    <cacheField name="Project Wk#" numFmtId="0">
      <sharedItems containsString="0" containsBlank="1" containsNumber="1" containsInteger="1" minValue="0" maxValue="18"/>
    </cacheField>
    <cacheField name="Emp ID#" numFmtId="0">
      <sharedItems containsBlank="1" count="48">
        <s v="EMP#01"/>
        <s v="EMP#02"/>
        <s v="F0101"/>
        <s v="F12175"/>
        <s v="F13676"/>
        <s v="F14031"/>
        <s v="F14100"/>
        <s v="F14101"/>
        <s v="F14177"/>
        <s v="F14279"/>
        <s v="F14580"/>
        <s v="F14733"/>
        <s v="F15435"/>
        <s v="F15463"/>
        <s v="F15600"/>
        <s v="F15658"/>
        <s v="F15762"/>
        <s v="F15856"/>
        <s v="F16039"/>
        <s v="F16305"/>
        <s v="F16453"/>
        <s v="F16520"/>
        <s v="F16707"/>
        <s v="F16839"/>
        <s v="F17018"/>
        <s v="F17044"/>
        <s v="F17107"/>
        <s v="F17170"/>
        <s v="F5609"/>
        <s v="F7303"/>
        <s v="F7422"/>
        <s v="F7423"/>
        <s v="F8614"/>
        <s v="F8767"/>
        <s v="FT12358"/>
        <s v="FT13554"/>
        <s v="FT14752"/>
        <s v="FT15989"/>
        <s v="FT16751"/>
        <s v="FT16781"/>
        <s v="CON#1"/>
        <s v="CON#2"/>
        <s v="CON#3"/>
        <s v="CON#4"/>
        <s v="CON#5"/>
        <m/>
        <s v="F100"/>
        <s v="Client03"/>
      </sharedItems>
    </cacheField>
    <cacheField name="Present" numFmtId="0">
      <sharedItems containsString="0" containsBlank="1" containsNumber="1" minValue="0" maxValue="1"/>
    </cacheField>
    <cacheField name="Emp Name" numFmtId="0">
      <sharedItems containsBlank="1"/>
    </cacheField>
    <cacheField name="Initial" numFmtId="0">
      <sharedItems containsBlank="1"/>
    </cacheField>
    <cacheField name="Scrum Role" numFmtId="0">
      <sharedItems containsBlank="1"/>
    </cacheField>
    <cacheField name="Accou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ri Thapliyal" refreshedDate="42354.827704976851" createdVersion="6" refreshedVersion="6" minRefreshableVersion="3" recordCount="7">
  <cacheSource type="worksheet">
    <worksheetSource ref="A1:M8" sheet="Score-Summary"/>
  </cacheSource>
  <cacheFields count="13">
    <cacheField name="Project Id" numFmtId="0">
      <sharedItems count="4">
        <s v="KE.DWBI.1"/>
        <s v="KE.BBD.01"/>
        <s v="KE.BBPE.1"/>
        <s v="KE.MP.001"/>
      </sharedItems>
    </cacheField>
    <cacheField name="Sprint St Date" numFmtId="15">
      <sharedItems containsSemiMixedTypes="0" containsNonDate="0" containsDate="1" containsString="0" minDate="2015-10-26T00:00:00" maxDate="2015-11-24T00:00:00"/>
    </cacheField>
    <cacheField name="Sprint End Date" numFmtId="15">
      <sharedItems containsSemiMixedTypes="0" containsNonDate="0" containsDate="1" containsString="0" minDate="2015-10-30T00:00:00" maxDate="2015-12-02T00:00:00"/>
    </cacheField>
    <cacheField name="Year Wk#" numFmtId="0">
      <sharedItems count="5">
        <s v="2015-45"/>
        <s v="2015-46"/>
        <s v="2015-47"/>
        <s v="2015-48"/>
        <s v="2015-44"/>
      </sharedItems>
    </cacheField>
    <cacheField name="Project Wk#" numFmtId="0">
      <sharedItems containsSemiMixedTypes="0" containsString="0" containsNumber="1" containsInteger="1" minValue="1" maxValue="20"/>
    </cacheField>
    <cacheField name="Sprint#" numFmtId="0">
      <sharedItems/>
    </cacheField>
    <cacheField name="Values2" numFmtId="2">
      <sharedItems containsSemiMixedTypes="0" containsString="0" containsNumber="1" minValue="3.54" maxValue="4.29"/>
    </cacheField>
    <cacheField name="Principle" numFmtId="2">
      <sharedItems containsSemiMixedTypes="0" containsString="0" containsNumber="1" minValue="2.98" maxValue="4.8"/>
    </cacheField>
    <cacheField name="Enjoy Work" numFmtId="0">
      <sharedItems containsSemiMixedTypes="0" containsString="0" containsNumber="1" minValue="3.75" maxValue="4.72"/>
    </cacheField>
    <cacheField name="Productivity" numFmtId="0">
      <sharedItems/>
    </cacheField>
    <cacheField name="Score" numFmtId="9">
      <sharedItems containsSemiMixedTypes="0" containsString="0" containsNumber="1" minValue="0.68" maxValue="0.9"/>
    </cacheField>
    <cacheField name="Duration" numFmtId="0">
      <sharedItems containsSemiMixedTypes="0" containsString="0" containsNumber="1" containsInteger="1" minValue="5" maxValue="10"/>
    </cacheField>
    <cacheField name="Resources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s v="2015-00"/>
    <s v="Sprint00"/>
    <n v="0"/>
    <x v="0"/>
    <n v="0"/>
    <s v="Alexander"/>
    <s v="AX"/>
    <s v="QA"/>
    <s v="KE"/>
  </r>
  <r>
    <x v="0"/>
    <s v="2015-00"/>
    <s v="Sprint00"/>
    <n v="0"/>
    <x v="1"/>
    <n v="0"/>
    <s v="Andrew"/>
    <s v="AN"/>
    <s v="QA"/>
    <s v="KE"/>
  </r>
  <r>
    <x v="0"/>
    <s v="2015-00"/>
    <s v="Sprint00"/>
    <n v="0"/>
    <x v="2"/>
    <n v="0"/>
    <s v="Seshan T R"/>
    <s v="STR"/>
    <s v="SM"/>
    <s v="KE"/>
  </r>
  <r>
    <x v="0"/>
    <s v="2015-00"/>
    <s v="Sprint00"/>
    <n v="0"/>
    <x v="3"/>
    <n v="0"/>
    <s v="Thirupathi Kusa"/>
    <s v="TK"/>
    <s v="Dev"/>
    <s v="KE"/>
  </r>
  <r>
    <x v="0"/>
    <s v="2015-00"/>
    <s v="Sprint00"/>
    <n v="0"/>
    <x v="4"/>
    <n v="0"/>
    <s v="Ravindra Kumar Tiwary"/>
    <s v="RKT"/>
    <s v="Dev"/>
    <s v="KE"/>
  </r>
  <r>
    <x v="0"/>
    <s v="2015-00"/>
    <s v="Sprint00"/>
    <n v="0"/>
    <x v="5"/>
    <n v="0"/>
    <s v="Venkatasrinath Yelchuru"/>
    <s v="VY"/>
    <s v="Dev"/>
    <s v="SP"/>
  </r>
  <r>
    <x v="0"/>
    <s v="2015-00"/>
    <s v="Sprint00"/>
    <n v="0"/>
    <x v="6"/>
    <n v="0"/>
    <s v="Senthilvel C"/>
    <s v="SC"/>
    <s v="Dev"/>
    <s v="SP"/>
  </r>
  <r>
    <x v="0"/>
    <s v="2015-00"/>
    <s v="Sprint00"/>
    <n v="0"/>
    <x v="7"/>
    <n v="0"/>
    <s v="Nivedha C"/>
    <s v="NC"/>
    <s v="Dev"/>
    <s v="KE"/>
  </r>
  <r>
    <x v="0"/>
    <s v="2015-00"/>
    <s v="Sprint00"/>
    <n v="0"/>
    <x v="8"/>
    <n v="0"/>
    <s v="Vinoth M"/>
    <s v="VM"/>
    <s v="Dev"/>
    <s v="SP"/>
  </r>
  <r>
    <x v="0"/>
    <s v="2015-00"/>
    <s v="Sprint00"/>
    <n v="0"/>
    <x v="9"/>
    <n v="0"/>
    <s v="Sanjana S"/>
    <s v="SS"/>
    <s v="QA"/>
    <s v="KE"/>
  </r>
  <r>
    <x v="0"/>
    <s v="2015-00"/>
    <s v="Sprint00"/>
    <n v="0"/>
    <x v="10"/>
    <n v="0"/>
    <s v="Braj Mohan Goud"/>
    <s v="BM"/>
    <s v="Dev"/>
    <s v="KE"/>
  </r>
  <r>
    <x v="0"/>
    <s v="2015-00"/>
    <s v="Sprint00"/>
    <n v="0"/>
    <x v="11"/>
    <n v="0"/>
    <s v="Shaik Basha Murthuja Vali"/>
    <s v="SBM"/>
    <s v="Dev"/>
    <s v="SP"/>
  </r>
  <r>
    <x v="0"/>
    <s v="2015-00"/>
    <s v="Sprint00"/>
    <n v="0"/>
    <x v="12"/>
    <n v="0"/>
    <s v="Sathish V"/>
    <s v="SV"/>
    <s v="QA"/>
    <s v="KE"/>
  </r>
  <r>
    <x v="0"/>
    <s v="2015-00"/>
    <s v="Sprint00"/>
    <n v="0"/>
    <x v="13"/>
    <n v="0"/>
    <s v="Sai Prasanth"/>
    <s v="SP"/>
    <s v="Dev"/>
    <s v="KE"/>
  </r>
  <r>
    <x v="0"/>
    <s v="2015-00"/>
    <s v="Sprint00"/>
    <n v="0"/>
    <x v="14"/>
    <n v="0"/>
    <s v="Sanjana Babu"/>
    <s v="SB"/>
    <s v="QA"/>
    <s v="KE"/>
  </r>
  <r>
    <x v="0"/>
    <s v="2015-00"/>
    <s v="Sprint00"/>
    <n v="0"/>
    <x v="15"/>
    <n v="0"/>
    <s v="Roshan Ara A W"/>
    <s v="RAA"/>
    <s v="QA"/>
    <s v="KE"/>
  </r>
  <r>
    <x v="0"/>
    <s v="2015-00"/>
    <s v="Sprint00"/>
    <n v="0"/>
    <x v="16"/>
    <n v="0"/>
    <s v="Ramachandran Ganesan"/>
    <s v="RG"/>
    <s v="Dev"/>
    <s v="KE"/>
  </r>
  <r>
    <x v="0"/>
    <s v="2015-00"/>
    <s v="Sprint00"/>
    <n v="0"/>
    <x v="17"/>
    <n v="0"/>
    <s v="Deepika Ranganathan"/>
    <s v="DR"/>
    <s v="QA"/>
    <s v="KE"/>
  </r>
  <r>
    <x v="0"/>
    <s v="2015-00"/>
    <s v="Sprint00"/>
    <n v="0"/>
    <x v="18"/>
    <n v="0"/>
    <s v="Karthikeyan V"/>
    <s v="KV"/>
    <s v="Dev"/>
    <s v="KE"/>
  </r>
  <r>
    <x v="0"/>
    <s v="2015-00"/>
    <s v="Sprint00"/>
    <n v="0"/>
    <x v="19"/>
    <n v="0"/>
    <s v="Dilip Prasad J"/>
    <s v="DP"/>
    <s v="Dev"/>
    <s v="KE"/>
  </r>
  <r>
    <x v="0"/>
    <s v="2015-00"/>
    <s v="Sprint00"/>
    <n v="0"/>
    <x v="20"/>
    <n v="0"/>
    <s v="Ashok S"/>
    <s v="AS"/>
    <s v="Dev"/>
    <s v="KE"/>
  </r>
  <r>
    <x v="0"/>
    <s v="2015-00"/>
    <s v="Sprint00"/>
    <n v="0"/>
    <x v="21"/>
    <n v="0"/>
    <s v="Pramod Kumar Matam"/>
    <s v="PKM"/>
    <s v="Dev"/>
    <s v="KE"/>
  </r>
  <r>
    <x v="0"/>
    <s v="2015-00"/>
    <s v="Sprint00"/>
    <n v="0"/>
    <x v="22"/>
    <n v="0"/>
    <s v="Rajeshkanna P"/>
    <s v="RK"/>
    <s v="Dev"/>
    <s v="KE"/>
  </r>
  <r>
    <x v="0"/>
    <s v="2015-00"/>
    <s v="Sprint00"/>
    <n v="0"/>
    <x v="23"/>
    <n v="0"/>
    <s v="Nadem Manohar"/>
    <s v="NM"/>
    <s v="Dev"/>
    <s v="KE"/>
  </r>
  <r>
    <x v="0"/>
    <s v="2015-00"/>
    <s v="Sprint00"/>
    <n v="0"/>
    <x v="24"/>
    <n v="0"/>
    <s v="Murali Krishna J"/>
    <s v="KJ"/>
    <s v="Dev"/>
    <s v="KE"/>
  </r>
  <r>
    <x v="0"/>
    <s v="2015-00"/>
    <s v="Sprint00"/>
    <n v="0"/>
    <x v="25"/>
    <n v="0"/>
    <s v="Naresh Narava"/>
    <s v="NN"/>
    <s v="Dev"/>
    <s v="KE"/>
  </r>
  <r>
    <x v="0"/>
    <s v="2015-00"/>
    <s v="Sprint00"/>
    <n v="0"/>
    <x v="26"/>
    <n v="0"/>
    <s v="Sampath Rao Tirumala Ratnagiri Raju"/>
    <s v="SR"/>
    <s v="SM"/>
    <s v="KE"/>
  </r>
  <r>
    <x v="0"/>
    <s v="2015-00"/>
    <s v="Sprint00"/>
    <n v="0"/>
    <x v="27"/>
    <n v="0"/>
    <s v="Krishna Avadhani Trv"/>
    <s v="KA"/>
    <s v="PC"/>
    <s v="KE"/>
  </r>
  <r>
    <x v="0"/>
    <s v="2015-00"/>
    <s v="Sprint00"/>
    <n v="0"/>
    <x v="28"/>
    <n v="0"/>
    <s v="Allwin A"/>
    <s v="AA"/>
    <s v="Dev"/>
    <s v="KE"/>
  </r>
  <r>
    <x v="0"/>
    <s v="2015-00"/>
    <s v="Sprint00"/>
    <n v="0"/>
    <x v="29"/>
    <n v="0"/>
    <s v="Senthil Nathan Sai"/>
    <s v="SNS"/>
    <s v="Dev"/>
    <s v="KE"/>
  </r>
  <r>
    <x v="0"/>
    <s v="2015-00"/>
    <s v="Sprint00"/>
    <n v="0"/>
    <x v="30"/>
    <n v="0"/>
    <s v="Asan Mohamed A"/>
    <s v="AM"/>
    <s v="QA"/>
    <s v="KE"/>
  </r>
  <r>
    <x v="0"/>
    <s v="2015-00"/>
    <s v="Sprint00"/>
    <n v="0"/>
    <x v="31"/>
    <n v="0"/>
    <s v="Sugumar"/>
    <s v="RS"/>
    <s v="QA"/>
    <s v="KE"/>
  </r>
  <r>
    <x v="0"/>
    <s v="2015-00"/>
    <s v="Sprint00"/>
    <n v="0"/>
    <x v="32"/>
    <n v="0"/>
    <s v="Suresh V"/>
    <s v="SUV"/>
    <s v="Dev"/>
    <s v="KE"/>
  </r>
  <r>
    <x v="0"/>
    <s v="2015-00"/>
    <s v="Sprint00"/>
    <n v="0"/>
    <x v="33"/>
    <n v="0"/>
    <s v="Priya E"/>
    <s v="PE"/>
    <s v="Dev"/>
    <s v="SP"/>
  </r>
  <r>
    <x v="0"/>
    <s v="2015-00"/>
    <s v="Sprint00"/>
    <n v="0"/>
    <x v="34"/>
    <n v="0"/>
    <s v="Shreya Gupta"/>
    <s v="SG"/>
    <s v="BA"/>
    <s v="KE"/>
  </r>
  <r>
    <x v="0"/>
    <s v="2015-00"/>
    <s v="Sprint00"/>
    <n v="0"/>
    <x v="35"/>
    <n v="0"/>
    <s v="Aashiq Hameed"/>
    <s v="AH"/>
    <s v="Dev"/>
    <s v="KE"/>
  </r>
  <r>
    <x v="0"/>
    <s v="2015-00"/>
    <s v="Sprint00"/>
    <n v="0"/>
    <x v="36"/>
    <n v="0"/>
    <s v="Ramakrishnan"/>
    <s v="RKN"/>
    <s v="QA"/>
    <s v="KE"/>
  </r>
  <r>
    <x v="0"/>
    <s v="2015-00"/>
    <s v="Sprint00"/>
    <n v="0"/>
    <x v="37"/>
    <n v="0"/>
    <s v="Kuzhal Malan S "/>
    <s v="KMS"/>
    <s v="Dev"/>
    <s v="KE"/>
  </r>
  <r>
    <x v="0"/>
    <s v="2015-00"/>
    <s v="Sprint00"/>
    <n v="0"/>
    <x v="38"/>
    <n v="0"/>
    <s v="Gowher John A S"/>
    <s v="GJ"/>
    <s v="Dev"/>
    <s v="KE"/>
  </r>
  <r>
    <x v="0"/>
    <s v="2015-00"/>
    <s v="Sprint00"/>
    <n v="0"/>
    <x v="39"/>
    <n v="0"/>
    <s v="Anusha B"/>
    <s v="AB"/>
    <s v="Dev"/>
    <s v="SP"/>
  </r>
  <r>
    <x v="0"/>
    <s v="2015-00"/>
    <s v="Sprint00"/>
    <n v="0"/>
    <x v="40"/>
    <n v="0"/>
    <s v="Latha V"/>
    <s v="LV"/>
    <s v="SME"/>
    <s v="KE"/>
  </r>
  <r>
    <x v="0"/>
    <s v="2015-00"/>
    <s v="Sprint00"/>
    <n v="0"/>
    <x v="41"/>
    <n v="0"/>
    <s v="Priya P"/>
    <s v="PP"/>
    <s v="DS"/>
    <s v="KE"/>
  </r>
  <r>
    <x v="0"/>
    <s v="2015-00"/>
    <s v="Sprint00"/>
    <n v="0"/>
    <x v="42"/>
    <n v="0"/>
    <s v="Sudha M"/>
    <s v="SUM"/>
    <s v="DS"/>
    <s v="KE"/>
  </r>
  <r>
    <x v="0"/>
    <s v="2015-00"/>
    <s v="Sprint00"/>
    <n v="0"/>
    <x v="43"/>
    <n v="0"/>
    <s v="Dileep"/>
    <s v="DIL"/>
    <s v="Dev"/>
    <s v="KE"/>
  </r>
  <r>
    <x v="0"/>
    <s v="2015-00"/>
    <s v="Sprint00"/>
    <n v="0"/>
    <x v="44"/>
    <n v="0"/>
    <s v="Rajesh"/>
    <s v="RJ"/>
    <s v="Dev"/>
    <s v="KE"/>
  </r>
  <r>
    <x v="1"/>
    <m/>
    <m/>
    <m/>
    <x v="45"/>
    <m/>
    <m/>
    <m/>
    <m/>
    <m/>
  </r>
  <r>
    <x v="2"/>
    <s v="2015-46"/>
    <s v="Sprint01"/>
    <n v="2"/>
    <x v="40"/>
    <n v="0.2"/>
    <s v="Latha V"/>
    <s v="LV"/>
    <s v="SME"/>
    <s v="KE"/>
  </r>
  <r>
    <x v="2"/>
    <s v="2015-46"/>
    <s v="Sprint01"/>
    <n v="2"/>
    <x v="41"/>
    <n v="1"/>
    <s v="Priya P"/>
    <s v="PP"/>
    <s v="DS"/>
    <s v="KE"/>
  </r>
  <r>
    <x v="2"/>
    <s v="2015-46"/>
    <s v="Sprint01"/>
    <n v="2"/>
    <x v="42"/>
    <n v="1"/>
    <s v="Sudha M"/>
    <s v="SUM"/>
    <s v="DS"/>
    <s v="KE"/>
  </r>
  <r>
    <x v="2"/>
    <s v="2015-48"/>
    <s v="Sprint02"/>
    <n v="3"/>
    <x v="40"/>
    <n v="0.2"/>
    <s v="Latha V"/>
    <s v="LV"/>
    <s v="SME"/>
    <s v="KE"/>
  </r>
  <r>
    <x v="2"/>
    <s v="2015-48"/>
    <s v="Sprint02"/>
    <n v="3"/>
    <x v="41"/>
    <n v="0.2"/>
    <s v="Priya P"/>
    <s v="PP"/>
    <s v="DS"/>
    <s v="KE"/>
  </r>
  <r>
    <x v="2"/>
    <s v="2015-48"/>
    <s v="Sprint02"/>
    <n v="3"/>
    <x v="42"/>
    <n v="1"/>
    <s v="Sudha M"/>
    <s v="SUM"/>
    <s v="DS"/>
    <s v="KE"/>
  </r>
  <r>
    <x v="2"/>
    <s v="2015-48"/>
    <s v="Sprint02"/>
    <n v="3"/>
    <x v="29"/>
    <n v="0.2"/>
    <s v="Senthil Nathan Sai"/>
    <s v="SNS"/>
    <s v="Dev"/>
    <s v="KE"/>
  </r>
  <r>
    <x v="2"/>
    <s v="2015-48"/>
    <s v="Sprint02"/>
    <n v="3"/>
    <x v="2"/>
    <n v="0.2"/>
    <s v="Seshan T R"/>
    <s v="STR"/>
    <s v="SM"/>
    <s v="KE"/>
  </r>
  <r>
    <x v="2"/>
    <s v="2015-49"/>
    <s v="Sprint02"/>
    <n v="4"/>
    <x v="40"/>
    <n v="0.2"/>
    <s v="Latha V"/>
    <s v="LV"/>
    <s v="SME"/>
    <s v="KE"/>
  </r>
  <r>
    <x v="2"/>
    <s v="2015-49"/>
    <s v="Sprint02"/>
    <n v="4"/>
    <x v="41"/>
    <n v="1"/>
    <s v="Priya P"/>
    <s v="PP"/>
    <s v="DS"/>
    <s v="KE"/>
  </r>
  <r>
    <x v="2"/>
    <s v="2015-49"/>
    <s v="Sprint02"/>
    <n v="4"/>
    <x v="42"/>
    <n v="1"/>
    <s v="Sudha M"/>
    <s v="SUM"/>
    <s v="DS"/>
    <s v="KE"/>
  </r>
  <r>
    <x v="2"/>
    <s v="2015-49"/>
    <s v="Sprint02"/>
    <n v="4"/>
    <x v="29"/>
    <n v="0.2"/>
    <s v="Senthil Nathan Sai"/>
    <s v="SNS"/>
    <s v="Dev"/>
    <s v="KE"/>
  </r>
  <r>
    <x v="2"/>
    <s v="2015-49"/>
    <s v="Sprint02"/>
    <n v="4"/>
    <x v="2"/>
    <n v="0.2"/>
    <s v="Seshan T R"/>
    <s v="STR"/>
    <s v="SM"/>
    <s v="KE"/>
  </r>
  <r>
    <x v="2"/>
    <s v="2015-50"/>
    <s v="Sprint02"/>
    <n v="5"/>
    <x v="40"/>
    <n v="0.2"/>
    <s v="Latha V"/>
    <s v="LV"/>
    <s v="SME"/>
    <s v="KE"/>
  </r>
  <r>
    <x v="2"/>
    <s v="2015-50"/>
    <s v="Sprint02"/>
    <n v="5"/>
    <x v="41"/>
    <n v="1"/>
    <s v="Priya P"/>
    <s v="PP"/>
    <s v="DS"/>
    <s v="KE"/>
  </r>
  <r>
    <x v="2"/>
    <s v="2015-50"/>
    <s v="Sprint02"/>
    <n v="5"/>
    <x v="42"/>
    <n v="1"/>
    <s v="Sudha M"/>
    <s v="SUM"/>
    <s v="DS"/>
    <s v="KE"/>
  </r>
  <r>
    <x v="2"/>
    <s v="2015-50"/>
    <s v="Sprint02"/>
    <n v="5"/>
    <x v="29"/>
    <n v="0.2"/>
    <s v="Senthil Nathan Sai"/>
    <s v="SNS"/>
    <s v="Dev"/>
    <s v="KE"/>
  </r>
  <r>
    <x v="2"/>
    <s v="2015-50"/>
    <s v="Sprint02"/>
    <n v="5"/>
    <x v="2"/>
    <n v="0.2"/>
    <s v="Seshan T R"/>
    <s v="STR"/>
    <s v="SM"/>
    <s v="KE"/>
  </r>
  <r>
    <x v="2"/>
    <s v="2015-51"/>
    <s v="Sprint03"/>
    <n v="5"/>
    <x v="40"/>
    <n v="0.2"/>
    <s v="Latha V"/>
    <s v="LV"/>
    <s v="SME"/>
    <s v="KE"/>
  </r>
  <r>
    <x v="2"/>
    <s v="2015-51"/>
    <s v="Sprint03"/>
    <n v="5"/>
    <x v="41"/>
    <n v="1"/>
    <s v="Priya P"/>
    <s v="PP"/>
    <s v="DS"/>
    <s v="KE"/>
  </r>
  <r>
    <x v="2"/>
    <s v="2015-51"/>
    <s v="Sprint03"/>
    <n v="5"/>
    <x v="42"/>
    <n v="1"/>
    <s v="Sudha M"/>
    <s v="SUM"/>
    <s v="DS"/>
    <s v="KE"/>
  </r>
  <r>
    <x v="2"/>
    <s v="2015-51"/>
    <s v="Sprint03"/>
    <n v="5"/>
    <x v="29"/>
    <n v="0.2"/>
    <s v="Senthil Nathan Sai"/>
    <s v="SNS"/>
    <s v="Dev"/>
    <s v="KE"/>
  </r>
  <r>
    <x v="2"/>
    <s v="2015-51"/>
    <s v="Sprint03"/>
    <n v="5"/>
    <x v="2"/>
    <n v="0.2"/>
    <s v="Seshan T R"/>
    <s v="STR"/>
    <s v="SM"/>
    <s v="KE"/>
  </r>
  <r>
    <x v="2"/>
    <s v="2015-51"/>
    <s v="Sprint03"/>
    <n v="5"/>
    <x v="35"/>
    <n v="0.2"/>
    <s v="Aashiq Hameed"/>
    <s v="AH"/>
    <s v="Dev"/>
    <s v="KE"/>
  </r>
  <r>
    <x v="2"/>
    <s v="2015-51"/>
    <s v="Sprint03"/>
    <n v="5"/>
    <x v="46"/>
    <n v="0.2"/>
    <s v="NT Nathan"/>
    <s v="NTN"/>
    <s v="SM"/>
    <s v="KE"/>
  </r>
  <r>
    <x v="1"/>
    <m/>
    <m/>
    <m/>
    <x v="45"/>
    <m/>
    <m/>
    <m/>
    <m/>
    <m/>
  </r>
  <r>
    <x v="3"/>
    <s v="2015-47"/>
    <s v="Sprint01"/>
    <n v="1"/>
    <x v="18"/>
    <n v="1"/>
    <s v="Karthikeyan V"/>
    <s v="KV"/>
    <s v="Dev"/>
    <s v="KE"/>
  </r>
  <r>
    <x v="3"/>
    <s v="2015-47"/>
    <s v="Sprint01"/>
    <n v="1"/>
    <x v="19"/>
    <n v="1"/>
    <s v="Dilip Prasad J"/>
    <s v="DP"/>
    <s v="Dev"/>
    <s v="KE"/>
  </r>
  <r>
    <x v="3"/>
    <s v="2015-47"/>
    <s v="Sprint01"/>
    <n v="1"/>
    <x v="20"/>
    <n v="1"/>
    <s v="Ashok S"/>
    <s v="AS"/>
    <s v="Dev"/>
    <s v="KE"/>
  </r>
  <r>
    <x v="3"/>
    <s v="2015-47"/>
    <s v="Sprint01"/>
    <n v="1"/>
    <x v="12"/>
    <n v="1"/>
    <s v="Sathish V"/>
    <s v="SV"/>
    <s v="QA"/>
    <s v="KE"/>
  </r>
  <r>
    <x v="3"/>
    <s v="2015-47"/>
    <s v="Sprint01"/>
    <n v="1"/>
    <x v="14"/>
    <n v="1"/>
    <s v="Sanjana Babu"/>
    <s v="SB"/>
    <s v="QA"/>
    <s v="KE"/>
  </r>
  <r>
    <x v="3"/>
    <s v="2015-47"/>
    <s v="Sprint01"/>
    <n v="1"/>
    <x v="34"/>
    <n v="1"/>
    <s v="Shreya Gupta"/>
    <s v="SG"/>
    <s v="BA"/>
    <s v="KE"/>
  </r>
  <r>
    <x v="3"/>
    <s v="2015-47"/>
    <s v="Sprint01"/>
    <n v="1"/>
    <x v="22"/>
    <n v="1"/>
    <s v="Rajeshkanna P"/>
    <s v="RK"/>
    <s v="Dev"/>
    <s v="KE"/>
  </r>
  <r>
    <x v="3"/>
    <s v="2015-47"/>
    <s v="Sprint01"/>
    <n v="1"/>
    <x v="2"/>
    <n v="1"/>
    <s v="Seshan T R"/>
    <s v="STR"/>
    <s v="SM"/>
    <s v="KE"/>
  </r>
  <r>
    <x v="3"/>
    <s v="2015-48"/>
    <s v="Sprint02"/>
    <n v="2"/>
    <x v="20"/>
    <n v="1"/>
    <s v="Ashok S"/>
    <s v="AS"/>
    <s v="Dev"/>
    <s v="KE"/>
  </r>
  <r>
    <x v="3"/>
    <s v="2015-48"/>
    <s v="Sprint02"/>
    <n v="2"/>
    <x v="22"/>
    <n v="0.2"/>
    <s v="Rajeshkanna P"/>
    <s v="RK"/>
    <s v="Dev"/>
    <s v="KE"/>
  </r>
  <r>
    <x v="3"/>
    <s v="2015-48"/>
    <s v="Sprint02"/>
    <n v="2"/>
    <x v="14"/>
    <n v="1"/>
    <s v="Sanjana Babu"/>
    <s v="SB"/>
    <s v="QA"/>
    <s v="KE"/>
  </r>
  <r>
    <x v="3"/>
    <s v="2015-48"/>
    <s v="Sprint02"/>
    <n v="2"/>
    <x v="2"/>
    <n v="1"/>
    <s v="Seshan T R"/>
    <s v="STR"/>
    <s v="SM"/>
    <s v="KE"/>
  </r>
  <r>
    <x v="3"/>
    <s v="2015-49"/>
    <s v="Sprint03"/>
    <n v="2"/>
    <x v="20"/>
    <n v="1"/>
    <s v="Ashok S"/>
    <s v="AS"/>
    <s v="Dev"/>
    <s v="KE"/>
  </r>
  <r>
    <x v="3"/>
    <s v="2015-49"/>
    <s v="Sprint03"/>
    <n v="2"/>
    <x v="14"/>
    <n v="0.4"/>
    <s v="Sanjana Babu"/>
    <s v="SB"/>
    <s v="QA"/>
    <s v="KE"/>
  </r>
  <r>
    <x v="3"/>
    <s v="2015-49"/>
    <s v="Sprint03"/>
    <n v="2"/>
    <x v="7"/>
    <n v="1"/>
    <s v="Nivedha C"/>
    <s v="NC"/>
    <s v="Dev"/>
    <s v="KE"/>
  </r>
  <r>
    <x v="3"/>
    <s v="2015-49"/>
    <s v="Sprint03"/>
    <n v="2"/>
    <x v="25"/>
    <n v="1"/>
    <s v="Naresh Narava"/>
    <s v="NN"/>
    <s v="Dev"/>
    <s v="KE"/>
  </r>
  <r>
    <x v="3"/>
    <s v="2015-49"/>
    <s v="Sprint03"/>
    <n v="2"/>
    <x v="16"/>
    <n v="1"/>
    <s v="Ramachandran Ganesan"/>
    <s v="RG"/>
    <s v="Dev"/>
    <s v="KE"/>
  </r>
  <r>
    <x v="3"/>
    <s v="2015-49"/>
    <s v="Sprint03"/>
    <n v="2"/>
    <x v="15"/>
    <n v="1"/>
    <s v="Roshan Ara A W"/>
    <s v="RAA"/>
    <s v="QA"/>
    <s v="KE"/>
  </r>
  <r>
    <x v="3"/>
    <s v="2015-49"/>
    <s v="Sprint03"/>
    <n v="2"/>
    <x v="2"/>
    <n v="1"/>
    <s v="Seshan T R"/>
    <s v="STR"/>
    <s v="SM"/>
    <s v="KE"/>
  </r>
  <r>
    <x v="3"/>
    <s v="2015-50"/>
    <s v="Sprint03"/>
    <n v="2"/>
    <x v="20"/>
    <n v="1"/>
    <s v="Ashok S"/>
    <s v="AS"/>
    <s v="Dev"/>
    <s v="KE"/>
  </r>
  <r>
    <x v="3"/>
    <s v="2015-50"/>
    <s v="Sprint03"/>
    <n v="2"/>
    <x v="14"/>
    <n v="0.4"/>
    <s v="Sanjana Babu"/>
    <s v="SB"/>
    <s v="QA"/>
    <s v="KE"/>
  </r>
  <r>
    <x v="3"/>
    <s v="2015-50"/>
    <s v="Sprint03"/>
    <n v="2"/>
    <x v="7"/>
    <n v="1"/>
    <s v="Nivedha C"/>
    <s v="NC"/>
    <s v="Dev"/>
    <s v="KE"/>
  </r>
  <r>
    <x v="3"/>
    <s v="2015-50"/>
    <s v="Sprint03"/>
    <n v="2"/>
    <x v="25"/>
    <n v="1"/>
    <s v="Naresh Narava"/>
    <s v="NN"/>
    <s v="Dev"/>
    <s v="KE"/>
  </r>
  <r>
    <x v="3"/>
    <s v="2015-50"/>
    <s v="Sprint03"/>
    <n v="2"/>
    <x v="16"/>
    <n v="0.8"/>
    <s v="Ramachandran Ganesan"/>
    <s v="RG"/>
    <s v="Dev"/>
    <s v="KE"/>
  </r>
  <r>
    <x v="3"/>
    <s v="2015-50"/>
    <s v="Sprint03"/>
    <n v="2"/>
    <x v="15"/>
    <n v="1"/>
    <s v="Roshan Ara A W"/>
    <s v="RAA"/>
    <s v="QA"/>
    <s v="KE"/>
  </r>
  <r>
    <x v="3"/>
    <s v="2015-50"/>
    <s v="Sprint03"/>
    <n v="2"/>
    <x v="2"/>
    <n v="1"/>
    <s v="Seshan T R"/>
    <s v="STR"/>
    <s v="SM"/>
    <s v="KE"/>
  </r>
  <r>
    <x v="1"/>
    <m/>
    <m/>
    <m/>
    <x v="45"/>
    <m/>
    <m/>
    <m/>
    <m/>
    <m/>
  </r>
  <r>
    <x v="4"/>
    <s v="2015-45"/>
    <s v="Sprint01"/>
    <m/>
    <x v="23"/>
    <n v="1"/>
    <s v="Nadem Manohar"/>
    <s v="NM"/>
    <s v="Dev"/>
    <s v="KE"/>
  </r>
  <r>
    <x v="4"/>
    <s v="2015-45"/>
    <s v="Sprint01"/>
    <m/>
    <x v="10"/>
    <n v="1"/>
    <s v="Braj Mohan Goud"/>
    <s v="BM"/>
    <s v="Dev"/>
    <s v="KE"/>
  </r>
  <r>
    <x v="4"/>
    <s v="2015-45"/>
    <s v="Sprint01"/>
    <m/>
    <x v="26"/>
    <n v="1"/>
    <s v="Sampath Rao Tirumala Ratnagiri Raju"/>
    <s v="SR"/>
    <s v="SM"/>
    <s v="KE"/>
  </r>
  <r>
    <x v="4"/>
    <s v="2015-45"/>
    <s v="Sprint01"/>
    <m/>
    <x v="21"/>
    <n v="1"/>
    <s v="Pramod Kumar Matam"/>
    <s v="PKM"/>
    <s v="Dev"/>
    <s v="KE"/>
  </r>
  <r>
    <x v="4"/>
    <s v="2015-45"/>
    <s v="Sprint01"/>
    <m/>
    <x v="24"/>
    <n v="1"/>
    <s v="Murali Krishna J"/>
    <s v="KJ"/>
    <s v="Dev"/>
    <s v="KE"/>
  </r>
  <r>
    <x v="4"/>
    <s v="2015-45"/>
    <s v="Sprint01"/>
    <m/>
    <x v="3"/>
    <n v="1"/>
    <s v="Thirupathi Kusa"/>
    <s v="TK"/>
    <s v="Dev"/>
    <s v="KE"/>
  </r>
  <r>
    <x v="4"/>
    <s v="2015-45"/>
    <s v="Sprint01"/>
    <m/>
    <x v="36"/>
    <n v="1"/>
    <s v="Ramakrishnan"/>
    <s v="RKN"/>
    <s v="QA"/>
    <s v="KE"/>
  </r>
  <r>
    <x v="4"/>
    <s v="2015-45"/>
    <s v="Sprint01"/>
    <m/>
    <x v="13"/>
    <n v="1"/>
    <s v="Sai Prasanth"/>
    <s v="SP"/>
    <s v="Dev"/>
    <s v="KE"/>
  </r>
  <r>
    <x v="4"/>
    <s v="2015-46"/>
    <s v="Sprint02"/>
    <m/>
    <x v="23"/>
    <n v="1"/>
    <s v="Nadem Manohar"/>
    <s v="NM"/>
    <s v="Dev"/>
    <s v="KE"/>
  </r>
  <r>
    <x v="4"/>
    <s v="2015-46"/>
    <s v="Sprint02"/>
    <m/>
    <x v="10"/>
    <n v="1"/>
    <s v="Braj Mohan Goud"/>
    <s v="BM"/>
    <s v="Dev"/>
    <s v="KE"/>
  </r>
  <r>
    <x v="4"/>
    <s v="2015-46"/>
    <s v="Sprint02"/>
    <m/>
    <x v="26"/>
    <n v="1"/>
    <s v="Sampath Rao Tirumala Ratnagiri Raju"/>
    <s v="SR"/>
    <s v="SM"/>
    <s v="KE"/>
  </r>
  <r>
    <x v="4"/>
    <s v="2015-46"/>
    <s v="Sprint02"/>
    <m/>
    <x v="21"/>
    <n v="1"/>
    <s v="Pramod Kumar Matam"/>
    <s v="PKM"/>
    <s v="Dev"/>
    <s v="KE"/>
  </r>
  <r>
    <x v="4"/>
    <s v="2015-46"/>
    <s v="Sprint02"/>
    <m/>
    <x v="24"/>
    <n v="1"/>
    <s v="Murali Krishna J"/>
    <s v="KJ"/>
    <s v="Dev"/>
    <s v="KE"/>
  </r>
  <r>
    <x v="4"/>
    <s v="2015-46"/>
    <s v="Sprint02"/>
    <m/>
    <x v="3"/>
    <n v="1"/>
    <s v="Thirupathi Kusa"/>
    <s v="TK"/>
    <s v="Dev"/>
    <s v="KE"/>
  </r>
  <r>
    <x v="4"/>
    <s v="2015-46"/>
    <s v="Sprint02"/>
    <m/>
    <x v="36"/>
    <n v="1"/>
    <s v="Ramakrishnan"/>
    <s v="RKN"/>
    <s v="QA"/>
    <s v="KE"/>
  </r>
  <r>
    <x v="4"/>
    <s v="2015-46"/>
    <s v="Sprint02"/>
    <m/>
    <x v="13"/>
    <n v="1"/>
    <s v="Sai Prasanth"/>
    <s v="SP"/>
    <s v="Dev"/>
    <s v="KE"/>
  </r>
  <r>
    <x v="4"/>
    <s v="2015-46"/>
    <s v="Sprint02"/>
    <m/>
    <x v="32"/>
    <n v="1"/>
    <s v="Suresh V"/>
    <s v="SUV"/>
    <s v="Dev"/>
    <s v="KE"/>
  </r>
  <r>
    <x v="4"/>
    <s v="2015-48"/>
    <s v="Sprint03"/>
    <m/>
    <x v="26"/>
    <n v="1"/>
    <s v="Sampath Rao Tirumala Ratnagiri Raju"/>
    <s v="SR"/>
    <s v="SM"/>
    <s v="KE"/>
  </r>
  <r>
    <x v="4"/>
    <s v="2015-48"/>
    <s v="Sprint03"/>
    <m/>
    <x v="23"/>
    <n v="1"/>
    <s v="Nadem Manohar"/>
    <s v="NM"/>
    <s v="Dev"/>
    <s v="KE"/>
  </r>
  <r>
    <x v="4"/>
    <s v="2015-48"/>
    <s v="Sprint03"/>
    <m/>
    <x v="10"/>
    <n v="1"/>
    <s v="Braj Mohan Goud"/>
    <s v="BM"/>
    <s v="Dev"/>
    <s v="KE"/>
  </r>
  <r>
    <x v="4"/>
    <s v="2015-48"/>
    <s v="Sprint03"/>
    <m/>
    <x v="21"/>
    <n v="1"/>
    <s v="Pramod Kumar Matam"/>
    <s v="PKM"/>
    <s v="Dev"/>
    <s v="KE"/>
  </r>
  <r>
    <x v="4"/>
    <s v="2015-48"/>
    <s v="Sprint03"/>
    <m/>
    <x v="24"/>
    <n v="1"/>
    <s v="Murali Krishna J"/>
    <s v="KJ"/>
    <s v="Dev"/>
    <s v="KE"/>
  </r>
  <r>
    <x v="4"/>
    <s v="2015-48"/>
    <s v="Sprint03"/>
    <m/>
    <x v="3"/>
    <n v="1"/>
    <s v="Thirupathi Kusa"/>
    <s v="TK"/>
    <s v="Dev"/>
    <s v="KE"/>
  </r>
  <r>
    <x v="4"/>
    <s v="2015-48"/>
    <s v="Sprint03"/>
    <m/>
    <x v="36"/>
    <n v="1"/>
    <s v="Ramakrishnan"/>
    <s v="RKN"/>
    <s v="QA"/>
    <s v="KE"/>
  </r>
  <r>
    <x v="4"/>
    <s v="2015-48"/>
    <s v="Sprint03"/>
    <m/>
    <x v="13"/>
    <n v="1"/>
    <s v="Sai Prasanth"/>
    <s v="SP"/>
    <s v="Dev"/>
    <s v="KE"/>
  </r>
  <r>
    <x v="4"/>
    <s v="2015-48"/>
    <s v="Sprint03"/>
    <m/>
    <x v="32"/>
    <n v="1"/>
    <s v="Suresh V"/>
    <s v="SUV"/>
    <s v="Dev"/>
    <s v="KE"/>
  </r>
  <r>
    <x v="4"/>
    <s v="2015-49"/>
    <s v="Sprint03"/>
    <m/>
    <x v="26"/>
    <n v="1"/>
    <s v="Sampath Rao Tirumala Ratnagiri Raju"/>
    <s v="SR"/>
    <s v="SM"/>
    <s v="KE"/>
  </r>
  <r>
    <x v="4"/>
    <s v="2015-49"/>
    <s v="Sprint03"/>
    <m/>
    <x v="23"/>
    <n v="1"/>
    <s v="Nadem Manohar"/>
    <s v="NM"/>
    <s v="Dev"/>
    <s v="KE"/>
  </r>
  <r>
    <x v="4"/>
    <s v="2015-49"/>
    <s v="Sprint03"/>
    <m/>
    <x v="10"/>
    <n v="1"/>
    <s v="Braj Mohan Goud"/>
    <s v="BM"/>
    <s v="Dev"/>
    <s v="KE"/>
  </r>
  <r>
    <x v="4"/>
    <s v="2015-49"/>
    <s v="Sprint03"/>
    <m/>
    <x v="21"/>
    <n v="1"/>
    <s v="Pramod Kumar Matam"/>
    <s v="PKM"/>
    <s v="Dev"/>
    <s v="KE"/>
  </r>
  <r>
    <x v="4"/>
    <s v="2015-49"/>
    <s v="Sprint03"/>
    <m/>
    <x v="24"/>
    <n v="1"/>
    <s v="Murali Krishna J"/>
    <s v="KJ"/>
    <s v="Dev"/>
    <s v="KE"/>
  </r>
  <r>
    <x v="4"/>
    <s v="2015-49"/>
    <s v="Sprint03"/>
    <m/>
    <x v="3"/>
    <n v="1"/>
    <s v="Thirupathi Kusa"/>
    <s v="TK"/>
    <s v="Dev"/>
    <s v="KE"/>
  </r>
  <r>
    <x v="4"/>
    <s v="2015-49"/>
    <s v="Sprint03"/>
    <m/>
    <x v="36"/>
    <n v="1"/>
    <s v="Ramakrishnan"/>
    <s v="RKN"/>
    <s v="QA"/>
    <s v="KE"/>
  </r>
  <r>
    <x v="4"/>
    <s v="2015-49"/>
    <s v="Sprint03"/>
    <m/>
    <x v="13"/>
    <n v="1"/>
    <s v="Sai Prasanth"/>
    <s v="SP"/>
    <s v="Dev"/>
    <s v="KE"/>
  </r>
  <r>
    <x v="4"/>
    <s v="2015-49"/>
    <s v="Sprint03"/>
    <m/>
    <x v="32"/>
    <n v="1"/>
    <s v="Suresh V"/>
    <s v="SUV"/>
    <s v="Dev"/>
    <s v="KE"/>
  </r>
  <r>
    <x v="4"/>
    <s v="2015-50"/>
    <s v="Sprint03"/>
    <m/>
    <x v="26"/>
    <n v="1"/>
    <s v="Sampath Rao Tirumala Ratnagiri Raju"/>
    <s v="SR"/>
    <s v="SM"/>
    <s v="KE"/>
  </r>
  <r>
    <x v="4"/>
    <s v="2015-50"/>
    <s v="Sprint03"/>
    <m/>
    <x v="23"/>
    <n v="1"/>
    <s v="Nadem Manohar"/>
    <s v="NM"/>
    <s v="Dev"/>
    <s v="KE"/>
  </r>
  <r>
    <x v="4"/>
    <s v="2015-50"/>
    <s v="Sprint03"/>
    <m/>
    <x v="10"/>
    <n v="1"/>
    <s v="Braj Mohan Goud"/>
    <s v="BM"/>
    <s v="Dev"/>
    <s v="KE"/>
  </r>
  <r>
    <x v="4"/>
    <s v="2015-50"/>
    <s v="Sprint03"/>
    <m/>
    <x v="21"/>
    <n v="1"/>
    <s v="Pramod Kumar Matam"/>
    <s v="PKM"/>
    <s v="Dev"/>
    <s v="KE"/>
  </r>
  <r>
    <x v="4"/>
    <s v="2015-50"/>
    <s v="Sprint03"/>
    <m/>
    <x v="24"/>
    <n v="1"/>
    <s v="Murali Krishna J"/>
    <s v="KJ"/>
    <s v="Dev"/>
    <s v="KE"/>
  </r>
  <r>
    <x v="4"/>
    <s v="2015-50"/>
    <s v="Sprint03"/>
    <m/>
    <x v="3"/>
    <n v="1"/>
    <s v="Thirupathi Kusa"/>
    <s v="TK"/>
    <s v="Dev"/>
    <s v="KE"/>
  </r>
  <r>
    <x v="4"/>
    <s v="2015-50"/>
    <s v="Sprint03"/>
    <m/>
    <x v="36"/>
    <n v="1"/>
    <s v="Ramakrishnan"/>
    <s v="RKN"/>
    <s v="QA"/>
    <s v="KE"/>
  </r>
  <r>
    <x v="4"/>
    <s v="2015-50"/>
    <s v="Sprint03"/>
    <m/>
    <x v="13"/>
    <n v="1"/>
    <s v="Sai Prasanth"/>
    <s v="SP"/>
    <s v="Dev"/>
    <s v="KE"/>
  </r>
  <r>
    <x v="4"/>
    <s v="2015-50"/>
    <s v="Sprint03"/>
    <m/>
    <x v="32"/>
    <n v="1"/>
    <s v="Suresh V"/>
    <s v="SUV"/>
    <s v="Dev"/>
    <s v="KE"/>
  </r>
  <r>
    <x v="4"/>
    <s v="2015-51"/>
    <s v="Sprint03"/>
    <m/>
    <x v="26"/>
    <n v="1"/>
    <s v="Sampath Rao Tirumala Ratnagiri Raju"/>
    <s v="SR"/>
    <s v="SM"/>
    <s v="KE"/>
  </r>
  <r>
    <x v="4"/>
    <s v="2015-51"/>
    <s v="Sprint03"/>
    <m/>
    <x v="23"/>
    <n v="1"/>
    <s v="Nadem Manohar"/>
    <s v="NM"/>
    <s v="Dev"/>
    <s v="KE"/>
  </r>
  <r>
    <x v="4"/>
    <s v="2015-51"/>
    <s v="Sprint03"/>
    <m/>
    <x v="10"/>
    <n v="1"/>
    <s v="Braj Mohan Goud"/>
    <s v="BM"/>
    <s v="Dev"/>
    <s v="KE"/>
  </r>
  <r>
    <x v="4"/>
    <s v="2015-51"/>
    <s v="Sprint03"/>
    <m/>
    <x v="21"/>
    <n v="1"/>
    <s v="Pramod Kumar Matam"/>
    <s v="PKM"/>
    <s v="Dev"/>
    <s v="KE"/>
  </r>
  <r>
    <x v="4"/>
    <s v="2015-51"/>
    <s v="Sprint03"/>
    <m/>
    <x v="24"/>
    <n v="1"/>
    <s v="Murali Krishna J"/>
    <s v="KJ"/>
    <s v="Dev"/>
    <s v="KE"/>
  </r>
  <r>
    <x v="4"/>
    <s v="2015-51"/>
    <s v="Sprint03"/>
    <m/>
    <x v="3"/>
    <n v="1"/>
    <s v="Thirupathi Kusa"/>
    <s v="TK"/>
    <s v="Dev"/>
    <s v="KE"/>
  </r>
  <r>
    <x v="4"/>
    <s v="2015-51"/>
    <s v="Sprint03"/>
    <m/>
    <x v="36"/>
    <n v="1"/>
    <s v="Ramakrishnan"/>
    <s v="RKN"/>
    <s v="QA"/>
    <s v="KE"/>
  </r>
  <r>
    <x v="4"/>
    <s v="2015-51"/>
    <s v="Sprint03"/>
    <m/>
    <x v="13"/>
    <n v="1"/>
    <s v="Sai Prasanth"/>
    <s v="SP"/>
    <s v="Dev"/>
    <s v="KE"/>
  </r>
  <r>
    <x v="4"/>
    <s v="2015-51"/>
    <s v="Sprint03"/>
    <m/>
    <x v="32"/>
    <n v="1"/>
    <s v="Suresh V"/>
    <s v="SUV"/>
    <s v="Dev"/>
    <s v="KE"/>
  </r>
  <r>
    <x v="4"/>
    <s v="2015-51"/>
    <s v="Sprint03"/>
    <m/>
    <x v="47"/>
    <n v="1"/>
    <s v="Tanbeer Ahmed"/>
    <s v="TA"/>
    <s v="PO"/>
    <s v="KE"/>
  </r>
  <r>
    <x v="1"/>
    <m/>
    <m/>
    <m/>
    <x v="45"/>
    <m/>
    <m/>
    <m/>
    <m/>
    <m/>
  </r>
  <r>
    <x v="5"/>
    <s v="2015-44"/>
    <s v="Sprint01"/>
    <n v="16"/>
    <x v="12"/>
    <n v="1"/>
    <s v="Sathish V"/>
    <s v="SV"/>
    <s v="QA"/>
    <s v="KE"/>
  </r>
  <r>
    <x v="5"/>
    <s v="2015-44"/>
    <s v="Sprint01"/>
    <n v="16"/>
    <x v="17"/>
    <n v="1"/>
    <s v="Deepika Ranganathan"/>
    <s v="DR"/>
    <s v="QA"/>
    <s v="KE"/>
  </r>
  <r>
    <x v="5"/>
    <s v="2015-44"/>
    <s v="Sprint01"/>
    <n v="16"/>
    <x v="20"/>
    <n v="1"/>
    <s v="Ashok S"/>
    <s v="AS"/>
    <s v="Dev"/>
    <s v="KE"/>
  </r>
  <r>
    <x v="5"/>
    <s v="2015-44"/>
    <s v="Sprint01"/>
    <n v="16"/>
    <x v="19"/>
    <n v="1"/>
    <s v="Dilip Prasad J"/>
    <s v="DP"/>
    <s v="Dev"/>
    <s v="KE"/>
  </r>
  <r>
    <x v="5"/>
    <s v="2015-44"/>
    <s v="Sprint01"/>
    <n v="16"/>
    <x v="18"/>
    <n v="1"/>
    <s v="Karthikeyan V"/>
    <s v="KV"/>
    <s v="Dev"/>
    <s v="KE"/>
  </r>
  <r>
    <x v="5"/>
    <s v="2015-44"/>
    <s v="Sprint01"/>
    <n v="16"/>
    <x v="22"/>
    <n v="1"/>
    <s v="Rajeshkanna P"/>
    <s v="RK"/>
    <s v="Dev"/>
    <s v="KE"/>
  </r>
  <r>
    <x v="5"/>
    <s v="2015-44"/>
    <s v="Sprint01"/>
    <n v="16"/>
    <x v="4"/>
    <n v="0.2"/>
    <s v="Ravindra Kumar Tiwary"/>
    <s v="RKT"/>
    <s v="Dev"/>
    <s v="KE"/>
  </r>
  <r>
    <x v="5"/>
    <s v="2015-44"/>
    <s v="Sprint01"/>
    <n v="16"/>
    <x v="2"/>
    <n v="1"/>
    <s v="Seshan T R"/>
    <s v="STR"/>
    <s v="SM"/>
    <s v="KE"/>
  </r>
  <r>
    <x v="5"/>
    <s v="2015-48"/>
    <s v="Sprint05"/>
    <n v="17"/>
    <x v="4"/>
    <n v="1"/>
    <s v="Ravindra Kumar Tiwary"/>
    <s v="RKT"/>
    <s v="Dev"/>
    <s v="KE"/>
  </r>
  <r>
    <x v="5"/>
    <s v="2015-49"/>
    <s v="Sprint06"/>
    <n v="18"/>
    <x v="2"/>
    <n v="0.2"/>
    <s v="Seshan T R"/>
    <s v="STR"/>
    <s v="SM"/>
    <s v="KE"/>
  </r>
  <r>
    <x v="5"/>
    <s v="2015-49"/>
    <s v="Sprint06"/>
    <n v="18"/>
    <x v="4"/>
    <n v="1"/>
    <s v="Ravindra Kumar Tiwary"/>
    <s v="RKT"/>
    <s v="Dev"/>
    <s v="KE"/>
  </r>
  <r>
    <x v="5"/>
    <s v="2015-49"/>
    <s v="Sprint06"/>
    <n v="18"/>
    <x v="22"/>
    <n v="1"/>
    <s v="Rajeshkanna P"/>
    <s v="RK"/>
    <s v="Dev"/>
    <s v="KE"/>
  </r>
  <r>
    <x v="5"/>
    <s v="2015-49"/>
    <s v="Sprint06"/>
    <n v="18"/>
    <x v="12"/>
    <n v="0.2"/>
    <s v="Sathish V"/>
    <s v="SV"/>
    <s v="QA"/>
    <s v="KE"/>
  </r>
  <r>
    <x v="5"/>
    <s v="2015-49"/>
    <s v="Sprint06"/>
    <n v="18"/>
    <x v="17"/>
    <n v="1"/>
    <s v="Deepika Ranganathan"/>
    <s v="DR"/>
    <s v="QA"/>
    <s v="KE"/>
  </r>
  <r>
    <x v="5"/>
    <s v="2015-49"/>
    <s v="Sprint06"/>
    <n v="18"/>
    <x v="38"/>
    <n v="1"/>
    <s v="Gowher John A S"/>
    <s v="GJ"/>
    <s v="Dev"/>
    <s v="K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d v="2015-11-02T00:00:00"/>
    <d v="2015-11-06T00:00:00"/>
    <x v="0"/>
    <n v="16"/>
    <s v="Sprint01"/>
    <n v="3.63"/>
    <n v="3.34"/>
    <n v="4.04"/>
    <s v="Not Measured"/>
    <n v="0.73"/>
    <n v="5"/>
    <n v="8"/>
  </r>
  <r>
    <x v="0"/>
    <d v="2015-11-10T00:00:00"/>
    <d v="2015-11-23T00:00:00"/>
    <x v="1"/>
    <n v="19"/>
    <s v="Sprint02"/>
    <n v="4.29"/>
    <n v="4.09"/>
    <n v="4.26"/>
    <s v="Not Measured"/>
    <n v="0.84"/>
    <n v="10"/>
    <n v="8"/>
  </r>
  <r>
    <x v="1"/>
    <d v="2015-11-11T00:00:00"/>
    <d v="2015-11-25T00:00:00"/>
    <x v="1"/>
    <n v="1"/>
    <s v="Sprint01"/>
    <n v="4"/>
    <n v="4.8"/>
    <n v="4.72"/>
    <s v="Not Measured"/>
    <n v="0.9"/>
    <n v="10"/>
    <n v="3"/>
  </r>
  <r>
    <x v="2"/>
    <d v="2015-11-16T00:00:00"/>
    <d v="2015-11-20T00:00:00"/>
    <x v="2"/>
    <n v="1"/>
    <s v="Sprint01"/>
    <n v="3.54"/>
    <n v="2.98"/>
    <n v="3.75"/>
    <s v="Not Measured"/>
    <n v="0.68"/>
    <n v="5"/>
    <n v="5"/>
  </r>
  <r>
    <x v="2"/>
    <d v="2015-11-23T00:00:00"/>
    <d v="2015-11-30T00:00:00"/>
    <x v="3"/>
    <n v="2"/>
    <s v="Sprint02"/>
    <n v="3.73"/>
    <n v="3.5"/>
    <n v="3.9"/>
    <s v="Not Measured"/>
    <n v="0.74"/>
    <n v="5"/>
    <n v="3"/>
  </r>
  <r>
    <x v="3"/>
    <d v="2015-10-26T00:00:00"/>
    <d v="2015-10-30T00:00:00"/>
    <x v="4"/>
    <n v="16"/>
    <s v="Sprint01"/>
    <n v="3.84"/>
    <n v="3.22"/>
    <n v="3.81"/>
    <s v="Not Measured"/>
    <n v="0.73"/>
    <n v="5"/>
    <n v="7"/>
  </r>
  <r>
    <x v="3"/>
    <d v="2015-11-23T00:00:00"/>
    <d v="2015-12-01T00:00:00"/>
    <x v="3"/>
    <n v="20"/>
    <s v="Sprint02"/>
    <n v="3.78"/>
    <n v="4.0599999999999996"/>
    <n v="4.42"/>
    <s v="Not Measured"/>
    <n v="0.82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9" firstHeaderRow="1" firstDataRow="2" firstDataCol="1"/>
  <pivotFields count="13">
    <pivotField axis="axisCol" showAll="0">
      <items count="5">
        <item x="2"/>
        <item x="0"/>
        <item x="3"/>
        <item x="1"/>
        <item t="default"/>
      </items>
    </pivotField>
    <pivotField numFmtId="15" showAll="0"/>
    <pivotField numFmtId="15"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numFmtId="2" showAll="0" defaultSubtotal="0"/>
    <pivotField numFmtId="2" showAll="0" defaultSubtotal="0"/>
    <pivotField showAll="0" defaultSubtotal="0"/>
    <pivotField showAll="0" defaultSubtotal="0"/>
    <pivotField dataField="1" numFmtId="9" showAll="0" defaultSubtotal="0"/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core" fld="10" baseField="0" baseItem="0" numFmtId="9"/>
  </dataFields>
  <formats count="2">
    <format dxfId="34">
      <pivotArea type="all" dataOnly="0" outline="0" fieldPosition="0"/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8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5:J36" firstHeaderRow="1" firstDataRow="2" firstDataCol="1"/>
  <pivotFields count="10">
    <pivotField axis="axisCol" showAll="0">
      <items count="7">
        <item h="1" x="0"/>
        <item x="2"/>
        <item x="3"/>
        <item x="4"/>
        <item x="5"/>
        <item h="1" x="1"/>
        <item t="default"/>
      </items>
    </pivotField>
    <pivotField showAll="0"/>
    <pivotField showAll="0"/>
    <pivotField showAll="0"/>
    <pivotField axis="axisRow" showAll="0">
      <items count="49">
        <item h="1" x="47"/>
        <item x="40"/>
        <item x="41"/>
        <item x="42"/>
        <item x="43"/>
        <item x="44"/>
        <item x="0"/>
        <item x="1"/>
        <item x="2"/>
        <item x="4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30">
    <i>
      <x v="1"/>
    </i>
    <i>
      <x v="2"/>
    </i>
    <i>
      <x v="3"/>
    </i>
    <i>
      <x v="8"/>
    </i>
    <i>
      <x v="9"/>
    </i>
    <i>
      <x v="10"/>
    </i>
    <i>
      <x v="11"/>
    </i>
    <i>
      <x v="14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9"/>
    </i>
    <i>
      <x v="41"/>
    </i>
    <i>
      <x v="42"/>
    </i>
    <i>
      <x v="43"/>
    </i>
    <i>
      <x v="45"/>
    </i>
  </rowItems>
  <colFields count="1">
    <field x="0"/>
  </colFields>
  <colItems count="4">
    <i>
      <x v="1"/>
    </i>
    <i>
      <x v="2"/>
    </i>
    <i>
      <x v="3"/>
    </i>
    <i>
      <x v="4"/>
    </i>
  </colItems>
  <dataFields count="1">
    <dataField name="Sum of Present" fld="5" baseField="4" baseItem="0"/>
  </dataFields>
  <formats count="12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0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30">
            <x v="1"/>
            <x v="2"/>
            <x v="3"/>
            <x v="8"/>
            <x v="9"/>
            <x v="10"/>
            <x v="11"/>
            <x v="14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6"/>
            <x v="39"/>
            <x v="41"/>
            <x v="42"/>
            <x v="43"/>
            <x v="45"/>
          </reference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30">
            <x v="1"/>
            <x v="2"/>
            <x v="3"/>
            <x v="8"/>
            <x v="9"/>
            <x v="10"/>
            <x v="11"/>
            <x v="14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6"/>
            <x v="39"/>
            <x v="41"/>
            <x v="42"/>
            <x v="43"/>
            <x v="45"/>
          </reference>
        </references>
      </pivotArea>
    </format>
    <format dxfId="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7" sqref="D17"/>
    </sheetView>
  </sheetViews>
  <sheetFormatPr defaultRowHeight="12.75" x14ac:dyDescent="0.2"/>
  <cols>
    <col min="1" max="1" width="9.140625" style="40"/>
    <col min="2" max="2" width="38.28515625" style="40" bestFit="1" customWidth="1"/>
    <col min="3" max="16384" width="9.140625" style="40"/>
  </cols>
  <sheetData>
    <row r="1" spans="1:2" x14ac:dyDescent="0.2">
      <c r="A1" s="55" t="s">
        <v>128</v>
      </c>
      <c r="B1" s="55" t="s">
        <v>127</v>
      </c>
    </row>
    <row r="2" spans="1:2" x14ac:dyDescent="0.2">
      <c r="A2" s="54" t="s">
        <v>126</v>
      </c>
      <c r="B2" s="54" t="s">
        <v>125</v>
      </c>
    </row>
    <row r="3" spans="1:2" x14ac:dyDescent="0.2">
      <c r="A3" s="54" t="s">
        <v>124</v>
      </c>
      <c r="B3" s="54" t="s">
        <v>123</v>
      </c>
    </row>
    <row r="4" spans="1:2" x14ac:dyDescent="0.2">
      <c r="A4" s="54" t="s">
        <v>122</v>
      </c>
      <c r="B4" s="54" t="s">
        <v>121</v>
      </c>
    </row>
    <row r="5" spans="1:2" x14ac:dyDescent="0.2">
      <c r="A5" s="54" t="s">
        <v>120</v>
      </c>
      <c r="B5" s="54" t="s">
        <v>119</v>
      </c>
    </row>
    <row r="6" spans="1:2" x14ac:dyDescent="0.2">
      <c r="A6" s="54" t="s">
        <v>118</v>
      </c>
      <c r="B6" s="54" t="s">
        <v>117</v>
      </c>
    </row>
    <row r="7" spans="1:2" x14ac:dyDescent="0.2">
      <c r="A7" s="54" t="s">
        <v>116</v>
      </c>
      <c r="B7" s="54" t="s">
        <v>115</v>
      </c>
    </row>
    <row r="8" spans="1:2" x14ac:dyDescent="0.2">
      <c r="A8" s="54" t="s">
        <v>114</v>
      </c>
      <c r="B8" s="54" t="s">
        <v>113</v>
      </c>
    </row>
    <row r="9" spans="1:2" x14ac:dyDescent="0.2">
      <c r="A9" s="54" t="s">
        <v>112</v>
      </c>
      <c r="B9" s="54" t="s">
        <v>111</v>
      </c>
    </row>
    <row r="10" spans="1:2" x14ac:dyDescent="0.2">
      <c r="A10" s="54" t="s">
        <v>110</v>
      </c>
      <c r="B10" s="54" t="s">
        <v>109</v>
      </c>
    </row>
    <row r="11" spans="1:2" x14ac:dyDescent="0.2">
      <c r="A11" s="54" t="s">
        <v>108</v>
      </c>
      <c r="B11" s="54" t="s">
        <v>107</v>
      </c>
    </row>
    <row r="12" spans="1:2" x14ac:dyDescent="0.2">
      <c r="A12" s="54" t="s">
        <v>106</v>
      </c>
      <c r="B12" s="54" t="s">
        <v>105</v>
      </c>
    </row>
    <row r="13" spans="1:2" x14ac:dyDescent="0.2">
      <c r="A13" s="54" t="s">
        <v>104</v>
      </c>
      <c r="B13" s="54" t="s">
        <v>103</v>
      </c>
    </row>
    <row r="14" spans="1:2" x14ac:dyDescent="0.2">
      <c r="A14" s="54" t="s">
        <v>102</v>
      </c>
      <c r="B14" s="54" t="s">
        <v>101</v>
      </c>
    </row>
    <row r="15" spans="1:2" x14ac:dyDescent="0.2">
      <c r="A15" s="54" t="s">
        <v>100</v>
      </c>
      <c r="B15" s="54" t="s">
        <v>99</v>
      </c>
    </row>
    <row r="16" spans="1:2" x14ac:dyDescent="0.2">
      <c r="A16" s="54" t="s">
        <v>98</v>
      </c>
      <c r="B16" s="54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2.75" x14ac:dyDescent="0.2"/>
  <cols>
    <col min="1" max="1" width="78.85546875" bestFit="1" customWidth="1"/>
  </cols>
  <sheetData>
    <row r="1" spans="1:1" x14ac:dyDescent="0.2">
      <c r="A1" s="22" t="s">
        <v>22</v>
      </c>
    </row>
    <row r="2" spans="1:1" x14ac:dyDescent="0.2">
      <c r="A2" s="22" t="s">
        <v>23</v>
      </c>
    </row>
    <row r="3" spans="1:1" x14ac:dyDescent="0.2">
      <c r="A3" s="22" t="s">
        <v>24</v>
      </c>
    </row>
    <row r="4" spans="1:1" x14ac:dyDescent="0.2">
      <c r="A4" s="22"/>
    </row>
    <row r="5" spans="1:1" x14ac:dyDescent="0.2">
      <c r="A5" s="22" t="s">
        <v>17</v>
      </c>
    </row>
    <row r="6" spans="1:1" x14ac:dyDescent="0.2">
      <c r="A6" s="22" t="s">
        <v>18</v>
      </c>
    </row>
    <row r="7" spans="1:1" x14ac:dyDescent="0.2">
      <c r="A7" s="22" t="s">
        <v>19</v>
      </c>
    </row>
    <row r="8" spans="1:1" x14ac:dyDescent="0.2">
      <c r="A8" s="22" t="s">
        <v>20</v>
      </c>
    </row>
    <row r="9" spans="1:1" x14ac:dyDescent="0.2">
      <c r="A9" s="2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18" sqref="E18"/>
    </sheetView>
  </sheetViews>
  <sheetFormatPr defaultRowHeight="12.75" x14ac:dyDescent="0.2"/>
  <cols>
    <col min="1" max="1" width="14.28515625" style="40" bestFit="1" customWidth="1"/>
    <col min="2" max="2" width="12.7109375" style="40" bestFit="1" customWidth="1"/>
    <col min="3" max="3" width="14.28515625" style="40" bestFit="1" customWidth="1"/>
    <col min="4" max="4" width="9.28515625" style="40" bestFit="1" customWidth="1"/>
    <col min="5" max="5" width="11.28515625" style="40" bestFit="1" customWidth="1"/>
    <col min="6" max="6" width="7.85546875" style="40" bestFit="1" customWidth="1"/>
    <col min="7" max="7" width="6.7109375" style="40" bestFit="1" customWidth="1"/>
    <col min="8" max="8" width="7.85546875" style="40" bestFit="1" customWidth="1"/>
    <col min="9" max="9" width="9.85546875" style="40" bestFit="1" customWidth="1"/>
    <col min="10" max="10" width="12.5703125" style="40" bestFit="1" customWidth="1"/>
    <col min="11" max="16384" width="9.140625" style="40"/>
  </cols>
  <sheetData>
    <row r="1" spans="1:13" x14ac:dyDescent="0.2">
      <c r="A1" s="59" t="s">
        <v>143</v>
      </c>
      <c r="B1" s="59" t="s">
        <v>142</v>
      </c>
      <c r="C1" s="59" t="s">
        <v>141</v>
      </c>
      <c r="D1" s="59" t="s">
        <v>140</v>
      </c>
      <c r="E1" s="59" t="s">
        <v>139</v>
      </c>
      <c r="F1" s="59" t="s">
        <v>138</v>
      </c>
      <c r="G1" s="59" t="s">
        <v>137</v>
      </c>
      <c r="H1" s="59" t="s">
        <v>136</v>
      </c>
      <c r="I1" s="59" t="s">
        <v>135</v>
      </c>
      <c r="J1" s="59" t="s">
        <v>134</v>
      </c>
      <c r="K1" s="59" t="s">
        <v>133</v>
      </c>
      <c r="L1" s="59" t="s">
        <v>132</v>
      </c>
      <c r="M1" s="59" t="s">
        <v>15</v>
      </c>
    </row>
    <row r="2" spans="1:13" x14ac:dyDescent="0.2">
      <c r="A2" s="56" t="s">
        <v>41</v>
      </c>
      <c r="B2" s="60">
        <v>42310</v>
      </c>
      <c r="C2" s="60">
        <f>B2+L2-1</f>
        <v>42314</v>
      </c>
      <c r="D2" s="59" t="str">
        <f>YEAR(B2)&amp;"-"&amp;WEEKNUM(B2)</f>
        <v>2015-45</v>
      </c>
      <c r="E2" s="56">
        <v>16</v>
      </c>
      <c r="F2" s="56" t="s">
        <v>131</v>
      </c>
      <c r="G2" s="58">
        <v>3.63</v>
      </c>
      <c r="H2" s="58">
        <v>3.34</v>
      </c>
      <c r="I2" s="58">
        <v>4.04</v>
      </c>
      <c r="J2" s="56" t="s">
        <v>129</v>
      </c>
      <c r="K2" s="57">
        <v>0.73</v>
      </c>
      <c r="L2" s="56">
        <v>5</v>
      </c>
      <c r="M2" s="56">
        <v>8</v>
      </c>
    </row>
    <row r="3" spans="1:13" x14ac:dyDescent="0.2">
      <c r="A3" s="56" t="s">
        <v>41</v>
      </c>
      <c r="B3" s="60">
        <v>42318</v>
      </c>
      <c r="C3" s="60">
        <v>42331</v>
      </c>
      <c r="D3" s="59" t="str">
        <f>YEAR(B3)&amp;"-"&amp;WEEKNUM(B3)</f>
        <v>2015-46</v>
      </c>
      <c r="E3" s="56">
        <v>19</v>
      </c>
      <c r="F3" s="56" t="s">
        <v>130</v>
      </c>
      <c r="G3" s="58">
        <v>4.29</v>
      </c>
      <c r="H3" s="58">
        <v>4.09</v>
      </c>
      <c r="I3" s="58">
        <v>4.26</v>
      </c>
      <c r="J3" s="56" t="s">
        <v>129</v>
      </c>
      <c r="K3" s="57">
        <v>0.84</v>
      </c>
      <c r="L3" s="56">
        <v>10</v>
      </c>
      <c r="M3" s="56">
        <v>8</v>
      </c>
    </row>
    <row r="4" spans="1:13" x14ac:dyDescent="0.2">
      <c r="A4" s="60" t="s">
        <v>51</v>
      </c>
      <c r="B4" s="60">
        <v>42319</v>
      </c>
      <c r="C4" s="60">
        <v>42333</v>
      </c>
      <c r="D4" s="59" t="str">
        <f>YEAR(B4)&amp;"-"&amp;WEEKNUM(B4)</f>
        <v>2015-46</v>
      </c>
      <c r="E4" s="56">
        <v>1</v>
      </c>
      <c r="F4" s="56" t="s">
        <v>131</v>
      </c>
      <c r="G4" s="58">
        <v>4</v>
      </c>
      <c r="H4" s="58">
        <v>4.8</v>
      </c>
      <c r="I4" s="56">
        <v>4.72</v>
      </c>
      <c r="J4" s="56" t="s">
        <v>129</v>
      </c>
      <c r="K4" s="57">
        <v>0.9</v>
      </c>
      <c r="L4" s="56">
        <v>10</v>
      </c>
      <c r="M4" s="56">
        <v>3</v>
      </c>
    </row>
    <row r="5" spans="1:13" x14ac:dyDescent="0.2">
      <c r="A5" s="60" t="s">
        <v>40</v>
      </c>
      <c r="B5" s="60">
        <v>42324</v>
      </c>
      <c r="C5" s="60">
        <v>42328</v>
      </c>
      <c r="D5" s="59" t="str">
        <f>YEAR(B5)&amp;"-"&amp;WEEKNUM(B5)</f>
        <v>2015-47</v>
      </c>
      <c r="E5" s="56">
        <v>1</v>
      </c>
      <c r="F5" s="56" t="s">
        <v>131</v>
      </c>
      <c r="G5" s="58">
        <v>3.54</v>
      </c>
      <c r="H5" s="58">
        <v>2.98</v>
      </c>
      <c r="I5" s="58">
        <v>3.75</v>
      </c>
      <c r="J5" s="56" t="s">
        <v>129</v>
      </c>
      <c r="K5" s="57">
        <v>0.68</v>
      </c>
      <c r="L5" s="56">
        <v>5</v>
      </c>
      <c r="M5" s="56">
        <v>5</v>
      </c>
    </row>
    <row r="6" spans="1:13" x14ac:dyDescent="0.2">
      <c r="A6" s="60" t="s">
        <v>40</v>
      </c>
      <c r="B6" s="60">
        <v>42331</v>
      </c>
      <c r="C6" s="60">
        <v>42338</v>
      </c>
      <c r="D6" s="59" t="str">
        <f>YEAR(B6)&amp;"-"&amp;WEEKNUM(B6)</f>
        <v>2015-48</v>
      </c>
      <c r="E6" s="56">
        <v>2</v>
      </c>
      <c r="F6" s="56" t="s">
        <v>130</v>
      </c>
      <c r="G6" s="58">
        <v>3.73</v>
      </c>
      <c r="H6" s="58">
        <v>3.5</v>
      </c>
      <c r="I6" s="58">
        <v>3.9</v>
      </c>
      <c r="J6" s="56" t="s">
        <v>129</v>
      </c>
      <c r="K6" s="57">
        <v>0.74</v>
      </c>
      <c r="L6" s="56">
        <v>5</v>
      </c>
      <c r="M6" s="56">
        <v>3</v>
      </c>
    </row>
    <row r="7" spans="1:13" x14ac:dyDescent="0.2">
      <c r="A7" s="56" t="s">
        <v>42</v>
      </c>
      <c r="B7" s="60">
        <v>42303</v>
      </c>
      <c r="C7" s="60">
        <v>42307</v>
      </c>
      <c r="D7" s="59" t="s">
        <v>44</v>
      </c>
      <c r="E7" s="56">
        <v>16</v>
      </c>
      <c r="F7" s="56" t="s">
        <v>131</v>
      </c>
      <c r="G7" s="58">
        <v>3.84</v>
      </c>
      <c r="H7" s="58">
        <v>3.22</v>
      </c>
      <c r="I7" s="56">
        <v>3.81</v>
      </c>
      <c r="J7" s="56" t="s">
        <v>129</v>
      </c>
      <c r="K7" s="57">
        <v>0.73</v>
      </c>
      <c r="L7" s="56">
        <v>5</v>
      </c>
      <c r="M7" s="56">
        <v>7</v>
      </c>
    </row>
    <row r="8" spans="1:13" x14ac:dyDescent="0.2">
      <c r="A8" s="56" t="s">
        <v>42</v>
      </c>
      <c r="B8" s="60">
        <v>42331</v>
      </c>
      <c r="C8" s="60">
        <v>42339</v>
      </c>
      <c r="D8" s="59" t="s">
        <v>52</v>
      </c>
      <c r="E8" s="56">
        <v>20</v>
      </c>
      <c r="F8" s="56" t="s">
        <v>130</v>
      </c>
      <c r="G8" s="58">
        <v>3.78</v>
      </c>
      <c r="H8" s="58">
        <v>4.0599999999999996</v>
      </c>
      <c r="I8" s="56">
        <v>4.42</v>
      </c>
      <c r="J8" s="56" t="s">
        <v>129</v>
      </c>
      <c r="K8" s="57">
        <v>0.82</v>
      </c>
      <c r="L8" s="56">
        <v>5</v>
      </c>
      <c r="M8" s="5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C6" sqref="C6"/>
    </sheetView>
  </sheetViews>
  <sheetFormatPr defaultRowHeight="12.75" x14ac:dyDescent="0.2"/>
  <cols>
    <col min="1" max="1" width="13.85546875" style="40" customWidth="1"/>
    <col min="2" max="2" width="17" style="40" customWidth="1"/>
    <col min="3" max="3" width="10.5703125" style="40" customWidth="1"/>
    <col min="4" max="5" width="10.42578125" style="40" customWidth="1"/>
    <col min="6" max="16384" width="9.140625" style="40"/>
  </cols>
  <sheetData>
    <row r="2" spans="1:5" x14ac:dyDescent="0.2">
      <c r="B2" s="41">
        <f>AVERAGE(B5:B1000)</f>
        <v>0.71</v>
      </c>
      <c r="C2" s="41">
        <f t="shared" ref="C2:E2" si="0">AVERAGE(C5:C1000)</f>
        <v>0.78499999999999992</v>
      </c>
      <c r="D2" s="41">
        <f t="shared" si="0"/>
        <v>0.77499999999999991</v>
      </c>
      <c r="E2" s="41">
        <f t="shared" si="0"/>
        <v>0.9</v>
      </c>
    </row>
    <row r="3" spans="1:5" x14ac:dyDescent="0.2">
      <c r="A3" s="33" t="s">
        <v>48</v>
      </c>
      <c r="B3" s="33" t="s">
        <v>12</v>
      </c>
      <c r="C3" s="25"/>
      <c r="D3" s="25"/>
      <c r="E3" s="25"/>
    </row>
    <row r="4" spans="1:5" x14ac:dyDescent="0.2">
      <c r="A4" s="33" t="s">
        <v>13</v>
      </c>
      <c r="B4" s="25" t="s">
        <v>40</v>
      </c>
      <c r="C4" s="25" t="s">
        <v>41</v>
      </c>
      <c r="D4" s="25" t="s">
        <v>42</v>
      </c>
      <c r="E4" s="25" t="s">
        <v>51</v>
      </c>
    </row>
    <row r="5" spans="1:5" x14ac:dyDescent="0.2">
      <c r="A5" s="42" t="s">
        <v>44</v>
      </c>
      <c r="B5" s="44"/>
      <c r="C5" s="44"/>
      <c r="D5" s="44">
        <v>0.73</v>
      </c>
      <c r="E5" s="44"/>
    </row>
    <row r="6" spans="1:5" x14ac:dyDescent="0.2">
      <c r="A6" s="42" t="s">
        <v>45</v>
      </c>
      <c r="B6" s="44"/>
      <c r="C6" s="44">
        <v>0.73</v>
      </c>
      <c r="D6" s="44"/>
      <c r="E6" s="44"/>
    </row>
    <row r="7" spans="1:5" x14ac:dyDescent="0.2">
      <c r="A7" s="42" t="s">
        <v>47</v>
      </c>
      <c r="B7" s="44"/>
      <c r="C7" s="44">
        <v>0.84</v>
      </c>
      <c r="D7" s="44"/>
      <c r="E7" s="44">
        <v>0.9</v>
      </c>
    </row>
    <row r="8" spans="1:5" x14ac:dyDescent="0.2">
      <c r="A8" s="42" t="s">
        <v>46</v>
      </c>
      <c r="B8" s="44">
        <v>0.68</v>
      </c>
      <c r="C8" s="44"/>
      <c r="D8" s="44"/>
      <c r="E8" s="44"/>
    </row>
    <row r="9" spans="1:5" x14ac:dyDescent="0.2">
      <c r="A9" s="42" t="s">
        <v>52</v>
      </c>
      <c r="B9" s="44">
        <v>0.74</v>
      </c>
      <c r="C9" s="44"/>
      <c r="D9" s="44">
        <v>0.82</v>
      </c>
      <c r="E9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workbookViewId="0">
      <selection activeCell="F3" sqref="F3"/>
    </sheetView>
  </sheetViews>
  <sheetFormatPr defaultColWidth="14.42578125" defaultRowHeight="12.75" x14ac:dyDescent="0.2"/>
  <cols>
    <col min="1" max="1" width="14.42578125" style="23"/>
    <col min="2" max="2" width="6" style="23" customWidth="1"/>
    <col min="3" max="3" width="9.42578125" style="23" bestFit="1" customWidth="1"/>
    <col min="4" max="4" width="9.42578125" style="23" customWidth="1"/>
    <col min="5" max="5" width="8.42578125" style="23" customWidth="1"/>
    <col min="6" max="6" width="16.140625" style="23" customWidth="1"/>
    <col min="7" max="7" width="17" style="23" customWidth="1"/>
    <col min="8" max="8" width="10.5703125" style="23" customWidth="1"/>
    <col min="9" max="11" width="10.42578125" style="23" customWidth="1"/>
    <col min="12" max="12" width="7.140625" style="23" customWidth="1"/>
    <col min="13" max="16384" width="14.42578125" style="23"/>
  </cols>
  <sheetData>
    <row r="1" spans="2:10" ht="39.75" customHeight="1" x14ac:dyDescent="0.2">
      <c r="B1" s="61" t="s">
        <v>144</v>
      </c>
      <c r="C1" s="62"/>
      <c r="D1" s="62"/>
      <c r="E1" s="62"/>
      <c r="G1" s="39" t="b">
        <f>G6='Project-Valuation'!B4</f>
        <v>0</v>
      </c>
      <c r="H1" s="39" t="b">
        <f>H6='Project-Valuation'!C4</f>
        <v>0</v>
      </c>
      <c r="I1" s="39" t="b">
        <f>I6='Project-Valuation'!D4</f>
        <v>0</v>
      </c>
      <c r="J1" s="39" t="b">
        <f>J6='Project-Valuation'!E4</f>
        <v>0</v>
      </c>
    </row>
    <row r="2" spans="2:10" ht="15.75" customHeight="1" x14ac:dyDescent="0.2">
      <c r="B2" s="24"/>
      <c r="C2" s="25"/>
      <c r="D2" s="25"/>
      <c r="E2" s="25"/>
      <c r="F2" s="30" t="s">
        <v>0</v>
      </c>
      <c r="G2" s="38">
        <v>10</v>
      </c>
      <c r="H2" s="38">
        <v>10</v>
      </c>
      <c r="I2" s="38">
        <v>10</v>
      </c>
      <c r="J2" s="38">
        <v>10</v>
      </c>
    </row>
    <row r="3" spans="2:10" ht="15.75" customHeight="1" x14ac:dyDescent="0.2">
      <c r="B3" s="24"/>
      <c r="C3" s="25"/>
      <c r="D3" s="25"/>
      <c r="E3" s="25"/>
      <c r="F3" s="43" t="s">
        <v>15</v>
      </c>
      <c r="G3" s="29">
        <f>COUNT(G$7:G$51)</f>
        <v>7</v>
      </c>
      <c r="H3" s="29">
        <f>COUNT(H$7:H$51)</f>
        <v>12</v>
      </c>
      <c r="I3" s="29">
        <f>COUNT(I$7:I$51)</f>
        <v>9</v>
      </c>
      <c r="J3" s="29">
        <f>COUNT(J$7:J$51)</f>
        <v>9</v>
      </c>
    </row>
    <row r="4" spans="2:10" ht="15.75" customHeight="1" x14ac:dyDescent="0.2">
      <c r="B4" s="24"/>
      <c r="C4" s="25"/>
      <c r="D4" s="25"/>
      <c r="E4" s="25"/>
      <c r="F4" s="43" t="s">
        <v>16</v>
      </c>
      <c r="G4" s="29">
        <f>SUM(G$7:G$51)</f>
        <v>12.2</v>
      </c>
      <c r="H4" s="29">
        <f>SUM(H$7:H$51)</f>
        <v>23.8</v>
      </c>
      <c r="I4" s="29">
        <f>SUM(I$7:I$51)</f>
        <v>53</v>
      </c>
      <c r="J4" s="29">
        <f>SUM(J$7:J$51)</f>
        <v>12.600000000000001</v>
      </c>
    </row>
    <row r="5" spans="2:10" ht="15.75" customHeight="1" x14ac:dyDescent="0.2">
      <c r="B5" s="1"/>
      <c r="C5" s="4"/>
      <c r="D5" s="4"/>
      <c r="E5" s="64"/>
      <c r="F5" s="33" t="s">
        <v>145</v>
      </c>
      <c r="G5" s="33" t="s">
        <v>12</v>
      </c>
      <c r="H5" s="25"/>
      <c r="I5" s="25"/>
      <c r="J5" s="25"/>
    </row>
    <row r="6" spans="2:10" ht="15.75" customHeight="1" x14ac:dyDescent="0.2">
      <c r="B6" s="1" t="s">
        <v>2</v>
      </c>
      <c r="C6" s="1" t="s">
        <v>3</v>
      </c>
      <c r="D6" s="1" t="s">
        <v>14</v>
      </c>
      <c r="E6" s="65" t="s">
        <v>4</v>
      </c>
      <c r="F6" s="46" t="s">
        <v>13</v>
      </c>
      <c r="G6" s="46" t="s">
        <v>51</v>
      </c>
      <c r="H6" s="46" t="s">
        <v>40</v>
      </c>
      <c r="I6" s="46" t="s">
        <v>41</v>
      </c>
      <c r="J6" s="46" t="s">
        <v>42</v>
      </c>
    </row>
    <row r="7" spans="2:10" ht="15.75" customHeight="1" x14ac:dyDescent="0.2">
      <c r="B7" s="29">
        <v>1</v>
      </c>
      <c r="C7" s="29">
        <f>COUNT($G7:$Z7)</f>
        <v>1</v>
      </c>
      <c r="D7" s="29">
        <f>SUM($G7:$Z7)</f>
        <v>1</v>
      </c>
      <c r="E7" s="66"/>
      <c r="F7" s="47" t="s">
        <v>60</v>
      </c>
      <c r="G7" s="48">
        <v>1</v>
      </c>
      <c r="H7" s="48"/>
      <c r="I7" s="48"/>
      <c r="J7" s="48"/>
    </row>
    <row r="8" spans="2:10" ht="15.75" customHeight="1" x14ac:dyDescent="0.2">
      <c r="B8" s="29">
        <v>2</v>
      </c>
      <c r="C8" s="29">
        <f t="shared" ref="C8:C36" si="0">COUNT($G8:$Z8)</f>
        <v>1</v>
      </c>
      <c r="D8" s="29">
        <f t="shared" ref="D8:D36" si="1">SUM($G8:$Z8)</f>
        <v>4.2</v>
      </c>
      <c r="E8" s="66"/>
      <c r="F8" s="47" t="s">
        <v>61</v>
      </c>
      <c r="G8" s="48">
        <v>4.2</v>
      </c>
      <c r="H8" s="48"/>
      <c r="I8" s="48"/>
      <c r="J8" s="48"/>
    </row>
    <row r="9" spans="2:10" ht="15.75" customHeight="1" x14ac:dyDescent="0.2">
      <c r="B9" s="29">
        <v>3</v>
      </c>
      <c r="C9" s="29">
        <f t="shared" si="0"/>
        <v>1</v>
      </c>
      <c r="D9" s="29">
        <f t="shared" si="1"/>
        <v>5</v>
      </c>
      <c r="E9" s="66"/>
      <c r="F9" s="47" t="s">
        <v>62</v>
      </c>
      <c r="G9" s="48">
        <v>5</v>
      </c>
      <c r="H9" s="48"/>
      <c r="I9" s="48"/>
      <c r="J9" s="48"/>
    </row>
    <row r="10" spans="2:10" ht="15.75" customHeight="1" x14ac:dyDescent="0.2">
      <c r="B10" s="29">
        <v>4</v>
      </c>
      <c r="C10" s="29">
        <f t="shared" si="0"/>
        <v>3</v>
      </c>
      <c r="D10" s="29">
        <f t="shared" si="1"/>
        <v>6</v>
      </c>
      <c r="E10" s="66"/>
      <c r="F10" s="47" t="s">
        <v>26</v>
      </c>
      <c r="G10" s="48">
        <v>0.8</v>
      </c>
      <c r="H10" s="48">
        <v>4</v>
      </c>
      <c r="I10" s="48"/>
      <c r="J10" s="48">
        <v>1.2</v>
      </c>
    </row>
    <row r="11" spans="2:10" ht="15.75" customHeight="1" x14ac:dyDescent="0.2">
      <c r="B11" s="29">
        <v>5</v>
      </c>
      <c r="C11" s="29">
        <f t="shared" si="0"/>
        <v>1</v>
      </c>
      <c r="D11" s="29">
        <f t="shared" si="1"/>
        <v>0.2</v>
      </c>
      <c r="E11" s="66"/>
      <c r="F11" s="47" t="s">
        <v>95</v>
      </c>
      <c r="G11" s="48">
        <v>0.2</v>
      </c>
      <c r="H11" s="48"/>
      <c r="I11" s="48"/>
      <c r="J11" s="48"/>
    </row>
    <row r="12" spans="2:10" ht="15.75" customHeight="1" x14ac:dyDescent="0.2">
      <c r="B12" s="29">
        <v>6</v>
      </c>
      <c r="C12" s="29">
        <f t="shared" si="0"/>
        <v>1</v>
      </c>
      <c r="D12" s="29">
        <f t="shared" si="1"/>
        <v>6</v>
      </c>
      <c r="E12" s="66"/>
      <c r="F12" s="47" t="s">
        <v>27</v>
      </c>
      <c r="G12" s="48"/>
      <c r="H12" s="48"/>
      <c r="I12" s="48">
        <v>6</v>
      </c>
      <c r="J12" s="48"/>
    </row>
    <row r="13" spans="2:10" ht="15.75" customHeight="1" x14ac:dyDescent="0.2">
      <c r="B13" s="29">
        <v>7</v>
      </c>
      <c r="C13" s="29">
        <f t="shared" si="0"/>
        <v>1</v>
      </c>
      <c r="D13" s="29">
        <f t="shared" si="1"/>
        <v>2.2000000000000002</v>
      </c>
      <c r="E13" s="66"/>
      <c r="F13" s="47" t="s">
        <v>28</v>
      </c>
      <c r="G13" s="48"/>
      <c r="H13" s="48"/>
      <c r="I13" s="48"/>
      <c r="J13" s="48">
        <v>2.2000000000000002</v>
      </c>
    </row>
    <row r="14" spans="2:10" ht="15.75" customHeight="1" x14ac:dyDescent="0.2">
      <c r="B14" s="29">
        <v>8</v>
      </c>
      <c r="C14" s="29">
        <f t="shared" si="0"/>
        <v>1</v>
      </c>
      <c r="D14" s="29">
        <f t="shared" si="1"/>
        <v>2</v>
      </c>
      <c r="E14" s="66"/>
      <c r="F14" s="47" t="s">
        <v>53</v>
      </c>
      <c r="G14" s="48"/>
      <c r="H14" s="48">
        <v>2</v>
      </c>
      <c r="I14" s="48"/>
      <c r="J14" s="48"/>
    </row>
    <row r="15" spans="2:10" ht="15.75" customHeight="1" x14ac:dyDescent="0.2">
      <c r="B15" s="29">
        <v>9</v>
      </c>
      <c r="C15" s="29">
        <f t="shared" si="0"/>
        <v>1</v>
      </c>
      <c r="D15" s="29">
        <f t="shared" si="1"/>
        <v>6</v>
      </c>
      <c r="E15" s="66"/>
      <c r="F15" s="47" t="s">
        <v>29</v>
      </c>
      <c r="G15" s="48"/>
      <c r="H15" s="48"/>
      <c r="I15" s="48">
        <v>6</v>
      </c>
      <c r="J15" s="48"/>
    </row>
    <row r="16" spans="2:10" ht="15.75" customHeight="1" x14ac:dyDescent="0.2">
      <c r="B16" s="29">
        <v>10</v>
      </c>
      <c r="C16" s="29">
        <f t="shared" si="0"/>
        <v>2</v>
      </c>
      <c r="D16" s="29">
        <f t="shared" si="1"/>
        <v>2.2000000000000002</v>
      </c>
      <c r="E16" s="66"/>
      <c r="F16" s="47" t="s">
        <v>30</v>
      </c>
      <c r="G16" s="48"/>
      <c r="H16" s="48">
        <v>1</v>
      </c>
      <c r="I16" s="48"/>
      <c r="J16" s="48">
        <v>1.2</v>
      </c>
    </row>
    <row r="17" spans="2:10" ht="15.75" customHeight="1" x14ac:dyDescent="0.2">
      <c r="B17" s="29">
        <v>11</v>
      </c>
      <c r="C17" s="29">
        <f t="shared" si="0"/>
        <v>1</v>
      </c>
      <c r="D17" s="29">
        <f t="shared" si="1"/>
        <v>6</v>
      </c>
      <c r="E17" s="66"/>
      <c r="F17" s="47" t="s">
        <v>54</v>
      </c>
      <c r="G17" s="48"/>
      <c r="H17" s="48"/>
      <c r="I17" s="48">
        <v>6</v>
      </c>
      <c r="J17" s="48"/>
    </row>
    <row r="18" spans="2:10" ht="15.75" customHeight="1" x14ac:dyDescent="0.2">
      <c r="B18" s="29">
        <v>12</v>
      </c>
      <c r="C18" s="29">
        <f t="shared" si="0"/>
        <v>1</v>
      </c>
      <c r="D18" s="29">
        <f t="shared" si="1"/>
        <v>2.8</v>
      </c>
      <c r="E18" s="66"/>
      <c r="F18" s="47" t="s">
        <v>50</v>
      </c>
      <c r="G18" s="48"/>
      <c r="H18" s="48">
        <v>2.8</v>
      </c>
      <c r="I18" s="48"/>
      <c r="J18" s="48"/>
    </row>
    <row r="19" spans="2:10" ht="15.75" customHeight="1" x14ac:dyDescent="0.2">
      <c r="B19" s="29">
        <v>13</v>
      </c>
      <c r="C19" s="29">
        <f t="shared" si="0"/>
        <v>1</v>
      </c>
      <c r="D19" s="29">
        <f t="shared" si="1"/>
        <v>2</v>
      </c>
      <c r="E19" s="66"/>
      <c r="F19" s="47" t="s">
        <v>55</v>
      </c>
      <c r="G19" s="48"/>
      <c r="H19" s="48">
        <v>2</v>
      </c>
      <c r="I19" s="48"/>
      <c r="J19" s="48"/>
    </row>
    <row r="20" spans="2:10" ht="15.75" customHeight="1" x14ac:dyDescent="0.2">
      <c r="B20" s="29">
        <v>14</v>
      </c>
      <c r="C20" s="29">
        <f t="shared" si="0"/>
        <v>1</v>
      </c>
      <c r="D20" s="29">
        <f t="shared" si="1"/>
        <v>1.8</v>
      </c>
      <c r="E20" s="66"/>
      <c r="F20" s="47" t="s">
        <v>56</v>
      </c>
      <c r="G20" s="48"/>
      <c r="H20" s="48">
        <v>1.8</v>
      </c>
      <c r="I20" s="48"/>
      <c r="J20" s="48"/>
    </row>
    <row r="21" spans="2:10" ht="15.75" customHeight="1" x14ac:dyDescent="0.2">
      <c r="B21" s="29">
        <v>15</v>
      </c>
      <c r="C21" s="29">
        <f t="shared" si="0"/>
        <v>1</v>
      </c>
      <c r="D21" s="29">
        <f t="shared" si="1"/>
        <v>2</v>
      </c>
      <c r="E21" s="66"/>
      <c r="F21" s="47" t="s">
        <v>31</v>
      </c>
      <c r="G21" s="48"/>
      <c r="H21" s="48"/>
      <c r="I21" s="48"/>
      <c r="J21" s="48">
        <v>2</v>
      </c>
    </row>
    <row r="22" spans="2:10" ht="15.75" customHeight="1" x14ac:dyDescent="0.2">
      <c r="B22" s="29">
        <v>16</v>
      </c>
      <c r="C22" s="29">
        <f t="shared" si="0"/>
        <v>2</v>
      </c>
      <c r="D22" s="29">
        <f t="shared" si="1"/>
        <v>2</v>
      </c>
      <c r="E22" s="66"/>
      <c r="F22" s="47" t="s">
        <v>32</v>
      </c>
      <c r="G22" s="48"/>
      <c r="H22" s="48">
        <v>1</v>
      </c>
      <c r="I22" s="48"/>
      <c r="J22" s="48">
        <v>1</v>
      </c>
    </row>
    <row r="23" spans="2:10" ht="15.75" customHeight="1" x14ac:dyDescent="0.2">
      <c r="B23" s="29">
        <v>17</v>
      </c>
      <c r="C23" s="29">
        <f t="shared" si="0"/>
        <v>2</v>
      </c>
      <c r="D23" s="29">
        <f t="shared" si="1"/>
        <v>2</v>
      </c>
      <c r="E23" s="66"/>
      <c r="F23" s="47" t="s">
        <v>33</v>
      </c>
      <c r="G23" s="48"/>
      <c r="H23" s="48">
        <v>1</v>
      </c>
      <c r="I23" s="48"/>
      <c r="J23" s="48">
        <v>1</v>
      </c>
    </row>
    <row r="24" spans="2:10" ht="15.75" customHeight="1" x14ac:dyDescent="0.2">
      <c r="B24" s="29">
        <v>18</v>
      </c>
      <c r="C24" s="29">
        <f t="shared" si="0"/>
        <v>2</v>
      </c>
      <c r="D24" s="29">
        <f t="shared" si="1"/>
        <v>5</v>
      </c>
      <c r="E24" s="66"/>
      <c r="F24" s="47" t="s">
        <v>34</v>
      </c>
      <c r="G24" s="48"/>
      <c r="H24" s="48">
        <v>4</v>
      </c>
      <c r="I24" s="48"/>
      <c r="J24" s="48">
        <v>1</v>
      </c>
    </row>
    <row r="25" spans="2:10" ht="15.75" customHeight="1" x14ac:dyDescent="0.2">
      <c r="B25" s="29">
        <v>19</v>
      </c>
      <c r="C25" s="29">
        <f t="shared" si="0"/>
        <v>1</v>
      </c>
      <c r="D25" s="29">
        <f t="shared" si="1"/>
        <v>6</v>
      </c>
      <c r="E25" s="66"/>
      <c r="F25" s="47" t="s">
        <v>35</v>
      </c>
      <c r="G25" s="48"/>
      <c r="H25" s="48"/>
      <c r="I25" s="48">
        <v>6</v>
      </c>
      <c r="J25" s="48"/>
    </row>
    <row r="26" spans="2:10" ht="15.75" customHeight="1" x14ac:dyDescent="0.2">
      <c r="B26" s="29">
        <v>20</v>
      </c>
      <c r="C26" s="29">
        <f t="shared" si="0"/>
        <v>2</v>
      </c>
      <c r="D26" s="29">
        <f t="shared" si="1"/>
        <v>3.2</v>
      </c>
      <c r="E26" s="66"/>
      <c r="F26" s="47" t="s">
        <v>36</v>
      </c>
      <c r="G26" s="48"/>
      <c r="H26" s="48">
        <v>1.2</v>
      </c>
      <c r="I26" s="48"/>
      <c r="J26" s="48">
        <v>2</v>
      </c>
    </row>
    <row r="27" spans="2:10" ht="15.75" customHeight="1" x14ac:dyDescent="0.2">
      <c r="B27" s="29">
        <v>21</v>
      </c>
      <c r="C27" s="29">
        <f t="shared" si="0"/>
        <v>1</v>
      </c>
      <c r="D27" s="29">
        <f t="shared" si="1"/>
        <v>6</v>
      </c>
      <c r="E27" s="66"/>
      <c r="F27" s="47" t="s">
        <v>37</v>
      </c>
      <c r="G27" s="48"/>
      <c r="H27" s="48"/>
      <c r="I27" s="48">
        <v>6</v>
      </c>
      <c r="J27" s="48"/>
    </row>
    <row r="28" spans="2:10" ht="15.75" customHeight="1" x14ac:dyDescent="0.2">
      <c r="B28" s="29">
        <v>22</v>
      </c>
      <c r="C28" s="29">
        <f t="shared" si="0"/>
        <v>1</v>
      </c>
      <c r="D28" s="29">
        <f t="shared" si="1"/>
        <v>6</v>
      </c>
      <c r="E28" s="66"/>
      <c r="F28" s="47" t="s">
        <v>57</v>
      </c>
      <c r="G28" s="48"/>
      <c r="H28" s="48"/>
      <c r="I28" s="48">
        <v>6</v>
      </c>
      <c r="J28" s="48"/>
    </row>
    <row r="29" spans="2:10" ht="15.75" customHeight="1" x14ac:dyDescent="0.2">
      <c r="B29" s="29">
        <v>23</v>
      </c>
      <c r="C29" s="29">
        <f t="shared" si="0"/>
        <v>1</v>
      </c>
      <c r="D29" s="29">
        <f t="shared" si="1"/>
        <v>2</v>
      </c>
      <c r="E29" s="66"/>
      <c r="F29" s="47" t="s">
        <v>58</v>
      </c>
      <c r="G29" s="48"/>
      <c r="H29" s="48">
        <v>2</v>
      </c>
      <c r="I29" s="48"/>
      <c r="J29" s="48"/>
    </row>
    <row r="30" spans="2:10" ht="15.75" customHeight="1" x14ac:dyDescent="0.2">
      <c r="B30" s="29">
        <v>24</v>
      </c>
      <c r="C30" s="29">
        <f t="shared" si="0"/>
        <v>1</v>
      </c>
      <c r="D30" s="29">
        <f t="shared" si="1"/>
        <v>6</v>
      </c>
      <c r="E30" s="25"/>
      <c r="F30" s="47" t="s">
        <v>59</v>
      </c>
      <c r="G30" s="48"/>
      <c r="H30" s="48"/>
      <c r="I30" s="48">
        <v>6</v>
      </c>
      <c r="J30" s="48"/>
    </row>
    <row r="31" spans="2:10" ht="15.75" customHeight="1" x14ac:dyDescent="0.2">
      <c r="B31" s="29">
        <v>25</v>
      </c>
      <c r="C31" s="29">
        <f t="shared" si="0"/>
        <v>1</v>
      </c>
      <c r="D31" s="29">
        <f t="shared" si="1"/>
        <v>0.8</v>
      </c>
      <c r="E31" s="25"/>
      <c r="F31" s="47" t="s">
        <v>92</v>
      </c>
      <c r="G31" s="48">
        <v>0.8</v>
      </c>
      <c r="H31" s="48"/>
      <c r="I31" s="48"/>
      <c r="J31" s="48"/>
    </row>
    <row r="32" spans="2:10" ht="15.75" customHeight="1" x14ac:dyDescent="0.2">
      <c r="B32" s="29">
        <v>26</v>
      </c>
      <c r="C32" s="29">
        <f t="shared" si="0"/>
        <v>1</v>
      </c>
      <c r="D32" s="29">
        <f t="shared" si="1"/>
        <v>5</v>
      </c>
      <c r="E32" s="25"/>
      <c r="F32" s="47" t="s">
        <v>49</v>
      </c>
      <c r="G32" s="48"/>
      <c r="H32" s="48"/>
      <c r="I32" s="48">
        <v>5</v>
      </c>
      <c r="J32" s="48"/>
    </row>
    <row r="33" spans="2:10" ht="15.75" customHeight="1" x14ac:dyDescent="0.2">
      <c r="B33" s="29">
        <v>27</v>
      </c>
      <c r="C33" s="29">
        <f t="shared" si="0"/>
        <v>1</v>
      </c>
      <c r="D33" s="29">
        <f t="shared" si="1"/>
        <v>1</v>
      </c>
      <c r="E33" s="25"/>
      <c r="F33" s="47" t="s">
        <v>38</v>
      </c>
      <c r="G33" s="48"/>
      <c r="H33" s="48">
        <v>1</v>
      </c>
      <c r="I33" s="48"/>
      <c r="J33" s="48"/>
    </row>
    <row r="34" spans="2:10" ht="15.75" customHeight="1" x14ac:dyDescent="0.2">
      <c r="B34" s="29">
        <v>28</v>
      </c>
      <c r="C34" s="29">
        <f t="shared" si="0"/>
        <v>1</v>
      </c>
      <c r="D34" s="29">
        <f t="shared" si="1"/>
        <v>0.2</v>
      </c>
      <c r="E34" s="25"/>
      <c r="F34" s="47" t="s">
        <v>93</v>
      </c>
      <c r="G34" s="48">
        <v>0.2</v>
      </c>
      <c r="H34" s="48"/>
      <c r="I34" s="48"/>
      <c r="J34" s="48"/>
    </row>
    <row r="35" spans="2:10" ht="15.75" customHeight="1" x14ac:dyDescent="0.2">
      <c r="B35" s="29">
        <v>29</v>
      </c>
      <c r="C35" s="29">
        <f t="shared" si="0"/>
        <v>1</v>
      </c>
      <c r="D35" s="29">
        <f t="shared" si="1"/>
        <v>6</v>
      </c>
      <c r="E35" s="25"/>
      <c r="F35" s="47" t="s">
        <v>39</v>
      </c>
      <c r="G35" s="48"/>
      <c r="H35" s="48"/>
      <c r="I35" s="48">
        <v>6</v>
      </c>
      <c r="J35" s="48"/>
    </row>
    <row r="36" spans="2:10" ht="15.75" customHeight="1" x14ac:dyDescent="0.2">
      <c r="B36" s="29">
        <v>30</v>
      </c>
      <c r="C36" s="29">
        <f t="shared" si="0"/>
        <v>1</v>
      </c>
      <c r="D36" s="29">
        <f t="shared" si="1"/>
        <v>1</v>
      </c>
      <c r="E36" s="25"/>
      <c r="F36" s="47" t="s">
        <v>94</v>
      </c>
      <c r="G36" s="48"/>
      <c r="H36" s="48"/>
      <c r="I36" s="48"/>
      <c r="J36" s="48">
        <v>1</v>
      </c>
    </row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</sheetData>
  <mergeCells count="1">
    <mergeCell ref="B1:E1"/>
  </mergeCells>
  <conditionalFormatting sqref="G1:J1">
    <cfRule type="cellIs" dxfId="7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pane ySplit="6" topLeftCell="A7" activePane="bottomLeft" state="frozen"/>
      <selection pane="bottomLeft" activeCell="F9" sqref="F9"/>
    </sheetView>
  </sheetViews>
  <sheetFormatPr defaultColWidth="14.42578125" defaultRowHeight="15.75" customHeight="1" x14ac:dyDescent="0.2"/>
  <cols>
    <col min="1" max="3" width="4.42578125" style="23" customWidth="1"/>
    <col min="4" max="4" width="38.28515625" style="23" customWidth="1"/>
    <col min="5" max="5" width="20.140625" style="23" bestFit="1" customWidth="1"/>
    <col min="6" max="6" width="16.140625" customWidth="1"/>
    <col min="7" max="7" width="17" customWidth="1"/>
    <col min="8" max="8" width="10.5703125" customWidth="1"/>
    <col min="9" max="11" width="10.42578125" customWidth="1"/>
    <col min="12" max="12" width="7.140625" customWidth="1"/>
  </cols>
  <sheetData>
    <row r="1" spans="1:10" ht="39.75" customHeight="1" x14ac:dyDescent="0.2">
      <c r="A1" s="49" t="s">
        <v>91</v>
      </c>
      <c r="B1" s="50"/>
      <c r="C1" s="50"/>
      <c r="D1" s="50"/>
      <c r="G1" s="39" t="b">
        <f>G6='Project-Valuation'!B4</f>
        <v>0</v>
      </c>
      <c r="H1" s="39" t="b">
        <f>H6='Project-Valuation'!C4</f>
        <v>0</v>
      </c>
      <c r="I1" s="39" t="b">
        <f>I6='Project-Valuation'!D4</f>
        <v>0</v>
      </c>
      <c r="J1" s="39" t="b">
        <f>J6='Project-Valuation'!E4</f>
        <v>0</v>
      </c>
    </row>
    <row r="2" spans="1:10" ht="15.75" customHeight="1" x14ac:dyDescent="0.2">
      <c r="A2" s="50" t="s">
        <v>89</v>
      </c>
      <c r="B2" s="50"/>
      <c r="C2" s="50"/>
      <c r="D2" s="50"/>
      <c r="E2" s="30"/>
      <c r="F2" s="30" t="s">
        <v>0</v>
      </c>
      <c r="G2" s="38">
        <v>10</v>
      </c>
      <c r="H2" s="38">
        <v>10</v>
      </c>
      <c r="I2" s="38">
        <v>10</v>
      </c>
      <c r="J2" s="38">
        <v>10</v>
      </c>
    </row>
    <row r="3" spans="1:10" ht="15.75" customHeight="1" x14ac:dyDescent="0.2">
      <c r="A3" s="50" t="s">
        <v>90</v>
      </c>
      <c r="B3" s="50"/>
      <c r="C3" s="50"/>
      <c r="D3" s="50"/>
      <c r="E3" s="30"/>
      <c r="F3" s="43" t="s">
        <v>15</v>
      </c>
      <c r="G3" s="29">
        <f>COUNT(G$7:G$52)</f>
        <v>7</v>
      </c>
      <c r="H3" s="29">
        <f>COUNT(H$7:H$52)</f>
        <v>12</v>
      </c>
      <c r="I3" s="29">
        <f>COUNT(I$7:I$52)</f>
        <v>9</v>
      </c>
      <c r="J3" s="29">
        <f>COUNT(J$7:J$52)</f>
        <v>9</v>
      </c>
    </row>
    <row r="4" spans="1:10" ht="15.75" customHeight="1" x14ac:dyDescent="0.2">
      <c r="A4" s="51" t="s">
        <v>96</v>
      </c>
      <c r="B4" s="50"/>
      <c r="C4" s="50"/>
      <c r="D4" s="50"/>
      <c r="E4" s="30"/>
      <c r="F4" s="43" t="s">
        <v>16</v>
      </c>
      <c r="G4" s="29">
        <f>SUM(G$7:G$52)</f>
        <v>12.2</v>
      </c>
      <c r="H4" s="29">
        <f>SUM(H$7:H$52)</f>
        <v>23.8</v>
      </c>
      <c r="I4" s="29">
        <f>SUM(I$7:I$52)</f>
        <v>53</v>
      </c>
      <c r="J4" s="29">
        <f>SUM(J$7:J$52)</f>
        <v>12.599999999999998</v>
      </c>
    </row>
    <row r="5" spans="1:10" ht="15.75" customHeight="1" x14ac:dyDescent="0.2">
      <c r="E5" s="30"/>
      <c r="F5" s="45" t="s">
        <v>25</v>
      </c>
      <c r="G5" s="45" t="s">
        <v>12</v>
      </c>
      <c r="H5" s="45"/>
      <c r="I5" s="45"/>
      <c r="J5" s="45"/>
    </row>
    <row r="6" spans="1:10" ht="15.75" customHeight="1" x14ac:dyDescent="0.2">
      <c r="D6" s="25"/>
      <c r="E6" s="26" t="s">
        <v>43</v>
      </c>
      <c r="F6" s="63" t="s">
        <v>13</v>
      </c>
      <c r="G6" s="63" t="s">
        <v>51</v>
      </c>
      <c r="H6" s="63" t="s">
        <v>40</v>
      </c>
      <c r="I6" s="63" t="s">
        <v>41</v>
      </c>
      <c r="J6" s="63" t="s">
        <v>42</v>
      </c>
    </row>
    <row r="7" spans="1:10" ht="15.75" customHeight="1" x14ac:dyDescent="0.2">
      <c r="D7" s="52" t="str">
        <f>VLOOKUP('PRA-Summary'!F7,'[1]Project-Team'!$B$2:$D$46,3,FALSE)</f>
        <v>Aashiq Hameed</v>
      </c>
      <c r="E7" s="25" t="s">
        <v>148</v>
      </c>
      <c r="F7" s="47" t="s">
        <v>93</v>
      </c>
      <c r="G7" s="48">
        <v>0.2</v>
      </c>
      <c r="H7" s="48"/>
      <c r="I7" s="48"/>
      <c r="J7" s="48"/>
    </row>
    <row r="8" spans="1:10" ht="15.75" customHeight="1" x14ac:dyDescent="0.2">
      <c r="D8" s="52" t="str">
        <f>VLOOKUP('PRA-Summary'!F8,'[1]Project-Team'!$B$2:$D$46,3,FALSE)</f>
        <v>Ashok S</v>
      </c>
      <c r="E8" s="53" t="s">
        <v>72</v>
      </c>
      <c r="F8" s="47" t="s">
        <v>34</v>
      </c>
      <c r="G8" s="48"/>
      <c r="H8" s="48">
        <v>4</v>
      </c>
      <c r="I8" s="48"/>
      <c r="J8" s="48">
        <v>1</v>
      </c>
    </row>
    <row r="9" spans="1:10" ht="15.75" customHeight="1" x14ac:dyDescent="0.2">
      <c r="D9" s="52" t="str">
        <f>VLOOKUP('PRA-Summary'!F9,'[1]Project-Team'!$B$2:$D$46,3,FALSE)</f>
        <v>Braj Mohan Goud</v>
      </c>
      <c r="E9" s="53" t="s">
        <v>66</v>
      </c>
      <c r="F9" s="47" t="s">
        <v>29</v>
      </c>
      <c r="G9" s="48"/>
      <c r="H9" s="48"/>
      <c r="I9" s="48">
        <v>6</v>
      </c>
      <c r="J9" s="48"/>
    </row>
    <row r="10" spans="1:10" ht="15.75" customHeight="1" x14ac:dyDescent="0.2">
      <c r="D10" s="52" t="str">
        <f>VLOOKUP('PRA-Summary'!F10,'[1]Project-Team'!$B$2:$D$46,3,FALSE)</f>
        <v>Deepika Ranganathan</v>
      </c>
      <c r="E10" s="53" t="s">
        <v>69</v>
      </c>
      <c r="F10" s="47" t="s">
        <v>31</v>
      </c>
      <c r="G10" s="48"/>
      <c r="H10" s="48"/>
      <c r="I10" s="48"/>
      <c r="J10" s="48">
        <v>2</v>
      </c>
    </row>
    <row r="11" spans="1:10" ht="15.75" customHeight="1" x14ac:dyDescent="0.2">
      <c r="D11" s="52" t="str">
        <f>VLOOKUP('PRA-Summary'!F11,'[1]Project-Team'!$B$2:$D$46,3,FALSE)</f>
        <v>Dilip Prasad J</v>
      </c>
      <c r="E11" s="53" t="s">
        <v>71</v>
      </c>
      <c r="F11" s="47" t="s">
        <v>33</v>
      </c>
      <c r="G11" s="48"/>
      <c r="H11" s="48">
        <v>1</v>
      </c>
      <c r="I11" s="48"/>
      <c r="J11" s="48">
        <v>1</v>
      </c>
    </row>
    <row r="12" spans="1:10" ht="15.75" customHeight="1" x14ac:dyDescent="0.2">
      <c r="D12" s="52" t="str">
        <f>VLOOKUP('PRA-Summary'!F12,'[1]Project-Team'!$B$2:$D$46,3,FALSE)</f>
        <v>Gowher John A S</v>
      </c>
      <c r="E12" s="25" t="s">
        <v>149</v>
      </c>
      <c r="F12" s="47" t="s">
        <v>94</v>
      </c>
      <c r="G12" s="48"/>
      <c r="H12" s="48"/>
      <c r="I12" s="48"/>
      <c r="J12" s="48">
        <v>1</v>
      </c>
    </row>
    <row r="13" spans="1:10" ht="15.75" customHeight="1" x14ac:dyDescent="0.2">
      <c r="D13" s="52" t="str">
        <f>VLOOKUP('PRA-Summary'!F13,'[1]Project-Team'!$B$2:$D$46,3,FALSE)</f>
        <v>Karthikeyan V</v>
      </c>
      <c r="E13" s="53" t="s">
        <v>70</v>
      </c>
      <c r="F13" s="47" t="s">
        <v>32</v>
      </c>
      <c r="G13" s="48"/>
      <c r="H13" s="48">
        <v>1</v>
      </c>
      <c r="I13" s="48"/>
      <c r="J13" s="48">
        <v>1</v>
      </c>
    </row>
    <row r="14" spans="1:10" ht="15.75" customHeight="1" x14ac:dyDescent="0.2">
      <c r="D14" s="52" t="str">
        <f>VLOOKUP('PRA-Summary'!F14,'[1]Project-Team'!$B$2:$D$46,3,FALSE)</f>
        <v>Latha V</v>
      </c>
      <c r="E14" s="53" t="s">
        <v>86</v>
      </c>
      <c r="F14" s="47" t="s">
        <v>60</v>
      </c>
      <c r="G14" s="48">
        <v>1</v>
      </c>
      <c r="H14" s="48"/>
      <c r="I14" s="48"/>
      <c r="J14" s="48"/>
    </row>
    <row r="15" spans="1:10" ht="15.75" customHeight="1" x14ac:dyDescent="0.2">
      <c r="D15" s="52" t="str">
        <f>VLOOKUP('PRA-Summary'!F15,'[1]Project-Team'!$B$2:$D$46,3,FALSE)</f>
        <v>Murali Krishna J</v>
      </c>
      <c r="E15" s="53" t="s">
        <v>84</v>
      </c>
      <c r="F15" s="47" t="s">
        <v>57</v>
      </c>
      <c r="G15" s="48"/>
      <c r="H15" s="48"/>
      <c r="I15" s="48">
        <v>6</v>
      </c>
      <c r="J15" s="48"/>
    </row>
    <row r="16" spans="1:10" ht="15.75" customHeight="1" x14ac:dyDescent="0.2">
      <c r="D16" s="52" t="str">
        <f>VLOOKUP('PRA-Summary'!F16,'[1]Project-Team'!$B$2:$D$46,3,FALSE)</f>
        <v>Nadem Manohar</v>
      </c>
      <c r="E16" s="53" t="s">
        <v>75</v>
      </c>
      <c r="F16" s="47" t="s">
        <v>37</v>
      </c>
      <c r="G16" s="48"/>
      <c r="H16" s="48"/>
      <c r="I16" s="48">
        <v>6</v>
      </c>
      <c r="J16" s="48"/>
    </row>
    <row r="17" spans="4:10" ht="15.75" customHeight="1" x14ac:dyDescent="0.2">
      <c r="D17" s="52" t="str">
        <f>VLOOKUP('PRA-Summary'!F17,'[1]Project-Team'!$B$2:$D$46,3,FALSE)</f>
        <v>Naresh Narava</v>
      </c>
      <c r="E17" s="53" t="s">
        <v>82</v>
      </c>
      <c r="F17" s="47" t="s">
        <v>58</v>
      </c>
      <c r="G17" s="48"/>
      <c r="H17" s="48">
        <v>2</v>
      </c>
      <c r="I17" s="48"/>
      <c r="J17" s="48"/>
    </row>
    <row r="18" spans="4:10" ht="15.75" customHeight="1" x14ac:dyDescent="0.2">
      <c r="D18" s="52" t="str">
        <f>VLOOKUP('PRA-Summary'!F18,'[1]Project-Team'!$B$2:$D$46,3,FALSE)</f>
        <v>Nivedha C</v>
      </c>
      <c r="E18" s="53" t="s">
        <v>79</v>
      </c>
      <c r="F18" s="47" t="s">
        <v>53</v>
      </c>
      <c r="G18" s="48"/>
      <c r="H18" s="48">
        <v>2</v>
      </c>
      <c r="I18" s="48"/>
      <c r="J18" s="48"/>
    </row>
    <row r="19" spans="4:10" ht="15.75" customHeight="1" x14ac:dyDescent="0.2">
      <c r="D19" s="52" t="str">
        <f>VLOOKUP('PRA-Summary'!F19,'[1]Project-Team'!$B$2:$D$46,3,FALSE)</f>
        <v>NT Nathan</v>
      </c>
      <c r="E19" s="53" t="s">
        <v>146</v>
      </c>
      <c r="F19" s="47" t="s">
        <v>95</v>
      </c>
      <c r="G19" s="48">
        <v>0.2</v>
      </c>
      <c r="H19" s="48"/>
      <c r="I19" s="48"/>
      <c r="J19" s="48"/>
    </row>
    <row r="20" spans="4:10" ht="15.75" customHeight="1" x14ac:dyDescent="0.2">
      <c r="D20" s="52" t="str">
        <f>VLOOKUP('PRA-Summary'!F20,'[1]Project-Team'!$B$2:$D$46,3,FALSE)</f>
        <v>Pramod Kumar Matam</v>
      </c>
      <c r="E20" s="53" t="s">
        <v>73</v>
      </c>
      <c r="F20" s="47" t="s">
        <v>35</v>
      </c>
      <c r="G20" s="48"/>
      <c r="H20" s="48"/>
      <c r="I20" s="48">
        <v>6</v>
      </c>
      <c r="J20" s="48"/>
    </row>
    <row r="21" spans="4:10" ht="15.75" customHeight="1" x14ac:dyDescent="0.2">
      <c r="D21" s="52" t="str">
        <f>VLOOKUP('PRA-Summary'!F21,'[1]Project-Team'!$B$2:$D$46,3,FALSE)</f>
        <v>Priya P</v>
      </c>
      <c r="E21" s="53" t="s">
        <v>87</v>
      </c>
      <c r="F21" s="47" t="s">
        <v>61</v>
      </c>
      <c r="G21" s="48">
        <v>4.2</v>
      </c>
      <c r="H21" s="48"/>
      <c r="I21" s="48"/>
      <c r="J21" s="48"/>
    </row>
    <row r="22" spans="4:10" ht="15.75" customHeight="1" x14ac:dyDescent="0.2">
      <c r="D22" s="52" t="str">
        <f>VLOOKUP('PRA-Summary'!F22,'[1]Project-Team'!$B$2:$D$46,3,FALSE)</f>
        <v>Rajeshkanna P</v>
      </c>
      <c r="E22" s="53" t="s">
        <v>74</v>
      </c>
      <c r="F22" s="47" t="s">
        <v>36</v>
      </c>
      <c r="G22" s="48"/>
      <c r="H22" s="48">
        <v>1.2</v>
      </c>
      <c r="I22" s="48"/>
      <c r="J22" s="48">
        <v>2</v>
      </c>
    </row>
    <row r="23" spans="4:10" ht="15.75" customHeight="1" x14ac:dyDescent="0.2">
      <c r="D23" s="52" t="str">
        <f>VLOOKUP('PRA-Summary'!F23,'[1]Project-Team'!$B$2:$D$46,3,FALSE)</f>
        <v>Ramachandran Ganesan</v>
      </c>
      <c r="E23" s="53" t="s">
        <v>81</v>
      </c>
      <c r="F23" s="47" t="s">
        <v>56</v>
      </c>
      <c r="G23" s="48"/>
      <c r="H23" s="48">
        <v>1.8</v>
      </c>
      <c r="I23" s="48"/>
      <c r="J23" s="48"/>
    </row>
    <row r="24" spans="4:10" ht="15.75" customHeight="1" x14ac:dyDescent="0.2">
      <c r="D24" s="52" t="str">
        <f>VLOOKUP('PRA-Summary'!F24,'[1]Project-Team'!$B$2:$D$46,3,FALSE)</f>
        <v>Ramakrishnan</v>
      </c>
      <c r="E24" s="25" t="s">
        <v>78</v>
      </c>
      <c r="F24" s="47" t="s">
        <v>39</v>
      </c>
      <c r="G24" s="48"/>
      <c r="H24" s="48"/>
      <c r="I24" s="48">
        <v>6</v>
      </c>
      <c r="J24" s="48"/>
    </row>
    <row r="25" spans="4:10" ht="15.75" customHeight="1" x14ac:dyDescent="0.2">
      <c r="D25" s="52" t="str">
        <f>VLOOKUP('PRA-Summary'!F25,'[1]Project-Team'!$B$2:$D$46,3,FALSE)</f>
        <v>Ravindra Kumar Tiwary</v>
      </c>
      <c r="E25" s="53" t="s">
        <v>65</v>
      </c>
      <c r="F25" s="47" t="s">
        <v>28</v>
      </c>
      <c r="G25" s="48"/>
      <c r="H25" s="48"/>
      <c r="I25" s="48"/>
      <c r="J25" s="48">
        <v>2.2000000000000002</v>
      </c>
    </row>
    <row r="26" spans="4:10" ht="15.75" customHeight="1" x14ac:dyDescent="0.2">
      <c r="D26" s="52" t="str">
        <f>VLOOKUP('PRA-Summary'!F26,'[1]Project-Team'!$B$2:$D$46,3,FALSE)</f>
        <v>Roshan Ara A W</v>
      </c>
      <c r="E26" s="53" t="s">
        <v>80</v>
      </c>
      <c r="F26" s="47" t="s">
        <v>55</v>
      </c>
      <c r="G26" s="48"/>
      <c r="H26" s="48">
        <v>2</v>
      </c>
      <c r="I26" s="48"/>
      <c r="J26" s="48"/>
    </row>
    <row r="27" spans="4:10" ht="15.75" customHeight="1" x14ac:dyDescent="0.2">
      <c r="D27" s="52" t="str">
        <f>VLOOKUP('PRA-Summary'!F27,'[1]Project-Team'!$B$2:$D$46,3,FALSE)</f>
        <v>Sai Prasanth</v>
      </c>
      <c r="E27" s="53" t="s">
        <v>83</v>
      </c>
      <c r="F27" s="47" t="s">
        <v>54</v>
      </c>
      <c r="G27" s="48"/>
      <c r="H27" s="48"/>
      <c r="I27" s="48">
        <v>6</v>
      </c>
      <c r="J27" s="48"/>
    </row>
    <row r="28" spans="4:10" ht="15.75" customHeight="1" x14ac:dyDescent="0.2">
      <c r="D28" s="52" t="str">
        <f>VLOOKUP('PRA-Summary'!F28,'[1]Project-Team'!$B$2:$D$46,3,FALSE)</f>
        <v>Sampath Rao Tirumala Ratnagiri Raju</v>
      </c>
      <c r="E28" s="53" t="s">
        <v>85</v>
      </c>
      <c r="F28" s="47" t="s">
        <v>59</v>
      </c>
      <c r="G28" s="48"/>
      <c r="H28" s="48"/>
      <c r="I28" s="48">
        <v>6</v>
      </c>
      <c r="J28" s="48"/>
    </row>
    <row r="29" spans="4:10" ht="15.75" customHeight="1" x14ac:dyDescent="0.2">
      <c r="D29" s="52" t="str">
        <f>VLOOKUP('PRA-Summary'!F29,'[1]Project-Team'!$B$2:$D$46,3,FALSE)</f>
        <v>Sanjana Babu</v>
      </c>
      <c r="E29" s="53" t="s">
        <v>68</v>
      </c>
      <c r="F29" s="47" t="s">
        <v>50</v>
      </c>
      <c r="G29" s="48"/>
      <c r="H29" s="48">
        <v>2.8</v>
      </c>
      <c r="I29" s="48"/>
      <c r="J29" s="48"/>
    </row>
    <row r="30" spans="4:10" ht="15.75" customHeight="1" x14ac:dyDescent="0.2">
      <c r="D30" s="52" t="str">
        <f>VLOOKUP('PRA-Summary'!F30,'[1]Project-Team'!$B$2:$D$46,3,FALSE)</f>
        <v>Sathish V</v>
      </c>
      <c r="E30" s="53" t="s">
        <v>67</v>
      </c>
      <c r="F30" s="47" t="s">
        <v>30</v>
      </c>
      <c r="G30" s="48"/>
      <c r="H30" s="48">
        <v>1</v>
      </c>
      <c r="I30" s="48"/>
      <c r="J30" s="48">
        <v>1.2</v>
      </c>
    </row>
    <row r="31" spans="4:10" ht="15.75" customHeight="1" x14ac:dyDescent="0.2">
      <c r="D31" s="52" t="str">
        <f>VLOOKUP('PRA-Summary'!F31,'[1]Project-Team'!$B$2:$D$46,3,FALSE)</f>
        <v>Senthil Nathan Sai</v>
      </c>
      <c r="E31" s="53" t="s">
        <v>147</v>
      </c>
      <c r="F31" s="47" t="s">
        <v>92</v>
      </c>
      <c r="G31" s="48">
        <v>0.8</v>
      </c>
      <c r="H31" s="48"/>
      <c r="I31" s="48"/>
      <c r="J31" s="48"/>
    </row>
    <row r="32" spans="4:10" ht="15.75" customHeight="1" x14ac:dyDescent="0.2">
      <c r="D32" s="52" t="str">
        <f>VLOOKUP('PRA-Summary'!F32,'[1]Project-Team'!$B$2:$D$46,3,FALSE)</f>
        <v>Seshan T R</v>
      </c>
      <c r="E32" s="53" t="s">
        <v>63</v>
      </c>
      <c r="F32" s="47" t="s">
        <v>26</v>
      </c>
      <c r="G32" s="48">
        <v>0.8</v>
      </c>
      <c r="H32" s="48">
        <v>4</v>
      </c>
      <c r="I32" s="48"/>
      <c r="J32" s="48">
        <v>1.2</v>
      </c>
    </row>
    <row r="33" spans="4:10" ht="15.75" customHeight="1" x14ac:dyDescent="0.2">
      <c r="D33" s="52" t="str">
        <f>VLOOKUP('PRA-Summary'!F33,'[1]Project-Team'!$B$2:$D$46,3,FALSE)</f>
        <v>Shreya Gupta</v>
      </c>
      <c r="E33" s="25" t="s">
        <v>77</v>
      </c>
      <c r="F33" s="47" t="s">
        <v>38</v>
      </c>
      <c r="G33" s="48"/>
      <c r="H33" s="48">
        <v>1</v>
      </c>
      <c r="I33" s="48"/>
      <c r="J33" s="48"/>
    </row>
    <row r="34" spans="4:10" ht="15.75" customHeight="1" x14ac:dyDescent="0.2">
      <c r="D34" s="52" t="str">
        <f>VLOOKUP('PRA-Summary'!F34,'[1]Project-Team'!$B$2:$D$46,3,FALSE)</f>
        <v>Sudha M</v>
      </c>
      <c r="E34" s="53" t="s">
        <v>88</v>
      </c>
      <c r="F34" s="47" t="s">
        <v>62</v>
      </c>
      <c r="G34" s="48">
        <v>5</v>
      </c>
      <c r="H34" s="48"/>
      <c r="I34" s="48"/>
      <c r="J34" s="48"/>
    </row>
    <row r="35" spans="4:10" ht="15.75" customHeight="1" x14ac:dyDescent="0.2">
      <c r="D35" s="52" t="str">
        <f>VLOOKUP('PRA-Summary'!F35,'[1]Project-Team'!$B$2:$D$46,3,FALSE)</f>
        <v>Suresh V</v>
      </c>
      <c r="E35" s="53" t="s">
        <v>76</v>
      </c>
      <c r="F35" s="47" t="s">
        <v>49</v>
      </c>
      <c r="G35" s="48"/>
      <c r="H35" s="48"/>
      <c r="I35" s="48">
        <v>5</v>
      </c>
      <c r="J35" s="48"/>
    </row>
    <row r="36" spans="4:10" ht="15.75" customHeight="1" x14ac:dyDescent="0.2">
      <c r="D36" s="52" t="str">
        <f>VLOOKUP('PRA-Summary'!F36,'[1]Project-Team'!$B$2:$D$46,3,FALSE)</f>
        <v>Thirupathi Kusa</v>
      </c>
      <c r="E36" s="53" t="s">
        <v>64</v>
      </c>
      <c r="F36" s="47" t="s">
        <v>27</v>
      </c>
      <c r="G36" s="48"/>
      <c r="H36" s="48"/>
      <c r="I36" s="48">
        <v>6</v>
      </c>
      <c r="J36" s="48"/>
    </row>
  </sheetData>
  <sortState ref="E7:J36">
    <sortCondition ref="E7:E36"/>
  </sortState>
  <conditionalFormatting sqref="G1:J1">
    <cfRule type="cellIs" dxfId="6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79"/>
  <sheetViews>
    <sheetView zoomScaleNormal="100" workbookViewId="0">
      <pane ySplit="6" topLeftCell="A7" activePane="bottomLeft" state="frozen"/>
      <selection pane="bottomLeft" activeCell="F15" sqref="F15"/>
    </sheetView>
  </sheetViews>
  <sheetFormatPr defaultColWidth="14.42578125" defaultRowHeight="12.75" x14ac:dyDescent="0.2"/>
  <cols>
    <col min="1" max="2" width="2.28515625" style="23" customWidth="1"/>
    <col min="3" max="3" width="2.42578125" style="23" customWidth="1"/>
    <col min="4" max="4" width="6.42578125" style="23" bestFit="1" customWidth="1"/>
    <col min="5" max="5" width="24.7109375" style="37" bestFit="1" customWidth="1"/>
    <col min="6" max="6" width="9.5703125" style="23" bestFit="1" customWidth="1"/>
    <col min="7" max="8" width="10.5703125" style="23" bestFit="1" customWidth="1"/>
    <col min="9" max="9" width="10.42578125" style="23" bestFit="1" customWidth="1"/>
    <col min="10" max="10" width="8.42578125" style="23" bestFit="1" customWidth="1"/>
    <col min="11" max="11" width="7.85546875" style="23" bestFit="1" customWidth="1"/>
    <col min="12" max="12" width="8.42578125" style="23" bestFit="1" customWidth="1"/>
    <col min="13" max="13" width="7" style="23" bestFit="1" customWidth="1"/>
    <col min="14" max="14" width="8.42578125" style="23" bestFit="1" customWidth="1"/>
    <col min="15" max="15" width="7.85546875" style="23" customWidth="1"/>
    <col min="16" max="16" width="7.85546875" style="23" bestFit="1" customWidth="1"/>
    <col min="17" max="17" width="8" style="23" bestFit="1" customWidth="1"/>
    <col min="18" max="18" width="7.7109375" style="23" bestFit="1" customWidth="1"/>
    <col min="19" max="16384" width="14.42578125" style="23"/>
  </cols>
  <sheetData>
    <row r="4" spans="4:18" x14ac:dyDescent="0.2">
      <c r="D4" s="28"/>
      <c r="E4" s="34" t="s">
        <v>0</v>
      </c>
      <c r="F4" s="30"/>
      <c r="G4" s="30">
        <f>'PRA-Summary'!G2</f>
        <v>10</v>
      </c>
      <c r="H4" s="30">
        <f>'PRA-Summary'!H2</f>
        <v>10</v>
      </c>
      <c r="I4" s="30">
        <f>'PRA-Summary'!I2</f>
        <v>10</v>
      </c>
      <c r="J4" s="30">
        <f>'PRA-Summary'!J2</f>
        <v>10</v>
      </c>
      <c r="K4" s="30">
        <f>'PRA-Summary'!K2</f>
        <v>0</v>
      </c>
      <c r="L4" s="30">
        <f>'PRA-Summary'!L2</f>
        <v>0</v>
      </c>
      <c r="M4" s="30">
        <f>'PRA-Summary'!M2</f>
        <v>0</v>
      </c>
      <c r="N4" s="30">
        <f>'PRA-Summary'!N2</f>
        <v>0</v>
      </c>
      <c r="O4" s="30">
        <f>'PRA-Summary'!O2</f>
        <v>0</v>
      </c>
      <c r="P4" s="30">
        <f>'PRA-Summary'!P2</f>
        <v>0</v>
      </c>
      <c r="Q4" s="30">
        <f>'PRA-Summary'!Q2</f>
        <v>0</v>
      </c>
      <c r="R4" s="30">
        <f>'PRA-Summary'!R2</f>
        <v>0</v>
      </c>
    </row>
    <row r="5" spans="4:18" x14ac:dyDescent="0.2">
      <c r="D5" s="28"/>
      <c r="E5" s="34" t="s">
        <v>6</v>
      </c>
      <c r="F5" s="30"/>
      <c r="G5" s="31">
        <f t="shared" ref="G5:R5" si="0">SUM(G7:G36)</f>
        <v>0.72</v>
      </c>
      <c r="H5" s="31">
        <f t="shared" si="0"/>
        <v>2.2800000000000002</v>
      </c>
      <c r="I5" s="31">
        <f t="shared" si="0"/>
        <v>4.2</v>
      </c>
      <c r="J5" s="31">
        <f t="shared" si="0"/>
        <v>1.2600000000000002</v>
      </c>
      <c r="K5" s="31">
        <f t="shared" si="0"/>
        <v>0</v>
      </c>
      <c r="L5" s="31">
        <f t="shared" si="0"/>
        <v>0</v>
      </c>
      <c r="M5" s="31">
        <f t="shared" si="0"/>
        <v>0</v>
      </c>
      <c r="N5" s="31">
        <f t="shared" si="0"/>
        <v>0</v>
      </c>
      <c r="O5" s="31">
        <f t="shared" si="0"/>
        <v>0</v>
      </c>
      <c r="P5" s="31">
        <f t="shared" si="0"/>
        <v>0</v>
      </c>
      <c r="Q5" s="31">
        <f t="shared" si="0"/>
        <v>0</v>
      </c>
      <c r="R5" s="31">
        <f t="shared" si="0"/>
        <v>0</v>
      </c>
    </row>
    <row r="6" spans="4:18" x14ac:dyDescent="0.2">
      <c r="D6" s="26" t="s">
        <v>2</v>
      </c>
      <c r="E6" s="35" t="s">
        <v>11</v>
      </c>
      <c r="F6" s="26" t="s">
        <v>4</v>
      </c>
      <c r="G6" s="27" t="str">
        <f>'PRA-Summary'!G6</f>
        <v>KE.BBD.01</v>
      </c>
      <c r="H6" s="27" t="str">
        <f>'PRA-Summary'!H6</f>
        <v>KE.BBPE.1</v>
      </c>
      <c r="I6" s="27" t="str">
        <f>'PRA-Summary'!I6</f>
        <v>KE.DWBI.1</v>
      </c>
      <c r="J6" s="27" t="str">
        <f>'PRA-Summary'!J6</f>
        <v>KE.MP.001</v>
      </c>
      <c r="K6" s="27">
        <f>'PRA-Summary'!K6</f>
        <v>0</v>
      </c>
      <c r="L6" s="27">
        <f>'PRA-Summary'!L6</f>
        <v>0</v>
      </c>
      <c r="M6" s="27">
        <f>'PRA-Summary'!M6</f>
        <v>0</v>
      </c>
      <c r="N6" s="27">
        <f>'PRA-Summary'!N6</f>
        <v>0</v>
      </c>
      <c r="O6" s="27">
        <f>'PRA-Summary'!O6</f>
        <v>0</v>
      </c>
      <c r="P6" s="27">
        <f>'PRA-Summary'!P6</f>
        <v>0</v>
      </c>
      <c r="Q6" s="27">
        <f>'PRA-Summary'!Q6</f>
        <v>0</v>
      </c>
      <c r="R6" s="27">
        <f>'PRA-Summary'!R6</f>
        <v>0</v>
      </c>
    </row>
    <row r="7" spans="4:18" x14ac:dyDescent="0.2">
      <c r="D7" s="29">
        <v>1</v>
      </c>
      <c r="E7" s="36" t="str">
        <f>'PRA-Summary'!F7</f>
        <v>FT13554</v>
      </c>
      <c r="F7" s="25"/>
      <c r="G7" s="32">
        <f>IFERROR(ROUND('PRA-Summary'!G7/G$4,2),"")</f>
        <v>0.02</v>
      </c>
      <c r="H7" s="32">
        <f>IFERROR(ROUND('PRA-Summary'!H7/H$4,2),"")</f>
        <v>0</v>
      </c>
      <c r="I7" s="32">
        <f>IFERROR(ROUND('PRA-Summary'!I7/I$4,2),"")</f>
        <v>0</v>
      </c>
      <c r="J7" s="32">
        <f>IFERROR(ROUND('PRA-Summary'!J7/J$4,2),"")</f>
        <v>0</v>
      </c>
      <c r="K7" s="32" t="str">
        <f>IFERROR(ROUND('PRA-Summary'!K7/K$4,2),"")</f>
        <v/>
      </c>
      <c r="L7" s="32" t="str">
        <f>IFERROR(ROUND('PRA-Summary'!L7/L$4,2),"")</f>
        <v/>
      </c>
      <c r="M7" s="32" t="str">
        <f>IFERROR(ROUND('PRA-Summary'!M7/M$4,2),"")</f>
        <v/>
      </c>
      <c r="N7" s="32" t="str">
        <f>IFERROR(ROUND('PRA-Summary'!N7/N$4,2),"")</f>
        <v/>
      </c>
      <c r="O7" s="32" t="str">
        <f>IFERROR(ROUND('PRA-Summary'!O7/O$4,2),"")</f>
        <v/>
      </c>
      <c r="P7" s="32" t="str">
        <f>IFERROR(ROUND('PRA-Summary'!P7/P$4,2),"")</f>
        <v/>
      </c>
      <c r="Q7" s="32" t="str">
        <f>IFERROR(ROUND('PRA-Summary'!Q7/Q$4,2),"")</f>
        <v/>
      </c>
      <c r="R7" s="32" t="str">
        <f>IFERROR(ROUND('PRA-Summary'!R7/R$4,2),"")</f>
        <v/>
      </c>
    </row>
    <row r="8" spans="4:18" x14ac:dyDescent="0.2">
      <c r="D8" s="29">
        <v>2</v>
      </c>
      <c r="E8" s="36" t="str">
        <f>'PRA-Summary'!F8</f>
        <v>F16453</v>
      </c>
      <c r="F8" s="25"/>
      <c r="G8" s="32">
        <f>IFERROR(ROUND('PRA-Summary'!G8/G$4,2),"")</f>
        <v>0</v>
      </c>
      <c r="H8" s="32">
        <f>IFERROR(ROUND('PRA-Summary'!H8/H$4,2),"")</f>
        <v>0.4</v>
      </c>
      <c r="I8" s="32">
        <f>IFERROR(ROUND('PRA-Summary'!I8/I$4,2),"")</f>
        <v>0</v>
      </c>
      <c r="J8" s="32">
        <f>IFERROR(ROUND('PRA-Summary'!J8/J$4,2),"")</f>
        <v>0.1</v>
      </c>
      <c r="K8" s="32" t="str">
        <f>IFERROR(ROUND('PRA-Summary'!K8/K$4,2),"")</f>
        <v/>
      </c>
      <c r="L8" s="32" t="str">
        <f>IFERROR(ROUND('PRA-Summary'!L8/L$4,2),"")</f>
        <v/>
      </c>
      <c r="M8" s="32" t="str">
        <f>IFERROR(ROUND('PRA-Summary'!M8/M$4,2),"")</f>
        <v/>
      </c>
      <c r="N8" s="32" t="str">
        <f>IFERROR(ROUND('PRA-Summary'!N8/N$4,2),"")</f>
        <v/>
      </c>
      <c r="O8" s="32" t="str">
        <f>IFERROR(ROUND('PRA-Summary'!O8/O$4,2),"")</f>
        <v/>
      </c>
      <c r="P8" s="32" t="str">
        <f>IFERROR(ROUND('PRA-Summary'!P8/P$4,2),"")</f>
        <v/>
      </c>
      <c r="Q8" s="32" t="str">
        <f>IFERROR(ROUND('PRA-Summary'!Q8/Q$4,2),"")</f>
        <v/>
      </c>
      <c r="R8" s="32" t="str">
        <f>IFERROR(ROUND('PRA-Summary'!R8/R$4,2),"")</f>
        <v/>
      </c>
    </row>
    <row r="9" spans="4:18" x14ac:dyDescent="0.2">
      <c r="D9" s="29">
        <v>3</v>
      </c>
      <c r="E9" s="36" t="str">
        <f>'PRA-Summary'!F9</f>
        <v>F14580</v>
      </c>
      <c r="F9" s="25"/>
      <c r="G9" s="32">
        <f>IFERROR(ROUND('PRA-Summary'!G9/G$4,2),"")</f>
        <v>0</v>
      </c>
      <c r="H9" s="32">
        <f>IFERROR(ROUND('PRA-Summary'!H9/H$4,2),"")</f>
        <v>0</v>
      </c>
      <c r="I9" s="32">
        <f>IFERROR(ROUND('PRA-Summary'!I9/I$4,2),"")</f>
        <v>0.6</v>
      </c>
      <c r="J9" s="32">
        <f>IFERROR(ROUND('PRA-Summary'!J9/J$4,2),"")</f>
        <v>0</v>
      </c>
      <c r="K9" s="32" t="str">
        <f>IFERROR(ROUND('PRA-Summary'!K9/K$4,2),"")</f>
        <v/>
      </c>
      <c r="L9" s="32" t="str">
        <f>IFERROR(ROUND('PRA-Summary'!L9/L$4,2),"")</f>
        <v/>
      </c>
      <c r="M9" s="32" t="str">
        <f>IFERROR(ROUND('PRA-Summary'!M9/M$4,2),"")</f>
        <v/>
      </c>
      <c r="N9" s="32" t="str">
        <f>IFERROR(ROUND('PRA-Summary'!N9/N$4,2),"")</f>
        <v/>
      </c>
      <c r="O9" s="32" t="str">
        <f>IFERROR(ROUND('PRA-Summary'!O9/O$4,2),"")</f>
        <v/>
      </c>
      <c r="P9" s="32" t="str">
        <f>IFERROR(ROUND('PRA-Summary'!P9/P$4,2),"")</f>
        <v/>
      </c>
      <c r="Q9" s="32" t="str">
        <f>IFERROR(ROUND('PRA-Summary'!Q9/Q$4,2),"")</f>
        <v/>
      </c>
      <c r="R9" s="32" t="str">
        <f>IFERROR(ROUND('PRA-Summary'!R9/R$4,2),"")</f>
        <v/>
      </c>
    </row>
    <row r="10" spans="4:18" x14ac:dyDescent="0.2">
      <c r="D10" s="29">
        <v>4</v>
      </c>
      <c r="E10" s="36" t="str">
        <f>'PRA-Summary'!F10</f>
        <v>F15856</v>
      </c>
      <c r="F10" s="25"/>
      <c r="G10" s="32">
        <f>IFERROR(ROUND('PRA-Summary'!G10/G$4,2),"")</f>
        <v>0</v>
      </c>
      <c r="H10" s="32">
        <f>IFERROR(ROUND('PRA-Summary'!H10/H$4,2),"")</f>
        <v>0</v>
      </c>
      <c r="I10" s="32">
        <f>IFERROR(ROUND('PRA-Summary'!I10/I$4,2),"")</f>
        <v>0</v>
      </c>
      <c r="J10" s="32">
        <f>IFERROR(ROUND('PRA-Summary'!J10/J$4,2),"")</f>
        <v>0.2</v>
      </c>
      <c r="K10" s="32" t="str">
        <f>IFERROR(ROUND('PRA-Summary'!K10/K$4,2),"")</f>
        <v/>
      </c>
      <c r="L10" s="32" t="str">
        <f>IFERROR(ROUND('PRA-Summary'!L10/L$4,2),"")</f>
        <v/>
      </c>
      <c r="M10" s="32" t="str">
        <f>IFERROR(ROUND('PRA-Summary'!M10/M$4,2),"")</f>
        <v/>
      </c>
      <c r="N10" s="32" t="str">
        <f>IFERROR(ROUND('PRA-Summary'!N10/N$4,2),"")</f>
        <v/>
      </c>
      <c r="O10" s="32" t="str">
        <f>IFERROR(ROUND('PRA-Summary'!O10/O$4,2),"")</f>
        <v/>
      </c>
      <c r="P10" s="32" t="str">
        <f>IFERROR(ROUND('PRA-Summary'!P10/P$4,2),"")</f>
        <v/>
      </c>
      <c r="Q10" s="32" t="str">
        <f>IFERROR(ROUND('PRA-Summary'!Q10/Q$4,2),"")</f>
        <v/>
      </c>
      <c r="R10" s="32" t="str">
        <f>IFERROR(ROUND('PRA-Summary'!R10/R$4,2),"")</f>
        <v/>
      </c>
    </row>
    <row r="11" spans="4:18" x14ac:dyDescent="0.2">
      <c r="D11" s="29">
        <v>5</v>
      </c>
      <c r="E11" s="36" t="str">
        <f>'PRA-Summary'!F11</f>
        <v>F16305</v>
      </c>
      <c r="F11" s="25"/>
      <c r="G11" s="32">
        <f>IFERROR(ROUND('PRA-Summary'!G11/G$4,2),"")</f>
        <v>0</v>
      </c>
      <c r="H11" s="32">
        <f>IFERROR(ROUND('PRA-Summary'!H11/H$4,2),"")</f>
        <v>0.1</v>
      </c>
      <c r="I11" s="32">
        <f>IFERROR(ROUND('PRA-Summary'!I11/I$4,2),"")</f>
        <v>0</v>
      </c>
      <c r="J11" s="32">
        <f>IFERROR(ROUND('PRA-Summary'!J11/J$4,2),"")</f>
        <v>0.1</v>
      </c>
      <c r="K11" s="32" t="str">
        <f>IFERROR(ROUND('PRA-Summary'!K11/K$4,2),"")</f>
        <v/>
      </c>
      <c r="L11" s="32" t="str">
        <f>IFERROR(ROUND('PRA-Summary'!L11/L$4,2),"")</f>
        <v/>
      </c>
      <c r="M11" s="32" t="str">
        <f>IFERROR(ROUND('PRA-Summary'!M11/M$4,2),"")</f>
        <v/>
      </c>
      <c r="N11" s="32" t="str">
        <f>IFERROR(ROUND('PRA-Summary'!N11/N$4,2),"")</f>
        <v/>
      </c>
      <c r="O11" s="32" t="str">
        <f>IFERROR(ROUND('PRA-Summary'!O11/O$4,2),"")</f>
        <v/>
      </c>
      <c r="P11" s="32" t="str">
        <f>IFERROR(ROUND('PRA-Summary'!P11/P$4,2),"")</f>
        <v/>
      </c>
      <c r="Q11" s="32" t="str">
        <f>IFERROR(ROUND('PRA-Summary'!Q11/Q$4,2),"")</f>
        <v/>
      </c>
      <c r="R11" s="32" t="str">
        <f>IFERROR(ROUND('PRA-Summary'!R11/R$4,2),"")</f>
        <v/>
      </c>
    </row>
    <row r="12" spans="4:18" x14ac:dyDescent="0.2">
      <c r="D12" s="29">
        <v>6</v>
      </c>
      <c r="E12" s="36" t="str">
        <f>'PRA-Summary'!F12</f>
        <v>FT16751</v>
      </c>
      <c r="F12" s="25"/>
      <c r="G12" s="32">
        <f>IFERROR(ROUND('PRA-Summary'!G12/G$4,2),"")</f>
        <v>0</v>
      </c>
      <c r="H12" s="32">
        <f>IFERROR(ROUND('PRA-Summary'!H12/H$4,2),"")</f>
        <v>0</v>
      </c>
      <c r="I12" s="32">
        <f>IFERROR(ROUND('PRA-Summary'!I12/I$4,2),"")</f>
        <v>0</v>
      </c>
      <c r="J12" s="32">
        <f>IFERROR(ROUND('PRA-Summary'!J12/J$4,2),"")</f>
        <v>0.1</v>
      </c>
      <c r="K12" s="32" t="str">
        <f>IFERROR(ROUND('PRA-Summary'!K12/K$4,2),"")</f>
        <v/>
      </c>
      <c r="L12" s="32" t="str">
        <f>IFERROR(ROUND('PRA-Summary'!L12/L$4,2),"")</f>
        <v/>
      </c>
      <c r="M12" s="32" t="str">
        <f>IFERROR(ROUND('PRA-Summary'!M12/M$4,2),"")</f>
        <v/>
      </c>
      <c r="N12" s="32" t="str">
        <f>IFERROR(ROUND('PRA-Summary'!N12/N$4,2),"")</f>
        <v/>
      </c>
      <c r="O12" s="32" t="str">
        <f>IFERROR(ROUND('PRA-Summary'!O12/O$4,2),"")</f>
        <v/>
      </c>
      <c r="P12" s="32" t="str">
        <f>IFERROR(ROUND('PRA-Summary'!P12/P$4,2),"")</f>
        <v/>
      </c>
      <c r="Q12" s="32" t="str">
        <f>IFERROR(ROUND('PRA-Summary'!Q12/Q$4,2),"")</f>
        <v/>
      </c>
      <c r="R12" s="32" t="str">
        <f>IFERROR(ROUND('PRA-Summary'!R12/R$4,2),"")</f>
        <v/>
      </c>
    </row>
    <row r="13" spans="4:18" x14ac:dyDescent="0.2">
      <c r="D13" s="29">
        <v>7</v>
      </c>
      <c r="E13" s="36" t="str">
        <f>'PRA-Summary'!F13</f>
        <v>F16039</v>
      </c>
      <c r="F13" s="25"/>
      <c r="G13" s="32">
        <f>IFERROR(ROUND('PRA-Summary'!G13/G$4,2),"")</f>
        <v>0</v>
      </c>
      <c r="H13" s="32">
        <f>IFERROR(ROUND('PRA-Summary'!H13/H$4,2),"")</f>
        <v>0.1</v>
      </c>
      <c r="I13" s="32">
        <f>IFERROR(ROUND('PRA-Summary'!I13/I$4,2),"")</f>
        <v>0</v>
      </c>
      <c r="J13" s="32">
        <f>IFERROR(ROUND('PRA-Summary'!J13/J$4,2),"")</f>
        <v>0.1</v>
      </c>
      <c r="K13" s="32" t="str">
        <f>IFERROR(ROUND('PRA-Summary'!K13/K$4,2),"")</f>
        <v/>
      </c>
      <c r="L13" s="32" t="str">
        <f>IFERROR(ROUND('PRA-Summary'!L13/L$4,2),"")</f>
        <v/>
      </c>
      <c r="M13" s="32" t="str">
        <f>IFERROR(ROUND('PRA-Summary'!M13/M$4,2),"")</f>
        <v/>
      </c>
      <c r="N13" s="32" t="str">
        <f>IFERROR(ROUND('PRA-Summary'!N13/N$4,2),"")</f>
        <v/>
      </c>
      <c r="O13" s="32" t="str">
        <f>IFERROR(ROUND('PRA-Summary'!O13/O$4,2),"")</f>
        <v/>
      </c>
      <c r="P13" s="32" t="str">
        <f>IFERROR(ROUND('PRA-Summary'!P13/P$4,2),"")</f>
        <v/>
      </c>
      <c r="Q13" s="32" t="str">
        <f>IFERROR(ROUND('PRA-Summary'!Q13/Q$4,2),"")</f>
        <v/>
      </c>
      <c r="R13" s="32" t="str">
        <f>IFERROR(ROUND('PRA-Summary'!R13/R$4,2),"")</f>
        <v/>
      </c>
    </row>
    <row r="14" spans="4:18" x14ac:dyDescent="0.2">
      <c r="D14" s="29">
        <v>8</v>
      </c>
      <c r="E14" s="36" t="str">
        <f>'PRA-Summary'!F14</f>
        <v>CON#1</v>
      </c>
      <c r="F14" s="25"/>
      <c r="G14" s="32">
        <f>IFERROR(ROUND('PRA-Summary'!G14/G$4,2),"")</f>
        <v>0.1</v>
      </c>
      <c r="H14" s="32">
        <f>IFERROR(ROUND('PRA-Summary'!H14/H$4,2),"")</f>
        <v>0</v>
      </c>
      <c r="I14" s="32">
        <f>IFERROR(ROUND('PRA-Summary'!I14/I$4,2),"")</f>
        <v>0</v>
      </c>
      <c r="J14" s="32">
        <f>IFERROR(ROUND('PRA-Summary'!J14/J$4,2),"")</f>
        <v>0</v>
      </c>
      <c r="K14" s="32" t="str">
        <f>IFERROR(ROUND('PRA-Summary'!K14/K$4,2),"")</f>
        <v/>
      </c>
      <c r="L14" s="32" t="str">
        <f>IFERROR(ROUND('PRA-Summary'!L14/L$4,2),"")</f>
        <v/>
      </c>
      <c r="M14" s="32" t="str">
        <f>IFERROR(ROUND('PRA-Summary'!M14/M$4,2),"")</f>
        <v/>
      </c>
      <c r="N14" s="32" t="str">
        <f>IFERROR(ROUND('PRA-Summary'!N14/N$4,2),"")</f>
        <v/>
      </c>
      <c r="O14" s="32" t="str">
        <f>IFERROR(ROUND('PRA-Summary'!O14/O$4,2),"")</f>
        <v/>
      </c>
      <c r="P14" s="32" t="str">
        <f>IFERROR(ROUND('PRA-Summary'!P14/P$4,2),"")</f>
        <v/>
      </c>
      <c r="Q14" s="32" t="str">
        <f>IFERROR(ROUND('PRA-Summary'!Q14/Q$4,2),"")</f>
        <v/>
      </c>
      <c r="R14" s="32" t="str">
        <f>IFERROR(ROUND('PRA-Summary'!R14/R$4,2),"")</f>
        <v/>
      </c>
    </row>
    <row r="15" spans="4:18" x14ac:dyDescent="0.2">
      <c r="D15" s="29">
        <v>9</v>
      </c>
      <c r="E15" s="36" t="str">
        <f>'PRA-Summary'!F15</f>
        <v>F17018</v>
      </c>
      <c r="F15" s="25"/>
      <c r="G15" s="32">
        <f>IFERROR(ROUND('PRA-Summary'!G15/G$4,2),"")</f>
        <v>0</v>
      </c>
      <c r="H15" s="32">
        <f>IFERROR(ROUND('PRA-Summary'!H15/H$4,2),"")</f>
        <v>0</v>
      </c>
      <c r="I15" s="32">
        <f>IFERROR(ROUND('PRA-Summary'!I15/I$4,2),"")</f>
        <v>0.6</v>
      </c>
      <c r="J15" s="32">
        <f>IFERROR(ROUND('PRA-Summary'!J15/J$4,2),"")</f>
        <v>0</v>
      </c>
      <c r="K15" s="32" t="str">
        <f>IFERROR(ROUND('PRA-Summary'!K15/K$4,2),"")</f>
        <v/>
      </c>
      <c r="L15" s="32" t="str">
        <f>IFERROR(ROUND('PRA-Summary'!L15/L$4,2),"")</f>
        <v/>
      </c>
      <c r="M15" s="32" t="str">
        <f>IFERROR(ROUND('PRA-Summary'!M15/M$4,2),"")</f>
        <v/>
      </c>
      <c r="N15" s="32" t="str">
        <f>IFERROR(ROUND('PRA-Summary'!N15/N$4,2),"")</f>
        <v/>
      </c>
      <c r="O15" s="32" t="str">
        <f>IFERROR(ROUND('PRA-Summary'!O15/O$4,2),"")</f>
        <v/>
      </c>
      <c r="P15" s="32" t="str">
        <f>IFERROR(ROUND('PRA-Summary'!P15/P$4,2),"")</f>
        <v/>
      </c>
      <c r="Q15" s="32" t="str">
        <f>IFERROR(ROUND('PRA-Summary'!Q15/Q$4,2),"")</f>
        <v/>
      </c>
      <c r="R15" s="32" t="str">
        <f>IFERROR(ROUND('PRA-Summary'!R15/R$4,2),"")</f>
        <v/>
      </c>
    </row>
    <row r="16" spans="4:18" x14ac:dyDescent="0.2">
      <c r="D16" s="29">
        <v>10</v>
      </c>
      <c r="E16" s="36" t="str">
        <f>'PRA-Summary'!F16</f>
        <v>F16839</v>
      </c>
      <c r="F16" s="25"/>
      <c r="G16" s="32">
        <f>IFERROR(ROUND('PRA-Summary'!G16/G$4,2),"")</f>
        <v>0</v>
      </c>
      <c r="H16" s="32">
        <f>IFERROR(ROUND('PRA-Summary'!H16/H$4,2),"")</f>
        <v>0</v>
      </c>
      <c r="I16" s="32">
        <f>IFERROR(ROUND('PRA-Summary'!I16/I$4,2),"")</f>
        <v>0.6</v>
      </c>
      <c r="J16" s="32">
        <f>IFERROR(ROUND('PRA-Summary'!J16/J$4,2),"")</f>
        <v>0</v>
      </c>
      <c r="K16" s="32" t="str">
        <f>IFERROR(ROUND('PRA-Summary'!K16/K$4,2),"")</f>
        <v/>
      </c>
      <c r="L16" s="32" t="str">
        <f>IFERROR(ROUND('PRA-Summary'!L16/L$4,2),"")</f>
        <v/>
      </c>
      <c r="M16" s="32" t="str">
        <f>IFERROR(ROUND('PRA-Summary'!M16/M$4,2),"")</f>
        <v/>
      </c>
      <c r="N16" s="32" t="str">
        <f>IFERROR(ROUND('PRA-Summary'!N16/N$4,2),"")</f>
        <v/>
      </c>
      <c r="O16" s="32" t="str">
        <f>IFERROR(ROUND('PRA-Summary'!O16/O$4,2),"")</f>
        <v/>
      </c>
      <c r="P16" s="32" t="str">
        <f>IFERROR(ROUND('PRA-Summary'!P16/P$4,2),"")</f>
        <v/>
      </c>
      <c r="Q16" s="32" t="str">
        <f>IFERROR(ROUND('PRA-Summary'!Q16/Q$4,2),"")</f>
        <v/>
      </c>
      <c r="R16" s="32" t="str">
        <f>IFERROR(ROUND('PRA-Summary'!R16/R$4,2),"")</f>
        <v/>
      </c>
    </row>
    <row r="17" spans="4:18" x14ac:dyDescent="0.2">
      <c r="D17" s="29">
        <v>11</v>
      </c>
      <c r="E17" s="36" t="str">
        <f>'PRA-Summary'!F17</f>
        <v>F17044</v>
      </c>
      <c r="F17" s="25"/>
      <c r="G17" s="32">
        <f>IFERROR(ROUND('PRA-Summary'!G17/G$4,2),"")</f>
        <v>0</v>
      </c>
      <c r="H17" s="32">
        <f>IFERROR(ROUND('PRA-Summary'!H17/H$4,2),"")</f>
        <v>0.2</v>
      </c>
      <c r="I17" s="32">
        <f>IFERROR(ROUND('PRA-Summary'!I17/I$4,2),"")</f>
        <v>0</v>
      </c>
      <c r="J17" s="32">
        <f>IFERROR(ROUND('PRA-Summary'!J17/J$4,2),"")</f>
        <v>0</v>
      </c>
      <c r="K17" s="32" t="str">
        <f>IFERROR(ROUND('PRA-Summary'!K17/K$4,2),"")</f>
        <v/>
      </c>
      <c r="L17" s="32" t="str">
        <f>IFERROR(ROUND('PRA-Summary'!L17/L$4,2),"")</f>
        <v/>
      </c>
      <c r="M17" s="32" t="str">
        <f>IFERROR(ROUND('PRA-Summary'!M17/M$4,2),"")</f>
        <v/>
      </c>
      <c r="N17" s="32" t="str">
        <f>IFERROR(ROUND('PRA-Summary'!N17/N$4,2),"")</f>
        <v/>
      </c>
      <c r="O17" s="32" t="str">
        <f>IFERROR(ROUND('PRA-Summary'!O17/O$4,2),"")</f>
        <v/>
      </c>
      <c r="P17" s="32" t="str">
        <f>IFERROR(ROUND('PRA-Summary'!P17/P$4,2),"")</f>
        <v/>
      </c>
      <c r="Q17" s="32" t="str">
        <f>IFERROR(ROUND('PRA-Summary'!Q17/Q$4,2),"")</f>
        <v/>
      </c>
      <c r="R17" s="32" t="str">
        <f>IFERROR(ROUND('PRA-Summary'!R17/R$4,2),"")</f>
        <v/>
      </c>
    </row>
    <row r="18" spans="4:18" x14ac:dyDescent="0.2">
      <c r="D18" s="29">
        <v>12</v>
      </c>
      <c r="E18" s="36" t="str">
        <f>'PRA-Summary'!F18</f>
        <v>F14101</v>
      </c>
      <c r="F18" s="25"/>
      <c r="G18" s="32">
        <f>IFERROR(ROUND('PRA-Summary'!G18/G$4,2),"")</f>
        <v>0</v>
      </c>
      <c r="H18" s="32">
        <f>IFERROR(ROUND('PRA-Summary'!H18/H$4,2),"")</f>
        <v>0.2</v>
      </c>
      <c r="I18" s="32">
        <f>IFERROR(ROUND('PRA-Summary'!I18/I$4,2),"")</f>
        <v>0</v>
      </c>
      <c r="J18" s="32">
        <f>IFERROR(ROUND('PRA-Summary'!J18/J$4,2),"")</f>
        <v>0</v>
      </c>
      <c r="K18" s="32" t="str">
        <f>IFERROR(ROUND('PRA-Summary'!K18/K$4,2),"")</f>
        <v/>
      </c>
      <c r="L18" s="32" t="str">
        <f>IFERROR(ROUND('PRA-Summary'!L18/L$4,2),"")</f>
        <v/>
      </c>
      <c r="M18" s="32" t="str">
        <f>IFERROR(ROUND('PRA-Summary'!M18/M$4,2),"")</f>
        <v/>
      </c>
      <c r="N18" s="32" t="str">
        <f>IFERROR(ROUND('PRA-Summary'!N18/N$4,2),"")</f>
        <v/>
      </c>
      <c r="O18" s="32" t="str">
        <f>IFERROR(ROUND('PRA-Summary'!O18/O$4,2),"")</f>
        <v/>
      </c>
      <c r="P18" s="32" t="str">
        <f>IFERROR(ROUND('PRA-Summary'!P18/P$4,2),"")</f>
        <v/>
      </c>
      <c r="Q18" s="32" t="str">
        <f>IFERROR(ROUND('PRA-Summary'!Q18/Q$4,2),"")</f>
        <v/>
      </c>
      <c r="R18" s="32" t="str">
        <f>IFERROR(ROUND('PRA-Summary'!R18/R$4,2),"")</f>
        <v/>
      </c>
    </row>
    <row r="19" spans="4:18" x14ac:dyDescent="0.2">
      <c r="D19" s="29">
        <v>13</v>
      </c>
      <c r="E19" s="36" t="str">
        <f>'PRA-Summary'!F19</f>
        <v>F100</v>
      </c>
      <c r="F19" s="25"/>
      <c r="G19" s="32">
        <f>IFERROR(ROUND('PRA-Summary'!G19/G$4,2),"")</f>
        <v>0.02</v>
      </c>
      <c r="H19" s="32">
        <f>IFERROR(ROUND('PRA-Summary'!H19/H$4,2),"")</f>
        <v>0</v>
      </c>
      <c r="I19" s="32">
        <f>IFERROR(ROUND('PRA-Summary'!I19/I$4,2),"")</f>
        <v>0</v>
      </c>
      <c r="J19" s="32">
        <f>IFERROR(ROUND('PRA-Summary'!J19/J$4,2),"")</f>
        <v>0</v>
      </c>
      <c r="K19" s="32" t="str">
        <f>IFERROR(ROUND('PRA-Summary'!K19/K$4,2),"")</f>
        <v/>
      </c>
      <c r="L19" s="32" t="str">
        <f>IFERROR(ROUND('PRA-Summary'!L19/L$4,2),"")</f>
        <v/>
      </c>
      <c r="M19" s="32" t="str">
        <f>IFERROR(ROUND('PRA-Summary'!M19/M$4,2),"")</f>
        <v/>
      </c>
      <c r="N19" s="32" t="str">
        <f>IFERROR(ROUND('PRA-Summary'!N19/N$4,2),"")</f>
        <v/>
      </c>
      <c r="O19" s="32" t="str">
        <f>IFERROR(ROUND('PRA-Summary'!O19/O$4,2),"")</f>
        <v/>
      </c>
      <c r="P19" s="32" t="str">
        <f>IFERROR(ROUND('PRA-Summary'!P19/P$4,2),"")</f>
        <v/>
      </c>
      <c r="Q19" s="32" t="str">
        <f>IFERROR(ROUND('PRA-Summary'!Q19/Q$4,2),"")</f>
        <v/>
      </c>
      <c r="R19" s="32" t="str">
        <f>IFERROR(ROUND('PRA-Summary'!R19/R$4,2),"")</f>
        <v/>
      </c>
    </row>
    <row r="20" spans="4:18" x14ac:dyDescent="0.2">
      <c r="D20" s="29">
        <v>14</v>
      </c>
      <c r="E20" s="36" t="str">
        <f>'PRA-Summary'!F20</f>
        <v>F16520</v>
      </c>
      <c r="F20" s="25"/>
      <c r="G20" s="32">
        <f>IFERROR(ROUND('PRA-Summary'!G20/G$4,2),"")</f>
        <v>0</v>
      </c>
      <c r="H20" s="32">
        <f>IFERROR(ROUND('PRA-Summary'!H20/H$4,2),"")</f>
        <v>0</v>
      </c>
      <c r="I20" s="32">
        <f>IFERROR(ROUND('PRA-Summary'!I20/I$4,2),"")</f>
        <v>0.6</v>
      </c>
      <c r="J20" s="32">
        <f>IFERROR(ROUND('PRA-Summary'!J20/J$4,2),"")</f>
        <v>0</v>
      </c>
      <c r="K20" s="32" t="str">
        <f>IFERROR(ROUND('PRA-Summary'!K20/K$4,2),"")</f>
        <v/>
      </c>
      <c r="L20" s="32" t="str">
        <f>IFERROR(ROUND('PRA-Summary'!L20/L$4,2),"")</f>
        <v/>
      </c>
      <c r="M20" s="32" t="str">
        <f>IFERROR(ROUND('PRA-Summary'!M20/M$4,2),"")</f>
        <v/>
      </c>
      <c r="N20" s="32" t="str">
        <f>IFERROR(ROUND('PRA-Summary'!N20/N$4,2),"")</f>
        <v/>
      </c>
      <c r="O20" s="32" t="str">
        <f>IFERROR(ROUND('PRA-Summary'!O20/O$4,2),"")</f>
        <v/>
      </c>
      <c r="P20" s="32" t="str">
        <f>IFERROR(ROUND('PRA-Summary'!P20/P$4,2),"")</f>
        <v/>
      </c>
      <c r="Q20" s="32" t="str">
        <f>IFERROR(ROUND('PRA-Summary'!Q20/Q$4,2),"")</f>
        <v/>
      </c>
      <c r="R20" s="32" t="str">
        <f>IFERROR(ROUND('PRA-Summary'!R20/R$4,2),"")</f>
        <v/>
      </c>
    </row>
    <row r="21" spans="4:18" x14ac:dyDescent="0.2">
      <c r="D21" s="29">
        <v>15</v>
      </c>
      <c r="E21" s="36" t="str">
        <f>'PRA-Summary'!F21</f>
        <v>CON#2</v>
      </c>
      <c r="F21" s="25"/>
      <c r="G21" s="32">
        <f>IFERROR(ROUND('PRA-Summary'!G21/G$4,2),"")</f>
        <v>0.42</v>
      </c>
      <c r="H21" s="32">
        <f>IFERROR(ROUND('PRA-Summary'!H21/H$4,2),"")</f>
        <v>0</v>
      </c>
      <c r="I21" s="32">
        <f>IFERROR(ROUND('PRA-Summary'!I21/I$4,2),"")</f>
        <v>0</v>
      </c>
      <c r="J21" s="32">
        <f>IFERROR(ROUND('PRA-Summary'!J21/J$4,2),"")</f>
        <v>0</v>
      </c>
      <c r="K21" s="32" t="str">
        <f>IFERROR(ROUND('PRA-Summary'!K21/K$4,2),"")</f>
        <v/>
      </c>
      <c r="L21" s="32" t="str">
        <f>IFERROR(ROUND('PRA-Summary'!L21/L$4,2),"")</f>
        <v/>
      </c>
      <c r="M21" s="32" t="str">
        <f>IFERROR(ROUND('PRA-Summary'!M21/M$4,2),"")</f>
        <v/>
      </c>
      <c r="N21" s="32" t="str">
        <f>IFERROR(ROUND('PRA-Summary'!N21/N$4,2),"")</f>
        <v/>
      </c>
      <c r="O21" s="32" t="str">
        <f>IFERROR(ROUND('PRA-Summary'!O21/O$4,2),"")</f>
        <v/>
      </c>
      <c r="P21" s="32" t="str">
        <f>IFERROR(ROUND('PRA-Summary'!P21/P$4,2),"")</f>
        <v/>
      </c>
      <c r="Q21" s="32" t="str">
        <f>IFERROR(ROUND('PRA-Summary'!Q21/Q$4,2),"")</f>
        <v/>
      </c>
      <c r="R21" s="32" t="str">
        <f>IFERROR(ROUND('PRA-Summary'!R21/R$4,2),"")</f>
        <v/>
      </c>
    </row>
    <row r="22" spans="4:18" x14ac:dyDescent="0.2">
      <c r="D22" s="29">
        <v>16</v>
      </c>
      <c r="E22" s="36" t="str">
        <f>'PRA-Summary'!F22</f>
        <v>F16707</v>
      </c>
      <c r="F22" s="25"/>
      <c r="G22" s="32">
        <f>IFERROR(ROUND('PRA-Summary'!G22/G$4,2),"")</f>
        <v>0</v>
      </c>
      <c r="H22" s="32">
        <f>IFERROR(ROUND('PRA-Summary'!H22/H$4,2),"")</f>
        <v>0.12</v>
      </c>
      <c r="I22" s="32">
        <f>IFERROR(ROUND('PRA-Summary'!I22/I$4,2),"")</f>
        <v>0</v>
      </c>
      <c r="J22" s="32">
        <f>IFERROR(ROUND('PRA-Summary'!J22/J$4,2),"")</f>
        <v>0.2</v>
      </c>
      <c r="K22" s="32" t="str">
        <f>IFERROR(ROUND('PRA-Summary'!K22/K$4,2),"")</f>
        <v/>
      </c>
      <c r="L22" s="32" t="str">
        <f>IFERROR(ROUND('PRA-Summary'!L22/L$4,2),"")</f>
        <v/>
      </c>
      <c r="M22" s="32" t="str">
        <f>IFERROR(ROUND('PRA-Summary'!M22/M$4,2),"")</f>
        <v/>
      </c>
      <c r="N22" s="32" t="str">
        <f>IFERROR(ROUND('PRA-Summary'!N22/N$4,2),"")</f>
        <v/>
      </c>
      <c r="O22" s="32" t="str">
        <f>IFERROR(ROUND('PRA-Summary'!O22/O$4,2),"")</f>
        <v/>
      </c>
      <c r="P22" s="32" t="str">
        <f>IFERROR(ROUND('PRA-Summary'!P22/P$4,2),"")</f>
        <v/>
      </c>
      <c r="Q22" s="32" t="str">
        <f>IFERROR(ROUND('PRA-Summary'!Q22/Q$4,2),"")</f>
        <v/>
      </c>
      <c r="R22" s="32" t="str">
        <f>IFERROR(ROUND('PRA-Summary'!R22/R$4,2),"")</f>
        <v/>
      </c>
    </row>
    <row r="23" spans="4:18" x14ac:dyDescent="0.2">
      <c r="D23" s="29">
        <v>17</v>
      </c>
      <c r="E23" s="36" t="str">
        <f>'PRA-Summary'!F23</f>
        <v>F15762</v>
      </c>
      <c r="F23" s="25"/>
      <c r="G23" s="32">
        <f>IFERROR(ROUND('PRA-Summary'!G23/G$4,2),"")</f>
        <v>0</v>
      </c>
      <c r="H23" s="32">
        <f>IFERROR(ROUND('PRA-Summary'!H23/H$4,2),"")</f>
        <v>0.18</v>
      </c>
      <c r="I23" s="32">
        <f>IFERROR(ROUND('PRA-Summary'!I23/I$4,2),"")</f>
        <v>0</v>
      </c>
      <c r="J23" s="32">
        <f>IFERROR(ROUND('PRA-Summary'!J23/J$4,2),"")</f>
        <v>0</v>
      </c>
      <c r="K23" s="32" t="str">
        <f>IFERROR(ROUND('PRA-Summary'!K23/K$4,2),"")</f>
        <v/>
      </c>
      <c r="L23" s="32" t="str">
        <f>IFERROR(ROUND('PRA-Summary'!L23/L$4,2),"")</f>
        <v/>
      </c>
      <c r="M23" s="32" t="str">
        <f>IFERROR(ROUND('PRA-Summary'!M23/M$4,2),"")</f>
        <v/>
      </c>
      <c r="N23" s="32" t="str">
        <f>IFERROR(ROUND('PRA-Summary'!N23/N$4,2),"")</f>
        <v/>
      </c>
      <c r="O23" s="32" t="str">
        <f>IFERROR(ROUND('PRA-Summary'!O23/O$4,2),"")</f>
        <v/>
      </c>
      <c r="P23" s="32" t="str">
        <f>IFERROR(ROUND('PRA-Summary'!P23/P$4,2),"")</f>
        <v/>
      </c>
      <c r="Q23" s="32" t="str">
        <f>IFERROR(ROUND('PRA-Summary'!Q23/Q$4,2),"")</f>
        <v/>
      </c>
      <c r="R23" s="32" t="str">
        <f>IFERROR(ROUND('PRA-Summary'!R23/R$4,2),"")</f>
        <v/>
      </c>
    </row>
    <row r="24" spans="4:18" x14ac:dyDescent="0.2">
      <c r="D24" s="29">
        <v>18</v>
      </c>
      <c r="E24" s="36" t="str">
        <f>'PRA-Summary'!F24</f>
        <v>FT14752</v>
      </c>
      <c r="F24" s="25"/>
      <c r="G24" s="32">
        <f>IFERROR(ROUND('PRA-Summary'!G24/G$4,2),"")</f>
        <v>0</v>
      </c>
      <c r="H24" s="32">
        <f>IFERROR(ROUND('PRA-Summary'!H24/H$4,2),"")</f>
        <v>0</v>
      </c>
      <c r="I24" s="32">
        <f>IFERROR(ROUND('PRA-Summary'!I24/I$4,2),"")</f>
        <v>0.6</v>
      </c>
      <c r="J24" s="32">
        <f>IFERROR(ROUND('PRA-Summary'!J24/J$4,2),"")</f>
        <v>0</v>
      </c>
      <c r="K24" s="32" t="str">
        <f>IFERROR(ROUND('PRA-Summary'!K24/K$4,2),"")</f>
        <v/>
      </c>
      <c r="L24" s="32" t="str">
        <f>IFERROR(ROUND('PRA-Summary'!L24/L$4,2),"")</f>
        <v/>
      </c>
      <c r="M24" s="32" t="str">
        <f>IFERROR(ROUND('PRA-Summary'!M24/M$4,2),"")</f>
        <v/>
      </c>
      <c r="N24" s="32" t="str">
        <f>IFERROR(ROUND('PRA-Summary'!N24/N$4,2),"")</f>
        <v/>
      </c>
      <c r="O24" s="32" t="str">
        <f>IFERROR(ROUND('PRA-Summary'!O24/O$4,2),"")</f>
        <v/>
      </c>
      <c r="P24" s="32" t="str">
        <f>IFERROR(ROUND('PRA-Summary'!P24/P$4,2),"")</f>
        <v/>
      </c>
      <c r="Q24" s="32" t="str">
        <f>IFERROR(ROUND('PRA-Summary'!Q24/Q$4,2),"")</f>
        <v/>
      </c>
      <c r="R24" s="32" t="str">
        <f>IFERROR(ROUND('PRA-Summary'!R24/R$4,2),"")</f>
        <v/>
      </c>
    </row>
    <row r="25" spans="4:18" x14ac:dyDescent="0.2">
      <c r="D25" s="29">
        <v>19</v>
      </c>
      <c r="E25" s="36" t="str">
        <f>'PRA-Summary'!F25</f>
        <v>F13676</v>
      </c>
      <c r="F25" s="25"/>
      <c r="G25" s="32">
        <f>IFERROR(ROUND('PRA-Summary'!G25/G$4,2),"")</f>
        <v>0</v>
      </c>
      <c r="H25" s="32">
        <f>IFERROR(ROUND('PRA-Summary'!H25/H$4,2),"")</f>
        <v>0</v>
      </c>
      <c r="I25" s="32">
        <f>IFERROR(ROUND('PRA-Summary'!I25/I$4,2),"")</f>
        <v>0</v>
      </c>
      <c r="J25" s="32">
        <f>IFERROR(ROUND('PRA-Summary'!J25/J$4,2),"")</f>
        <v>0.22</v>
      </c>
      <c r="K25" s="32" t="str">
        <f>IFERROR(ROUND('PRA-Summary'!K25/K$4,2),"")</f>
        <v/>
      </c>
      <c r="L25" s="32" t="str">
        <f>IFERROR(ROUND('PRA-Summary'!L25/L$4,2),"")</f>
        <v/>
      </c>
      <c r="M25" s="32" t="str">
        <f>IFERROR(ROUND('PRA-Summary'!M25/M$4,2),"")</f>
        <v/>
      </c>
      <c r="N25" s="32" t="str">
        <f>IFERROR(ROUND('PRA-Summary'!N25/N$4,2),"")</f>
        <v/>
      </c>
      <c r="O25" s="32" t="str">
        <f>IFERROR(ROUND('PRA-Summary'!O25/O$4,2),"")</f>
        <v/>
      </c>
      <c r="P25" s="32" t="str">
        <f>IFERROR(ROUND('PRA-Summary'!P25/P$4,2),"")</f>
        <v/>
      </c>
      <c r="Q25" s="32" t="str">
        <f>IFERROR(ROUND('PRA-Summary'!Q25/Q$4,2),"")</f>
        <v/>
      </c>
      <c r="R25" s="32" t="str">
        <f>IFERROR(ROUND('PRA-Summary'!R25/R$4,2),"")</f>
        <v/>
      </c>
    </row>
    <row r="26" spans="4:18" x14ac:dyDescent="0.2">
      <c r="D26" s="29">
        <v>20</v>
      </c>
      <c r="E26" s="36" t="str">
        <f>'PRA-Summary'!F26</f>
        <v>F15658</v>
      </c>
      <c r="F26" s="25"/>
      <c r="G26" s="32">
        <f>IFERROR(ROUND('PRA-Summary'!G26/G$4,2),"")</f>
        <v>0</v>
      </c>
      <c r="H26" s="32">
        <f>IFERROR(ROUND('PRA-Summary'!H26/H$4,2),"")</f>
        <v>0.2</v>
      </c>
      <c r="I26" s="32">
        <f>IFERROR(ROUND('PRA-Summary'!I26/I$4,2),"")</f>
        <v>0</v>
      </c>
      <c r="J26" s="32">
        <f>IFERROR(ROUND('PRA-Summary'!J26/J$4,2),"")</f>
        <v>0</v>
      </c>
      <c r="K26" s="32" t="str">
        <f>IFERROR(ROUND('PRA-Summary'!K26/K$4,2),"")</f>
        <v/>
      </c>
      <c r="L26" s="32" t="str">
        <f>IFERROR(ROUND('PRA-Summary'!L26/L$4,2),"")</f>
        <v/>
      </c>
      <c r="M26" s="32" t="str">
        <f>IFERROR(ROUND('PRA-Summary'!M26/M$4,2),"")</f>
        <v/>
      </c>
      <c r="N26" s="32" t="str">
        <f>IFERROR(ROUND('PRA-Summary'!N26/N$4,2),"")</f>
        <v/>
      </c>
      <c r="O26" s="32" t="str">
        <f>IFERROR(ROUND('PRA-Summary'!O26/O$4,2),"")</f>
        <v/>
      </c>
      <c r="P26" s="32" t="str">
        <f>IFERROR(ROUND('PRA-Summary'!P26/P$4,2),"")</f>
        <v/>
      </c>
      <c r="Q26" s="32" t="str">
        <f>IFERROR(ROUND('PRA-Summary'!Q26/Q$4,2),"")</f>
        <v/>
      </c>
      <c r="R26" s="32" t="str">
        <f>IFERROR(ROUND('PRA-Summary'!R26/R$4,2),"")</f>
        <v/>
      </c>
    </row>
    <row r="27" spans="4:18" x14ac:dyDescent="0.2">
      <c r="D27" s="29">
        <v>21</v>
      </c>
      <c r="E27" s="36" t="str">
        <f>'PRA-Summary'!F27</f>
        <v>F15463</v>
      </c>
      <c r="F27" s="25"/>
      <c r="G27" s="32">
        <f>IFERROR(ROUND('PRA-Summary'!G27/G$4,2),"")</f>
        <v>0</v>
      </c>
      <c r="H27" s="32">
        <f>IFERROR(ROUND('PRA-Summary'!H27/H$4,2),"")</f>
        <v>0</v>
      </c>
      <c r="I27" s="32">
        <f>IFERROR(ROUND('PRA-Summary'!I27/I$4,2),"")</f>
        <v>0.6</v>
      </c>
      <c r="J27" s="32">
        <f>IFERROR(ROUND('PRA-Summary'!J27/J$4,2),"")</f>
        <v>0</v>
      </c>
      <c r="K27" s="32" t="str">
        <f>IFERROR(ROUND('PRA-Summary'!K27/K$4,2),"")</f>
        <v/>
      </c>
      <c r="L27" s="32" t="str">
        <f>IFERROR(ROUND('PRA-Summary'!L27/L$4,2),"")</f>
        <v/>
      </c>
      <c r="M27" s="32" t="str">
        <f>IFERROR(ROUND('PRA-Summary'!M27/M$4,2),"")</f>
        <v/>
      </c>
      <c r="N27" s="32" t="str">
        <f>IFERROR(ROUND('PRA-Summary'!N27/N$4,2),"")</f>
        <v/>
      </c>
      <c r="O27" s="32" t="str">
        <f>IFERROR(ROUND('PRA-Summary'!O27/O$4,2),"")</f>
        <v/>
      </c>
      <c r="P27" s="32" t="str">
        <f>IFERROR(ROUND('PRA-Summary'!P27/P$4,2),"")</f>
        <v/>
      </c>
      <c r="Q27" s="32" t="str">
        <f>IFERROR(ROUND('PRA-Summary'!Q27/Q$4,2),"")</f>
        <v/>
      </c>
      <c r="R27" s="32" t="str">
        <f>IFERROR(ROUND('PRA-Summary'!R27/R$4,2),"")</f>
        <v/>
      </c>
    </row>
    <row r="28" spans="4:18" x14ac:dyDescent="0.2">
      <c r="D28" s="29">
        <v>22</v>
      </c>
      <c r="E28" s="36" t="str">
        <f>'PRA-Summary'!F28</f>
        <v>F17107</v>
      </c>
      <c r="F28" s="25"/>
      <c r="G28" s="32">
        <f>IFERROR(ROUND('PRA-Summary'!G28/G$4,2),"")</f>
        <v>0</v>
      </c>
      <c r="H28" s="32">
        <f>IFERROR(ROUND('PRA-Summary'!H28/H$4,2),"")</f>
        <v>0</v>
      </c>
      <c r="I28" s="32">
        <f>IFERROR(ROUND('PRA-Summary'!I28/I$4,2),"")</f>
        <v>0.6</v>
      </c>
      <c r="J28" s="32">
        <f>IFERROR(ROUND('PRA-Summary'!J28/J$4,2),"")</f>
        <v>0</v>
      </c>
      <c r="K28" s="32" t="str">
        <f>IFERROR(ROUND('PRA-Summary'!K28/K$4,2),"")</f>
        <v/>
      </c>
      <c r="L28" s="32" t="str">
        <f>IFERROR(ROUND('PRA-Summary'!L28/L$4,2),"")</f>
        <v/>
      </c>
      <c r="M28" s="32" t="str">
        <f>IFERROR(ROUND('PRA-Summary'!M28/M$4,2),"")</f>
        <v/>
      </c>
      <c r="N28" s="32" t="str">
        <f>IFERROR(ROUND('PRA-Summary'!N28/N$4,2),"")</f>
        <v/>
      </c>
      <c r="O28" s="32" t="str">
        <f>IFERROR(ROUND('PRA-Summary'!O28/O$4,2),"")</f>
        <v/>
      </c>
      <c r="P28" s="32" t="str">
        <f>IFERROR(ROUND('PRA-Summary'!P28/P$4,2),"")</f>
        <v/>
      </c>
      <c r="Q28" s="32" t="str">
        <f>IFERROR(ROUND('PRA-Summary'!Q28/Q$4,2),"")</f>
        <v/>
      </c>
      <c r="R28" s="32" t="str">
        <f>IFERROR(ROUND('PRA-Summary'!R28/R$4,2),"")</f>
        <v/>
      </c>
    </row>
    <row r="29" spans="4:18" x14ac:dyDescent="0.2">
      <c r="D29" s="29">
        <v>23</v>
      </c>
      <c r="E29" s="36" t="str">
        <f>'PRA-Summary'!F29</f>
        <v>F15600</v>
      </c>
      <c r="F29" s="25"/>
      <c r="G29" s="32">
        <f>IFERROR(ROUND('PRA-Summary'!G29/G$4,2),"")</f>
        <v>0</v>
      </c>
      <c r="H29" s="32">
        <f>IFERROR(ROUND('PRA-Summary'!H29/H$4,2),"")</f>
        <v>0.28000000000000003</v>
      </c>
      <c r="I29" s="32">
        <f>IFERROR(ROUND('PRA-Summary'!I29/I$4,2),"")</f>
        <v>0</v>
      </c>
      <c r="J29" s="32">
        <f>IFERROR(ROUND('PRA-Summary'!J29/J$4,2),"")</f>
        <v>0</v>
      </c>
      <c r="K29" s="32" t="str">
        <f>IFERROR(ROUND('PRA-Summary'!K29/K$4,2),"")</f>
        <v/>
      </c>
      <c r="L29" s="32" t="str">
        <f>IFERROR(ROUND('PRA-Summary'!L29/L$4,2),"")</f>
        <v/>
      </c>
      <c r="M29" s="32" t="str">
        <f>IFERROR(ROUND('PRA-Summary'!M29/M$4,2),"")</f>
        <v/>
      </c>
      <c r="N29" s="32" t="str">
        <f>IFERROR(ROUND('PRA-Summary'!N29/N$4,2),"")</f>
        <v/>
      </c>
      <c r="O29" s="32" t="str">
        <f>IFERROR(ROUND('PRA-Summary'!O29/O$4,2),"")</f>
        <v/>
      </c>
      <c r="P29" s="32" t="str">
        <f>IFERROR(ROUND('PRA-Summary'!P29/P$4,2),"")</f>
        <v/>
      </c>
      <c r="Q29" s="32" t="str">
        <f>IFERROR(ROUND('PRA-Summary'!Q29/Q$4,2),"")</f>
        <v/>
      </c>
      <c r="R29" s="32" t="str">
        <f>IFERROR(ROUND('PRA-Summary'!R29/R$4,2),"")</f>
        <v/>
      </c>
    </row>
    <row r="30" spans="4:18" x14ac:dyDescent="0.2">
      <c r="D30" s="29">
        <v>24</v>
      </c>
      <c r="E30" s="36" t="str">
        <f>'PRA-Summary'!F30</f>
        <v>F15435</v>
      </c>
      <c r="F30" s="25"/>
      <c r="G30" s="32">
        <f>IFERROR(ROUND('PRA-Summary'!G30/G$4,2),"")</f>
        <v>0</v>
      </c>
      <c r="H30" s="32">
        <f>IFERROR(ROUND('PRA-Summary'!H30/H$4,2),"")</f>
        <v>0.1</v>
      </c>
      <c r="I30" s="32">
        <f>IFERROR(ROUND('PRA-Summary'!I30/I$4,2),"")</f>
        <v>0</v>
      </c>
      <c r="J30" s="32">
        <f>IFERROR(ROUND('PRA-Summary'!J30/J$4,2),"")</f>
        <v>0.12</v>
      </c>
      <c r="K30" s="32" t="str">
        <f>IFERROR(ROUND('PRA-Summary'!K30/K$4,2),"")</f>
        <v/>
      </c>
      <c r="L30" s="32" t="str">
        <f>IFERROR(ROUND('PRA-Summary'!L30/L$4,2),"")</f>
        <v/>
      </c>
      <c r="M30" s="32" t="str">
        <f>IFERROR(ROUND('PRA-Summary'!M30/M$4,2),"")</f>
        <v/>
      </c>
      <c r="N30" s="32" t="str">
        <f>IFERROR(ROUND('PRA-Summary'!N30/N$4,2),"")</f>
        <v/>
      </c>
      <c r="O30" s="32" t="str">
        <f>IFERROR(ROUND('PRA-Summary'!O30/O$4,2),"")</f>
        <v/>
      </c>
      <c r="P30" s="32" t="str">
        <f>IFERROR(ROUND('PRA-Summary'!P30/P$4,2),"")</f>
        <v/>
      </c>
      <c r="Q30" s="32" t="str">
        <f>IFERROR(ROUND('PRA-Summary'!Q30/Q$4,2),"")</f>
        <v/>
      </c>
      <c r="R30" s="32" t="str">
        <f>IFERROR(ROUND('PRA-Summary'!R30/R$4,2),"")</f>
        <v/>
      </c>
    </row>
    <row r="31" spans="4:18" x14ac:dyDescent="0.2">
      <c r="D31" s="29">
        <v>27</v>
      </c>
      <c r="E31" s="36" t="str">
        <f>'PRA-Summary'!F31</f>
        <v>F7303</v>
      </c>
      <c r="F31" s="24"/>
      <c r="G31" s="32">
        <f>IFERROR(ROUND('PRA-Summary'!G31/G$4,2),"")</f>
        <v>0.08</v>
      </c>
      <c r="H31" s="32">
        <f>IFERROR(ROUND('PRA-Summary'!H31/H$4,2),"")</f>
        <v>0</v>
      </c>
      <c r="I31" s="32">
        <f>IFERROR(ROUND('PRA-Summary'!I31/I$4,2),"")</f>
        <v>0</v>
      </c>
      <c r="J31" s="32">
        <f>IFERROR(ROUND('PRA-Summary'!J31/J$4,2),"")</f>
        <v>0</v>
      </c>
      <c r="K31" s="32" t="str">
        <f>IFERROR(ROUND('PRA-Summary'!K31/K$4,2),"")</f>
        <v/>
      </c>
      <c r="L31" s="32" t="str">
        <f>IFERROR(ROUND('PRA-Summary'!L31/L$4,2),"")</f>
        <v/>
      </c>
      <c r="M31" s="32" t="str">
        <f>IFERROR(ROUND('PRA-Summary'!M31/M$4,2),"")</f>
        <v/>
      </c>
      <c r="N31" s="32" t="str">
        <f>IFERROR(ROUND('PRA-Summary'!N31/N$4,2),"")</f>
        <v/>
      </c>
      <c r="O31" s="32" t="str">
        <f>IFERROR(ROUND('PRA-Summary'!O31/O$4,2),"")</f>
        <v/>
      </c>
      <c r="P31" s="32" t="str">
        <f>IFERROR(ROUND('PRA-Summary'!P31/P$4,2),"")</f>
        <v/>
      </c>
      <c r="Q31" s="32" t="str">
        <f>IFERROR(ROUND('PRA-Summary'!Q31/Q$4,2),"")</f>
        <v/>
      </c>
      <c r="R31" s="32" t="str">
        <f>IFERROR(ROUND('PRA-Summary'!R31/R$4,2),"")</f>
        <v/>
      </c>
    </row>
    <row r="32" spans="4:18" x14ac:dyDescent="0.2">
      <c r="D32" s="29">
        <v>28</v>
      </c>
      <c r="E32" s="36" t="str">
        <f>'PRA-Summary'!F32</f>
        <v>F0101</v>
      </c>
      <c r="F32" s="24"/>
      <c r="G32" s="32">
        <f>IFERROR(ROUND('PRA-Summary'!G32/G$4,2),"")</f>
        <v>0.08</v>
      </c>
      <c r="H32" s="32">
        <f>IFERROR(ROUND('PRA-Summary'!H32/H$4,2),"")</f>
        <v>0.4</v>
      </c>
      <c r="I32" s="32">
        <f>IFERROR(ROUND('PRA-Summary'!I32/I$4,2),"")</f>
        <v>0</v>
      </c>
      <c r="J32" s="32">
        <f>IFERROR(ROUND('PRA-Summary'!J32/J$4,2),"")</f>
        <v>0.12</v>
      </c>
      <c r="K32" s="32" t="str">
        <f>IFERROR(ROUND('PRA-Summary'!K32/K$4,2),"")</f>
        <v/>
      </c>
      <c r="L32" s="32" t="str">
        <f>IFERROR(ROUND('PRA-Summary'!L32/L$4,2),"")</f>
        <v/>
      </c>
      <c r="M32" s="32" t="str">
        <f>IFERROR(ROUND('PRA-Summary'!M32/M$4,2),"")</f>
        <v/>
      </c>
      <c r="N32" s="32" t="str">
        <f>IFERROR(ROUND('PRA-Summary'!N32/N$4,2),"")</f>
        <v/>
      </c>
      <c r="O32" s="32" t="str">
        <f>IFERROR(ROUND('PRA-Summary'!O32/O$4,2),"")</f>
        <v/>
      </c>
      <c r="P32" s="32" t="str">
        <f>IFERROR(ROUND('PRA-Summary'!P32/P$4,2),"")</f>
        <v/>
      </c>
      <c r="Q32" s="32" t="str">
        <f>IFERROR(ROUND('PRA-Summary'!Q32/Q$4,2),"")</f>
        <v/>
      </c>
      <c r="R32" s="32" t="str">
        <f>IFERROR(ROUND('PRA-Summary'!R32/R$4,2),"")</f>
        <v/>
      </c>
    </row>
    <row r="33" spans="4:18" x14ac:dyDescent="0.2">
      <c r="D33" s="29">
        <v>29</v>
      </c>
      <c r="E33" s="36" t="str">
        <f>'PRA-Summary'!F33</f>
        <v>FT12358</v>
      </c>
      <c r="F33" s="25"/>
      <c r="G33" s="32" t="str">
        <f>IFERROR(ROUND('PRA-Summary'!#REF!/G$4,2),"")</f>
        <v/>
      </c>
      <c r="H33" s="32" t="str">
        <f>IFERROR(ROUND('PRA-Summary'!#REF!/H$4,2),"")</f>
        <v/>
      </c>
      <c r="I33" s="32" t="str">
        <f>IFERROR(ROUND('PRA-Summary'!#REF!/I$4,2),"")</f>
        <v/>
      </c>
      <c r="J33" s="32" t="str">
        <f>IFERROR(ROUND('PRA-Summary'!#REF!/J$4,2),"")</f>
        <v/>
      </c>
      <c r="K33" s="32" t="str">
        <f>IFERROR(ROUND('PRA-Summary'!#REF!/K$4,2),"")</f>
        <v/>
      </c>
      <c r="L33" s="32" t="str">
        <f>IFERROR(ROUND('PRA-Summary'!#REF!/L$4,2),"")</f>
        <v/>
      </c>
      <c r="M33" s="32" t="str">
        <f>IFERROR(ROUND('PRA-Summary'!#REF!/M$4,2),"")</f>
        <v/>
      </c>
      <c r="N33" s="32" t="str">
        <f>IFERROR(ROUND('PRA-Summary'!#REF!/N$4,2),"")</f>
        <v/>
      </c>
      <c r="O33" s="32" t="str">
        <f>IFERROR(ROUND('PRA-Summary'!#REF!/O$4,2),"")</f>
        <v/>
      </c>
      <c r="P33" s="32" t="str">
        <f>IFERROR(ROUND('PRA-Summary'!#REF!/P$4,2),"")</f>
        <v/>
      </c>
      <c r="Q33" s="32" t="str">
        <f>IFERROR(ROUND('PRA-Summary'!#REF!/Q$4,2),"")</f>
        <v/>
      </c>
      <c r="R33" s="32" t="str">
        <f>IFERROR(ROUND('PRA-Summary'!#REF!/R$4,2),"")</f>
        <v/>
      </c>
    </row>
    <row r="34" spans="4:18" x14ac:dyDescent="0.2">
      <c r="D34" s="29">
        <v>30</v>
      </c>
      <c r="E34" s="36" t="str">
        <f>'PRA-Summary'!F34</f>
        <v>CON#3</v>
      </c>
      <c r="F34" s="24"/>
      <c r="G34" s="32" t="str">
        <f>IFERROR(ROUND('PRA-Summary'!#REF!/G$4,2),"")</f>
        <v/>
      </c>
      <c r="H34" s="32" t="str">
        <f>IFERROR(ROUND('PRA-Summary'!#REF!/H$4,2),"")</f>
        <v/>
      </c>
      <c r="I34" s="32" t="str">
        <f>IFERROR(ROUND('PRA-Summary'!#REF!/I$4,2),"")</f>
        <v/>
      </c>
      <c r="J34" s="32" t="str">
        <f>IFERROR(ROUND('PRA-Summary'!#REF!/J$4,2),"")</f>
        <v/>
      </c>
      <c r="K34" s="32" t="str">
        <f>IFERROR(ROUND('PRA-Summary'!#REF!/K$4,2),"")</f>
        <v/>
      </c>
      <c r="L34" s="32" t="str">
        <f>IFERROR(ROUND('PRA-Summary'!#REF!/L$4,2),"")</f>
        <v/>
      </c>
      <c r="M34" s="32" t="str">
        <f>IFERROR(ROUND('PRA-Summary'!#REF!/M$4,2),"")</f>
        <v/>
      </c>
      <c r="N34" s="32" t="str">
        <f>IFERROR(ROUND('PRA-Summary'!#REF!/N$4,2),"")</f>
        <v/>
      </c>
      <c r="O34" s="32" t="str">
        <f>IFERROR(ROUND('PRA-Summary'!#REF!/O$4,2),"")</f>
        <v/>
      </c>
      <c r="P34" s="32" t="str">
        <f>IFERROR(ROUND('PRA-Summary'!#REF!/P$4,2),"")</f>
        <v/>
      </c>
      <c r="Q34" s="32" t="str">
        <f>IFERROR(ROUND('PRA-Summary'!#REF!/Q$4,2),"")</f>
        <v/>
      </c>
      <c r="R34" s="32" t="str">
        <f>IFERROR(ROUND('PRA-Summary'!#REF!/R$4,2),"")</f>
        <v/>
      </c>
    </row>
    <row r="35" spans="4:18" x14ac:dyDescent="0.2">
      <c r="D35" s="29">
        <v>31</v>
      </c>
      <c r="E35" s="36" t="str">
        <f>'PRA-Summary'!F35</f>
        <v>F8614</v>
      </c>
      <c r="F35" s="24"/>
      <c r="G35" s="32" t="str">
        <f>IFERROR(ROUND('PRA-Summary'!#REF!/G$4,2),"")</f>
        <v/>
      </c>
      <c r="H35" s="32" t="str">
        <f>IFERROR(ROUND('PRA-Summary'!#REF!/H$4,2),"")</f>
        <v/>
      </c>
      <c r="I35" s="32" t="str">
        <f>IFERROR(ROUND('PRA-Summary'!#REF!/I$4,2),"")</f>
        <v/>
      </c>
      <c r="J35" s="32" t="str">
        <f>IFERROR(ROUND('PRA-Summary'!#REF!/J$4,2),"")</f>
        <v/>
      </c>
      <c r="K35" s="32" t="str">
        <f>IFERROR(ROUND('PRA-Summary'!#REF!/K$4,2),"")</f>
        <v/>
      </c>
      <c r="L35" s="32" t="str">
        <f>IFERROR(ROUND('PRA-Summary'!#REF!/L$4,2),"")</f>
        <v/>
      </c>
      <c r="M35" s="32" t="str">
        <f>IFERROR(ROUND('PRA-Summary'!#REF!/M$4,2),"")</f>
        <v/>
      </c>
      <c r="N35" s="32" t="str">
        <f>IFERROR(ROUND('PRA-Summary'!#REF!/N$4,2),"")</f>
        <v/>
      </c>
      <c r="O35" s="32" t="str">
        <f>IFERROR(ROUND('PRA-Summary'!#REF!/O$4,2),"")</f>
        <v/>
      </c>
      <c r="P35" s="32" t="str">
        <f>IFERROR(ROUND('PRA-Summary'!#REF!/P$4,2),"")</f>
        <v/>
      </c>
      <c r="Q35" s="32" t="str">
        <f>IFERROR(ROUND('PRA-Summary'!#REF!/Q$4,2),"")</f>
        <v/>
      </c>
      <c r="R35" s="32" t="str">
        <f>IFERROR(ROUND('PRA-Summary'!#REF!/R$4,2),"")</f>
        <v/>
      </c>
    </row>
    <row r="36" spans="4:18" x14ac:dyDescent="0.2">
      <c r="D36" s="29">
        <v>32</v>
      </c>
      <c r="E36" s="36" t="str">
        <f>'PRA-Summary'!F36</f>
        <v>F12175</v>
      </c>
      <c r="F36" s="25"/>
      <c r="G36" s="32" t="str">
        <f>IFERROR(ROUND('PRA-Summary'!#REF!/G$4,2),"")</f>
        <v/>
      </c>
      <c r="H36" s="32" t="str">
        <f>IFERROR(ROUND('PRA-Summary'!#REF!/H$4,2),"")</f>
        <v/>
      </c>
      <c r="I36" s="32" t="str">
        <f>IFERROR(ROUND('PRA-Summary'!#REF!/I$4,2),"")</f>
        <v/>
      </c>
      <c r="J36" s="32" t="str">
        <f>IFERROR(ROUND('PRA-Summary'!#REF!/J$4,2),"")</f>
        <v/>
      </c>
      <c r="K36" s="32" t="str">
        <f>IFERROR(ROUND('PRA-Summary'!#REF!/K$4,2),"")</f>
        <v/>
      </c>
      <c r="L36" s="32" t="str">
        <f>IFERROR(ROUND('PRA-Summary'!#REF!/L$4,2),"")</f>
        <v/>
      </c>
      <c r="M36" s="32" t="str">
        <f>IFERROR(ROUND('PRA-Summary'!#REF!/M$4,2),"")</f>
        <v/>
      </c>
      <c r="N36" s="32" t="str">
        <f>IFERROR(ROUND('PRA-Summary'!#REF!/N$4,2),"")</f>
        <v/>
      </c>
      <c r="O36" s="32" t="str">
        <f>IFERROR(ROUND('PRA-Summary'!#REF!/O$4,2),"")</f>
        <v/>
      </c>
      <c r="P36" s="32" t="str">
        <f>IFERROR(ROUND('PRA-Summary'!#REF!/P$4,2),"")</f>
        <v/>
      </c>
      <c r="Q36" s="32" t="str">
        <f>IFERROR(ROUND('PRA-Summary'!#REF!/Q$4,2),"")</f>
        <v/>
      </c>
      <c r="R36" s="32" t="str">
        <f>IFERROR(ROUND('PRA-Summary'!#REF!/R$4,2),"")</f>
        <v/>
      </c>
    </row>
    <row r="37" spans="4:18" x14ac:dyDescent="0.2">
      <c r="D37" s="29">
        <v>33</v>
      </c>
      <c r="E37" s="36">
        <f>'PRA-Summary'!F37</f>
        <v>0</v>
      </c>
      <c r="F37" s="25"/>
      <c r="G37" s="32" t="str">
        <f>IFERROR(ROUND('PRA-Summary'!#REF!/G$4,2),"")</f>
        <v/>
      </c>
      <c r="H37" s="32" t="str">
        <f>IFERROR(ROUND('PRA-Summary'!#REF!/H$4,2),"")</f>
        <v/>
      </c>
      <c r="I37" s="32" t="str">
        <f>IFERROR(ROUND('PRA-Summary'!#REF!/I$4,2),"")</f>
        <v/>
      </c>
      <c r="J37" s="32" t="str">
        <f>IFERROR(ROUND('PRA-Summary'!#REF!/J$4,2),"")</f>
        <v/>
      </c>
      <c r="K37" s="32" t="str">
        <f>IFERROR(ROUND('PRA-Summary'!#REF!/K$4,2),"")</f>
        <v/>
      </c>
      <c r="L37" s="32" t="str">
        <f>IFERROR(ROUND('PRA-Summary'!#REF!/L$4,2),"")</f>
        <v/>
      </c>
      <c r="M37" s="32" t="str">
        <f>IFERROR(ROUND('PRA-Summary'!#REF!/M$4,2),"")</f>
        <v/>
      </c>
      <c r="N37" s="32" t="str">
        <f>IFERROR(ROUND('PRA-Summary'!#REF!/N$4,2),"")</f>
        <v/>
      </c>
      <c r="O37" s="32" t="str">
        <f>IFERROR(ROUND('PRA-Summary'!#REF!/O$4,2),"")</f>
        <v/>
      </c>
      <c r="P37" s="32" t="str">
        <f>IFERROR(ROUND('PRA-Summary'!#REF!/P$4,2),"")</f>
        <v/>
      </c>
      <c r="Q37" s="32" t="str">
        <f>IFERROR(ROUND('PRA-Summary'!#REF!/Q$4,2),"")</f>
        <v/>
      </c>
      <c r="R37" s="32" t="str">
        <f>IFERROR(ROUND('PRA-Summary'!#REF!/R$4,2),"")</f>
        <v/>
      </c>
    </row>
    <row r="38" spans="4:18" x14ac:dyDescent="0.2">
      <c r="D38" s="29">
        <v>34</v>
      </c>
      <c r="E38" s="36">
        <f>'PRA-Summary'!F38</f>
        <v>0</v>
      </c>
      <c r="F38" s="25"/>
      <c r="G38" s="32" t="str">
        <f>IFERROR(ROUND('PRA-Summary'!#REF!/G$4,2),"")</f>
        <v/>
      </c>
      <c r="H38" s="32" t="str">
        <f>IFERROR(ROUND('PRA-Summary'!#REF!/H$4,2),"")</f>
        <v/>
      </c>
      <c r="I38" s="32" t="str">
        <f>IFERROR(ROUND('PRA-Summary'!#REF!/I$4,2),"")</f>
        <v/>
      </c>
      <c r="J38" s="32" t="str">
        <f>IFERROR(ROUND('PRA-Summary'!#REF!/J$4,2),"")</f>
        <v/>
      </c>
      <c r="K38" s="32" t="str">
        <f>IFERROR(ROUND('PRA-Summary'!#REF!/K$4,2),"")</f>
        <v/>
      </c>
      <c r="L38" s="32" t="str">
        <f>IFERROR(ROUND('PRA-Summary'!#REF!/L$4,2),"")</f>
        <v/>
      </c>
      <c r="M38" s="32" t="str">
        <f>IFERROR(ROUND('PRA-Summary'!#REF!/M$4,2),"")</f>
        <v/>
      </c>
      <c r="N38" s="32" t="str">
        <f>IFERROR(ROUND('PRA-Summary'!#REF!/N$4,2),"")</f>
        <v/>
      </c>
      <c r="O38" s="32" t="str">
        <f>IFERROR(ROUND('PRA-Summary'!#REF!/O$4,2),"")</f>
        <v/>
      </c>
      <c r="P38" s="32" t="str">
        <f>IFERROR(ROUND('PRA-Summary'!#REF!/P$4,2),"")</f>
        <v/>
      </c>
      <c r="Q38" s="32" t="str">
        <f>IFERROR(ROUND('PRA-Summary'!#REF!/Q$4,2),"")</f>
        <v/>
      </c>
      <c r="R38" s="32" t="str">
        <f>IFERROR(ROUND('PRA-Summary'!#REF!/R$4,2),"")</f>
        <v/>
      </c>
    </row>
    <row r="39" spans="4:18" x14ac:dyDescent="0.2">
      <c r="D39" s="29">
        <v>35</v>
      </c>
      <c r="E39" s="36">
        <f>'PRA-Summary'!F39</f>
        <v>0</v>
      </c>
      <c r="F39" s="25"/>
      <c r="G39" s="32" t="str">
        <f>IFERROR(ROUND('PRA-Summary'!#REF!/G$4,2),"")</f>
        <v/>
      </c>
      <c r="H39" s="32" t="str">
        <f>IFERROR(ROUND('PRA-Summary'!#REF!/H$4,2),"")</f>
        <v/>
      </c>
      <c r="I39" s="32" t="str">
        <f>IFERROR(ROUND('PRA-Summary'!#REF!/I$4,2),"")</f>
        <v/>
      </c>
      <c r="J39" s="32" t="str">
        <f>IFERROR(ROUND('PRA-Summary'!#REF!/J$4,2),"")</f>
        <v/>
      </c>
      <c r="K39" s="32" t="str">
        <f>IFERROR(ROUND('PRA-Summary'!#REF!/K$4,2),"")</f>
        <v/>
      </c>
      <c r="L39" s="32" t="str">
        <f>IFERROR(ROUND('PRA-Summary'!#REF!/L$4,2),"")</f>
        <v/>
      </c>
      <c r="M39" s="32" t="str">
        <f>IFERROR(ROUND('PRA-Summary'!#REF!/M$4,2),"")</f>
        <v/>
      </c>
      <c r="N39" s="32" t="str">
        <f>IFERROR(ROUND('PRA-Summary'!#REF!/N$4,2),"")</f>
        <v/>
      </c>
      <c r="O39" s="32" t="str">
        <f>IFERROR(ROUND('PRA-Summary'!#REF!/O$4,2),"")</f>
        <v/>
      </c>
      <c r="P39" s="32" t="str">
        <f>IFERROR(ROUND('PRA-Summary'!#REF!/P$4,2),"")</f>
        <v/>
      </c>
      <c r="Q39" s="32" t="str">
        <f>IFERROR(ROUND('PRA-Summary'!#REF!/Q$4,2),"")</f>
        <v/>
      </c>
      <c r="R39" s="32" t="str">
        <f>IFERROR(ROUND('PRA-Summary'!#REF!/R$4,2),"")</f>
        <v/>
      </c>
    </row>
    <row r="40" spans="4:18" x14ac:dyDescent="0.2">
      <c r="D40" s="29">
        <v>36</v>
      </c>
      <c r="E40" s="36">
        <f>'PRA-Summary'!F40</f>
        <v>0</v>
      </c>
      <c r="F40" s="25"/>
      <c r="G40" s="32" t="str">
        <f>IFERROR(ROUND('PRA-Summary'!#REF!/G$4,2),"")</f>
        <v/>
      </c>
      <c r="H40" s="32" t="str">
        <f>IFERROR(ROUND('PRA-Summary'!#REF!/H$4,2),"")</f>
        <v/>
      </c>
      <c r="I40" s="32" t="str">
        <f>IFERROR(ROUND('PRA-Summary'!#REF!/I$4,2),"")</f>
        <v/>
      </c>
      <c r="J40" s="32" t="str">
        <f>IFERROR(ROUND('PRA-Summary'!#REF!/J$4,2),"")</f>
        <v/>
      </c>
      <c r="K40" s="32" t="str">
        <f>IFERROR(ROUND('PRA-Summary'!#REF!/K$4,2),"")</f>
        <v/>
      </c>
      <c r="L40" s="32" t="str">
        <f>IFERROR(ROUND('PRA-Summary'!#REF!/L$4,2),"")</f>
        <v/>
      </c>
      <c r="M40" s="32" t="str">
        <f>IFERROR(ROUND('PRA-Summary'!#REF!/M$4,2),"")</f>
        <v/>
      </c>
      <c r="N40" s="32" t="str">
        <f>IFERROR(ROUND('PRA-Summary'!#REF!/N$4,2),"")</f>
        <v/>
      </c>
      <c r="O40" s="32" t="str">
        <f>IFERROR(ROUND('PRA-Summary'!#REF!/O$4,2),"")</f>
        <v/>
      </c>
      <c r="P40" s="32" t="str">
        <f>IFERROR(ROUND('PRA-Summary'!#REF!/P$4,2),"")</f>
        <v/>
      </c>
      <c r="Q40" s="32" t="str">
        <f>IFERROR(ROUND('PRA-Summary'!#REF!/Q$4,2),"")</f>
        <v/>
      </c>
      <c r="R40" s="32" t="str">
        <f>IFERROR(ROUND('PRA-Summary'!#REF!/R$4,2),"")</f>
        <v/>
      </c>
    </row>
    <row r="41" spans="4:18" x14ac:dyDescent="0.2">
      <c r="D41" s="29">
        <v>37</v>
      </c>
      <c r="E41" s="36">
        <f>'PRA-Summary'!F41</f>
        <v>0</v>
      </c>
      <c r="F41" s="25"/>
      <c r="G41" s="32" t="str">
        <f>IFERROR(ROUND('PRA-Summary'!#REF!/G$4,2),"")</f>
        <v/>
      </c>
      <c r="H41" s="32" t="str">
        <f>IFERROR(ROUND('PRA-Summary'!#REF!/H$4,2),"")</f>
        <v/>
      </c>
      <c r="I41" s="32" t="str">
        <f>IFERROR(ROUND('PRA-Summary'!#REF!/I$4,2),"")</f>
        <v/>
      </c>
      <c r="J41" s="32" t="str">
        <f>IFERROR(ROUND('PRA-Summary'!#REF!/J$4,2),"")</f>
        <v/>
      </c>
      <c r="K41" s="32" t="str">
        <f>IFERROR(ROUND('PRA-Summary'!#REF!/K$4,2),"")</f>
        <v/>
      </c>
      <c r="L41" s="32" t="str">
        <f>IFERROR(ROUND('PRA-Summary'!#REF!/L$4,2),"")</f>
        <v/>
      </c>
      <c r="M41" s="32" t="str">
        <f>IFERROR(ROUND('PRA-Summary'!#REF!/M$4,2),"")</f>
        <v/>
      </c>
      <c r="N41" s="32" t="str">
        <f>IFERROR(ROUND('PRA-Summary'!#REF!/N$4,2),"")</f>
        <v/>
      </c>
      <c r="O41" s="32" t="str">
        <f>IFERROR(ROUND('PRA-Summary'!#REF!/O$4,2),"")</f>
        <v/>
      </c>
      <c r="P41" s="32" t="str">
        <f>IFERROR(ROUND('PRA-Summary'!#REF!/P$4,2),"")</f>
        <v/>
      </c>
      <c r="Q41" s="32" t="str">
        <f>IFERROR(ROUND('PRA-Summary'!#REF!/Q$4,2),"")</f>
        <v/>
      </c>
      <c r="R41" s="32" t="str">
        <f>IFERROR(ROUND('PRA-Summary'!#REF!/R$4,2),"")</f>
        <v/>
      </c>
    </row>
    <row r="42" spans="4:18" x14ac:dyDescent="0.2">
      <c r="D42" s="29">
        <v>38</v>
      </c>
      <c r="E42" s="36">
        <f>'PRA-Summary'!F42</f>
        <v>0</v>
      </c>
      <c r="F42" s="25"/>
      <c r="G42" s="32" t="str">
        <f>IFERROR(ROUND('PRA-Summary'!#REF!/G$4,2),"")</f>
        <v/>
      </c>
      <c r="H42" s="32" t="str">
        <f>IFERROR(ROUND('PRA-Summary'!#REF!/H$4,2),"")</f>
        <v/>
      </c>
      <c r="I42" s="32" t="str">
        <f>IFERROR(ROUND('PRA-Summary'!#REF!/I$4,2),"")</f>
        <v/>
      </c>
      <c r="J42" s="32" t="str">
        <f>IFERROR(ROUND('PRA-Summary'!#REF!/J$4,2),"")</f>
        <v/>
      </c>
      <c r="K42" s="32" t="str">
        <f>IFERROR(ROUND('PRA-Summary'!#REF!/K$4,2),"")</f>
        <v/>
      </c>
      <c r="L42" s="32" t="str">
        <f>IFERROR(ROUND('PRA-Summary'!#REF!/L$4,2),"")</f>
        <v/>
      </c>
      <c r="M42" s="32" t="str">
        <f>IFERROR(ROUND('PRA-Summary'!#REF!/M$4,2),"")</f>
        <v/>
      </c>
      <c r="N42" s="32" t="str">
        <f>IFERROR(ROUND('PRA-Summary'!#REF!/N$4,2),"")</f>
        <v/>
      </c>
      <c r="O42" s="32" t="str">
        <f>IFERROR(ROUND('PRA-Summary'!#REF!/O$4,2),"")</f>
        <v/>
      </c>
      <c r="P42" s="32" t="str">
        <f>IFERROR(ROUND('PRA-Summary'!#REF!/P$4,2),"")</f>
        <v/>
      </c>
      <c r="Q42" s="32" t="str">
        <f>IFERROR(ROUND('PRA-Summary'!#REF!/Q$4,2),"")</f>
        <v/>
      </c>
      <c r="R42" s="32" t="str">
        <f>IFERROR(ROUND('PRA-Summary'!#REF!/R$4,2),"")</f>
        <v/>
      </c>
    </row>
    <row r="43" spans="4:18" x14ac:dyDescent="0.2">
      <c r="D43" s="29">
        <v>39</v>
      </c>
      <c r="E43" s="36">
        <f>'PRA-Summary'!F43</f>
        <v>0</v>
      </c>
      <c r="F43" s="25"/>
      <c r="G43" s="32" t="str">
        <f>IFERROR(ROUND('PRA-Summary'!#REF!/G$4,2),"")</f>
        <v/>
      </c>
      <c r="H43" s="32" t="str">
        <f>IFERROR(ROUND('PRA-Summary'!#REF!/H$4,2),"")</f>
        <v/>
      </c>
      <c r="I43" s="32" t="str">
        <f>IFERROR(ROUND('PRA-Summary'!#REF!/I$4,2),"")</f>
        <v/>
      </c>
      <c r="J43" s="32" t="str">
        <f>IFERROR(ROUND('PRA-Summary'!#REF!/J$4,2),"")</f>
        <v/>
      </c>
      <c r="K43" s="32" t="str">
        <f>IFERROR(ROUND('PRA-Summary'!#REF!/K$4,2),"")</f>
        <v/>
      </c>
      <c r="L43" s="32" t="str">
        <f>IFERROR(ROUND('PRA-Summary'!#REF!/L$4,2),"")</f>
        <v/>
      </c>
      <c r="M43" s="32" t="str">
        <f>IFERROR(ROUND('PRA-Summary'!#REF!/M$4,2),"")</f>
        <v/>
      </c>
      <c r="N43" s="32" t="str">
        <f>IFERROR(ROUND('PRA-Summary'!#REF!/N$4,2),"")</f>
        <v/>
      </c>
      <c r="O43" s="32" t="str">
        <f>IFERROR(ROUND('PRA-Summary'!#REF!/O$4,2),"")</f>
        <v/>
      </c>
      <c r="P43" s="32" t="str">
        <f>IFERROR(ROUND('PRA-Summary'!#REF!/P$4,2),"")</f>
        <v/>
      </c>
      <c r="Q43" s="32" t="str">
        <f>IFERROR(ROUND('PRA-Summary'!#REF!/Q$4,2),"")</f>
        <v/>
      </c>
      <c r="R43" s="32" t="str">
        <f>IFERROR(ROUND('PRA-Summary'!#REF!/R$4,2),"")</f>
        <v/>
      </c>
    </row>
    <row r="44" spans="4:18" x14ac:dyDescent="0.2">
      <c r="D44" s="29">
        <v>40</v>
      </c>
      <c r="E44" s="36">
        <f>'PRA-Summary'!F44</f>
        <v>0</v>
      </c>
      <c r="F44" s="25"/>
      <c r="G44" s="32" t="str">
        <f>IFERROR(ROUND('PRA-Summary'!#REF!/G$4,2),"")</f>
        <v/>
      </c>
      <c r="H44" s="32" t="str">
        <f>IFERROR(ROUND('PRA-Summary'!#REF!/H$4,2),"")</f>
        <v/>
      </c>
      <c r="I44" s="32" t="str">
        <f>IFERROR(ROUND('PRA-Summary'!#REF!/I$4,2),"")</f>
        <v/>
      </c>
      <c r="J44" s="32" t="str">
        <f>IFERROR(ROUND('PRA-Summary'!#REF!/J$4,2),"")</f>
        <v/>
      </c>
      <c r="K44" s="32" t="str">
        <f>IFERROR(ROUND('PRA-Summary'!#REF!/K$4,2),"")</f>
        <v/>
      </c>
      <c r="L44" s="32" t="str">
        <f>IFERROR(ROUND('PRA-Summary'!#REF!/L$4,2),"")</f>
        <v/>
      </c>
      <c r="M44" s="32" t="str">
        <f>IFERROR(ROUND('PRA-Summary'!#REF!/M$4,2),"")</f>
        <v/>
      </c>
      <c r="N44" s="32" t="str">
        <f>IFERROR(ROUND('PRA-Summary'!#REF!/N$4,2),"")</f>
        <v/>
      </c>
      <c r="O44" s="32" t="str">
        <f>IFERROR(ROUND('PRA-Summary'!#REF!/O$4,2),"")</f>
        <v/>
      </c>
      <c r="P44" s="32" t="str">
        <f>IFERROR(ROUND('PRA-Summary'!#REF!/P$4,2),"")</f>
        <v/>
      </c>
      <c r="Q44" s="32" t="str">
        <f>IFERROR(ROUND('PRA-Summary'!#REF!/Q$4,2),"")</f>
        <v/>
      </c>
      <c r="R44" s="32" t="str">
        <f>IFERROR(ROUND('PRA-Summary'!#REF!/R$4,2),"")</f>
        <v/>
      </c>
    </row>
    <row r="45" spans="4:18" x14ac:dyDescent="0.2">
      <c r="D45" s="29">
        <v>41</v>
      </c>
      <c r="E45" s="36">
        <f>'PRA-Summary'!F45</f>
        <v>0</v>
      </c>
      <c r="F45" s="25"/>
      <c r="G45" s="32" t="str">
        <f>IFERROR(ROUND('PRA-Summary'!#REF!/G$4,2),"")</f>
        <v/>
      </c>
      <c r="H45" s="32" t="str">
        <f>IFERROR(ROUND('PRA-Summary'!#REF!/H$4,2),"")</f>
        <v/>
      </c>
      <c r="I45" s="32" t="str">
        <f>IFERROR(ROUND('PRA-Summary'!#REF!/I$4,2),"")</f>
        <v/>
      </c>
      <c r="J45" s="32" t="str">
        <f>IFERROR(ROUND('PRA-Summary'!#REF!/J$4,2),"")</f>
        <v/>
      </c>
      <c r="K45" s="32" t="str">
        <f>IFERROR(ROUND('PRA-Summary'!#REF!/K$4,2),"")</f>
        <v/>
      </c>
      <c r="L45" s="32" t="str">
        <f>IFERROR(ROUND('PRA-Summary'!#REF!/L$4,2),"")</f>
        <v/>
      </c>
      <c r="M45" s="32" t="str">
        <f>IFERROR(ROUND('PRA-Summary'!#REF!/M$4,2),"")</f>
        <v/>
      </c>
      <c r="N45" s="32" t="str">
        <f>IFERROR(ROUND('PRA-Summary'!#REF!/N$4,2),"")</f>
        <v/>
      </c>
      <c r="O45" s="32" t="str">
        <f>IFERROR(ROUND('PRA-Summary'!#REF!/O$4,2),"")</f>
        <v/>
      </c>
      <c r="P45" s="32" t="str">
        <f>IFERROR(ROUND('PRA-Summary'!#REF!/P$4,2),"")</f>
        <v/>
      </c>
      <c r="Q45" s="32" t="str">
        <f>IFERROR(ROUND('PRA-Summary'!#REF!/Q$4,2),"")</f>
        <v/>
      </c>
      <c r="R45" s="32" t="str">
        <f>IFERROR(ROUND('PRA-Summary'!#REF!/R$4,2),"")</f>
        <v/>
      </c>
    </row>
    <row r="46" spans="4:18" x14ac:dyDescent="0.2">
      <c r="D46" s="29">
        <v>42</v>
      </c>
      <c r="E46" s="36">
        <f>'PRA-Summary'!F46</f>
        <v>0</v>
      </c>
      <c r="F46" s="25"/>
      <c r="G46" s="32" t="str">
        <f>IFERROR(ROUND('PRA-Summary'!#REF!/G$4,2),"")</f>
        <v/>
      </c>
      <c r="H46" s="32" t="str">
        <f>IFERROR(ROUND('PRA-Summary'!#REF!/H$4,2),"")</f>
        <v/>
      </c>
      <c r="I46" s="32" t="str">
        <f>IFERROR(ROUND('PRA-Summary'!#REF!/I$4,2),"")</f>
        <v/>
      </c>
      <c r="J46" s="32" t="str">
        <f>IFERROR(ROUND('PRA-Summary'!#REF!/J$4,2),"")</f>
        <v/>
      </c>
      <c r="K46" s="32" t="str">
        <f>IFERROR(ROUND('PRA-Summary'!#REF!/K$4,2),"")</f>
        <v/>
      </c>
      <c r="L46" s="32" t="str">
        <f>IFERROR(ROUND('PRA-Summary'!#REF!/L$4,2),"")</f>
        <v/>
      </c>
      <c r="M46" s="32" t="str">
        <f>IFERROR(ROUND('PRA-Summary'!#REF!/M$4,2),"")</f>
        <v/>
      </c>
      <c r="N46" s="32" t="str">
        <f>IFERROR(ROUND('PRA-Summary'!#REF!/N$4,2),"")</f>
        <v/>
      </c>
      <c r="O46" s="32" t="str">
        <f>IFERROR(ROUND('PRA-Summary'!#REF!/O$4,2),"")</f>
        <v/>
      </c>
      <c r="P46" s="32" t="str">
        <f>IFERROR(ROUND('PRA-Summary'!#REF!/P$4,2),"")</f>
        <v/>
      </c>
      <c r="Q46" s="32" t="str">
        <f>IFERROR(ROUND('PRA-Summary'!#REF!/Q$4,2),"")</f>
        <v/>
      </c>
      <c r="R46" s="32" t="str">
        <f>IFERROR(ROUND('PRA-Summary'!#REF!/R$4,2),"")</f>
        <v/>
      </c>
    </row>
    <row r="47" spans="4:18" x14ac:dyDescent="0.2">
      <c r="D47" s="29">
        <v>43</v>
      </c>
      <c r="E47" s="36">
        <f>'PRA-Summary'!F47</f>
        <v>0</v>
      </c>
      <c r="F47" s="25"/>
      <c r="G47" s="32" t="str">
        <f>IFERROR(ROUND('PRA-Summary'!#REF!/G$4,2),"")</f>
        <v/>
      </c>
      <c r="H47" s="32" t="str">
        <f>IFERROR(ROUND('PRA-Summary'!#REF!/H$4,2),"")</f>
        <v/>
      </c>
      <c r="I47" s="32" t="str">
        <f>IFERROR(ROUND('PRA-Summary'!#REF!/I$4,2),"")</f>
        <v/>
      </c>
      <c r="J47" s="32" t="str">
        <f>IFERROR(ROUND('PRA-Summary'!#REF!/J$4,2),"")</f>
        <v/>
      </c>
      <c r="K47" s="32" t="str">
        <f>IFERROR(ROUND('PRA-Summary'!#REF!/K$4,2),"")</f>
        <v/>
      </c>
      <c r="L47" s="32" t="str">
        <f>IFERROR(ROUND('PRA-Summary'!#REF!/L$4,2),"")</f>
        <v/>
      </c>
      <c r="M47" s="32" t="str">
        <f>IFERROR(ROUND('PRA-Summary'!#REF!/M$4,2),"")</f>
        <v/>
      </c>
      <c r="N47" s="32" t="str">
        <f>IFERROR(ROUND('PRA-Summary'!#REF!/N$4,2),"")</f>
        <v/>
      </c>
      <c r="O47" s="32" t="str">
        <f>IFERROR(ROUND('PRA-Summary'!#REF!/O$4,2),"")</f>
        <v/>
      </c>
      <c r="P47" s="32" t="str">
        <f>IFERROR(ROUND('PRA-Summary'!#REF!/P$4,2),"")</f>
        <v/>
      </c>
      <c r="Q47" s="32" t="str">
        <f>IFERROR(ROUND('PRA-Summary'!#REF!/Q$4,2),"")</f>
        <v/>
      </c>
      <c r="R47" s="32" t="str">
        <f>IFERROR(ROUND('PRA-Summary'!#REF!/R$4,2),"")</f>
        <v/>
      </c>
    </row>
    <row r="48" spans="4:18" x14ac:dyDescent="0.2">
      <c r="D48" s="29">
        <v>44</v>
      </c>
      <c r="E48" s="36">
        <f>'PRA-Summary'!F48</f>
        <v>0</v>
      </c>
      <c r="F48" s="25"/>
      <c r="G48" s="32" t="str">
        <f>IFERROR(ROUND('PRA-Summary'!#REF!/G$4,2),"")</f>
        <v/>
      </c>
      <c r="H48" s="32" t="str">
        <f>IFERROR(ROUND('PRA-Summary'!#REF!/H$4,2),"")</f>
        <v/>
      </c>
      <c r="I48" s="32" t="str">
        <f>IFERROR(ROUND('PRA-Summary'!#REF!/I$4,2),"")</f>
        <v/>
      </c>
      <c r="J48" s="32" t="str">
        <f>IFERROR(ROUND('PRA-Summary'!#REF!/J$4,2),"")</f>
        <v/>
      </c>
      <c r="K48" s="32" t="str">
        <f>IFERROR(ROUND('PRA-Summary'!#REF!/K$4,2),"")</f>
        <v/>
      </c>
      <c r="L48" s="32" t="str">
        <f>IFERROR(ROUND('PRA-Summary'!#REF!/L$4,2),"")</f>
        <v/>
      </c>
      <c r="M48" s="32" t="str">
        <f>IFERROR(ROUND('PRA-Summary'!#REF!/M$4,2),"")</f>
        <v/>
      </c>
      <c r="N48" s="32" t="str">
        <f>IFERROR(ROUND('PRA-Summary'!#REF!/N$4,2),"")</f>
        <v/>
      </c>
      <c r="O48" s="32" t="str">
        <f>IFERROR(ROUND('PRA-Summary'!#REF!/O$4,2),"")</f>
        <v/>
      </c>
      <c r="P48" s="32" t="str">
        <f>IFERROR(ROUND('PRA-Summary'!#REF!/P$4,2),"")</f>
        <v/>
      </c>
      <c r="Q48" s="32" t="str">
        <f>IFERROR(ROUND('PRA-Summary'!#REF!/Q$4,2),"")</f>
        <v/>
      </c>
      <c r="R48" s="32" t="str">
        <f>IFERROR(ROUND('PRA-Summary'!#REF!/R$4,2),"")</f>
        <v/>
      </c>
    </row>
    <row r="49" spans="4:18" x14ac:dyDescent="0.2">
      <c r="D49" s="29">
        <v>45</v>
      </c>
      <c r="E49" s="36">
        <f>'PRA-Summary'!F49</f>
        <v>0</v>
      </c>
      <c r="F49" s="25"/>
      <c r="G49" s="32" t="str">
        <f>IFERROR(ROUND('PRA-Summary'!#REF!/G$4,2),"")</f>
        <v/>
      </c>
      <c r="H49" s="32" t="str">
        <f>IFERROR(ROUND('PRA-Summary'!#REF!/H$4,2),"")</f>
        <v/>
      </c>
      <c r="I49" s="32" t="str">
        <f>IFERROR(ROUND('PRA-Summary'!#REF!/I$4,2),"")</f>
        <v/>
      </c>
      <c r="J49" s="32" t="str">
        <f>IFERROR(ROUND('PRA-Summary'!#REF!/J$4,2),"")</f>
        <v/>
      </c>
      <c r="K49" s="32" t="str">
        <f>IFERROR(ROUND('PRA-Summary'!#REF!/K$4,2),"")</f>
        <v/>
      </c>
      <c r="L49" s="32" t="str">
        <f>IFERROR(ROUND('PRA-Summary'!#REF!/L$4,2),"")</f>
        <v/>
      </c>
      <c r="M49" s="32" t="str">
        <f>IFERROR(ROUND('PRA-Summary'!#REF!/M$4,2),"")</f>
        <v/>
      </c>
      <c r="N49" s="32" t="str">
        <f>IFERROR(ROUND('PRA-Summary'!#REF!/N$4,2),"")</f>
        <v/>
      </c>
      <c r="O49" s="32" t="str">
        <f>IFERROR(ROUND('PRA-Summary'!#REF!/O$4,2),"")</f>
        <v/>
      </c>
      <c r="P49" s="32" t="str">
        <f>IFERROR(ROUND('PRA-Summary'!#REF!/P$4,2),"")</f>
        <v/>
      </c>
      <c r="Q49" s="32" t="str">
        <f>IFERROR(ROUND('PRA-Summary'!#REF!/Q$4,2),"")</f>
        <v/>
      </c>
      <c r="R49" s="32" t="str">
        <f>IFERROR(ROUND('PRA-Summary'!#REF!/R$4,2),"")</f>
        <v/>
      </c>
    </row>
    <row r="50" spans="4:18" x14ac:dyDescent="0.2">
      <c r="D50" s="29">
        <v>46</v>
      </c>
      <c r="E50" s="36">
        <f>'PRA-Summary'!F50</f>
        <v>0</v>
      </c>
      <c r="F50" s="25"/>
      <c r="G50" s="32" t="str">
        <f>IFERROR(ROUND('PRA-Summary'!#REF!/G$4,2),"")</f>
        <v/>
      </c>
      <c r="H50" s="32" t="str">
        <f>IFERROR(ROUND('PRA-Summary'!#REF!/H$4,2),"")</f>
        <v/>
      </c>
      <c r="I50" s="32" t="str">
        <f>IFERROR(ROUND('PRA-Summary'!#REF!/I$4,2),"")</f>
        <v/>
      </c>
      <c r="J50" s="32" t="str">
        <f>IFERROR(ROUND('PRA-Summary'!#REF!/J$4,2),"")</f>
        <v/>
      </c>
      <c r="K50" s="32" t="str">
        <f>IFERROR(ROUND('PRA-Summary'!#REF!/K$4,2),"")</f>
        <v/>
      </c>
      <c r="L50" s="32" t="str">
        <f>IFERROR(ROUND('PRA-Summary'!#REF!/L$4,2),"")</f>
        <v/>
      </c>
      <c r="M50" s="32" t="str">
        <f>IFERROR(ROUND('PRA-Summary'!#REF!/M$4,2),"")</f>
        <v/>
      </c>
      <c r="N50" s="32" t="str">
        <f>IFERROR(ROUND('PRA-Summary'!#REF!/N$4,2),"")</f>
        <v/>
      </c>
      <c r="O50" s="32" t="str">
        <f>IFERROR(ROUND('PRA-Summary'!#REF!/O$4,2),"")</f>
        <v/>
      </c>
      <c r="P50" s="32" t="str">
        <f>IFERROR(ROUND('PRA-Summary'!#REF!/P$4,2),"")</f>
        <v/>
      </c>
      <c r="Q50" s="32" t="str">
        <f>IFERROR(ROUND('PRA-Summary'!#REF!/Q$4,2),"")</f>
        <v/>
      </c>
      <c r="R50" s="32" t="str">
        <f>IFERROR(ROUND('PRA-Summary'!#REF!/R$4,2),"")</f>
        <v/>
      </c>
    </row>
    <row r="51" spans="4:18" x14ac:dyDescent="0.2">
      <c r="D51" s="29">
        <v>47</v>
      </c>
      <c r="E51" s="36">
        <f>'PRA-Summary'!F51</f>
        <v>0</v>
      </c>
      <c r="F51" s="25"/>
      <c r="G51" s="32" t="str">
        <f>IFERROR(ROUND('PRA-Summary'!#REF!/G$4,2),"")</f>
        <v/>
      </c>
      <c r="H51" s="32" t="str">
        <f>IFERROR(ROUND('PRA-Summary'!#REF!/H$4,2),"")</f>
        <v/>
      </c>
      <c r="I51" s="32" t="str">
        <f>IFERROR(ROUND('PRA-Summary'!#REF!/I$4,2),"")</f>
        <v/>
      </c>
      <c r="J51" s="32" t="str">
        <f>IFERROR(ROUND('PRA-Summary'!#REF!/J$4,2),"")</f>
        <v/>
      </c>
      <c r="K51" s="32" t="str">
        <f>IFERROR(ROUND('PRA-Summary'!#REF!/K$4,2),"")</f>
        <v/>
      </c>
      <c r="L51" s="32" t="str">
        <f>IFERROR(ROUND('PRA-Summary'!#REF!/L$4,2),"")</f>
        <v/>
      </c>
      <c r="M51" s="32" t="str">
        <f>IFERROR(ROUND('PRA-Summary'!#REF!/M$4,2),"")</f>
        <v/>
      </c>
      <c r="N51" s="32" t="str">
        <f>IFERROR(ROUND('PRA-Summary'!#REF!/N$4,2),"")</f>
        <v/>
      </c>
      <c r="O51" s="32" t="str">
        <f>IFERROR(ROUND('PRA-Summary'!#REF!/O$4,2),"")</f>
        <v/>
      </c>
      <c r="P51" s="32" t="str">
        <f>IFERROR(ROUND('PRA-Summary'!#REF!/P$4,2),"")</f>
        <v/>
      </c>
      <c r="Q51" s="32" t="str">
        <f>IFERROR(ROUND('PRA-Summary'!#REF!/Q$4,2),"")</f>
        <v/>
      </c>
      <c r="R51" s="32" t="str">
        <f>IFERROR(ROUND('PRA-Summary'!#REF!/R$4,2),"")</f>
        <v/>
      </c>
    </row>
    <row r="52" spans="4:18" x14ac:dyDescent="0.2">
      <c r="D52" s="29">
        <v>48</v>
      </c>
      <c r="E52" s="36">
        <f>'PRA-Summary'!F52</f>
        <v>0</v>
      </c>
      <c r="F52" s="25"/>
      <c r="G52" s="32" t="str">
        <f>IFERROR(ROUND('PRA-Summary'!#REF!/G$4,2),"")</f>
        <v/>
      </c>
      <c r="H52" s="32" t="str">
        <f>IFERROR(ROUND('PRA-Summary'!#REF!/H$4,2),"")</f>
        <v/>
      </c>
      <c r="I52" s="32" t="str">
        <f>IFERROR(ROUND('PRA-Summary'!#REF!/I$4,2),"")</f>
        <v/>
      </c>
      <c r="J52" s="32" t="str">
        <f>IFERROR(ROUND('PRA-Summary'!#REF!/J$4,2),"")</f>
        <v/>
      </c>
      <c r="K52" s="32" t="str">
        <f>IFERROR(ROUND('PRA-Summary'!#REF!/K$4,2),"")</f>
        <v/>
      </c>
      <c r="L52" s="32" t="str">
        <f>IFERROR(ROUND('PRA-Summary'!#REF!/L$4,2),"")</f>
        <v/>
      </c>
      <c r="M52" s="32" t="str">
        <f>IFERROR(ROUND('PRA-Summary'!#REF!/M$4,2),"")</f>
        <v/>
      </c>
      <c r="N52" s="32" t="str">
        <f>IFERROR(ROUND('PRA-Summary'!#REF!/N$4,2),"")</f>
        <v/>
      </c>
      <c r="O52" s="32" t="str">
        <f>IFERROR(ROUND('PRA-Summary'!#REF!/O$4,2),"")</f>
        <v/>
      </c>
      <c r="P52" s="32" t="str">
        <f>IFERROR(ROUND('PRA-Summary'!#REF!/P$4,2),"")</f>
        <v/>
      </c>
      <c r="Q52" s="32" t="str">
        <f>IFERROR(ROUND('PRA-Summary'!#REF!/Q$4,2),"")</f>
        <v/>
      </c>
      <c r="R52" s="32" t="str">
        <f>IFERROR(ROUND('PRA-Summary'!#REF!/R$4,2),"")</f>
        <v/>
      </c>
    </row>
    <row r="53" spans="4:18" x14ac:dyDescent="0.2">
      <c r="D53" s="29">
        <v>49</v>
      </c>
      <c r="E53" s="36">
        <f>'PRA-Summary'!F53</f>
        <v>0</v>
      </c>
      <c r="F53" s="25"/>
      <c r="G53" s="32" t="str">
        <f>IFERROR(ROUND('PRA-Summary'!#REF!/G$4,2),"")</f>
        <v/>
      </c>
      <c r="H53" s="32" t="str">
        <f>IFERROR(ROUND('PRA-Summary'!#REF!/H$4,2),"")</f>
        <v/>
      </c>
      <c r="I53" s="32" t="str">
        <f>IFERROR(ROUND('PRA-Summary'!#REF!/I$4,2),"")</f>
        <v/>
      </c>
      <c r="J53" s="32" t="str">
        <f>IFERROR(ROUND('PRA-Summary'!#REF!/J$4,2),"")</f>
        <v/>
      </c>
      <c r="K53" s="32" t="str">
        <f>IFERROR(ROUND('PRA-Summary'!#REF!/K$4,2),"")</f>
        <v/>
      </c>
      <c r="L53" s="32" t="str">
        <f>IFERROR(ROUND('PRA-Summary'!#REF!/L$4,2),"")</f>
        <v/>
      </c>
      <c r="M53" s="32" t="str">
        <f>IFERROR(ROUND('PRA-Summary'!#REF!/M$4,2),"")</f>
        <v/>
      </c>
      <c r="N53" s="32" t="str">
        <f>IFERROR(ROUND('PRA-Summary'!#REF!/N$4,2),"")</f>
        <v/>
      </c>
      <c r="O53" s="32" t="str">
        <f>IFERROR(ROUND('PRA-Summary'!#REF!/O$4,2),"")</f>
        <v/>
      </c>
      <c r="P53" s="32" t="str">
        <f>IFERROR(ROUND('PRA-Summary'!#REF!/P$4,2),"")</f>
        <v/>
      </c>
      <c r="Q53" s="32" t="str">
        <f>IFERROR(ROUND('PRA-Summary'!#REF!/Q$4,2),"")</f>
        <v/>
      </c>
      <c r="R53" s="32" t="str">
        <f>IFERROR(ROUND('PRA-Summary'!#REF!/R$4,2),"")</f>
        <v/>
      </c>
    </row>
    <row r="54" spans="4:18" x14ac:dyDescent="0.2">
      <c r="D54" s="29">
        <v>50</v>
      </c>
      <c r="E54" s="36">
        <f>'PRA-Summary'!F54</f>
        <v>0</v>
      </c>
      <c r="F54" s="25"/>
      <c r="G54" s="32" t="str">
        <f>IFERROR(ROUND('PRA-Summary'!#REF!/G$4,2),"")</f>
        <v/>
      </c>
      <c r="H54" s="32" t="str">
        <f>IFERROR(ROUND('PRA-Summary'!#REF!/H$4,2),"")</f>
        <v/>
      </c>
      <c r="I54" s="32" t="str">
        <f>IFERROR(ROUND('PRA-Summary'!#REF!/I$4,2),"")</f>
        <v/>
      </c>
      <c r="J54" s="32" t="str">
        <f>IFERROR(ROUND('PRA-Summary'!#REF!/J$4,2),"")</f>
        <v/>
      </c>
      <c r="K54" s="32" t="str">
        <f>IFERROR(ROUND('PRA-Summary'!#REF!/K$4,2),"")</f>
        <v/>
      </c>
      <c r="L54" s="32" t="str">
        <f>IFERROR(ROUND('PRA-Summary'!#REF!/L$4,2),"")</f>
        <v/>
      </c>
      <c r="M54" s="32" t="str">
        <f>IFERROR(ROUND('PRA-Summary'!#REF!/M$4,2),"")</f>
        <v/>
      </c>
      <c r="N54" s="32" t="str">
        <f>IFERROR(ROUND('PRA-Summary'!#REF!/N$4,2),"")</f>
        <v/>
      </c>
      <c r="O54" s="32" t="str">
        <f>IFERROR(ROUND('PRA-Summary'!#REF!/O$4,2),"")</f>
        <v/>
      </c>
      <c r="P54" s="32" t="str">
        <f>IFERROR(ROUND('PRA-Summary'!#REF!/P$4,2),"")</f>
        <v/>
      </c>
      <c r="Q54" s="32" t="str">
        <f>IFERROR(ROUND('PRA-Summary'!#REF!/Q$4,2),"")</f>
        <v/>
      </c>
      <c r="R54" s="32" t="str">
        <f>IFERROR(ROUND('PRA-Summary'!#REF!/R$4,2),"")</f>
        <v/>
      </c>
    </row>
    <row r="55" spans="4:18" x14ac:dyDescent="0.2">
      <c r="D55" s="29">
        <v>51</v>
      </c>
      <c r="E55" s="36">
        <f>'PRA-Summary'!F55</f>
        <v>0</v>
      </c>
      <c r="F55" s="25"/>
      <c r="G55" s="32" t="str">
        <f>IFERROR(ROUND('PRA-Summary'!#REF!/G$4,2),"")</f>
        <v/>
      </c>
      <c r="H55" s="32" t="str">
        <f>IFERROR(ROUND('PRA-Summary'!#REF!/H$4,2),"")</f>
        <v/>
      </c>
      <c r="I55" s="32" t="str">
        <f>IFERROR(ROUND('PRA-Summary'!#REF!/I$4,2),"")</f>
        <v/>
      </c>
      <c r="J55" s="32" t="str">
        <f>IFERROR(ROUND('PRA-Summary'!#REF!/J$4,2),"")</f>
        <v/>
      </c>
      <c r="K55" s="32" t="str">
        <f>IFERROR(ROUND('PRA-Summary'!#REF!/K$4,2),"")</f>
        <v/>
      </c>
      <c r="L55" s="32" t="str">
        <f>IFERROR(ROUND('PRA-Summary'!#REF!/L$4,2),"")</f>
        <v/>
      </c>
      <c r="M55" s="32" t="str">
        <f>IFERROR(ROUND('PRA-Summary'!#REF!/M$4,2),"")</f>
        <v/>
      </c>
      <c r="N55" s="32" t="str">
        <f>IFERROR(ROUND('PRA-Summary'!#REF!/N$4,2),"")</f>
        <v/>
      </c>
      <c r="O55" s="32" t="str">
        <f>IFERROR(ROUND('PRA-Summary'!#REF!/O$4,2),"")</f>
        <v/>
      </c>
      <c r="P55" s="32" t="str">
        <f>IFERROR(ROUND('PRA-Summary'!#REF!/P$4,2),"")</f>
        <v/>
      </c>
      <c r="Q55" s="32" t="str">
        <f>IFERROR(ROUND('PRA-Summary'!#REF!/Q$4,2),"")</f>
        <v/>
      </c>
      <c r="R55" s="32" t="str">
        <f>IFERROR(ROUND('PRA-Summary'!#REF!/R$4,2),"")</f>
        <v/>
      </c>
    </row>
    <row r="56" spans="4:18" x14ac:dyDescent="0.2">
      <c r="D56" s="29">
        <v>52</v>
      </c>
      <c r="E56" s="36">
        <f>'PRA-Summary'!F56</f>
        <v>0</v>
      </c>
      <c r="F56" s="25"/>
      <c r="G56" s="32" t="str">
        <f>IFERROR(ROUND('PRA-Summary'!#REF!/G$4,2),"")</f>
        <v/>
      </c>
      <c r="H56" s="32" t="str">
        <f>IFERROR(ROUND('PRA-Summary'!#REF!/H$4,2),"")</f>
        <v/>
      </c>
      <c r="I56" s="32" t="str">
        <f>IFERROR(ROUND('PRA-Summary'!#REF!/I$4,2),"")</f>
        <v/>
      </c>
      <c r="J56" s="32" t="str">
        <f>IFERROR(ROUND('PRA-Summary'!#REF!/J$4,2),"")</f>
        <v/>
      </c>
      <c r="K56" s="32" t="str">
        <f>IFERROR(ROUND('PRA-Summary'!#REF!/K$4,2),"")</f>
        <v/>
      </c>
      <c r="L56" s="32" t="str">
        <f>IFERROR(ROUND('PRA-Summary'!#REF!/L$4,2),"")</f>
        <v/>
      </c>
      <c r="M56" s="32" t="str">
        <f>IFERROR(ROUND('PRA-Summary'!#REF!/M$4,2),"")</f>
        <v/>
      </c>
      <c r="N56" s="32" t="str">
        <f>IFERROR(ROUND('PRA-Summary'!#REF!/N$4,2),"")</f>
        <v/>
      </c>
      <c r="O56" s="32" t="str">
        <f>IFERROR(ROUND('PRA-Summary'!#REF!/O$4,2),"")</f>
        <v/>
      </c>
      <c r="P56" s="32" t="str">
        <f>IFERROR(ROUND('PRA-Summary'!#REF!/P$4,2),"")</f>
        <v/>
      </c>
      <c r="Q56" s="32" t="str">
        <f>IFERROR(ROUND('PRA-Summary'!#REF!/Q$4,2),"")</f>
        <v/>
      </c>
      <c r="R56" s="32" t="str">
        <f>IFERROR(ROUND('PRA-Summary'!#REF!/R$4,2),"")</f>
        <v/>
      </c>
    </row>
    <row r="57" spans="4:18" x14ac:dyDescent="0.2">
      <c r="D57" s="29">
        <v>53</v>
      </c>
      <c r="E57" s="36">
        <f>'PRA-Summary'!F57</f>
        <v>0</v>
      </c>
      <c r="F57" s="25"/>
      <c r="G57" s="32" t="str">
        <f>IFERROR(ROUND('PRA-Summary'!#REF!/G$4,2),"")</f>
        <v/>
      </c>
      <c r="H57" s="32" t="str">
        <f>IFERROR(ROUND('PRA-Summary'!#REF!/H$4,2),"")</f>
        <v/>
      </c>
      <c r="I57" s="32" t="str">
        <f>IFERROR(ROUND('PRA-Summary'!#REF!/I$4,2),"")</f>
        <v/>
      </c>
      <c r="J57" s="32" t="str">
        <f>IFERROR(ROUND('PRA-Summary'!#REF!/J$4,2),"")</f>
        <v/>
      </c>
      <c r="K57" s="32" t="str">
        <f>IFERROR(ROUND('PRA-Summary'!#REF!/K$4,2),"")</f>
        <v/>
      </c>
      <c r="L57" s="32" t="str">
        <f>IFERROR(ROUND('PRA-Summary'!#REF!/L$4,2),"")</f>
        <v/>
      </c>
      <c r="M57" s="32" t="str">
        <f>IFERROR(ROUND('PRA-Summary'!#REF!/M$4,2),"")</f>
        <v/>
      </c>
      <c r="N57" s="32" t="str">
        <f>IFERROR(ROUND('PRA-Summary'!#REF!/N$4,2),"")</f>
        <v/>
      </c>
      <c r="O57" s="32" t="str">
        <f>IFERROR(ROUND('PRA-Summary'!#REF!/O$4,2),"")</f>
        <v/>
      </c>
      <c r="P57" s="32" t="str">
        <f>IFERROR(ROUND('PRA-Summary'!#REF!/P$4,2),"")</f>
        <v/>
      </c>
      <c r="Q57" s="32" t="str">
        <f>IFERROR(ROUND('PRA-Summary'!#REF!/Q$4,2),"")</f>
        <v/>
      </c>
      <c r="R57" s="32" t="str">
        <f>IFERROR(ROUND('PRA-Summary'!#REF!/R$4,2),"")</f>
        <v/>
      </c>
    </row>
    <row r="58" spans="4:18" x14ac:dyDescent="0.2">
      <c r="D58" s="29">
        <v>54</v>
      </c>
      <c r="E58" s="36">
        <f>'PRA-Summary'!F58</f>
        <v>0</v>
      </c>
      <c r="F58" s="25"/>
      <c r="G58" s="32" t="str">
        <f>IFERROR(ROUND('PRA-Summary'!#REF!/G$4,2),"")</f>
        <v/>
      </c>
      <c r="H58" s="32" t="str">
        <f>IFERROR(ROUND('PRA-Summary'!#REF!/H$4,2),"")</f>
        <v/>
      </c>
      <c r="I58" s="32" t="str">
        <f>IFERROR(ROUND('PRA-Summary'!#REF!/I$4,2),"")</f>
        <v/>
      </c>
      <c r="J58" s="32" t="str">
        <f>IFERROR(ROUND('PRA-Summary'!#REF!/J$4,2),"")</f>
        <v/>
      </c>
      <c r="K58" s="32" t="str">
        <f>IFERROR(ROUND('PRA-Summary'!#REF!/K$4,2),"")</f>
        <v/>
      </c>
      <c r="L58" s="32" t="str">
        <f>IFERROR(ROUND('PRA-Summary'!#REF!/L$4,2),"")</f>
        <v/>
      </c>
      <c r="M58" s="32" t="str">
        <f>IFERROR(ROUND('PRA-Summary'!#REF!/M$4,2),"")</f>
        <v/>
      </c>
      <c r="N58" s="32" t="str">
        <f>IFERROR(ROUND('PRA-Summary'!#REF!/N$4,2),"")</f>
        <v/>
      </c>
      <c r="O58" s="32" t="str">
        <f>IFERROR(ROUND('PRA-Summary'!#REF!/O$4,2),"")</f>
        <v/>
      </c>
      <c r="P58" s="32" t="str">
        <f>IFERROR(ROUND('PRA-Summary'!#REF!/P$4,2),"")</f>
        <v/>
      </c>
      <c r="Q58" s="32" t="str">
        <f>IFERROR(ROUND('PRA-Summary'!#REF!/Q$4,2),"")</f>
        <v/>
      </c>
      <c r="R58" s="32" t="str">
        <f>IFERROR(ROUND('PRA-Summary'!#REF!/R$4,2),"")</f>
        <v/>
      </c>
    </row>
    <row r="59" spans="4:18" x14ac:dyDescent="0.2">
      <c r="D59" s="29">
        <v>55</v>
      </c>
      <c r="E59" s="36">
        <f>'PRA-Summary'!F59</f>
        <v>0</v>
      </c>
      <c r="F59" s="25"/>
      <c r="G59" s="32" t="str">
        <f>IFERROR(ROUND('PRA-Summary'!#REF!/G$4,2),"")</f>
        <v/>
      </c>
      <c r="H59" s="32" t="str">
        <f>IFERROR(ROUND('PRA-Summary'!#REF!/H$4,2),"")</f>
        <v/>
      </c>
      <c r="I59" s="32" t="str">
        <f>IFERROR(ROUND('PRA-Summary'!#REF!/I$4,2),"")</f>
        <v/>
      </c>
      <c r="J59" s="32" t="str">
        <f>IFERROR(ROUND('PRA-Summary'!#REF!/J$4,2),"")</f>
        <v/>
      </c>
      <c r="K59" s="32" t="str">
        <f>IFERROR(ROUND('PRA-Summary'!#REF!/K$4,2),"")</f>
        <v/>
      </c>
      <c r="L59" s="32" t="str">
        <f>IFERROR(ROUND('PRA-Summary'!#REF!/L$4,2),"")</f>
        <v/>
      </c>
      <c r="M59" s="32" t="str">
        <f>IFERROR(ROUND('PRA-Summary'!#REF!/M$4,2),"")</f>
        <v/>
      </c>
      <c r="N59" s="32" t="str">
        <f>IFERROR(ROUND('PRA-Summary'!#REF!/N$4,2),"")</f>
        <v/>
      </c>
      <c r="O59" s="32" t="str">
        <f>IFERROR(ROUND('PRA-Summary'!#REF!/O$4,2),"")</f>
        <v/>
      </c>
      <c r="P59" s="32" t="str">
        <f>IFERROR(ROUND('PRA-Summary'!#REF!/P$4,2),"")</f>
        <v/>
      </c>
      <c r="Q59" s="32" t="str">
        <f>IFERROR(ROUND('PRA-Summary'!#REF!/Q$4,2),"")</f>
        <v/>
      </c>
      <c r="R59" s="32" t="str">
        <f>IFERROR(ROUND('PRA-Summary'!#REF!/R$4,2),"")</f>
        <v/>
      </c>
    </row>
    <row r="60" spans="4:18" x14ac:dyDescent="0.2">
      <c r="D60" s="29">
        <v>56</v>
      </c>
      <c r="E60" s="36">
        <f>'PRA-Summary'!F60</f>
        <v>0</v>
      </c>
      <c r="F60" s="25"/>
      <c r="G60" s="32" t="str">
        <f>IFERROR(ROUND('PRA-Summary'!#REF!/G$4,2),"")</f>
        <v/>
      </c>
      <c r="H60" s="32" t="str">
        <f>IFERROR(ROUND('PRA-Summary'!#REF!/H$4,2),"")</f>
        <v/>
      </c>
      <c r="I60" s="32" t="str">
        <f>IFERROR(ROUND('PRA-Summary'!#REF!/I$4,2),"")</f>
        <v/>
      </c>
      <c r="J60" s="32" t="str">
        <f>IFERROR(ROUND('PRA-Summary'!#REF!/J$4,2),"")</f>
        <v/>
      </c>
      <c r="K60" s="32" t="str">
        <f>IFERROR(ROUND('PRA-Summary'!#REF!/K$4,2),"")</f>
        <v/>
      </c>
      <c r="L60" s="32" t="str">
        <f>IFERROR(ROUND('PRA-Summary'!#REF!/L$4,2),"")</f>
        <v/>
      </c>
      <c r="M60" s="32" t="str">
        <f>IFERROR(ROUND('PRA-Summary'!#REF!/M$4,2),"")</f>
        <v/>
      </c>
      <c r="N60" s="32" t="str">
        <f>IFERROR(ROUND('PRA-Summary'!#REF!/N$4,2),"")</f>
        <v/>
      </c>
      <c r="O60" s="32" t="str">
        <f>IFERROR(ROUND('PRA-Summary'!#REF!/O$4,2),"")</f>
        <v/>
      </c>
      <c r="P60" s="32" t="str">
        <f>IFERROR(ROUND('PRA-Summary'!#REF!/P$4,2),"")</f>
        <v/>
      </c>
      <c r="Q60" s="32" t="str">
        <f>IFERROR(ROUND('PRA-Summary'!#REF!/Q$4,2),"")</f>
        <v/>
      </c>
      <c r="R60" s="32" t="str">
        <f>IFERROR(ROUND('PRA-Summary'!#REF!/R$4,2),"")</f>
        <v/>
      </c>
    </row>
    <row r="61" spans="4:18" x14ac:dyDescent="0.2">
      <c r="D61" s="29">
        <v>57</v>
      </c>
      <c r="E61" s="36">
        <f>'PRA-Summary'!F61</f>
        <v>0</v>
      </c>
      <c r="F61" s="25"/>
      <c r="G61" s="32" t="str">
        <f>IFERROR(ROUND('PRA-Summary'!#REF!/G$4,2),"")</f>
        <v/>
      </c>
      <c r="H61" s="32" t="str">
        <f>IFERROR(ROUND('PRA-Summary'!#REF!/H$4,2),"")</f>
        <v/>
      </c>
      <c r="I61" s="32" t="str">
        <f>IFERROR(ROUND('PRA-Summary'!#REF!/I$4,2),"")</f>
        <v/>
      </c>
      <c r="J61" s="32" t="str">
        <f>IFERROR(ROUND('PRA-Summary'!#REF!/J$4,2),"")</f>
        <v/>
      </c>
      <c r="K61" s="32" t="str">
        <f>IFERROR(ROUND('PRA-Summary'!#REF!/K$4,2),"")</f>
        <v/>
      </c>
      <c r="L61" s="32" t="str">
        <f>IFERROR(ROUND('PRA-Summary'!#REF!/L$4,2),"")</f>
        <v/>
      </c>
      <c r="M61" s="32" t="str">
        <f>IFERROR(ROUND('PRA-Summary'!#REF!/M$4,2),"")</f>
        <v/>
      </c>
      <c r="N61" s="32" t="str">
        <f>IFERROR(ROUND('PRA-Summary'!#REF!/N$4,2),"")</f>
        <v/>
      </c>
      <c r="O61" s="32" t="str">
        <f>IFERROR(ROUND('PRA-Summary'!#REF!/O$4,2),"")</f>
        <v/>
      </c>
      <c r="P61" s="32" t="str">
        <f>IFERROR(ROUND('PRA-Summary'!#REF!/P$4,2),"")</f>
        <v/>
      </c>
      <c r="Q61" s="32" t="str">
        <f>IFERROR(ROUND('PRA-Summary'!#REF!/Q$4,2),"")</f>
        <v/>
      </c>
      <c r="R61" s="32" t="str">
        <f>IFERROR(ROUND('PRA-Summary'!#REF!/R$4,2),"")</f>
        <v/>
      </c>
    </row>
    <row r="62" spans="4:18" x14ac:dyDescent="0.2">
      <c r="D62" s="29">
        <v>58</v>
      </c>
      <c r="E62" s="36">
        <f>'PRA-Summary'!F62</f>
        <v>0</v>
      </c>
      <c r="F62" s="25"/>
      <c r="G62" s="32" t="str">
        <f>IFERROR(ROUND('PRA-Summary'!#REF!/G$4,2),"")</f>
        <v/>
      </c>
      <c r="H62" s="32" t="str">
        <f>IFERROR(ROUND('PRA-Summary'!#REF!/H$4,2),"")</f>
        <v/>
      </c>
      <c r="I62" s="32" t="str">
        <f>IFERROR(ROUND('PRA-Summary'!#REF!/I$4,2),"")</f>
        <v/>
      </c>
      <c r="J62" s="32" t="str">
        <f>IFERROR(ROUND('PRA-Summary'!#REF!/J$4,2),"")</f>
        <v/>
      </c>
      <c r="K62" s="32" t="str">
        <f>IFERROR(ROUND('PRA-Summary'!#REF!/K$4,2),"")</f>
        <v/>
      </c>
      <c r="L62" s="32" t="str">
        <f>IFERROR(ROUND('PRA-Summary'!#REF!/L$4,2),"")</f>
        <v/>
      </c>
      <c r="M62" s="32" t="str">
        <f>IFERROR(ROUND('PRA-Summary'!#REF!/M$4,2),"")</f>
        <v/>
      </c>
      <c r="N62" s="32" t="str">
        <f>IFERROR(ROUND('PRA-Summary'!#REF!/N$4,2),"")</f>
        <v/>
      </c>
      <c r="O62" s="32" t="str">
        <f>IFERROR(ROUND('PRA-Summary'!#REF!/O$4,2),"")</f>
        <v/>
      </c>
      <c r="P62" s="32" t="str">
        <f>IFERROR(ROUND('PRA-Summary'!#REF!/P$4,2),"")</f>
        <v/>
      </c>
      <c r="Q62" s="32" t="str">
        <f>IFERROR(ROUND('PRA-Summary'!#REF!/Q$4,2),"")</f>
        <v/>
      </c>
      <c r="R62" s="32" t="str">
        <f>IFERROR(ROUND('PRA-Summary'!#REF!/R$4,2),"")</f>
        <v/>
      </c>
    </row>
    <row r="63" spans="4:18" x14ac:dyDescent="0.2">
      <c r="D63" s="29">
        <v>59</v>
      </c>
      <c r="E63" s="36">
        <f>'PRA-Summary'!F63</f>
        <v>0</v>
      </c>
      <c r="F63" s="25"/>
      <c r="G63" s="32" t="str">
        <f>IFERROR(ROUND('PRA-Summary'!#REF!/G$4,2),"")</f>
        <v/>
      </c>
      <c r="H63" s="32" t="str">
        <f>IFERROR(ROUND('PRA-Summary'!#REF!/H$4,2),"")</f>
        <v/>
      </c>
      <c r="I63" s="32" t="str">
        <f>IFERROR(ROUND('PRA-Summary'!#REF!/I$4,2),"")</f>
        <v/>
      </c>
      <c r="J63" s="32" t="str">
        <f>IFERROR(ROUND('PRA-Summary'!#REF!/J$4,2),"")</f>
        <v/>
      </c>
      <c r="K63" s="32" t="str">
        <f>IFERROR(ROUND('PRA-Summary'!#REF!/K$4,2),"")</f>
        <v/>
      </c>
      <c r="L63" s="32" t="str">
        <f>IFERROR(ROUND('PRA-Summary'!#REF!/L$4,2),"")</f>
        <v/>
      </c>
      <c r="M63" s="32" t="str">
        <f>IFERROR(ROUND('PRA-Summary'!#REF!/M$4,2),"")</f>
        <v/>
      </c>
      <c r="N63" s="32" t="str">
        <f>IFERROR(ROUND('PRA-Summary'!#REF!/N$4,2),"")</f>
        <v/>
      </c>
      <c r="O63" s="32" t="str">
        <f>IFERROR(ROUND('PRA-Summary'!#REF!/O$4,2),"")</f>
        <v/>
      </c>
      <c r="P63" s="32" t="str">
        <f>IFERROR(ROUND('PRA-Summary'!#REF!/P$4,2),"")</f>
        <v/>
      </c>
      <c r="Q63" s="32" t="str">
        <f>IFERROR(ROUND('PRA-Summary'!#REF!/Q$4,2),"")</f>
        <v/>
      </c>
      <c r="R63" s="32" t="str">
        <f>IFERROR(ROUND('PRA-Summary'!#REF!/R$4,2),"")</f>
        <v/>
      </c>
    </row>
    <row r="64" spans="4:18" x14ac:dyDescent="0.2">
      <c r="D64" s="29">
        <v>60</v>
      </c>
      <c r="E64" s="36">
        <f>'PRA-Summary'!F64</f>
        <v>0</v>
      </c>
      <c r="F64" s="25"/>
      <c r="G64" s="32" t="str">
        <f>IFERROR(ROUND('PRA-Summary'!#REF!/G$4,2),"")</f>
        <v/>
      </c>
      <c r="H64" s="32" t="str">
        <f>IFERROR(ROUND('PRA-Summary'!#REF!/H$4,2),"")</f>
        <v/>
      </c>
      <c r="I64" s="32" t="str">
        <f>IFERROR(ROUND('PRA-Summary'!#REF!/I$4,2),"")</f>
        <v/>
      </c>
      <c r="J64" s="32" t="str">
        <f>IFERROR(ROUND('PRA-Summary'!#REF!/J$4,2),"")</f>
        <v/>
      </c>
      <c r="K64" s="32" t="str">
        <f>IFERROR(ROUND('PRA-Summary'!#REF!/K$4,2),"")</f>
        <v/>
      </c>
      <c r="L64" s="32" t="str">
        <f>IFERROR(ROUND('PRA-Summary'!#REF!/L$4,2),"")</f>
        <v/>
      </c>
      <c r="M64" s="32" t="str">
        <f>IFERROR(ROUND('PRA-Summary'!#REF!/M$4,2),"")</f>
        <v/>
      </c>
      <c r="N64" s="32" t="str">
        <f>IFERROR(ROUND('PRA-Summary'!#REF!/N$4,2),"")</f>
        <v/>
      </c>
      <c r="O64" s="32" t="str">
        <f>IFERROR(ROUND('PRA-Summary'!#REF!/O$4,2),"")</f>
        <v/>
      </c>
      <c r="P64" s="32" t="str">
        <f>IFERROR(ROUND('PRA-Summary'!#REF!/P$4,2),"")</f>
        <v/>
      </c>
      <c r="Q64" s="32" t="str">
        <f>IFERROR(ROUND('PRA-Summary'!#REF!/Q$4,2),"")</f>
        <v/>
      </c>
      <c r="R64" s="32" t="str">
        <f>IFERROR(ROUND('PRA-Summary'!#REF!/R$4,2),"")</f>
        <v/>
      </c>
    </row>
    <row r="65" spans="4:18" x14ac:dyDescent="0.2">
      <c r="D65" s="29">
        <v>61</v>
      </c>
      <c r="E65" s="36">
        <f>'PRA-Summary'!F65</f>
        <v>0</v>
      </c>
      <c r="F65" s="25"/>
      <c r="G65" s="32" t="str">
        <f>IFERROR(ROUND('PRA-Summary'!#REF!/G$4,2),"")</f>
        <v/>
      </c>
      <c r="H65" s="32" t="str">
        <f>IFERROR(ROUND('PRA-Summary'!#REF!/H$4,2),"")</f>
        <v/>
      </c>
      <c r="I65" s="32" t="str">
        <f>IFERROR(ROUND('PRA-Summary'!#REF!/I$4,2),"")</f>
        <v/>
      </c>
      <c r="J65" s="32" t="str">
        <f>IFERROR(ROUND('PRA-Summary'!#REF!/J$4,2),"")</f>
        <v/>
      </c>
      <c r="K65" s="32" t="str">
        <f>IFERROR(ROUND('PRA-Summary'!#REF!/K$4,2),"")</f>
        <v/>
      </c>
      <c r="L65" s="32" t="str">
        <f>IFERROR(ROUND('PRA-Summary'!#REF!/L$4,2),"")</f>
        <v/>
      </c>
      <c r="M65" s="32" t="str">
        <f>IFERROR(ROUND('PRA-Summary'!#REF!/M$4,2),"")</f>
        <v/>
      </c>
      <c r="N65" s="32" t="str">
        <f>IFERROR(ROUND('PRA-Summary'!#REF!/N$4,2),"")</f>
        <v/>
      </c>
      <c r="O65" s="32" t="str">
        <f>IFERROR(ROUND('PRA-Summary'!#REF!/O$4,2),"")</f>
        <v/>
      </c>
      <c r="P65" s="32" t="str">
        <f>IFERROR(ROUND('PRA-Summary'!#REF!/P$4,2),"")</f>
        <v/>
      </c>
      <c r="Q65" s="32" t="str">
        <f>IFERROR(ROUND('PRA-Summary'!#REF!/Q$4,2),"")</f>
        <v/>
      </c>
      <c r="R65" s="32" t="str">
        <f>IFERROR(ROUND('PRA-Summary'!#REF!/R$4,2),"")</f>
        <v/>
      </c>
    </row>
    <row r="66" spans="4:18" x14ac:dyDescent="0.2">
      <c r="D66" s="29">
        <v>62</v>
      </c>
      <c r="E66" s="36">
        <f>'PRA-Summary'!F66</f>
        <v>0</v>
      </c>
      <c r="F66" s="25"/>
      <c r="G66" s="32" t="str">
        <f>IFERROR(ROUND('PRA-Summary'!#REF!/G$4,2),"")</f>
        <v/>
      </c>
      <c r="H66" s="32" t="str">
        <f>IFERROR(ROUND('PRA-Summary'!#REF!/H$4,2),"")</f>
        <v/>
      </c>
      <c r="I66" s="32" t="str">
        <f>IFERROR(ROUND('PRA-Summary'!#REF!/I$4,2),"")</f>
        <v/>
      </c>
      <c r="J66" s="32" t="str">
        <f>IFERROR(ROUND('PRA-Summary'!#REF!/J$4,2),"")</f>
        <v/>
      </c>
      <c r="K66" s="32" t="str">
        <f>IFERROR(ROUND('PRA-Summary'!#REF!/K$4,2),"")</f>
        <v/>
      </c>
      <c r="L66" s="32" t="str">
        <f>IFERROR(ROUND('PRA-Summary'!#REF!/L$4,2),"")</f>
        <v/>
      </c>
      <c r="M66" s="32" t="str">
        <f>IFERROR(ROUND('PRA-Summary'!#REF!/M$4,2),"")</f>
        <v/>
      </c>
      <c r="N66" s="32" t="str">
        <f>IFERROR(ROUND('PRA-Summary'!#REF!/N$4,2),"")</f>
        <v/>
      </c>
      <c r="O66" s="32" t="str">
        <f>IFERROR(ROUND('PRA-Summary'!#REF!/O$4,2),"")</f>
        <v/>
      </c>
      <c r="P66" s="32" t="str">
        <f>IFERROR(ROUND('PRA-Summary'!#REF!/P$4,2),"")</f>
        <v/>
      </c>
      <c r="Q66" s="32" t="str">
        <f>IFERROR(ROUND('PRA-Summary'!#REF!/Q$4,2),"")</f>
        <v/>
      </c>
      <c r="R66" s="32" t="str">
        <f>IFERROR(ROUND('PRA-Summary'!#REF!/R$4,2),"")</f>
        <v/>
      </c>
    </row>
    <row r="67" spans="4:18" x14ac:dyDescent="0.2">
      <c r="D67" s="29">
        <v>63</v>
      </c>
      <c r="E67" s="36">
        <f>'PRA-Summary'!F67</f>
        <v>0</v>
      </c>
      <c r="F67" s="25"/>
      <c r="G67" s="32" t="str">
        <f>IFERROR(ROUND('PRA-Summary'!#REF!/G$4,2),"")</f>
        <v/>
      </c>
      <c r="H67" s="32" t="str">
        <f>IFERROR(ROUND('PRA-Summary'!#REF!/H$4,2),"")</f>
        <v/>
      </c>
      <c r="I67" s="32" t="str">
        <f>IFERROR(ROUND('PRA-Summary'!#REF!/I$4,2),"")</f>
        <v/>
      </c>
      <c r="J67" s="32" t="str">
        <f>IFERROR(ROUND('PRA-Summary'!#REF!/J$4,2),"")</f>
        <v/>
      </c>
      <c r="K67" s="32" t="str">
        <f>IFERROR(ROUND('PRA-Summary'!#REF!/K$4,2),"")</f>
        <v/>
      </c>
      <c r="L67" s="32" t="str">
        <f>IFERROR(ROUND('PRA-Summary'!#REF!/L$4,2),"")</f>
        <v/>
      </c>
      <c r="M67" s="32" t="str">
        <f>IFERROR(ROUND('PRA-Summary'!#REF!/M$4,2),"")</f>
        <v/>
      </c>
      <c r="N67" s="32" t="str">
        <f>IFERROR(ROUND('PRA-Summary'!#REF!/N$4,2),"")</f>
        <v/>
      </c>
      <c r="O67" s="32" t="str">
        <f>IFERROR(ROUND('PRA-Summary'!#REF!/O$4,2),"")</f>
        <v/>
      </c>
      <c r="P67" s="32" t="str">
        <f>IFERROR(ROUND('PRA-Summary'!#REF!/P$4,2),"")</f>
        <v/>
      </c>
      <c r="Q67" s="32" t="str">
        <f>IFERROR(ROUND('PRA-Summary'!#REF!/Q$4,2),"")</f>
        <v/>
      </c>
      <c r="R67" s="32" t="str">
        <f>IFERROR(ROUND('PRA-Summary'!#REF!/R$4,2),"")</f>
        <v/>
      </c>
    </row>
    <row r="68" spans="4:18" x14ac:dyDescent="0.2">
      <c r="D68" s="29">
        <v>64</v>
      </c>
      <c r="E68" s="36">
        <f>'PRA-Summary'!F68</f>
        <v>0</v>
      </c>
      <c r="F68" s="25"/>
      <c r="G68" s="32" t="str">
        <f>IFERROR(ROUND('PRA-Summary'!#REF!/G$4,2),"")</f>
        <v/>
      </c>
      <c r="H68" s="32" t="str">
        <f>IFERROR(ROUND('PRA-Summary'!#REF!/H$4,2),"")</f>
        <v/>
      </c>
      <c r="I68" s="32" t="str">
        <f>IFERROR(ROUND('PRA-Summary'!#REF!/I$4,2),"")</f>
        <v/>
      </c>
      <c r="J68" s="32" t="str">
        <f>IFERROR(ROUND('PRA-Summary'!#REF!/J$4,2),"")</f>
        <v/>
      </c>
      <c r="K68" s="32" t="str">
        <f>IFERROR(ROUND('PRA-Summary'!#REF!/K$4,2),"")</f>
        <v/>
      </c>
      <c r="L68" s="32" t="str">
        <f>IFERROR(ROUND('PRA-Summary'!#REF!/L$4,2),"")</f>
        <v/>
      </c>
      <c r="M68" s="32" t="str">
        <f>IFERROR(ROUND('PRA-Summary'!#REF!/M$4,2),"")</f>
        <v/>
      </c>
      <c r="N68" s="32" t="str">
        <f>IFERROR(ROUND('PRA-Summary'!#REF!/N$4,2),"")</f>
        <v/>
      </c>
      <c r="O68" s="32" t="str">
        <f>IFERROR(ROUND('PRA-Summary'!#REF!/O$4,2),"")</f>
        <v/>
      </c>
      <c r="P68" s="32" t="str">
        <f>IFERROR(ROUND('PRA-Summary'!#REF!/P$4,2),"")</f>
        <v/>
      </c>
      <c r="Q68" s="32" t="str">
        <f>IFERROR(ROUND('PRA-Summary'!#REF!/Q$4,2),"")</f>
        <v/>
      </c>
      <c r="R68" s="32" t="str">
        <f>IFERROR(ROUND('PRA-Summary'!#REF!/R$4,2),"")</f>
        <v/>
      </c>
    </row>
    <row r="69" spans="4:18" x14ac:dyDescent="0.2">
      <c r="D69" s="29">
        <v>65</v>
      </c>
      <c r="E69" s="36">
        <f>'PRA-Summary'!F69</f>
        <v>0</v>
      </c>
      <c r="F69" s="25"/>
      <c r="G69" s="32" t="str">
        <f>IFERROR(ROUND('PRA-Summary'!#REF!/G$4,2),"")</f>
        <v/>
      </c>
      <c r="H69" s="32" t="str">
        <f>IFERROR(ROUND('PRA-Summary'!#REF!/H$4,2),"")</f>
        <v/>
      </c>
      <c r="I69" s="32" t="str">
        <f>IFERROR(ROUND('PRA-Summary'!#REF!/I$4,2),"")</f>
        <v/>
      </c>
      <c r="J69" s="32" t="str">
        <f>IFERROR(ROUND('PRA-Summary'!#REF!/J$4,2),"")</f>
        <v/>
      </c>
      <c r="K69" s="32" t="str">
        <f>IFERROR(ROUND('PRA-Summary'!#REF!/K$4,2),"")</f>
        <v/>
      </c>
      <c r="L69" s="32" t="str">
        <f>IFERROR(ROUND('PRA-Summary'!#REF!/L$4,2),"")</f>
        <v/>
      </c>
      <c r="M69" s="32" t="str">
        <f>IFERROR(ROUND('PRA-Summary'!#REF!/M$4,2),"")</f>
        <v/>
      </c>
      <c r="N69" s="32" t="str">
        <f>IFERROR(ROUND('PRA-Summary'!#REF!/N$4,2),"")</f>
        <v/>
      </c>
      <c r="O69" s="32" t="str">
        <f>IFERROR(ROUND('PRA-Summary'!#REF!/O$4,2),"")</f>
        <v/>
      </c>
      <c r="P69" s="32" t="str">
        <f>IFERROR(ROUND('PRA-Summary'!#REF!/P$4,2),"")</f>
        <v/>
      </c>
      <c r="Q69" s="32" t="str">
        <f>IFERROR(ROUND('PRA-Summary'!#REF!/Q$4,2),"")</f>
        <v/>
      </c>
      <c r="R69" s="32" t="str">
        <f>IFERROR(ROUND('PRA-Summary'!#REF!/R$4,2),"")</f>
        <v/>
      </c>
    </row>
    <row r="70" spans="4:18" x14ac:dyDescent="0.2">
      <c r="D70" s="29">
        <v>66</v>
      </c>
      <c r="E70" s="36">
        <f>'PRA-Summary'!F70</f>
        <v>0</v>
      </c>
      <c r="F70" s="25"/>
      <c r="G70" s="32" t="str">
        <f>IFERROR(ROUND('PRA-Summary'!#REF!/G$4,2),"")</f>
        <v/>
      </c>
      <c r="H70" s="32" t="str">
        <f>IFERROR(ROUND('PRA-Summary'!#REF!/H$4,2),"")</f>
        <v/>
      </c>
      <c r="I70" s="32" t="str">
        <f>IFERROR(ROUND('PRA-Summary'!#REF!/I$4,2),"")</f>
        <v/>
      </c>
      <c r="J70" s="32" t="str">
        <f>IFERROR(ROUND('PRA-Summary'!#REF!/J$4,2),"")</f>
        <v/>
      </c>
      <c r="K70" s="32" t="str">
        <f>IFERROR(ROUND('PRA-Summary'!#REF!/K$4,2),"")</f>
        <v/>
      </c>
      <c r="L70" s="32" t="str">
        <f>IFERROR(ROUND('PRA-Summary'!#REF!/L$4,2),"")</f>
        <v/>
      </c>
      <c r="M70" s="32" t="str">
        <f>IFERROR(ROUND('PRA-Summary'!#REF!/M$4,2),"")</f>
        <v/>
      </c>
      <c r="N70" s="32" t="str">
        <f>IFERROR(ROUND('PRA-Summary'!#REF!/N$4,2),"")</f>
        <v/>
      </c>
      <c r="O70" s="32" t="str">
        <f>IFERROR(ROUND('PRA-Summary'!#REF!/O$4,2),"")</f>
        <v/>
      </c>
      <c r="P70" s="32" t="str">
        <f>IFERROR(ROUND('PRA-Summary'!#REF!/P$4,2),"")</f>
        <v/>
      </c>
      <c r="Q70" s="32" t="str">
        <f>IFERROR(ROUND('PRA-Summary'!#REF!/Q$4,2),"")</f>
        <v/>
      </c>
      <c r="R70" s="32" t="str">
        <f>IFERROR(ROUND('PRA-Summary'!#REF!/R$4,2),"")</f>
        <v/>
      </c>
    </row>
    <row r="71" spans="4:18" x14ac:dyDescent="0.2">
      <c r="D71" s="29">
        <v>67</v>
      </c>
      <c r="E71" s="36">
        <f>'PRA-Summary'!F71</f>
        <v>0</v>
      </c>
      <c r="F71" s="25"/>
      <c r="G71" s="32" t="str">
        <f>IFERROR(ROUND('PRA-Summary'!#REF!/G$4,2),"")</f>
        <v/>
      </c>
      <c r="H71" s="32" t="str">
        <f>IFERROR(ROUND('PRA-Summary'!#REF!/H$4,2),"")</f>
        <v/>
      </c>
      <c r="I71" s="32" t="str">
        <f>IFERROR(ROUND('PRA-Summary'!#REF!/I$4,2),"")</f>
        <v/>
      </c>
      <c r="J71" s="32" t="str">
        <f>IFERROR(ROUND('PRA-Summary'!#REF!/J$4,2),"")</f>
        <v/>
      </c>
      <c r="K71" s="32" t="str">
        <f>IFERROR(ROUND('PRA-Summary'!#REF!/K$4,2),"")</f>
        <v/>
      </c>
      <c r="L71" s="32" t="str">
        <f>IFERROR(ROUND('PRA-Summary'!#REF!/L$4,2),"")</f>
        <v/>
      </c>
      <c r="M71" s="32" t="str">
        <f>IFERROR(ROUND('PRA-Summary'!#REF!/M$4,2),"")</f>
        <v/>
      </c>
      <c r="N71" s="32" t="str">
        <f>IFERROR(ROUND('PRA-Summary'!#REF!/N$4,2),"")</f>
        <v/>
      </c>
      <c r="O71" s="32" t="str">
        <f>IFERROR(ROUND('PRA-Summary'!#REF!/O$4,2),"")</f>
        <v/>
      </c>
      <c r="P71" s="32" t="str">
        <f>IFERROR(ROUND('PRA-Summary'!#REF!/P$4,2),"")</f>
        <v/>
      </c>
      <c r="Q71" s="32" t="str">
        <f>IFERROR(ROUND('PRA-Summary'!#REF!/Q$4,2),"")</f>
        <v/>
      </c>
      <c r="R71" s="32" t="str">
        <f>IFERROR(ROUND('PRA-Summary'!#REF!/R$4,2),"")</f>
        <v/>
      </c>
    </row>
    <row r="72" spans="4:18" x14ac:dyDescent="0.2">
      <c r="D72" s="29">
        <v>68</v>
      </c>
      <c r="E72" s="36">
        <f>'PRA-Summary'!F72</f>
        <v>0</v>
      </c>
      <c r="F72" s="25"/>
      <c r="G72" s="32" t="str">
        <f>IFERROR(ROUND('PRA-Summary'!#REF!/G$4,2),"")</f>
        <v/>
      </c>
      <c r="H72" s="32" t="str">
        <f>IFERROR(ROUND('PRA-Summary'!#REF!/H$4,2),"")</f>
        <v/>
      </c>
      <c r="I72" s="32" t="str">
        <f>IFERROR(ROUND('PRA-Summary'!#REF!/I$4,2),"")</f>
        <v/>
      </c>
      <c r="J72" s="32" t="str">
        <f>IFERROR(ROUND('PRA-Summary'!#REF!/J$4,2),"")</f>
        <v/>
      </c>
      <c r="K72" s="32" t="str">
        <f>IFERROR(ROUND('PRA-Summary'!#REF!/K$4,2),"")</f>
        <v/>
      </c>
      <c r="L72" s="32" t="str">
        <f>IFERROR(ROUND('PRA-Summary'!#REF!/L$4,2),"")</f>
        <v/>
      </c>
      <c r="M72" s="32" t="str">
        <f>IFERROR(ROUND('PRA-Summary'!#REF!/M$4,2),"")</f>
        <v/>
      </c>
      <c r="N72" s="32" t="str">
        <f>IFERROR(ROUND('PRA-Summary'!#REF!/N$4,2),"")</f>
        <v/>
      </c>
      <c r="O72" s="32" t="str">
        <f>IFERROR(ROUND('PRA-Summary'!#REF!/O$4,2),"")</f>
        <v/>
      </c>
      <c r="P72" s="32" t="str">
        <f>IFERROR(ROUND('PRA-Summary'!#REF!/P$4,2),"")</f>
        <v/>
      </c>
      <c r="Q72" s="32" t="str">
        <f>IFERROR(ROUND('PRA-Summary'!#REF!/Q$4,2),"")</f>
        <v/>
      </c>
      <c r="R72" s="32" t="str">
        <f>IFERROR(ROUND('PRA-Summary'!#REF!/R$4,2),"")</f>
        <v/>
      </c>
    </row>
    <row r="73" spans="4:18" x14ac:dyDescent="0.2">
      <c r="D73" s="29">
        <v>69</v>
      </c>
      <c r="E73" s="36">
        <f>'PRA-Summary'!F73</f>
        <v>0</v>
      </c>
      <c r="F73" s="25"/>
      <c r="G73" s="32" t="str">
        <f>IFERROR(ROUND('PRA-Summary'!#REF!/G$4,2),"")</f>
        <v/>
      </c>
      <c r="H73" s="32" t="str">
        <f>IFERROR(ROUND('PRA-Summary'!#REF!/H$4,2),"")</f>
        <v/>
      </c>
      <c r="I73" s="32" t="str">
        <f>IFERROR(ROUND('PRA-Summary'!#REF!/I$4,2),"")</f>
        <v/>
      </c>
      <c r="J73" s="32" t="str">
        <f>IFERROR(ROUND('PRA-Summary'!#REF!/J$4,2),"")</f>
        <v/>
      </c>
      <c r="K73" s="32" t="str">
        <f>IFERROR(ROUND('PRA-Summary'!#REF!/K$4,2),"")</f>
        <v/>
      </c>
      <c r="L73" s="32" t="str">
        <f>IFERROR(ROUND('PRA-Summary'!#REF!/L$4,2),"")</f>
        <v/>
      </c>
      <c r="M73" s="32" t="str">
        <f>IFERROR(ROUND('PRA-Summary'!#REF!/M$4,2),"")</f>
        <v/>
      </c>
      <c r="N73" s="32" t="str">
        <f>IFERROR(ROUND('PRA-Summary'!#REF!/N$4,2),"")</f>
        <v/>
      </c>
      <c r="O73" s="32" t="str">
        <f>IFERROR(ROUND('PRA-Summary'!#REF!/O$4,2),"")</f>
        <v/>
      </c>
      <c r="P73" s="32" t="str">
        <f>IFERROR(ROUND('PRA-Summary'!#REF!/P$4,2),"")</f>
        <v/>
      </c>
      <c r="Q73" s="32" t="str">
        <f>IFERROR(ROUND('PRA-Summary'!#REF!/Q$4,2),"")</f>
        <v/>
      </c>
      <c r="R73" s="32" t="str">
        <f>IFERROR(ROUND('PRA-Summary'!#REF!/R$4,2),"")</f>
        <v/>
      </c>
    </row>
    <row r="74" spans="4:18" x14ac:dyDescent="0.2">
      <c r="D74" s="29">
        <v>70</v>
      </c>
      <c r="E74" s="36">
        <f>'PRA-Summary'!F74</f>
        <v>0</v>
      </c>
      <c r="F74" s="25"/>
      <c r="G74" s="32" t="str">
        <f>IFERROR(ROUND('PRA-Summary'!#REF!/G$4,2),"")</f>
        <v/>
      </c>
      <c r="H74" s="32" t="str">
        <f>IFERROR(ROUND('PRA-Summary'!#REF!/H$4,2),"")</f>
        <v/>
      </c>
      <c r="I74" s="32" t="str">
        <f>IFERROR(ROUND('PRA-Summary'!#REF!/I$4,2),"")</f>
        <v/>
      </c>
      <c r="J74" s="32" t="str">
        <f>IFERROR(ROUND('PRA-Summary'!#REF!/J$4,2),"")</f>
        <v/>
      </c>
      <c r="K74" s="32" t="str">
        <f>IFERROR(ROUND('PRA-Summary'!#REF!/K$4,2),"")</f>
        <v/>
      </c>
      <c r="L74" s="32" t="str">
        <f>IFERROR(ROUND('PRA-Summary'!#REF!/L$4,2),"")</f>
        <v/>
      </c>
      <c r="M74" s="32" t="str">
        <f>IFERROR(ROUND('PRA-Summary'!#REF!/M$4,2),"")</f>
        <v/>
      </c>
      <c r="N74" s="32" t="str">
        <f>IFERROR(ROUND('PRA-Summary'!#REF!/N$4,2),"")</f>
        <v/>
      </c>
      <c r="O74" s="32" t="str">
        <f>IFERROR(ROUND('PRA-Summary'!#REF!/O$4,2),"")</f>
        <v/>
      </c>
      <c r="P74" s="32" t="str">
        <f>IFERROR(ROUND('PRA-Summary'!#REF!/P$4,2),"")</f>
        <v/>
      </c>
      <c r="Q74" s="32" t="str">
        <f>IFERROR(ROUND('PRA-Summary'!#REF!/Q$4,2),"")</f>
        <v/>
      </c>
      <c r="R74" s="32" t="str">
        <f>IFERROR(ROUND('PRA-Summary'!#REF!/R$4,2),"")</f>
        <v/>
      </c>
    </row>
    <row r="75" spans="4:18" x14ac:dyDescent="0.2">
      <c r="D75" s="29">
        <v>71</v>
      </c>
      <c r="E75" s="36">
        <f>'PRA-Summary'!F75</f>
        <v>0</v>
      </c>
      <c r="F75" s="25"/>
      <c r="G75" s="32" t="str">
        <f>IFERROR(ROUND('PRA-Summary'!#REF!/G$4,2),"")</f>
        <v/>
      </c>
      <c r="H75" s="32" t="str">
        <f>IFERROR(ROUND('PRA-Summary'!#REF!/H$4,2),"")</f>
        <v/>
      </c>
      <c r="I75" s="32" t="str">
        <f>IFERROR(ROUND('PRA-Summary'!#REF!/I$4,2),"")</f>
        <v/>
      </c>
      <c r="J75" s="32" t="str">
        <f>IFERROR(ROUND('PRA-Summary'!#REF!/J$4,2),"")</f>
        <v/>
      </c>
      <c r="K75" s="32" t="str">
        <f>IFERROR(ROUND('PRA-Summary'!#REF!/K$4,2),"")</f>
        <v/>
      </c>
      <c r="L75" s="32" t="str">
        <f>IFERROR(ROUND('PRA-Summary'!#REF!/L$4,2),"")</f>
        <v/>
      </c>
      <c r="M75" s="32" t="str">
        <f>IFERROR(ROUND('PRA-Summary'!#REF!/M$4,2),"")</f>
        <v/>
      </c>
      <c r="N75" s="32" t="str">
        <f>IFERROR(ROUND('PRA-Summary'!#REF!/N$4,2),"")</f>
        <v/>
      </c>
      <c r="O75" s="32" t="str">
        <f>IFERROR(ROUND('PRA-Summary'!#REF!/O$4,2),"")</f>
        <v/>
      </c>
      <c r="P75" s="32" t="str">
        <f>IFERROR(ROUND('PRA-Summary'!#REF!/P$4,2),"")</f>
        <v/>
      </c>
      <c r="Q75" s="32" t="str">
        <f>IFERROR(ROUND('PRA-Summary'!#REF!/Q$4,2),"")</f>
        <v/>
      </c>
      <c r="R75" s="32" t="str">
        <f>IFERROR(ROUND('PRA-Summary'!#REF!/R$4,2),"")</f>
        <v/>
      </c>
    </row>
    <row r="76" spans="4:18" x14ac:dyDescent="0.2">
      <c r="D76" s="29">
        <v>72</v>
      </c>
      <c r="E76" s="36">
        <f>'PRA-Summary'!F76</f>
        <v>0</v>
      </c>
      <c r="F76" s="25"/>
      <c r="G76" s="32" t="str">
        <f>IFERROR(ROUND('PRA-Summary'!#REF!/G$4,2),"")</f>
        <v/>
      </c>
      <c r="H76" s="32" t="str">
        <f>IFERROR(ROUND('PRA-Summary'!#REF!/H$4,2),"")</f>
        <v/>
      </c>
      <c r="I76" s="32" t="str">
        <f>IFERROR(ROUND('PRA-Summary'!#REF!/I$4,2),"")</f>
        <v/>
      </c>
      <c r="J76" s="32" t="str">
        <f>IFERROR(ROUND('PRA-Summary'!#REF!/J$4,2),"")</f>
        <v/>
      </c>
      <c r="K76" s="32" t="str">
        <f>IFERROR(ROUND('PRA-Summary'!#REF!/K$4,2),"")</f>
        <v/>
      </c>
      <c r="L76" s="32" t="str">
        <f>IFERROR(ROUND('PRA-Summary'!#REF!/L$4,2),"")</f>
        <v/>
      </c>
      <c r="M76" s="32" t="str">
        <f>IFERROR(ROUND('PRA-Summary'!#REF!/M$4,2),"")</f>
        <v/>
      </c>
      <c r="N76" s="32" t="str">
        <f>IFERROR(ROUND('PRA-Summary'!#REF!/N$4,2),"")</f>
        <v/>
      </c>
      <c r="O76" s="32" t="str">
        <f>IFERROR(ROUND('PRA-Summary'!#REF!/O$4,2),"")</f>
        <v/>
      </c>
      <c r="P76" s="32" t="str">
        <f>IFERROR(ROUND('PRA-Summary'!#REF!/P$4,2),"")</f>
        <v/>
      </c>
      <c r="Q76" s="32" t="str">
        <f>IFERROR(ROUND('PRA-Summary'!#REF!/Q$4,2),"")</f>
        <v/>
      </c>
      <c r="R76" s="32" t="str">
        <f>IFERROR(ROUND('PRA-Summary'!#REF!/R$4,2),"")</f>
        <v/>
      </c>
    </row>
    <row r="77" spans="4:18" x14ac:dyDescent="0.2">
      <c r="D77" s="29">
        <v>73</v>
      </c>
      <c r="E77" s="36">
        <f>'PRA-Summary'!F77</f>
        <v>0</v>
      </c>
      <c r="F77" s="25"/>
      <c r="G77" s="32" t="str">
        <f>IFERROR(ROUND('PRA-Summary'!#REF!/G$4,2),"")</f>
        <v/>
      </c>
      <c r="H77" s="32" t="str">
        <f>IFERROR(ROUND('PRA-Summary'!#REF!/H$4,2),"")</f>
        <v/>
      </c>
      <c r="I77" s="32" t="str">
        <f>IFERROR(ROUND('PRA-Summary'!#REF!/I$4,2),"")</f>
        <v/>
      </c>
      <c r="J77" s="32" t="str">
        <f>IFERROR(ROUND('PRA-Summary'!#REF!/J$4,2),"")</f>
        <v/>
      </c>
      <c r="K77" s="32" t="str">
        <f>IFERROR(ROUND('PRA-Summary'!#REF!/K$4,2),"")</f>
        <v/>
      </c>
      <c r="L77" s="32" t="str">
        <f>IFERROR(ROUND('PRA-Summary'!#REF!/L$4,2),"")</f>
        <v/>
      </c>
      <c r="M77" s="32" t="str">
        <f>IFERROR(ROUND('PRA-Summary'!#REF!/M$4,2),"")</f>
        <v/>
      </c>
      <c r="N77" s="32" t="str">
        <f>IFERROR(ROUND('PRA-Summary'!#REF!/N$4,2),"")</f>
        <v/>
      </c>
      <c r="O77" s="32" t="str">
        <f>IFERROR(ROUND('PRA-Summary'!#REF!/O$4,2),"")</f>
        <v/>
      </c>
      <c r="P77" s="32" t="str">
        <f>IFERROR(ROUND('PRA-Summary'!#REF!/P$4,2),"")</f>
        <v/>
      </c>
      <c r="Q77" s="32" t="str">
        <f>IFERROR(ROUND('PRA-Summary'!#REF!/Q$4,2),"")</f>
        <v/>
      </c>
      <c r="R77" s="32" t="str">
        <f>IFERROR(ROUND('PRA-Summary'!#REF!/R$4,2),"")</f>
        <v/>
      </c>
    </row>
    <row r="78" spans="4:18" x14ac:dyDescent="0.2">
      <c r="D78" s="29">
        <v>74</v>
      </c>
      <c r="E78" s="36">
        <f>'PRA-Summary'!F78</f>
        <v>0</v>
      </c>
      <c r="F78" s="25"/>
      <c r="G78" s="32" t="str">
        <f>IFERROR(ROUND('PRA-Summary'!#REF!/G$4,2),"")</f>
        <v/>
      </c>
      <c r="H78" s="32" t="str">
        <f>IFERROR(ROUND('PRA-Summary'!#REF!/H$4,2),"")</f>
        <v/>
      </c>
      <c r="I78" s="32" t="str">
        <f>IFERROR(ROUND('PRA-Summary'!#REF!/I$4,2),"")</f>
        <v/>
      </c>
      <c r="J78" s="32" t="str">
        <f>IFERROR(ROUND('PRA-Summary'!#REF!/J$4,2),"")</f>
        <v/>
      </c>
      <c r="K78" s="32" t="str">
        <f>IFERROR(ROUND('PRA-Summary'!#REF!/K$4,2),"")</f>
        <v/>
      </c>
      <c r="L78" s="32" t="str">
        <f>IFERROR(ROUND('PRA-Summary'!#REF!/L$4,2),"")</f>
        <v/>
      </c>
      <c r="M78" s="32" t="str">
        <f>IFERROR(ROUND('PRA-Summary'!#REF!/M$4,2),"")</f>
        <v/>
      </c>
      <c r="N78" s="32" t="str">
        <f>IFERROR(ROUND('PRA-Summary'!#REF!/N$4,2),"")</f>
        <v/>
      </c>
      <c r="O78" s="32" t="str">
        <f>IFERROR(ROUND('PRA-Summary'!#REF!/O$4,2),"")</f>
        <v/>
      </c>
      <c r="P78" s="32" t="str">
        <f>IFERROR(ROUND('PRA-Summary'!#REF!/P$4,2),"")</f>
        <v/>
      </c>
      <c r="Q78" s="32" t="str">
        <f>IFERROR(ROUND('PRA-Summary'!#REF!/Q$4,2),"")</f>
        <v/>
      </c>
      <c r="R78" s="32" t="str">
        <f>IFERROR(ROUND('PRA-Summary'!#REF!/R$4,2),"")</f>
        <v/>
      </c>
    </row>
    <row r="79" spans="4:18" x14ac:dyDescent="0.2">
      <c r="D79" s="29">
        <v>75</v>
      </c>
      <c r="E79" s="36">
        <f>'PRA-Summary'!F79</f>
        <v>0</v>
      </c>
      <c r="F79" s="25"/>
      <c r="G79" s="32" t="str">
        <f>IFERROR(ROUND('PRA-Summary'!#REF!/G$4,2),"")</f>
        <v/>
      </c>
      <c r="H79" s="32" t="str">
        <f>IFERROR(ROUND('PRA-Summary'!#REF!/H$4,2),"")</f>
        <v/>
      </c>
      <c r="I79" s="32" t="str">
        <f>IFERROR(ROUND('PRA-Summary'!#REF!/I$4,2),"")</f>
        <v/>
      </c>
      <c r="J79" s="32" t="str">
        <f>IFERROR(ROUND('PRA-Summary'!#REF!/J$4,2),"")</f>
        <v/>
      </c>
      <c r="K79" s="32" t="str">
        <f>IFERROR(ROUND('PRA-Summary'!#REF!/K$4,2),"")</f>
        <v/>
      </c>
      <c r="L79" s="32" t="str">
        <f>IFERROR(ROUND('PRA-Summary'!#REF!/L$4,2),"")</f>
        <v/>
      </c>
      <c r="M79" s="32" t="str">
        <f>IFERROR(ROUND('PRA-Summary'!#REF!/M$4,2),"")</f>
        <v/>
      </c>
      <c r="N79" s="32" t="str">
        <f>IFERROR(ROUND('PRA-Summary'!#REF!/N$4,2),"")</f>
        <v/>
      </c>
      <c r="O79" s="32" t="str">
        <f>IFERROR(ROUND('PRA-Summary'!#REF!/O$4,2),"")</f>
        <v/>
      </c>
      <c r="P79" s="32" t="str">
        <f>IFERROR(ROUND('PRA-Summary'!#REF!/P$4,2),"")</f>
        <v/>
      </c>
      <c r="Q79" s="32" t="str">
        <f>IFERROR(ROUND('PRA-Summary'!#REF!/Q$4,2),"")</f>
        <v/>
      </c>
      <c r="R79" s="32" t="str">
        <f>IFERROR(ROUND('PRA-Summary'!#REF!/R$4,2),"")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zoomScaleNormal="100" workbookViewId="0">
      <pane ySplit="6" topLeftCell="A7" activePane="bottomLeft" state="frozen"/>
      <selection pane="bottomLeft" activeCell="D17" sqref="D17"/>
    </sheetView>
  </sheetViews>
  <sheetFormatPr defaultColWidth="14.42578125" defaultRowHeight="12.75" x14ac:dyDescent="0.2"/>
  <cols>
    <col min="1" max="1" width="8.140625" bestFit="1" customWidth="1"/>
    <col min="2" max="2" width="13" customWidth="1"/>
    <col min="3" max="3" width="20.140625" style="23" bestFit="1" customWidth="1"/>
    <col min="4" max="4" width="13.140625" style="15" bestFit="1" customWidth="1"/>
    <col min="5" max="5" width="12" bestFit="1" customWidth="1"/>
    <col min="6" max="6" width="12.85546875" style="21" bestFit="1" customWidth="1"/>
    <col min="7" max="8" width="10.5703125" bestFit="1" customWidth="1"/>
    <col min="9" max="9" width="10.42578125" bestFit="1" customWidth="1"/>
  </cols>
  <sheetData>
    <row r="2" spans="1:9" x14ac:dyDescent="0.2">
      <c r="A2" s="5"/>
      <c r="B2" s="7" t="s">
        <v>0</v>
      </c>
      <c r="C2" s="30"/>
      <c r="D2" s="13"/>
      <c r="E2" s="7"/>
      <c r="F2" s="18"/>
      <c r="G2" s="7">
        <f>'PRA-Summary'!G2</f>
        <v>10</v>
      </c>
      <c r="H2" s="7">
        <f>'PRA-Summary'!H2</f>
        <v>10</v>
      </c>
      <c r="I2" s="7">
        <f>'PRA-Summary'!I2</f>
        <v>10</v>
      </c>
    </row>
    <row r="3" spans="1:9" x14ac:dyDescent="0.2">
      <c r="A3" s="5"/>
      <c r="B3" s="7" t="s">
        <v>1</v>
      </c>
      <c r="C3" s="30"/>
      <c r="D3" s="13"/>
      <c r="E3" s="7"/>
      <c r="F3" s="18"/>
      <c r="G3" s="8">
        <f>'Project-Valuation'!B2</f>
        <v>0.71</v>
      </c>
      <c r="H3" s="31">
        <f>'Project-Valuation'!C2</f>
        <v>0.78499999999999992</v>
      </c>
      <c r="I3" s="31">
        <f>'Project-Valuation'!D2</f>
        <v>0.77499999999999991</v>
      </c>
    </row>
    <row r="4" spans="1:9" x14ac:dyDescent="0.2">
      <c r="A4" s="5"/>
      <c r="B4" s="7" t="s">
        <v>5</v>
      </c>
      <c r="C4" s="30"/>
      <c r="D4" s="13"/>
      <c r="E4" s="7"/>
      <c r="F4" s="18"/>
      <c r="G4" s="9">
        <v>60</v>
      </c>
      <c r="H4" s="9">
        <v>50</v>
      </c>
      <c r="I4" s="9">
        <v>30</v>
      </c>
    </row>
    <row r="5" spans="1:9" x14ac:dyDescent="0.2">
      <c r="A5" s="5"/>
      <c r="B5" s="7" t="s">
        <v>10</v>
      </c>
      <c r="C5" s="30"/>
      <c r="D5" s="16">
        <v>0.1</v>
      </c>
      <c r="E5" s="12">
        <f>SUM(E7:E23)</f>
        <v>6.8699999999999992</v>
      </c>
      <c r="F5" s="18"/>
      <c r="G5" s="7">
        <f>G4*G3*$D$5</f>
        <v>4.26</v>
      </c>
      <c r="H5" s="7">
        <f>H4*H3*$D$5</f>
        <v>3.9249999999999994</v>
      </c>
      <c r="I5" s="7">
        <f>I4*I3*$D$5</f>
        <v>2.3249999999999997</v>
      </c>
    </row>
    <row r="6" spans="1:9" x14ac:dyDescent="0.2">
      <c r="A6" s="2" t="s">
        <v>2</v>
      </c>
      <c r="B6" s="2" t="s">
        <v>8</v>
      </c>
      <c r="C6" s="26" t="s">
        <v>43</v>
      </c>
      <c r="D6" s="14" t="s">
        <v>11</v>
      </c>
      <c r="E6" s="2" t="s">
        <v>7</v>
      </c>
      <c r="F6" s="19" t="s">
        <v>9</v>
      </c>
      <c r="G6" s="3" t="str">
        <f>'PRA-Summary'!G6</f>
        <v>KE.BBD.01</v>
      </c>
      <c r="H6" s="27" t="str">
        <f>'PRA-Summary'!H6</f>
        <v>KE.BBPE.1</v>
      </c>
      <c r="I6" s="27" t="str">
        <f>'PRA-Summary'!I6</f>
        <v>KE.DWBI.1</v>
      </c>
    </row>
    <row r="7" spans="1:9" x14ac:dyDescent="0.2">
      <c r="A7" s="6">
        <v>1</v>
      </c>
      <c r="B7" s="6">
        <f>VLOOKUP(D7,'[1]Project-Team'!$B$2:$D$46,2,FALSE)</f>
        <v>8</v>
      </c>
      <c r="C7" s="29" t="str">
        <f>'PRA-Summary'!E7</f>
        <v>Aashiq Hameed</v>
      </c>
      <c r="D7" s="17" t="str">
        <f>'Appraisal-Step1'!E7</f>
        <v>FT13554</v>
      </c>
      <c r="E7" s="10">
        <f t="shared" ref="E7:E23" si="0">SUM(G7:P7)</f>
        <v>0.12</v>
      </c>
      <c r="F7" s="20">
        <f t="shared" ref="F7:F23" si="1">E7/B7</f>
        <v>1.4999999999999999E-2</v>
      </c>
      <c r="G7" s="11">
        <f>ROUND('Appraisal-Step1'!G7/'Appraisal-Step1'!G$5*G$5,2)</f>
        <v>0.12</v>
      </c>
      <c r="H7" s="11">
        <f>ROUND('Appraisal-Step1'!H7/'Appraisal-Step1'!H$5*H$5,2)</f>
        <v>0</v>
      </c>
      <c r="I7" s="11">
        <f>ROUND('Appraisal-Step1'!I7/'Appraisal-Step1'!I$5*I$5,2)</f>
        <v>0</v>
      </c>
    </row>
    <row r="8" spans="1:9" x14ac:dyDescent="0.2">
      <c r="A8" s="6">
        <v>2</v>
      </c>
      <c r="B8" s="29">
        <f>VLOOKUP(D8,'[1]Project-Team'!$B$2:$D$46,2,FALSE)</f>
        <v>9</v>
      </c>
      <c r="C8" s="29" t="str">
        <f>'PRA-Summary'!E8</f>
        <v>Ashok S</v>
      </c>
      <c r="D8" s="17" t="str">
        <f>'Appraisal-Step1'!E8</f>
        <v>F16453</v>
      </c>
      <c r="E8" s="10">
        <f t="shared" si="0"/>
        <v>0.69</v>
      </c>
      <c r="F8" s="20">
        <f t="shared" si="1"/>
        <v>7.6666666666666661E-2</v>
      </c>
      <c r="G8" s="11">
        <f>ROUND('Appraisal-Step1'!G8/'Appraisal-Step1'!G$5*G$5,2)</f>
        <v>0</v>
      </c>
      <c r="H8" s="11">
        <f>ROUND('Appraisal-Step1'!H8/'Appraisal-Step1'!H$5*H$5,2)</f>
        <v>0.69</v>
      </c>
      <c r="I8" s="11">
        <f>ROUND('Appraisal-Step1'!I8/'Appraisal-Step1'!I$5*I$5,2)</f>
        <v>0</v>
      </c>
    </row>
    <row r="9" spans="1:9" x14ac:dyDescent="0.2">
      <c r="A9" s="6">
        <v>3</v>
      </c>
      <c r="B9" s="29">
        <f>VLOOKUP(D9,'[1]Project-Team'!$B$2:$D$46,2,FALSE)</f>
        <v>12</v>
      </c>
      <c r="C9" s="29" t="str">
        <f>'PRA-Summary'!E9</f>
        <v>Braj Mohan Goud</v>
      </c>
      <c r="D9" s="17" t="str">
        <f>'Appraisal-Step1'!E9</f>
        <v>F14580</v>
      </c>
      <c r="E9" s="10">
        <f t="shared" si="0"/>
        <v>0.33</v>
      </c>
      <c r="F9" s="20">
        <f t="shared" si="1"/>
        <v>2.75E-2</v>
      </c>
      <c r="G9" s="11">
        <f>ROUND('Appraisal-Step1'!G9/'Appraisal-Step1'!G$5*G$5,2)</f>
        <v>0</v>
      </c>
      <c r="H9" s="11">
        <f>ROUND('Appraisal-Step1'!H9/'Appraisal-Step1'!H$5*H$5,2)</f>
        <v>0</v>
      </c>
      <c r="I9" s="11">
        <f>ROUND('Appraisal-Step1'!I9/'Appraisal-Step1'!I$5*I$5,2)</f>
        <v>0.33</v>
      </c>
    </row>
    <row r="10" spans="1:9" x14ac:dyDescent="0.2">
      <c r="A10" s="6">
        <v>4</v>
      </c>
      <c r="B10" s="29">
        <f>VLOOKUP(D10,'[1]Project-Team'!$B$2:$D$46,2,FALSE)</f>
        <v>14</v>
      </c>
      <c r="C10" s="29" t="str">
        <f>'PRA-Summary'!E10</f>
        <v>Deepika Ranganathan</v>
      </c>
      <c r="D10" s="17" t="str">
        <f>'Appraisal-Step1'!E10</f>
        <v>F15856</v>
      </c>
      <c r="E10" s="10">
        <f t="shared" si="0"/>
        <v>0</v>
      </c>
      <c r="F10" s="20">
        <f t="shared" si="1"/>
        <v>0</v>
      </c>
      <c r="G10" s="11">
        <f>ROUND('Appraisal-Step1'!G10/'Appraisal-Step1'!G$5*G$5,2)</f>
        <v>0</v>
      </c>
      <c r="H10" s="11">
        <f>ROUND('Appraisal-Step1'!H10/'Appraisal-Step1'!H$5*H$5,2)</f>
        <v>0</v>
      </c>
      <c r="I10" s="11">
        <f>ROUND('Appraisal-Step1'!I10/'Appraisal-Step1'!I$5*I$5,2)</f>
        <v>0</v>
      </c>
    </row>
    <row r="11" spans="1:9" x14ac:dyDescent="0.2">
      <c r="A11" s="6">
        <v>5</v>
      </c>
      <c r="B11" s="29">
        <f>VLOOKUP(D11,'[1]Project-Team'!$B$2:$D$46,2,FALSE)</f>
        <v>5</v>
      </c>
      <c r="C11" s="29" t="str">
        <f>'PRA-Summary'!E11</f>
        <v>Dilip Prasad J</v>
      </c>
      <c r="D11" s="17" t="str">
        <f>'Appraisal-Step1'!E11</f>
        <v>F16305</v>
      </c>
      <c r="E11" s="10">
        <f t="shared" si="0"/>
        <v>0.17</v>
      </c>
      <c r="F11" s="20">
        <f t="shared" si="1"/>
        <v>3.4000000000000002E-2</v>
      </c>
      <c r="G11" s="11">
        <f>ROUND('Appraisal-Step1'!G11/'Appraisal-Step1'!G$5*G$5,2)</f>
        <v>0</v>
      </c>
      <c r="H11" s="11">
        <f>ROUND('Appraisal-Step1'!H11/'Appraisal-Step1'!H$5*H$5,2)</f>
        <v>0.17</v>
      </c>
      <c r="I11" s="11">
        <f>ROUND('Appraisal-Step1'!I11/'Appraisal-Step1'!I$5*I$5,2)</f>
        <v>0</v>
      </c>
    </row>
    <row r="12" spans="1:9" x14ac:dyDescent="0.2">
      <c r="A12" s="6">
        <v>6</v>
      </c>
      <c r="B12" s="29">
        <f>VLOOKUP(D12,'[1]Project-Team'!$B$2:$D$46,2,FALSE)</f>
        <v>6</v>
      </c>
      <c r="C12" s="29" t="str">
        <f>'PRA-Summary'!E12</f>
        <v>Gowher John A S</v>
      </c>
      <c r="D12" s="17" t="str">
        <f>'Appraisal-Step1'!E12</f>
        <v>FT16751</v>
      </c>
      <c r="E12" s="10">
        <f t="shared" si="0"/>
        <v>0</v>
      </c>
      <c r="F12" s="20">
        <f t="shared" si="1"/>
        <v>0</v>
      </c>
      <c r="G12" s="11">
        <f>ROUND('Appraisal-Step1'!G12/'Appraisal-Step1'!G$5*G$5,2)</f>
        <v>0</v>
      </c>
      <c r="H12" s="11">
        <f>ROUND('Appraisal-Step1'!H12/'Appraisal-Step1'!H$5*H$5,2)</f>
        <v>0</v>
      </c>
      <c r="I12" s="11">
        <f>ROUND('Appraisal-Step1'!I12/'Appraisal-Step1'!I$5*I$5,2)</f>
        <v>0</v>
      </c>
    </row>
    <row r="13" spans="1:9" x14ac:dyDescent="0.2">
      <c r="A13" s="6">
        <v>7</v>
      </c>
      <c r="B13" s="29">
        <f>VLOOKUP(D13,'[1]Project-Team'!$B$2:$D$46,2,FALSE)</f>
        <v>7</v>
      </c>
      <c r="C13" s="29" t="str">
        <f>'PRA-Summary'!E13</f>
        <v>Karthikeyan V</v>
      </c>
      <c r="D13" s="17" t="str">
        <f>'Appraisal-Step1'!E13</f>
        <v>F16039</v>
      </c>
      <c r="E13" s="10">
        <f t="shared" si="0"/>
        <v>0.17</v>
      </c>
      <c r="F13" s="20">
        <f t="shared" si="1"/>
        <v>2.4285714285714289E-2</v>
      </c>
      <c r="G13" s="11">
        <f>ROUND('Appraisal-Step1'!G13/'Appraisal-Step1'!G$5*G$5,2)</f>
        <v>0</v>
      </c>
      <c r="H13" s="11">
        <f>ROUND('Appraisal-Step1'!H13/'Appraisal-Step1'!H$5*H$5,2)</f>
        <v>0.17</v>
      </c>
      <c r="I13" s="11">
        <f>ROUND('Appraisal-Step1'!I13/'Appraisal-Step1'!I$5*I$5,2)</f>
        <v>0</v>
      </c>
    </row>
    <row r="14" spans="1:9" x14ac:dyDescent="0.2">
      <c r="A14" s="6">
        <v>8</v>
      </c>
      <c r="B14" s="29">
        <f>VLOOKUP(D14,'[1]Project-Team'!$B$2:$D$46,2,FALSE)</f>
        <v>10</v>
      </c>
      <c r="C14" s="29" t="str">
        <f>'PRA-Summary'!E14</f>
        <v>Latha V</v>
      </c>
      <c r="D14" s="17" t="str">
        <f>'Appraisal-Step1'!E14</f>
        <v>CON#1</v>
      </c>
      <c r="E14" s="10">
        <f t="shared" si="0"/>
        <v>0.59</v>
      </c>
      <c r="F14" s="20">
        <f t="shared" si="1"/>
        <v>5.8999999999999997E-2</v>
      </c>
      <c r="G14" s="11">
        <f>ROUND('Appraisal-Step1'!G14/'Appraisal-Step1'!G$5*G$5,2)</f>
        <v>0.59</v>
      </c>
      <c r="H14" s="11">
        <f>ROUND('Appraisal-Step1'!H14/'Appraisal-Step1'!H$5*H$5,2)</f>
        <v>0</v>
      </c>
      <c r="I14" s="11">
        <f>ROUND('Appraisal-Step1'!I14/'Appraisal-Step1'!I$5*I$5,2)</f>
        <v>0</v>
      </c>
    </row>
    <row r="15" spans="1:9" x14ac:dyDescent="0.2">
      <c r="A15" s="6">
        <v>9</v>
      </c>
      <c r="B15" s="29">
        <f>VLOOKUP(D15,'[1]Project-Team'!$B$2:$D$46,2,FALSE)</f>
        <v>5</v>
      </c>
      <c r="C15" s="29" t="str">
        <f>'PRA-Summary'!E15</f>
        <v>Murali Krishna J</v>
      </c>
      <c r="D15" s="17" t="str">
        <f>'Appraisal-Step1'!E15</f>
        <v>F17018</v>
      </c>
      <c r="E15" s="10">
        <f t="shared" si="0"/>
        <v>0.33</v>
      </c>
      <c r="F15" s="20">
        <f t="shared" si="1"/>
        <v>6.6000000000000003E-2</v>
      </c>
      <c r="G15" s="11">
        <f>ROUND('Appraisal-Step1'!G15/'Appraisal-Step1'!G$5*G$5,2)</f>
        <v>0</v>
      </c>
      <c r="H15" s="11">
        <f>ROUND('Appraisal-Step1'!H15/'Appraisal-Step1'!H$5*H$5,2)</f>
        <v>0</v>
      </c>
      <c r="I15" s="11">
        <f>ROUND('Appraisal-Step1'!I15/'Appraisal-Step1'!I$5*I$5,2)</f>
        <v>0.33</v>
      </c>
    </row>
    <row r="16" spans="1:9" x14ac:dyDescent="0.2">
      <c r="A16" s="6">
        <v>10</v>
      </c>
      <c r="B16" s="29">
        <f>VLOOKUP(D16,'[1]Project-Team'!$B$2:$D$46,2,FALSE)</f>
        <v>5</v>
      </c>
      <c r="C16" s="29" t="str">
        <f>'PRA-Summary'!E16</f>
        <v>Nadem Manohar</v>
      </c>
      <c r="D16" s="17" t="str">
        <f>'Appraisal-Step1'!E16</f>
        <v>F16839</v>
      </c>
      <c r="E16" s="10">
        <f t="shared" si="0"/>
        <v>0.33</v>
      </c>
      <c r="F16" s="20">
        <f t="shared" si="1"/>
        <v>6.6000000000000003E-2</v>
      </c>
      <c r="G16" s="11">
        <f>ROUND('Appraisal-Step1'!G16/'Appraisal-Step1'!G$5*G$5,2)</f>
        <v>0</v>
      </c>
      <c r="H16" s="11">
        <f>ROUND('Appraisal-Step1'!H16/'Appraisal-Step1'!H$5*H$5,2)</f>
        <v>0</v>
      </c>
      <c r="I16" s="11">
        <f>ROUND('Appraisal-Step1'!I16/'Appraisal-Step1'!I$5*I$5,2)</f>
        <v>0.33</v>
      </c>
    </row>
    <row r="17" spans="1:9" x14ac:dyDescent="0.2">
      <c r="A17" s="6">
        <v>11</v>
      </c>
      <c r="B17" s="29">
        <f>VLOOKUP(D17,'[1]Project-Team'!$B$2:$D$46,2,FALSE)</f>
        <v>9</v>
      </c>
      <c r="C17" s="29" t="str">
        <f>'PRA-Summary'!E17</f>
        <v>Naresh Narava</v>
      </c>
      <c r="D17" s="17" t="str">
        <f>'Appraisal-Step1'!E17</f>
        <v>F17044</v>
      </c>
      <c r="E17" s="10">
        <f t="shared" si="0"/>
        <v>0.34</v>
      </c>
      <c r="F17" s="20">
        <f t="shared" si="1"/>
        <v>3.7777777777777778E-2</v>
      </c>
      <c r="G17" s="11">
        <f>ROUND('Appraisal-Step1'!G17/'Appraisal-Step1'!G$5*G$5,2)</f>
        <v>0</v>
      </c>
      <c r="H17" s="11">
        <f>ROUND('Appraisal-Step1'!H17/'Appraisal-Step1'!H$5*H$5,2)</f>
        <v>0.34</v>
      </c>
      <c r="I17" s="11">
        <f>ROUND('Appraisal-Step1'!I17/'Appraisal-Step1'!I$5*I$5,2)</f>
        <v>0</v>
      </c>
    </row>
    <row r="18" spans="1:9" x14ac:dyDescent="0.2">
      <c r="A18" s="6">
        <v>12</v>
      </c>
      <c r="B18" s="29">
        <f>VLOOKUP(D18,'[1]Project-Team'!$B$2:$D$46,2,FALSE)</f>
        <v>6</v>
      </c>
      <c r="C18" s="29" t="str">
        <f>'PRA-Summary'!E18</f>
        <v>Nivedha C</v>
      </c>
      <c r="D18" s="17" t="str">
        <f>'Appraisal-Step1'!E18</f>
        <v>F14101</v>
      </c>
      <c r="E18" s="10">
        <f t="shared" si="0"/>
        <v>0.34</v>
      </c>
      <c r="F18" s="20">
        <f t="shared" si="1"/>
        <v>5.6666666666666671E-2</v>
      </c>
      <c r="G18" s="11">
        <f>ROUND('Appraisal-Step1'!G18/'Appraisal-Step1'!G$5*G$5,2)</f>
        <v>0</v>
      </c>
      <c r="H18" s="11">
        <f>ROUND('Appraisal-Step1'!H18/'Appraisal-Step1'!H$5*H$5,2)</f>
        <v>0.34</v>
      </c>
      <c r="I18" s="11">
        <f>ROUND('Appraisal-Step1'!I18/'Appraisal-Step1'!I$5*I$5,2)</f>
        <v>0</v>
      </c>
    </row>
    <row r="19" spans="1:9" x14ac:dyDescent="0.2">
      <c r="A19" s="6">
        <v>13</v>
      </c>
      <c r="B19" s="29">
        <f>VLOOKUP(D19,'[1]Project-Team'!$B$2:$D$46,2,FALSE)</f>
        <v>0</v>
      </c>
      <c r="C19" s="29" t="str">
        <f>'PRA-Summary'!E19</f>
        <v>NT Nathan</v>
      </c>
      <c r="D19" s="17" t="str">
        <f>'Appraisal-Step1'!E19</f>
        <v>F100</v>
      </c>
      <c r="E19" s="10">
        <f t="shared" si="0"/>
        <v>0.12</v>
      </c>
      <c r="F19" s="20" t="e">
        <f t="shared" si="1"/>
        <v>#DIV/0!</v>
      </c>
      <c r="G19" s="11">
        <f>ROUND('Appraisal-Step1'!G19/'Appraisal-Step1'!G$5*G$5,2)</f>
        <v>0.12</v>
      </c>
      <c r="H19" s="11">
        <f>ROUND('Appraisal-Step1'!H19/'Appraisal-Step1'!H$5*H$5,2)</f>
        <v>0</v>
      </c>
      <c r="I19" s="11">
        <f>ROUND('Appraisal-Step1'!I19/'Appraisal-Step1'!I$5*I$5,2)</f>
        <v>0</v>
      </c>
    </row>
    <row r="20" spans="1:9" x14ac:dyDescent="0.2">
      <c r="A20" s="6">
        <v>14</v>
      </c>
      <c r="B20" s="29">
        <f>VLOOKUP(D20,'[1]Project-Team'!$B$2:$D$46,2,FALSE)</f>
        <v>6</v>
      </c>
      <c r="C20" s="29" t="str">
        <f>'PRA-Summary'!E20</f>
        <v>Pramod Kumar Matam</v>
      </c>
      <c r="D20" s="17" t="str">
        <f>'Appraisal-Step1'!E20</f>
        <v>F16520</v>
      </c>
      <c r="E20" s="10">
        <f t="shared" si="0"/>
        <v>0.33</v>
      </c>
      <c r="F20" s="20">
        <f t="shared" si="1"/>
        <v>5.5E-2</v>
      </c>
      <c r="G20" s="11">
        <f>ROUND('Appraisal-Step1'!G20/'Appraisal-Step1'!G$5*G$5,2)</f>
        <v>0</v>
      </c>
      <c r="H20" s="11">
        <f>ROUND('Appraisal-Step1'!H20/'Appraisal-Step1'!H$5*H$5,2)</f>
        <v>0</v>
      </c>
      <c r="I20" s="11">
        <f>ROUND('Appraisal-Step1'!I20/'Appraisal-Step1'!I$5*I$5,2)</f>
        <v>0.33</v>
      </c>
    </row>
    <row r="21" spans="1:9" x14ac:dyDescent="0.2">
      <c r="A21" s="6">
        <v>15</v>
      </c>
      <c r="B21" s="29">
        <f>VLOOKUP(D21,'[1]Project-Team'!$B$2:$D$46,2,FALSE)</f>
        <v>2</v>
      </c>
      <c r="C21" s="29" t="str">
        <f>'PRA-Summary'!E21</f>
        <v>Priya P</v>
      </c>
      <c r="D21" s="17" t="str">
        <f>'Appraisal-Step1'!E21</f>
        <v>CON#2</v>
      </c>
      <c r="E21" s="10">
        <f t="shared" si="0"/>
        <v>2.4900000000000002</v>
      </c>
      <c r="F21" s="20">
        <f t="shared" si="1"/>
        <v>1.2450000000000001</v>
      </c>
      <c r="G21" s="11">
        <f>ROUND('Appraisal-Step1'!G21/'Appraisal-Step1'!G$5*G$5,2)</f>
        <v>2.4900000000000002</v>
      </c>
      <c r="H21" s="11">
        <f>ROUND('Appraisal-Step1'!H21/'Appraisal-Step1'!H$5*H$5,2)</f>
        <v>0</v>
      </c>
      <c r="I21" s="11">
        <f>ROUND('Appraisal-Step1'!I21/'Appraisal-Step1'!I$5*I$5,2)</f>
        <v>0</v>
      </c>
    </row>
    <row r="22" spans="1:9" x14ac:dyDescent="0.2">
      <c r="A22" s="6">
        <v>16</v>
      </c>
      <c r="B22" s="29">
        <f>VLOOKUP(D22,'[1]Project-Team'!$B$2:$D$46,2,FALSE)</f>
        <v>3</v>
      </c>
      <c r="C22" s="29" t="str">
        <f>'PRA-Summary'!E22</f>
        <v>Rajeshkanna P</v>
      </c>
      <c r="D22" s="17" t="str">
        <f>'Appraisal-Step1'!E22</f>
        <v>F16707</v>
      </c>
      <c r="E22" s="10">
        <f t="shared" si="0"/>
        <v>0.21</v>
      </c>
      <c r="F22" s="20">
        <f t="shared" si="1"/>
        <v>6.9999999999999993E-2</v>
      </c>
      <c r="G22" s="11">
        <f>ROUND('Appraisal-Step1'!G22/'Appraisal-Step1'!G$5*G$5,2)</f>
        <v>0</v>
      </c>
      <c r="H22" s="11">
        <f>ROUND('Appraisal-Step1'!H22/'Appraisal-Step1'!H$5*H$5,2)</f>
        <v>0.21</v>
      </c>
      <c r="I22" s="11">
        <f>ROUND('Appraisal-Step1'!I22/'Appraisal-Step1'!I$5*I$5,2)</f>
        <v>0</v>
      </c>
    </row>
    <row r="23" spans="1:9" x14ac:dyDescent="0.2">
      <c r="A23" s="6">
        <v>17</v>
      </c>
      <c r="B23" s="29">
        <f>VLOOKUP(D23,'[1]Project-Team'!$B$2:$D$46,2,FALSE)</f>
        <v>13</v>
      </c>
      <c r="C23" s="29" t="str">
        <f>'PRA-Summary'!E23</f>
        <v>Ramachandran Ganesan</v>
      </c>
      <c r="D23" s="17" t="str">
        <f>'Appraisal-Step1'!E23</f>
        <v>F15762</v>
      </c>
      <c r="E23" s="10">
        <f t="shared" si="0"/>
        <v>0.31</v>
      </c>
      <c r="F23" s="20">
        <f t="shared" si="1"/>
        <v>2.3846153846153847E-2</v>
      </c>
      <c r="G23" s="11">
        <f>ROUND('Appraisal-Step1'!G23/'Appraisal-Step1'!G$5*G$5,2)</f>
        <v>0</v>
      </c>
      <c r="H23" s="11">
        <f>ROUND('Appraisal-Step1'!H23/'Appraisal-Step1'!H$5*H$5,2)</f>
        <v>0.31</v>
      </c>
      <c r="I23" s="11">
        <f>ROUND('Appraisal-Step1'!I23/'Appraisal-Step1'!I$5*I$5,2)</f>
        <v>0</v>
      </c>
    </row>
    <row r="24" spans="1:9" x14ac:dyDescent="0.2">
      <c r="A24" s="29">
        <v>18</v>
      </c>
      <c r="B24" s="29">
        <f>VLOOKUP(D24,'[1]Project-Team'!$B$2:$D$46,2,FALSE)</f>
        <v>8</v>
      </c>
      <c r="C24" s="29" t="str">
        <f>'PRA-Summary'!E24</f>
        <v>Ramakrishnan</v>
      </c>
      <c r="D24" s="17" t="str">
        <f>'Appraisal-Step1'!E24</f>
        <v>FT14752</v>
      </c>
      <c r="E24" s="10">
        <f t="shared" ref="E24:E29" si="2">SUM(G24:P24)</f>
        <v>0.33</v>
      </c>
      <c r="F24" s="20">
        <f t="shared" ref="F24:F29" si="3">E24/B24</f>
        <v>4.1250000000000002E-2</v>
      </c>
      <c r="G24" s="11">
        <f>ROUND('Appraisal-Step1'!G24/'Appraisal-Step1'!G$5*G$5,2)</f>
        <v>0</v>
      </c>
      <c r="H24" s="11">
        <f>ROUND('Appraisal-Step1'!H24/'Appraisal-Step1'!H$5*H$5,2)</f>
        <v>0</v>
      </c>
      <c r="I24" s="11">
        <f>ROUND('Appraisal-Step1'!I24/'Appraisal-Step1'!I$5*I$5,2)</f>
        <v>0.33</v>
      </c>
    </row>
    <row r="25" spans="1:9" x14ac:dyDescent="0.2">
      <c r="A25" s="29">
        <v>19</v>
      </c>
      <c r="B25" s="29">
        <f>VLOOKUP(D25,'[1]Project-Team'!$B$2:$D$46,2,FALSE)</f>
        <v>12</v>
      </c>
      <c r="C25" s="29" t="str">
        <f>'PRA-Summary'!E25</f>
        <v>Ravindra Kumar Tiwary</v>
      </c>
      <c r="D25" s="17" t="str">
        <f>'Appraisal-Step1'!E25</f>
        <v>F13676</v>
      </c>
      <c r="E25" s="10">
        <f t="shared" si="2"/>
        <v>0</v>
      </c>
      <c r="F25" s="20">
        <f t="shared" si="3"/>
        <v>0</v>
      </c>
      <c r="G25" s="11">
        <f>ROUND('Appraisal-Step1'!G25/'Appraisal-Step1'!G$5*G$5,2)</f>
        <v>0</v>
      </c>
      <c r="H25" s="11">
        <f>ROUND('Appraisal-Step1'!H25/'Appraisal-Step1'!H$5*H$5,2)</f>
        <v>0</v>
      </c>
      <c r="I25" s="11">
        <f>ROUND('Appraisal-Step1'!I25/'Appraisal-Step1'!I$5*I$5,2)</f>
        <v>0</v>
      </c>
    </row>
    <row r="26" spans="1:9" x14ac:dyDescent="0.2">
      <c r="A26" s="29">
        <v>20</v>
      </c>
      <c r="B26" s="29">
        <f>VLOOKUP(D26,'[1]Project-Team'!$B$2:$D$46,2,FALSE)</f>
        <v>14</v>
      </c>
      <c r="C26" s="29" t="str">
        <f>'PRA-Summary'!E26</f>
        <v>Roshan Ara A W</v>
      </c>
      <c r="D26" s="17" t="str">
        <f>'Appraisal-Step1'!E26</f>
        <v>F15658</v>
      </c>
      <c r="E26" s="10">
        <f t="shared" si="2"/>
        <v>0.34</v>
      </c>
      <c r="F26" s="20">
        <f t="shared" si="3"/>
        <v>2.4285714285714289E-2</v>
      </c>
      <c r="G26" s="11">
        <f>ROUND('Appraisal-Step1'!G26/'Appraisal-Step1'!G$5*G$5,2)</f>
        <v>0</v>
      </c>
      <c r="H26" s="11">
        <f>ROUND('Appraisal-Step1'!H26/'Appraisal-Step1'!H$5*H$5,2)</f>
        <v>0.34</v>
      </c>
      <c r="I26" s="11">
        <f>ROUND('Appraisal-Step1'!I26/'Appraisal-Step1'!I$5*I$5,2)</f>
        <v>0</v>
      </c>
    </row>
    <row r="27" spans="1:9" x14ac:dyDescent="0.2">
      <c r="A27" s="29">
        <v>21</v>
      </c>
      <c r="B27" s="29">
        <f>VLOOKUP(D27,'[1]Project-Team'!$B$2:$D$46,2,FALSE)</f>
        <v>10</v>
      </c>
      <c r="C27" s="29" t="str">
        <f>'PRA-Summary'!E27</f>
        <v>Sai Prasanth</v>
      </c>
      <c r="D27" s="17" t="str">
        <f>'Appraisal-Step1'!E27</f>
        <v>F15463</v>
      </c>
      <c r="E27" s="10">
        <f t="shared" si="2"/>
        <v>0.33</v>
      </c>
      <c r="F27" s="20">
        <f t="shared" si="3"/>
        <v>3.3000000000000002E-2</v>
      </c>
      <c r="G27" s="11">
        <f>ROUND('Appraisal-Step1'!G27/'Appraisal-Step1'!G$5*G$5,2)</f>
        <v>0</v>
      </c>
      <c r="H27" s="11">
        <f>ROUND('Appraisal-Step1'!H27/'Appraisal-Step1'!H$5*H$5,2)</f>
        <v>0</v>
      </c>
      <c r="I27" s="11">
        <f>ROUND('Appraisal-Step1'!I27/'Appraisal-Step1'!I$5*I$5,2)</f>
        <v>0.33</v>
      </c>
    </row>
    <row r="28" spans="1:9" x14ac:dyDescent="0.2">
      <c r="A28" s="29">
        <v>22</v>
      </c>
      <c r="B28" s="29">
        <f>VLOOKUP(D28,'[1]Project-Team'!$B$2:$D$46,2,FALSE)</f>
        <v>25</v>
      </c>
      <c r="C28" s="29" t="str">
        <f>'PRA-Summary'!E28</f>
        <v>Sampath Rao Tirumala Ratnagiri Raju</v>
      </c>
      <c r="D28" s="17" t="str">
        <f>'Appraisal-Step1'!E28</f>
        <v>F17107</v>
      </c>
      <c r="E28" s="10">
        <f t="shared" si="2"/>
        <v>0.33</v>
      </c>
      <c r="F28" s="20">
        <f t="shared" si="3"/>
        <v>1.32E-2</v>
      </c>
      <c r="G28" s="11">
        <f>ROUND('Appraisal-Step1'!G28/'Appraisal-Step1'!G$5*G$5,2)</f>
        <v>0</v>
      </c>
      <c r="H28" s="11">
        <f>ROUND('Appraisal-Step1'!H28/'Appraisal-Step1'!H$5*H$5,2)</f>
        <v>0</v>
      </c>
      <c r="I28" s="11">
        <f>ROUND('Appraisal-Step1'!I28/'Appraisal-Step1'!I$5*I$5,2)</f>
        <v>0.33</v>
      </c>
    </row>
    <row r="29" spans="1:9" x14ac:dyDescent="0.2">
      <c r="A29" s="29">
        <v>23</v>
      </c>
      <c r="B29" s="29">
        <f>VLOOKUP(D29,'[1]Project-Team'!$B$2:$D$46,2,FALSE)</f>
        <v>12</v>
      </c>
      <c r="C29" s="29" t="str">
        <f>'PRA-Summary'!E29</f>
        <v>Sanjana Babu</v>
      </c>
      <c r="D29" s="17" t="str">
        <f>'Appraisal-Step1'!E29</f>
        <v>F15600</v>
      </c>
      <c r="E29" s="10">
        <f t="shared" si="2"/>
        <v>0.48</v>
      </c>
      <c r="F29" s="20">
        <f t="shared" si="3"/>
        <v>0.04</v>
      </c>
      <c r="G29" s="11">
        <f>ROUND('Appraisal-Step1'!G29/'Appraisal-Step1'!G$5*G$5,2)</f>
        <v>0</v>
      </c>
      <c r="H29" s="11">
        <f>ROUND('Appraisal-Step1'!H29/'Appraisal-Step1'!H$5*H$5,2)</f>
        <v>0.48</v>
      </c>
      <c r="I29" s="11">
        <f>ROUND('Appraisal-Step1'!I29/'Appraisal-Step1'!I$5*I$5,2)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Objectives</vt:lpstr>
      <vt:lpstr>Process</vt:lpstr>
      <vt:lpstr>Score-Summary</vt:lpstr>
      <vt:lpstr>Project-Valuation</vt:lpstr>
      <vt:lpstr>PRA-Pivot</vt:lpstr>
      <vt:lpstr>PRA-Summary</vt:lpstr>
      <vt:lpstr>Appraisal-Step1</vt:lpstr>
      <vt:lpstr>Appraisal-Step2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2015-11-19T07:38:34Z</dcterms:created>
  <dcterms:modified xsi:type="dcterms:W3CDTF">2015-12-16T14:21:59Z</dcterms:modified>
</cp:coreProperties>
</file>