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25" windowWidth="11475" windowHeight="5040" tabRatio="699"/>
  </bookViews>
  <sheets>
    <sheet name="Dashboard" sheetId="6" r:id="rId1"/>
  </sheets>
  <calcPr calcId="145621"/>
</workbook>
</file>

<file path=xl/calcChain.xml><?xml version="1.0" encoding="utf-8"?>
<calcChain xmlns="http://schemas.openxmlformats.org/spreadsheetml/2006/main">
  <c r="AB43" i="6" l="1"/>
  <c r="AB29" i="6" l="1"/>
  <c r="R5" i="6"/>
  <c r="R24" i="6"/>
  <c r="R50" i="6" l="1"/>
  <c r="R54" i="6" s="1"/>
  <c r="R55" i="6" s="1"/>
  <c r="Q50" i="6"/>
  <c r="Q52" i="6" s="1"/>
  <c r="P50" i="6"/>
  <c r="P52" i="6" s="1"/>
  <c r="AB35" i="6"/>
  <c r="AB33" i="6"/>
  <c r="AB32" i="6"/>
  <c r="AB30" i="6"/>
  <c r="AB28" i="6"/>
  <c r="AB27" i="6"/>
  <c r="Q7" i="6"/>
  <c r="Q19" i="6" s="1"/>
  <c r="P7" i="6"/>
  <c r="P17" i="6" s="1"/>
  <c r="R7" i="6"/>
  <c r="R19" i="6" s="1"/>
  <c r="AB23" i="6"/>
  <c r="AB24" i="6" s="1"/>
  <c r="Q5" i="6"/>
  <c r="P5" i="6"/>
  <c r="AB31" i="6"/>
  <c r="Q24" i="6"/>
  <c r="P24" i="6"/>
  <c r="AB26" i="6"/>
  <c r="N7" i="6"/>
  <c r="N24" i="6"/>
  <c r="H7" i="6"/>
  <c r="L7" i="6"/>
  <c r="J7" i="6"/>
  <c r="L24" i="6"/>
  <c r="J24" i="6"/>
  <c r="H24" i="6"/>
  <c r="Q17" i="6"/>
  <c r="Q20" i="6" l="1"/>
  <c r="R16" i="6"/>
  <c r="R52" i="6"/>
  <c r="R20" i="6"/>
  <c r="P54" i="6"/>
  <c r="P55" i="6" s="1"/>
  <c r="AB5" i="6"/>
  <c r="R21" i="6"/>
  <c r="AB7" i="6"/>
  <c r="AB16" i="6" s="1"/>
  <c r="P19" i="6"/>
  <c r="R18" i="6"/>
  <c r="Q54" i="6"/>
  <c r="Q55" i="6" s="1"/>
  <c r="R17" i="6"/>
  <c r="Q21" i="6"/>
  <c r="Q16" i="6"/>
  <c r="P18" i="6"/>
  <c r="P21" i="6"/>
  <c r="Q18" i="6"/>
  <c r="P16" i="6"/>
  <c r="P20" i="6"/>
  <c r="AB18" i="6" l="1"/>
  <c r="AB21" i="6"/>
  <c r="AB19" i="6"/>
  <c r="AB20" i="6"/>
  <c r="AB17" i="6"/>
</calcChain>
</file>

<file path=xl/comments1.xml><?xml version="1.0" encoding="utf-8"?>
<comments xmlns="http://schemas.openxmlformats.org/spreadsheetml/2006/main">
  <authors>
    <author>Windows User</author>
    <author>Lakshmisha Dasa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inspite of raise in salary increments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 accounted: HK, Sec &amp; Electricity
Taxes: 8 lacs extra in april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 accounted: HK, Sec &amp; Electricity
Taxes: 8 lacs extra in april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 accounted: HK, Sec &amp; Electricity
Taxes: 8 lacs extra in april</t>
        </r>
      </text>
    </comment>
    <comment ref="Q35" authorId="1">
      <text>
        <r>
          <rPr>
            <b/>
            <sz val="9"/>
            <color indexed="81"/>
            <rFont val="Tahoma"/>
            <family val="2"/>
          </rPr>
          <t>In Main temple, grove lights are replaced with LED lights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5" authorId="1">
      <text>
        <r>
          <rPr>
            <b/>
            <sz val="9"/>
            <color indexed="81"/>
            <rFont val="Tahoma"/>
            <family val="2"/>
          </rPr>
          <t>In Main temple, grove lights are replaced with LED lights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Brahmoutsav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Normal OT</t>
        </r>
      </text>
    </comment>
  </commentList>
</comments>
</file>

<file path=xl/sharedStrings.xml><?xml version="1.0" encoding="utf-8"?>
<sst xmlns="http://schemas.openxmlformats.org/spreadsheetml/2006/main" count="217" uniqueCount="129">
  <si>
    <t>Strategic Objective</t>
  </si>
  <si>
    <t>Measures</t>
  </si>
  <si>
    <t>Target</t>
  </si>
  <si>
    <t>Owner</t>
  </si>
  <si>
    <t>Finance</t>
  </si>
  <si>
    <t>OVERALL FINANCIAL OUTCOME</t>
  </si>
  <si>
    <t>Meeting the Annual Budget</t>
  </si>
  <si>
    <t>Annual Budget</t>
  </si>
  <si>
    <t>Data Provider</t>
  </si>
  <si>
    <t>OVERALL CUSTOMER/VISITOR OUTCOME</t>
  </si>
  <si>
    <t>INTERNAL BUSINESS PROCESS</t>
  </si>
  <si>
    <t>PEOPLE AND SYSTEMS PERSPECTIVE</t>
  </si>
  <si>
    <t>LKMD</t>
  </si>
  <si>
    <t>Footwear Stand</t>
  </si>
  <si>
    <t>Parking</t>
  </si>
  <si>
    <t>Animation Theatre</t>
  </si>
  <si>
    <t>Dress Code</t>
  </si>
  <si>
    <t>Total Cost</t>
  </si>
  <si>
    <t>Maintenance Labor</t>
  </si>
  <si>
    <t>Housekeeping Labor</t>
  </si>
  <si>
    <t>Security Labor</t>
  </si>
  <si>
    <t>Electricity</t>
  </si>
  <si>
    <t>Water</t>
  </si>
  <si>
    <t>Maintenance</t>
  </si>
  <si>
    <t>Telephone &amp; Mobile</t>
  </si>
  <si>
    <t>Overtime Reduction</t>
  </si>
  <si>
    <t>Visitor Data</t>
  </si>
  <si>
    <t>Complaints</t>
  </si>
  <si>
    <t>Top three complaint types</t>
  </si>
  <si>
    <t>Decrease % of reactive requests</t>
  </si>
  <si>
    <t>PMS Schedule adherence</t>
  </si>
  <si>
    <t>Decrease number of Unscheduled Equipment Replacement Projects</t>
  </si>
  <si>
    <t>Reduce Unscheduled High Voltage Electrical System Outages</t>
  </si>
  <si>
    <t>Revenue Split YTD</t>
  </si>
  <si>
    <t xml:space="preserve">Revenue Generation </t>
  </si>
  <si>
    <t>Cost of Operation</t>
  </si>
  <si>
    <t>Total Cost YTD</t>
  </si>
  <si>
    <t>Cost Split YTD</t>
  </si>
  <si>
    <t>Task Closure Efficiency</t>
  </si>
  <si>
    <t>Footwear Stand+ Parking=Total</t>
  </si>
  <si>
    <t>Weekend: Weekday
in % against total visitors</t>
  </si>
  <si>
    <t>Cost per sqaure ft</t>
  </si>
  <si>
    <t>Savings from Facilities &amp; Utilities</t>
  </si>
  <si>
    <t>Internal User Satisfaction</t>
  </si>
  <si>
    <t>Visitor Satisfaction</t>
  </si>
  <si>
    <t>Increase Reliability</t>
  </si>
  <si>
    <t>Average Mean time between failure of high value assets</t>
  </si>
  <si>
    <t>To be less than 60%</t>
  </si>
  <si>
    <t>Greater than 90%</t>
  </si>
  <si>
    <t>To be less than 15%</t>
  </si>
  <si>
    <t>Reactive Tasks/ Total Task</t>
  </si>
  <si>
    <t>PMS done on time/ Total Scheduled PMS</t>
  </si>
  <si>
    <t>Unscheduled Equipement Replacement/ Total Replacement</t>
  </si>
  <si>
    <t>To be less than 0.7% per year</t>
  </si>
  <si>
    <t>Unscheduled High Voltage Electrical System Outages(duration)/ Total Outages(duration)</t>
  </si>
  <si>
    <t>Avg time between last repair and new work request for same equipment</t>
  </si>
  <si>
    <t>Replacement Cost</t>
  </si>
  <si>
    <t>Total maintenance cost/Total replacement cost</t>
  </si>
  <si>
    <t>To be less than 10%.
5% or less is ideal</t>
  </si>
  <si>
    <t>Improve Informal Project Design and Construction Process</t>
  </si>
  <si>
    <t xml:space="preserve">Estimates for All Construction </t>
  </si>
  <si>
    <t>Percentage (Number of Project Designs completed on or before scheduled delivery date divided by total number of projects designed)</t>
  </si>
  <si>
    <t>Percentage (Number of Projects designed with actual costs within +/- 10% of estimate, divided by total number of projects designed)</t>
  </si>
  <si>
    <t>To be 85% and above</t>
  </si>
  <si>
    <t xml:space="preserve">Increase Percent of Solid Waste Recycled on Campus </t>
  </si>
  <si>
    <t>by 5%</t>
  </si>
  <si>
    <t>decrease in carbon emission</t>
  </si>
  <si>
    <t>decrease in water consumption</t>
  </si>
  <si>
    <t>decrease in energy consumption</t>
  </si>
  <si>
    <t>by 15%</t>
  </si>
  <si>
    <t>by 10%</t>
  </si>
  <si>
    <t>by 20%</t>
  </si>
  <si>
    <t>Environmental Friendly initiatives</t>
  </si>
  <si>
    <t>Incidents of employee/visitor safety and security breach if any</t>
  </si>
  <si>
    <t>No of emergency drills done</t>
  </si>
  <si>
    <t>No of training manhours provided for the month</t>
  </si>
  <si>
    <t>Vehicle and Transportation</t>
  </si>
  <si>
    <t>Total Count of Vehicles</t>
  </si>
  <si>
    <t>Average Km/day</t>
  </si>
  <si>
    <t>Overtime Payout for the month to drivers</t>
  </si>
  <si>
    <t>No of vehicles less than average Kms</t>
  </si>
  <si>
    <t>Compliance on Vehicle maintenance</t>
  </si>
  <si>
    <t>Employee Safety and Skill Development</t>
  </si>
  <si>
    <t>Construction and Project Work Efficiency</t>
  </si>
  <si>
    <t>WIP</t>
  </si>
  <si>
    <t>NIL</t>
  </si>
  <si>
    <t>Housekeeping soft skill training</t>
  </si>
  <si>
    <t>NA</t>
  </si>
  <si>
    <t>No of opening tasks</t>
  </si>
  <si>
    <t>No of tasks logged</t>
  </si>
  <si>
    <t>No of tasks closed</t>
  </si>
  <si>
    <t>No of calls pending due to spares</t>
  </si>
  <si>
    <t>No of calls pending</t>
  </si>
  <si>
    <t>Shuttle Services</t>
  </si>
  <si>
    <t>50 ; 50</t>
  </si>
  <si>
    <t>Commercial, costly, Prasadam</t>
  </si>
  <si>
    <t>Shiva kumar</t>
  </si>
  <si>
    <t>Accounts</t>
  </si>
  <si>
    <t>315266sqft</t>
  </si>
  <si>
    <t>Commercial, costly, temple timing</t>
  </si>
  <si>
    <t>46 ; 54</t>
  </si>
  <si>
    <t>42 ; 58</t>
  </si>
  <si>
    <t>Transport</t>
  </si>
  <si>
    <t>Security</t>
  </si>
  <si>
    <t>Housekeeping</t>
  </si>
  <si>
    <t>HR</t>
  </si>
  <si>
    <t>51.8 ; 48.2</t>
  </si>
  <si>
    <t>-</t>
  </si>
  <si>
    <t>Not captured</t>
  </si>
  <si>
    <t>Commercial, costly, Facility</t>
  </si>
  <si>
    <t>44 ; 56</t>
  </si>
  <si>
    <t>not recorded</t>
  </si>
  <si>
    <t>HR data</t>
  </si>
  <si>
    <t>43 ; 57</t>
  </si>
  <si>
    <t>Expense against budget</t>
  </si>
  <si>
    <t xml:space="preserve">Expense </t>
  </si>
  <si>
    <t>Total Income</t>
  </si>
  <si>
    <t>F&amp;U</t>
  </si>
  <si>
    <t xml:space="preserve">Total Revenue </t>
  </si>
  <si>
    <t>Total</t>
  </si>
  <si>
    <t>Budget ( 0.4% redection over last year, FY 13-14,  budget)</t>
  </si>
  <si>
    <t>Tempo Traveller</t>
  </si>
  <si>
    <t>Total Task for the month</t>
  </si>
  <si>
    <t>Task Closure %</t>
  </si>
  <si>
    <t>Open Task %</t>
  </si>
  <si>
    <t>not started</t>
  </si>
  <si>
    <t>2 - security</t>
  </si>
  <si>
    <t>51 ; 49</t>
  </si>
  <si>
    <t>Costruction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</si>
</sst>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\-??_);_(@_)"/>
    <numFmt numFmtId="166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rgb="FFFFFF0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9"/>
      <color rgb="FF00B05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6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3" borderId="1" applyNumberFormat="0" applyAlignment="0" applyProtection="0"/>
    <xf numFmtId="0" fontId="7" fillId="14" borderId="2" applyNumberFormat="0" applyAlignment="0" applyProtection="0"/>
    <xf numFmtId="43" fontId="24" fillId="0" borderId="0" applyFont="0" applyFill="0" applyBorder="0" applyAlignment="0" applyProtection="0"/>
    <xf numFmtId="165" fontId="1" fillId="0" borderId="0" applyFill="0" applyBorder="0" applyAlignment="0" applyProtection="0"/>
    <xf numFmtId="43" fontId="24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1" applyNumberFormat="0" applyAlignment="0" applyProtection="0"/>
    <xf numFmtId="0" fontId="14" fillId="0" borderId="6" applyNumberFormat="0" applyFill="0" applyAlignment="0" applyProtection="0"/>
    <xf numFmtId="0" fontId="15" fillId="16" borderId="0" applyNumberFormat="0" applyBorder="0" applyAlignment="0" applyProtection="0"/>
    <xf numFmtId="0" fontId="16" fillId="0" borderId="0"/>
    <xf numFmtId="0" fontId="24" fillId="0" borderId="0"/>
    <xf numFmtId="0" fontId="16" fillId="0" borderId="0"/>
    <xf numFmtId="0" fontId="1" fillId="0" borderId="0"/>
    <xf numFmtId="0" fontId="17" fillId="0" borderId="0"/>
    <xf numFmtId="0" fontId="1" fillId="17" borderId="7" applyNumberFormat="0" applyAlignment="0" applyProtection="0"/>
    <xf numFmtId="0" fontId="18" fillId="3" borderId="8" applyNumberFormat="0" applyAlignment="0" applyProtection="0"/>
    <xf numFmtId="9" fontId="24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00">
    <xf numFmtId="0" fontId="0" fillId="0" borderId="0" xfId="0"/>
    <xf numFmtId="0" fontId="25" fillId="0" borderId="10" xfId="0" applyFont="1" applyBorder="1" applyAlignment="1">
      <alignment horizontal="center" vertical="center" wrapText="1"/>
    </xf>
    <xf numFmtId="0" fontId="29" fillId="20" borderId="13" xfId="45" applyFont="1" applyFill="1" applyBorder="1" applyAlignment="1">
      <alignment horizontal="center" vertical="center" wrapText="1"/>
    </xf>
    <xf numFmtId="0" fontId="29" fillId="0" borderId="0" xfId="45" applyFont="1" applyFill="1" applyBorder="1" applyAlignment="1">
      <alignment horizontal="center" vertical="center" wrapText="1"/>
    </xf>
    <xf numFmtId="17" fontId="30" fillId="20" borderId="0" xfId="45" applyNumberFormat="1" applyFont="1" applyFill="1" applyAlignment="1">
      <alignment horizontal="center" vertical="center" wrapText="1"/>
    </xf>
    <xf numFmtId="17" fontId="30" fillId="20" borderId="10" xfId="45" applyNumberFormat="1" applyFont="1" applyFill="1" applyBorder="1" applyAlignment="1">
      <alignment horizontal="center" vertical="center" wrapText="1"/>
    </xf>
    <xf numFmtId="0" fontId="31" fillId="0" borderId="0" xfId="0" applyFont="1"/>
    <xf numFmtId="0" fontId="32" fillId="18" borderId="11" xfId="45" applyFont="1" applyFill="1" applyBorder="1" applyAlignment="1">
      <alignment vertical="center"/>
    </xf>
    <xf numFmtId="0" fontId="32" fillId="18" borderId="12" xfId="45" applyFont="1" applyFill="1" applyBorder="1" applyAlignment="1">
      <alignment vertical="center"/>
    </xf>
    <xf numFmtId="0" fontId="32" fillId="18" borderId="11" xfId="45" applyFont="1" applyFill="1" applyBorder="1" applyAlignment="1">
      <alignment horizontal="left" vertical="center" wrapText="1"/>
    </xf>
    <xf numFmtId="0" fontId="32" fillId="18" borderId="12" xfId="45" applyFont="1" applyFill="1" applyBorder="1" applyAlignment="1">
      <alignment horizontal="left" vertical="center" wrapText="1"/>
    </xf>
    <xf numFmtId="0" fontId="32" fillId="18" borderId="15" xfId="45" applyFont="1" applyFill="1" applyBorder="1" applyAlignment="1">
      <alignment horizontal="left" vertical="center" wrapText="1"/>
    </xf>
    <xf numFmtId="0" fontId="32" fillId="0" borderId="0" xfId="45" applyFont="1" applyFill="1" applyBorder="1" applyAlignment="1">
      <alignment horizontal="left" vertical="center" wrapText="1"/>
    </xf>
    <xf numFmtId="0" fontId="32" fillId="18" borderId="10" xfId="45" applyFont="1" applyFill="1" applyBorder="1" applyAlignment="1">
      <alignment horizontal="center" vertical="center" wrapText="1"/>
    </xf>
    <xf numFmtId="0" fontId="26" fillId="23" borderId="10" xfId="0" applyFont="1" applyFill="1" applyBorder="1" applyAlignment="1">
      <alignment vertical="center" wrapText="1"/>
    </xf>
    <xf numFmtId="0" fontId="26" fillId="19" borderId="16" xfId="0" applyFont="1" applyFill="1" applyBorder="1" applyAlignment="1">
      <alignment vertical="center" wrapText="1"/>
    </xf>
    <xf numFmtId="0" fontId="26" fillId="19" borderId="14" xfId="0" applyFont="1" applyFill="1" applyBorder="1" applyAlignment="1">
      <alignment vertical="center" wrapText="1"/>
    </xf>
    <xf numFmtId="0" fontId="27" fillId="19" borderId="1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166" fontId="27" fillId="0" borderId="10" xfId="29" applyNumberFormat="1" applyFont="1" applyBorder="1" applyAlignment="1">
      <alignment horizontal="center" vertical="center" wrapText="1"/>
    </xf>
    <xf numFmtId="166" fontId="27" fillId="0" borderId="0" xfId="29" applyNumberFormat="1" applyFont="1" applyFill="1" applyBorder="1" applyAlignment="1">
      <alignment vertical="center" wrapText="1"/>
    </xf>
    <xf numFmtId="0" fontId="26" fillId="19" borderId="0" xfId="0" applyFont="1" applyFill="1" applyBorder="1" applyAlignment="1">
      <alignment vertical="center" wrapText="1"/>
    </xf>
    <xf numFmtId="9" fontId="27" fillId="0" borderId="10" xfId="49" applyFont="1" applyBorder="1" applyAlignment="1">
      <alignment horizontal="righ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/>
    <xf numFmtId="0" fontId="26" fillId="19" borderId="10" xfId="0" applyFont="1" applyFill="1" applyBorder="1" applyAlignment="1">
      <alignment vertical="center" wrapText="1"/>
    </xf>
    <xf numFmtId="0" fontId="27" fillId="19" borderId="10" xfId="0" applyFont="1" applyFill="1" applyBorder="1" applyAlignment="1">
      <alignment horizontal="left" vertical="center" wrapText="1"/>
    </xf>
    <xf numFmtId="0" fontId="27" fillId="0" borderId="10" xfId="0" applyFont="1" applyBorder="1" applyAlignment="1">
      <alignment horizontal="center" vertical="center" wrapText="1"/>
    </xf>
    <xf numFmtId="166" fontId="27" fillId="0" borderId="0" xfId="29" applyNumberFormat="1" applyFont="1" applyFill="1" applyBorder="1" applyAlignment="1">
      <alignment horizontal="center" vertical="center" wrapText="1"/>
    </xf>
    <xf numFmtId="9" fontId="27" fillId="0" borderId="10" xfId="49" applyFont="1" applyFill="1" applyBorder="1" applyAlignment="1">
      <alignment horizontal="right" vertical="center" wrapText="1"/>
    </xf>
    <xf numFmtId="0" fontId="26" fillId="19" borderId="10" xfId="0" applyFont="1" applyFill="1" applyBorder="1" applyAlignment="1">
      <alignment horizontal="left" vertical="center" wrapText="1"/>
    </xf>
    <xf numFmtId="2" fontId="27" fillId="0" borderId="10" xfId="0" applyNumberFormat="1" applyFont="1" applyBorder="1" applyAlignment="1">
      <alignment horizontal="right" vertical="center" wrapText="1"/>
    </xf>
    <xf numFmtId="2" fontId="27" fillId="0" borderId="0" xfId="0" applyNumberFormat="1" applyFont="1" applyFill="1" applyBorder="1" applyAlignment="1">
      <alignment horizontal="right" vertical="center" wrapText="1"/>
    </xf>
    <xf numFmtId="0" fontId="27" fillId="0" borderId="10" xfId="0" applyFont="1" applyBorder="1" applyAlignment="1">
      <alignment horizontal="center" vertical="center"/>
    </xf>
    <xf numFmtId="1" fontId="27" fillId="0" borderId="10" xfId="0" applyNumberFormat="1" applyFont="1" applyBorder="1" applyAlignment="1">
      <alignment horizontal="right" vertical="center" wrapText="1"/>
    </xf>
    <xf numFmtId="1" fontId="27" fillId="0" borderId="0" xfId="0" applyNumberFormat="1" applyFont="1" applyFill="1" applyBorder="1" applyAlignment="1">
      <alignment horizontal="right" vertical="center" wrapText="1"/>
    </xf>
    <xf numFmtId="1" fontId="27" fillId="0" borderId="10" xfId="0" applyNumberFormat="1" applyFont="1" applyBorder="1" applyAlignment="1">
      <alignment horizontal="right" vertical="center"/>
    </xf>
    <xf numFmtId="0" fontId="32" fillId="0" borderId="0" xfId="45" applyFont="1" applyFill="1" applyBorder="1" applyAlignment="1">
      <alignment vertical="center" wrapText="1"/>
    </xf>
    <xf numFmtId="166" fontId="27" fillId="0" borderId="10" xfId="29" applyNumberFormat="1" applyFont="1" applyBorder="1" applyAlignment="1">
      <alignment horizontal="right" vertical="center" wrapText="1"/>
    </xf>
    <xf numFmtId="166" fontId="27" fillId="0" borderId="0" xfId="29" applyNumberFormat="1" applyFont="1" applyFill="1" applyBorder="1" applyAlignment="1">
      <alignment horizontal="right" vertical="center" wrapText="1"/>
    </xf>
    <xf numFmtId="166" fontId="27" fillId="0" borderId="10" xfId="29" applyNumberFormat="1" applyFont="1" applyBorder="1" applyAlignment="1">
      <alignment horizontal="right" vertical="center"/>
    </xf>
    <xf numFmtId="2" fontId="26" fillId="19" borderId="10" xfId="0" applyNumberFormat="1" applyFont="1" applyFill="1" applyBorder="1" applyAlignment="1">
      <alignment vertical="center" wrapText="1"/>
    </xf>
    <xf numFmtId="43" fontId="27" fillId="0" borderId="10" xfId="0" applyNumberFormat="1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center" vertical="center"/>
    </xf>
    <xf numFmtId="0" fontId="26" fillId="19" borderId="10" xfId="0" applyFont="1" applyFill="1" applyBorder="1"/>
    <xf numFmtId="0" fontId="26" fillId="19" borderId="10" xfId="0" applyFont="1" applyFill="1" applyBorder="1" applyAlignment="1">
      <alignment wrapText="1"/>
    </xf>
    <xf numFmtId="0" fontId="32" fillId="18" borderId="11" xfId="45" applyFont="1" applyFill="1" applyBorder="1" applyAlignment="1">
      <alignment horizontal="left" vertical="center"/>
    </xf>
    <xf numFmtId="0" fontId="32" fillId="18" borderId="15" xfId="45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wrapText="1"/>
    </xf>
    <xf numFmtId="0" fontId="27" fillId="0" borderId="0" xfId="0" applyFont="1"/>
    <xf numFmtId="0" fontId="27" fillId="0" borderId="0" xfId="0" applyFont="1" applyFill="1" applyBorder="1"/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6" fillId="24" borderId="15" xfId="0" applyFont="1" applyFill="1" applyBorder="1" applyAlignment="1">
      <alignment vertical="center" wrapText="1"/>
    </xf>
    <xf numFmtId="0" fontId="26" fillId="23" borderId="10" xfId="0" applyFont="1" applyFill="1" applyBorder="1" applyAlignment="1">
      <alignment horizontal="left" vertical="center" wrapText="1"/>
    </xf>
    <xf numFmtId="46" fontId="27" fillId="0" borderId="10" xfId="0" applyNumberFormat="1" applyFont="1" applyBorder="1" applyAlignment="1">
      <alignment horizontal="right" vertical="center" wrapText="1"/>
    </xf>
    <xf numFmtId="0" fontId="27" fillId="0" borderId="10" xfId="0" applyFont="1" applyBorder="1" applyAlignment="1">
      <alignment horizontal="right" vertical="center" wrapText="1"/>
    </xf>
    <xf numFmtId="0" fontId="26" fillId="22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22" borderId="11" xfId="0" applyFont="1" applyFill="1" applyBorder="1" applyAlignment="1">
      <alignment vertical="center" wrapText="1"/>
    </xf>
    <xf numFmtId="0" fontId="27" fillId="25" borderId="10" xfId="0" applyFont="1" applyFill="1" applyBorder="1" applyAlignment="1">
      <alignment horizontal="center" vertical="center" wrapText="1"/>
    </xf>
    <xf numFmtId="0" fontId="27" fillId="21" borderId="10" xfId="0" applyFont="1" applyFill="1" applyBorder="1" applyAlignment="1">
      <alignment horizontal="center" vertical="center" wrapText="1"/>
    </xf>
    <xf numFmtId="9" fontId="33" fillId="25" borderId="10" xfId="49" applyFont="1" applyFill="1" applyBorder="1" applyAlignment="1">
      <alignment horizontal="center" vertical="center" wrapText="1"/>
    </xf>
    <xf numFmtId="9" fontId="28" fillId="21" borderId="10" xfId="49" applyFont="1" applyFill="1" applyBorder="1" applyAlignment="1">
      <alignment horizontal="center" vertical="center" wrapText="1"/>
    </xf>
    <xf numFmtId="164" fontId="31" fillId="0" borderId="0" xfId="0" applyNumberFormat="1" applyFont="1"/>
    <xf numFmtId="0" fontId="26" fillId="19" borderId="10" xfId="0" applyFont="1" applyFill="1" applyBorder="1" applyAlignment="1">
      <alignment horizontal="left" vertical="center" wrapText="1"/>
    </xf>
    <xf numFmtId="0" fontId="29" fillId="20" borderId="10" xfId="45" applyFont="1" applyFill="1" applyBorder="1" applyAlignment="1">
      <alignment horizontal="center" vertical="center" wrapText="1"/>
    </xf>
    <xf numFmtId="0" fontId="26" fillId="24" borderId="13" xfId="0" applyFont="1" applyFill="1" applyBorder="1" applyAlignment="1">
      <alignment horizontal="left" vertical="center" wrapText="1"/>
    </xf>
    <xf numFmtId="0" fontId="26" fillId="24" borderId="17" xfId="0" applyFont="1" applyFill="1" applyBorder="1" applyAlignment="1">
      <alignment horizontal="left" vertical="center" wrapText="1"/>
    </xf>
    <xf numFmtId="0" fontId="26" fillId="24" borderId="14" xfId="0" applyFont="1" applyFill="1" applyBorder="1" applyAlignment="1">
      <alignment horizontal="left" vertical="center" wrapText="1"/>
    </xf>
    <xf numFmtId="0" fontId="26" fillId="22" borderId="10" xfId="0" applyFont="1" applyFill="1" applyBorder="1" applyAlignment="1">
      <alignment horizontal="center" vertical="center" wrapText="1"/>
    </xf>
    <xf numFmtId="0" fontId="26" fillId="22" borderId="10" xfId="0" applyFont="1" applyFill="1" applyBorder="1" applyAlignment="1">
      <alignment horizontal="left" vertical="center" wrapText="1"/>
    </xf>
    <xf numFmtId="0" fontId="26" fillId="24" borderId="18" xfId="0" applyFont="1" applyFill="1" applyBorder="1" applyAlignment="1">
      <alignment horizontal="left" vertical="center" wrapText="1"/>
    </xf>
    <xf numFmtId="0" fontId="26" fillId="24" borderId="19" xfId="0" applyFont="1" applyFill="1" applyBorder="1" applyAlignment="1">
      <alignment horizontal="left" vertical="center" wrapText="1"/>
    </xf>
    <xf numFmtId="0" fontId="26" fillId="24" borderId="16" xfId="0" applyFont="1" applyFill="1" applyBorder="1" applyAlignment="1">
      <alignment horizontal="left" vertical="center" wrapText="1"/>
    </xf>
    <xf numFmtId="0" fontId="26" fillId="24" borderId="10" xfId="0" applyFont="1" applyFill="1" applyBorder="1" applyAlignment="1">
      <alignment horizontal="left" vertical="center" wrapText="1"/>
    </xf>
    <xf numFmtId="0" fontId="26" fillId="24" borderId="20" xfId="0" applyFont="1" applyFill="1" applyBorder="1" applyAlignment="1">
      <alignment horizontal="left" vertical="center" wrapText="1"/>
    </xf>
    <xf numFmtId="0" fontId="26" fillId="24" borderId="21" xfId="0" applyFont="1" applyFill="1" applyBorder="1" applyAlignment="1">
      <alignment horizontal="left" vertical="center" wrapText="1"/>
    </xf>
    <xf numFmtId="0" fontId="26" fillId="22" borderId="13" xfId="0" applyFont="1" applyFill="1" applyBorder="1" applyAlignment="1">
      <alignment horizontal="left" vertical="center" wrapText="1"/>
    </xf>
    <xf numFmtId="0" fontId="26" fillId="22" borderId="14" xfId="0" applyFont="1" applyFill="1" applyBorder="1" applyAlignment="1">
      <alignment horizontal="left" vertical="center" wrapText="1"/>
    </xf>
    <xf numFmtId="0" fontId="26" fillId="22" borderId="17" xfId="0" applyFont="1" applyFill="1" applyBorder="1" applyAlignment="1">
      <alignment horizontal="lef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6" fillId="22" borderId="22" xfId="0" applyFont="1" applyFill="1" applyBorder="1" applyAlignment="1">
      <alignment horizontal="left" vertical="center" wrapText="1"/>
    </xf>
    <xf numFmtId="0" fontId="26" fillId="22" borderId="21" xfId="0" applyFont="1" applyFill="1" applyBorder="1" applyAlignment="1">
      <alignment horizontal="left" vertical="center" wrapText="1"/>
    </xf>
    <xf numFmtId="0" fontId="26" fillId="19" borderId="13" xfId="0" applyFont="1" applyFill="1" applyBorder="1" applyAlignment="1">
      <alignment horizontal="left" vertical="center" wrapText="1"/>
    </xf>
    <xf numFmtId="0" fontId="26" fillId="19" borderId="14" xfId="0" applyFont="1" applyFill="1" applyBorder="1" applyAlignment="1">
      <alignment horizontal="left" vertical="center" wrapText="1"/>
    </xf>
    <xf numFmtId="0" fontId="26" fillId="24" borderId="22" xfId="0" applyFont="1" applyFill="1" applyBorder="1" applyAlignment="1">
      <alignment horizontal="left" vertical="center" wrapText="1"/>
    </xf>
    <xf numFmtId="0" fontId="26" fillId="19" borderId="20" xfId="0" applyFont="1" applyFill="1" applyBorder="1" applyAlignment="1">
      <alignment horizontal="left" vertical="center" wrapText="1"/>
    </xf>
    <xf numFmtId="0" fontId="26" fillId="19" borderId="18" xfId="0" applyFont="1" applyFill="1" applyBorder="1" applyAlignment="1">
      <alignment horizontal="left" vertical="center" wrapText="1"/>
    </xf>
    <xf numFmtId="0" fontId="26" fillId="19" borderId="22" xfId="0" applyFont="1" applyFill="1" applyBorder="1" applyAlignment="1">
      <alignment horizontal="left" vertical="center" wrapText="1"/>
    </xf>
    <xf numFmtId="0" fontId="26" fillId="19" borderId="19" xfId="0" applyFont="1" applyFill="1" applyBorder="1" applyAlignment="1">
      <alignment horizontal="left" vertical="center" wrapText="1"/>
    </xf>
    <xf numFmtId="0" fontId="26" fillId="19" borderId="21" xfId="0" applyFont="1" applyFill="1" applyBorder="1" applyAlignment="1">
      <alignment horizontal="left" vertical="center" wrapText="1"/>
    </xf>
    <xf numFmtId="0" fontId="26" fillId="19" borderId="16" xfId="0" applyFont="1" applyFill="1" applyBorder="1" applyAlignment="1">
      <alignment horizontal="left" vertical="center" wrapText="1"/>
    </xf>
    <xf numFmtId="2" fontId="27" fillId="0" borderId="10" xfId="0" applyNumberFormat="1" applyFont="1" applyBorder="1" applyAlignment="1">
      <alignment horizontal="center" vertical="center" wrapText="1"/>
    </xf>
  </cellXfs>
  <cellStyles count="56">
    <cellStyle name="_CPU_Approach Paper" xfId="1"/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29" builtinId="3"/>
    <cellStyle name="Comma 2" xfId="30"/>
    <cellStyle name="Comma 3" xfId="31"/>
    <cellStyle name="Excel Built-in Normal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2" xfId="42"/>
    <cellStyle name="Normal 3" xfId="43"/>
    <cellStyle name="Normal 3 2" xfId="44"/>
    <cellStyle name="Normal 4" xfId="45"/>
    <cellStyle name="Normal-Big" xfId="46"/>
    <cellStyle name="Note 2" xfId="47"/>
    <cellStyle name="Output 2" xfId="48"/>
    <cellStyle name="Percent" xfId="49" builtinId="5"/>
    <cellStyle name="Percent 2" xfId="50"/>
    <cellStyle name="Percent 3" xfId="51"/>
    <cellStyle name="Style 1" xfId="52"/>
    <cellStyle name="Title 2" xfId="53"/>
    <cellStyle name="Total 2" xfId="54"/>
    <cellStyle name="Warning Text 2" xfId="55"/>
  </cellStyles>
  <dxfs count="0"/>
  <tableStyles count="0" defaultTableStyle="TableStyleMedium9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8"/>
  <sheetViews>
    <sheetView showGridLines="0" tabSelected="1" zoomScaleNormal="100"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AF84" sqref="AF84"/>
    </sheetView>
  </sheetViews>
  <sheetFormatPr defaultRowHeight="14.25" x14ac:dyDescent="0.2"/>
  <cols>
    <col min="1" max="1" width="11.85546875" style="6" customWidth="1"/>
    <col min="2" max="2" width="16.7109375" style="6" customWidth="1"/>
    <col min="3" max="3" width="24.42578125" style="6" customWidth="1"/>
    <col min="4" max="4" width="11.42578125" style="6" hidden="1" customWidth="1"/>
    <col min="5" max="5" width="10.28515625" style="6" customWidth="1"/>
    <col min="6" max="6" width="7.140625" style="6" hidden="1" customWidth="1"/>
    <col min="7" max="7" width="1.28515625" style="26" hidden="1" customWidth="1"/>
    <col min="8" max="8" width="13.140625" style="58" hidden="1" customWidth="1"/>
    <col min="9" max="9" width="1.28515625" style="26" hidden="1" customWidth="1"/>
    <col min="10" max="10" width="13.42578125" style="58" hidden="1" customWidth="1"/>
    <col min="11" max="11" width="1.28515625" style="26" hidden="1" customWidth="1"/>
    <col min="12" max="12" width="13.140625" style="58" hidden="1" customWidth="1"/>
    <col min="13" max="13" width="1.28515625" style="26" hidden="1" customWidth="1"/>
    <col min="14" max="14" width="13.140625" style="58" hidden="1" customWidth="1"/>
    <col min="15" max="15" width="1.28515625" style="26" hidden="1" customWidth="1"/>
    <col min="16" max="16" width="12.85546875" style="58" customWidth="1"/>
    <col min="17" max="18" width="13.140625" style="58" customWidth="1"/>
    <col min="19" max="27" width="13.140625" style="58" hidden="1" customWidth="1"/>
    <col min="28" max="28" width="13.140625" style="58" customWidth="1"/>
    <col min="29" max="16384" width="9.140625" style="6"/>
  </cols>
  <sheetData>
    <row r="1" spans="1:28" ht="24" x14ac:dyDescent="0.2">
      <c r="A1" s="72" t="s">
        <v>0</v>
      </c>
      <c r="B1" s="72"/>
      <c r="C1" s="2" t="s">
        <v>1</v>
      </c>
      <c r="D1" s="2" t="s">
        <v>2</v>
      </c>
      <c r="E1" s="2" t="s">
        <v>8</v>
      </c>
      <c r="F1" s="2" t="s">
        <v>3</v>
      </c>
      <c r="G1" s="3"/>
      <c r="H1" s="4">
        <v>41609</v>
      </c>
      <c r="I1" s="3"/>
      <c r="J1" s="5">
        <v>41640</v>
      </c>
      <c r="K1" s="3"/>
      <c r="L1" s="4">
        <v>41671</v>
      </c>
      <c r="M1" s="3"/>
      <c r="N1" s="4">
        <v>41699</v>
      </c>
      <c r="O1" s="3"/>
      <c r="P1" s="5">
        <v>41730</v>
      </c>
      <c r="Q1" s="4">
        <v>41773</v>
      </c>
      <c r="R1" s="4">
        <v>41804</v>
      </c>
      <c r="S1" s="4">
        <v>41834</v>
      </c>
      <c r="T1" s="4">
        <v>41865</v>
      </c>
      <c r="U1" s="4">
        <v>41896</v>
      </c>
      <c r="V1" s="4">
        <v>41926</v>
      </c>
      <c r="W1" s="4">
        <v>41957</v>
      </c>
      <c r="X1" s="4">
        <v>41987</v>
      </c>
      <c r="Y1" s="4">
        <v>42018</v>
      </c>
      <c r="Z1" s="4">
        <v>42049</v>
      </c>
      <c r="AA1" s="4">
        <v>42077</v>
      </c>
      <c r="AB1" s="4" t="s">
        <v>119</v>
      </c>
    </row>
    <row r="2" spans="1:28" ht="15" customHeight="1" x14ac:dyDescent="0.2">
      <c r="A2" s="7" t="s">
        <v>5</v>
      </c>
      <c r="B2" s="8"/>
      <c r="C2" s="9"/>
      <c r="D2" s="10"/>
      <c r="E2" s="10"/>
      <c r="F2" s="11"/>
      <c r="G2" s="12"/>
      <c r="H2" s="13"/>
      <c r="I2" s="12"/>
      <c r="J2" s="13"/>
      <c r="K2" s="12"/>
      <c r="L2" s="13"/>
      <c r="M2" s="12"/>
      <c r="N2" s="13"/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15" customHeight="1" x14ac:dyDescent="0.2">
      <c r="A3" s="77" t="s">
        <v>6</v>
      </c>
      <c r="B3" s="77"/>
      <c r="C3" s="14" t="s">
        <v>115</v>
      </c>
      <c r="D3" s="15" t="s">
        <v>7</v>
      </c>
      <c r="E3" s="16" t="s">
        <v>4</v>
      </c>
      <c r="F3" s="17" t="s">
        <v>12</v>
      </c>
      <c r="G3" s="18"/>
      <c r="H3" s="19">
        <v>5213831</v>
      </c>
      <c r="I3" s="20"/>
      <c r="J3" s="19">
        <v>5060534</v>
      </c>
      <c r="K3" s="20"/>
      <c r="L3" s="19">
        <v>3946664</v>
      </c>
      <c r="M3" s="20"/>
      <c r="N3" s="19">
        <v>60582370</v>
      </c>
      <c r="O3" s="20"/>
      <c r="P3" s="19">
        <v>300000</v>
      </c>
      <c r="Q3" s="19">
        <v>300000</v>
      </c>
      <c r="R3" s="19">
        <v>300000</v>
      </c>
      <c r="S3" s="19"/>
      <c r="T3" s="19"/>
      <c r="U3" s="19"/>
      <c r="V3" s="19"/>
      <c r="W3" s="19"/>
      <c r="X3" s="19"/>
      <c r="Y3" s="19"/>
      <c r="Z3" s="19"/>
      <c r="AA3" s="19"/>
      <c r="AB3" s="19">
        <v>300000</v>
      </c>
    </row>
    <row r="4" spans="1:28" ht="24" x14ac:dyDescent="0.2">
      <c r="A4" s="77"/>
      <c r="B4" s="77"/>
      <c r="C4" s="14" t="s">
        <v>120</v>
      </c>
      <c r="D4" s="21"/>
      <c r="E4" s="16" t="s">
        <v>4</v>
      </c>
      <c r="F4" s="17" t="s">
        <v>12</v>
      </c>
      <c r="G4" s="18"/>
      <c r="H4" s="19"/>
      <c r="I4" s="20"/>
      <c r="J4" s="19"/>
      <c r="K4" s="20"/>
      <c r="L4" s="19"/>
      <c r="M4" s="20"/>
      <c r="N4" s="19"/>
      <c r="O4" s="20"/>
      <c r="P4" s="19">
        <v>350000</v>
      </c>
      <c r="Q4" s="19">
        <v>350000</v>
      </c>
      <c r="R4" s="19">
        <v>350000</v>
      </c>
      <c r="S4" s="19"/>
      <c r="T4" s="19"/>
      <c r="U4" s="19"/>
      <c r="V4" s="19"/>
      <c r="W4" s="19"/>
      <c r="X4" s="19"/>
      <c r="Y4" s="19"/>
      <c r="Z4" s="19"/>
      <c r="AA4" s="19"/>
      <c r="AB4" s="19">
        <v>350000</v>
      </c>
    </row>
    <row r="5" spans="1:28" x14ac:dyDescent="0.2">
      <c r="A5" s="77"/>
      <c r="B5" s="77"/>
      <c r="C5" s="14" t="s">
        <v>114</v>
      </c>
      <c r="D5" s="21"/>
      <c r="E5" s="16" t="s">
        <v>4</v>
      </c>
      <c r="F5" s="17" t="s">
        <v>12</v>
      </c>
      <c r="G5" s="18"/>
      <c r="H5" s="22"/>
      <c r="I5" s="20"/>
      <c r="J5" s="22"/>
      <c r="K5" s="20"/>
      <c r="L5" s="22"/>
      <c r="M5" s="20"/>
      <c r="N5" s="22"/>
      <c r="O5" s="20"/>
      <c r="P5" s="22">
        <f>P3/P4</f>
        <v>0.8571428571428571</v>
      </c>
      <c r="Q5" s="22">
        <f>Q3/Q4</f>
        <v>0.8571428571428571</v>
      </c>
      <c r="R5" s="22">
        <f>R3/R4</f>
        <v>0.8571428571428571</v>
      </c>
      <c r="S5" s="22"/>
      <c r="T5" s="22"/>
      <c r="U5" s="22"/>
      <c r="V5" s="22"/>
      <c r="W5" s="22"/>
      <c r="X5" s="22"/>
      <c r="Y5" s="22"/>
      <c r="Z5" s="22"/>
      <c r="AA5" s="22"/>
      <c r="AB5" s="22">
        <f>AB3/AB4</f>
        <v>0.8571428571428571</v>
      </c>
    </row>
    <row r="6" spans="1:28" s="26" customFormat="1" ht="4.5" customHeight="1" x14ac:dyDescent="0.2">
      <c r="A6" s="23"/>
      <c r="B6" s="23"/>
      <c r="C6" s="24"/>
      <c r="D6" s="24"/>
      <c r="E6" s="24"/>
      <c r="F6" s="18"/>
      <c r="G6" s="18"/>
      <c r="H6" s="25"/>
      <c r="I6" s="18"/>
      <c r="J6" s="25"/>
      <c r="K6" s="18"/>
      <c r="L6" s="25"/>
      <c r="M6" s="18"/>
      <c r="N6" s="25"/>
      <c r="O6" s="18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18.75" customHeight="1" x14ac:dyDescent="0.2">
      <c r="A7" s="81" t="s">
        <v>34</v>
      </c>
      <c r="B7" s="59" t="s">
        <v>118</v>
      </c>
      <c r="C7" s="14" t="s">
        <v>116</v>
      </c>
      <c r="D7" s="71"/>
      <c r="E7" s="28" t="s">
        <v>117</v>
      </c>
      <c r="F7" s="28" t="s">
        <v>12</v>
      </c>
      <c r="G7" s="18"/>
      <c r="H7" s="19">
        <f>SUM(H9:H14)</f>
        <v>876753</v>
      </c>
      <c r="I7" s="20"/>
      <c r="J7" s="19">
        <f>SUM(J9:J14)</f>
        <v>922693</v>
      </c>
      <c r="K7" s="20"/>
      <c r="L7" s="19">
        <f>SUM(L9:L14)</f>
        <v>621673</v>
      </c>
      <c r="M7" s="20"/>
      <c r="N7" s="19">
        <f>N9+N10+N11+N13+N14</f>
        <v>601911</v>
      </c>
      <c r="O7" s="20"/>
      <c r="P7" s="19">
        <f t="shared" ref="P7:Q7" si="0">P9+P10+P11+P12+P13+P14</f>
        <v>127000</v>
      </c>
      <c r="Q7" s="19">
        <f t="shared" si="0"/>
        <v>127000</v>
      </c>
      <c r="R7" s="19">
        <f>R9+R10+R11+R12+R13+R14</f>
        <v>127000</v>
      </c>
      <c r="S7" s="29"/>
      <c r="T7" s="29"/>
      <c r="U7" s="29"/>
      <c r="V7" s="29"/>
      <c r="W7" s="29"/>
      <c r="X7" s="29"/>
      <c r="Y7" s="29"/>
      <c r="Z7" s="29"/>
      <c r="AA7" s="29"/>
      <c r="AB7" s="19">
        <f>SUM(P7:AA7)</f>
        <v>381000</v>
      </c>
    </row>
    <row r="8" spans="1:28" s="26" customFormat="1" ht="4.5" customHeight="1" x14ac:dyDescent="0.2">
      <c r="A8" s="81"/>
      <c r="B8" s="23"/>
      <c r="C8" s="24"/>
      <c r="D8" s="71"/>
      <c r="E8" s="24"/>
      <c r="F8" s="18"/>
      <c r="G8" s="18"/>
      <c r="H8" s="30"/>
      <c r="I8" s="20"/>
      <c r="J8" s="30"/>
      <c r="K8" s="20"/>
      <c r="L8" s="30"/>
      <c r="M8" s="20"/>
      <c r="N8" s="30"/>
      <c r="O8" s="20"/>
      <c r="P8" s="30"/>
      <c r="Q8" s="30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15" customHeight="1" x14ac:dyDescent="0.2">
      <c r="A9" s="81"/>
      <c r="B9" s="78" t="s">
        <v>33</v>
      </c>
      <c r="C9" s="14" t="s">
        <v>13</v>
      </c>
      <c r="D9" s="71"/>
      <c r="E9" s="28" t="s">
        <v>117</v>
      </c>
      <c r="F9" s="28" t="s">
        <v>12</v>
      </c>
      <c r="G9" s="18"/>
      <c r="H9" s="19">
        <v>325246</v>
      </c>
      <c r="I9" s="20"/>
      <c r="J9" s="19">
        <v>389802</v>
      </c>
      <c r="K9" s="20"/>
      <c r="L9" s="19">
        <v>240250</v>
      </c>
      <c r="M9" s="20"/>
      <c r="N9" s="19">
        <v>272482</v>
      </c>
      <c r="O9" s="20"/>
      <c r="P9" s="19">
        <v>50000</v>
      </c>
      <c r="Q9" s="19">
        <v>50000</v>
      </c>
      <c r="R9" s="19">
        <v>50000</v>
      </c>
      <c r="S9" s="19">
        <v>50000</v>
      </c>
      <c r="T9" s="19">
        <v>50000</v>
      </c>
      <c r="U9" s="19">
        <v>50000</v>
      </c>
      <c r="V9" s="19">
        <v>50000</v>
      </c>
      <c r="W9" s="19">
        <v>50000</v>
      </c>
      <c r="X9" s="19">
        <v>50000</v>
      </c>
      <c r="Y9" s="19">
        <v>50000</v>
      </c>
      <c r="Z9" s="19">
        <v>50000</v>
      </c>
      <c r="AA9" s="19">
        <v>50000</v>
      </c>
      <c r="AB9" s="19">
        <v>50000</v>
      </c>
    </row>
    <row r="10" spans="1:28" x14ac:dyDescent="0.2">
      <c r="A10" s="81"/>
      <c r="B10" s="79"/>
      <c r="C10" s="14" t="s">
        <v>14</v>
      </c>
      <c r="D10" s="71"/>
      <c r="E10" s="28" t="s">
        <v>117</v>
      </c>
      <c r="F10" s="28" t="s">
        <v>12</v>
      </c>
      <c r="G10" s="18"/>
      <c r="H10" s="19">
        <v>474947</v>
      </c>
      <c r="I10" s="20"/>
      <c r="J10" s="19">
        <v>384381</v>
      </c>
      <c r="K10" s="20"/>
      <c r="L10" s="19">
        <v>338338</v>
      </c>
      <c r="M10" s="20"/>
      <c r="N10" s="19">
        <v>268199</v>
      </c>
      <c r="O10" s="20"/>
      <c r="P10" s="19">
        <v>40000</v>
      </c>
      <c r="Q10" s="19">
        <v>40000</v>
      </c>
      <c r="R10" s="19">
        <v>40000</v>
      </c>
      <c r="S10" s="29"/>
      <c r="T10" s="29"/>
      <c r="U10" s="29"/>
      <c r="V10" s="29"/>
      <c r="W10" s="29"/>
      <c r="X10" s="29"/>
      <c r="Y10" s="29"/>
      <c r="Z10" s="29"/>
      <c r="AA10" s="29"/>
      <c r="AB10" s="19">
        <v>40000</v>
      </c>
    </row>
    <row r="11" spans="1:28" x14ac:dyDescent="0.2">
      <c r="A11" s="81"/>
      <c r="B11" s="79"/>
      <c r="C11" s="14" t="s">
        <v>15</v>
      </c>
      <c r="D11" s="71"/>
      <c r="E11" s="28" t="s">
        <v>117</v>
      </c>
      <c r="F11" s="28" t="s">
        <v>12</v>
      </c>
      <c r="G11" s="18"/>
      <c r="H11" s="19">
        <v>56700</v>
      </c>
      <c r="I11" s="20"/>
      <c r="J11" s="19">
        <v>128050</v>
      </c>
      <c r="K11" s="20"/>
      <c r="L11" s="19">
        <v>37225</v>
      </c>
      <c r="M11" s="20"/>
      <c r="N11" s="19">
        <v>53050</v>
      </c>
      <c r="O11" s="20"/>
      <c r="P11" s="19">
        <v>30000</v>
      </c>
      <c r="Q11" s="19">
        <v>30000</v>
      </c>
      <c r="R11" s="19">
        <v>30000</v>
      </c>
      <c r="S11" s="29"/>
      <c r="T11" s="29"/>
      <c r="U11" s="29"/>
      <c r="V11" s="29"/>
      <c r="W11" s="29"/>
      <c r="X11" s="29"/>
      <c r="Y11" s="29"/>
      <c r="Z11" s="29"/>
      <c r="AA11" s="29"/>
      <c r="AB11" s="19">
        <v>30000</v>
      </c>
    </row>
    <row r="12" spans="1:28" x14ac:dyDescent="0.2">
      <c r="A12" s="81"/>
      <c r="B12" s="79"/>
      <c r="C12" s="14" t="s">
        <v>121</v>
      </c>
      <c r="D12" s="71"/>
      <c r="E12" s="28" t="s">
        <v>117</v>
      </c>
      <c r="F12" s="28" t="s">
        <v>12</v>
      </c>
      <c r="G12" s="18"/>
      <c r="H12" s="19"/>
      <c r="I12" s="20"/>
      <c r="J12" s="19"/>
      <c r="K12" s="20"/>
      <c r="L12" s="19"/>
      <c r="M12" s="20"/>
      <c r="N12" s="19"/>
      <c r="O12" s="20"/>
      <c r="P12" s="19">
        <v>5000</v>
      </c>
      <c r="Q12" s="19">
        <v>5000</v>
      </c>
      <c r="R12" s="19">
        <v>5000</v>
      </c>
      <c r="S12" s="29"/>
      <c r="T12" s="29"/>
      <c r="U12" s="29"/>
      <c r="V12" s="29"/>
      <c r="W12" s="29"/>
      <c r="X12" s="29"/>
      <c r="Y12" s="29"/>
      <c r="Z12" s="29"/>
      <c r="AA12" s="29"/>
      <c r="AB12" s="19">
        <v>5000</v>
      </c>
    </row>
    <row r="13" spans="1:28" x14ac:dyDescent="0.2">
      <c r="A13" s="81"/>
      <c r="B13" s="79"/>
      <c r="C13" s="14" t="s">
        <v>16</v>
      </c>
      <c r="D13" s="71"/>
      <c r="E13" s="28" t="s">
        <v>117</v>
      </c>
      <c r="F13" s="28" t="s">
        <v>12</v>
      </c>
      <c r="G13" s="18"/>
      <c r="H13" s="19">
        <v>16780</v>
      </c>
      <c r="I13" s="20"/>
      <c r="J13" s="19">
        <v>16300</v>
      </c>
      <c r="K13" s="20"/>
      <c r="L13" s="19">
        <v>3640</v>
      </c>
      <c r="M13" s="20"/>
      <c r="N13" s="19">
        <v>4940</v>
      </c>
      <c r="O13" s="20"/>
      <c r="P13" s="19">
        <v>1000</v>
      </c>
      <c r="Q13" s="19">
        <v>1000</v>
      </c>
      <c r="R13" s="19">
        <v>1000</v>
      </c>
      <c r="S13" s="29"/>
      <c r="T13" s="29"/>
      <c r="U13" s="29"/>
      <c r="V13" s="29"/>
      <c r="W13" s="29"/>
      <c r="X13" s="29"/>
      <c r="Y13" s="29"/>
      <c r="Z13" s="29"/>
      <c r="AA13" s="29"/>
      <c r="AB13" s="19">
        <v>1000</v>
      </c>
    </row>
    <row r="14" spans="1:28" x14ac:dyDescent="0.2">
      <c r="A14" s="81"/>
      <c r="B14" s="80"/>
      <c r="C14" s="14" t="s">
        <v>93</v>
      </c>
      <c r="D14" s="71"/>
      <c r="E14" s="28" t="s">
        <v>117</v>
      </c>
      <c r="F14" s="28" t="s">
        <v>12</v>
      </c>
      <c r="G14" s="18"/>
      <c r="H14" s="19">
        <v>3080</v>
      </c>
      <c r="I14" s="20"/>
      <c r="J14" s="19">
        <v>4160</v>
      </c>
      <c r="K14" s="20"/>
      <c r="L14" s="19">
        <v>2220</v>
      </c>
      <c r="M14" s="20"/>
      <c r="N14" s="19">
        <v>3240</v>
      </c>
      <c r="O14" s="20"/>
      <c r="P14" s="19">
        <v>1000</v>
      </c>
      <c r="Q14" s="19">
        <v>1000</v>
      </c>
      <c r="R14" s="19">
        <v>1000</v>
      </c>
      <c r="S14" s="29"/>
      <c r="T14" s="29"/>
      <c r="U14" s="29"/>
      <c r="V14" s="29"/>
      <c r="W14" s="29"/>
      <c r="X14" s="29"/>
      <c r="Y14" s="29"/>
      <c r="Z14" s="29"/>
      <c r="AA14" s="29"/>
      <c r="AB14" s="19">
        <v>1000</v>
      </c>
    </row>
    <row r="15" spans="1:28" s="26" customFormat="1" ht="4.5" customHeight="1" x14ac:dyDescent="0.2">
      <c r="A15" s="81"/>
      <c r="B15" s="23"/>
      <c r="C15" s="24"/>
      <c r="D15" s="24"/>
      <c r="E15" s="24"/>
      <c r="F15" s="18"/>
      <c r="G15" s="18"/>
      <c r="H15" s="30"/>
      <c r="I15" s="20"/>
      <c r="J15" s="30"/>
      <c r="K15" s="20"/>
      <c r="L15" s="30"/>
      <c r="M15" s="20"/>
      <c r="N15" s="30"/>
      <c r="O15" s="20"/>
      <c r="P15" s="30"/>
      <c r="Q15" s="30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s="26" customFormat="1" x14ac:dyDescent="0.2">
      <c r="A16" s="81"/>
      <c r="B16" s="78" t="s">
        <v>33</v>
      </c>
      <c r="C16" s="14" t="s">
        <v>13</v>
      </c>
      <c r="D16" s="24"/>
      <c r="E16" s="28" t="s">
        <v>117</v>
      </c>
      <c r="F16" s="28" t="s">
        <v>12</v>
      </c>
      <c r="G16" s="18"/>
      <c r="H16" s="30"/>
      <c r="I16" s="20"/>
      <c r="J16" s="30"/>
      <c r="K16" s="20"/>
      <c r="L16" s="30"/>
      <c r="M16" s="20"/>
      <c r="N16" s="30"/>
      <c r="O16" s="20"/>
      <c r="P16" s="31">
        <f>P9/$P$7</f>
        <v>0.39370078740157483</v>
      </c>
      <c r="Q16" s="31">
        <f t="shared" ref="Q16:R18" si="1">Q9/$Q$7</f>
        <v>0.39370078740157483</v>
      </c>
      <c r="R16" s="31">
        <f t="shared" si="1"/>
        <v>0.39370078740157483</v>
      </c>
      <c r="S16" s="25"/>
      <c r="T16" s="25"/>
      <c r="U16" s="25"/>
      <c r="V16" s="25"/>
      <c r="W16" s="25"/>
      <c r="X16" s="25"/>
      <c r="Y16" s="25"/>
      <c r="Z16" s="25"/>
      <c r="AA16" s="25"/>
      <c r="AB16" s="31">
        <f t="shared" ref="AB16:AB21" si="2">AB9/$AB$7</f>
        <v>0.13123359580052493</v>
      </c>
    </row>
    <row r="17" spans="1:29" s="26" customFormat="1" x14ac:dyDescent="0.2">
      <c r="A17" s="81"/>
      <c r="B17" s="79"/>
      <c r="C17" s="14" t="s">
        <v>14</v>
      </c>
      <c r="D17" s="24"/>
      <c r="E17" s="28" t="s">
        <v>117</v>
      </c>
      <c r="F17" s="28" t="s">
        <v>12</v>
      </c>
      <c r="G17" s="18"/>
      <c r="H17" s="30"/>
      <c r="I17" s="20"/>
      <c r="J17" s="30"/>
      <c r="K17" s="20"/>
      <c r="L17" s="30"/>
      <c r="M17" s="20"/>
      <c r="N17" s="30"/>
      <c r="O17" s="20"/>
      <c r="P17" s="31">
        <f>P10/$P$7</f>
        <v>0.31496062992125984</v>
      </c>
      <c r="Q17" s="31">
        <f t="shared" si="1"/>
        <v>0.31496062992125984</v>
      </c>
      <c r="R17" s="31">
        <f t="shared" si="1"/>
        <v>0.31496062992125984</v>
      </c>
      <c r="S17" s="25"/>
      <c r="T17" s="25"/>
      <c r="U17" s="25"/>
      <c r="V17" s="25"/>
      <c r="W17" s="25"/>
      <c r="X17" s="25"/>
      <c r="Y17" s="25"/>
      <c r="Z17" s="25"/>
      <c r="AA17" s="25"/>
      <c r="AB17" s="31">
        <f t="shared" si="2"/>
        <v>0.10498687664041995</v>
      </c>
    </row>
    <row r="18" spans="1:29" s="26" customFormat="1" x14ac:dyDescent="0.2">
      <c r="A18" s="81"/>
      <c r="B18" s="79"/>
      <c r="C18" s="14" t="s">
        <v>15</v>
      </c>
      <c r="D18" s="24"/>
      <c r="E18" s="28" t="s">
        <v>117</v>
      </c>
      <c r="F18" s="28" t="s">
        <v>12</v>
      </c>
      <c r="G18" s="18"/>
      <c r="H18" s="30"/>
      <c r="I18" s="20"/>
      <c r="J18" s="30"/>
      <c r="K18" s="20"/>
      <c r="L18" s="30"/>
      <c r="M18" s="20"/>
      <c r="N18" s="30"/>
      <c r="O18" s="20"/>
      <c r="P18" s="31">
        <f>P11/$P$7</f>
        <v>0.23622047244094488</v>
      </c>
      <c r="Q18" s="31">
        <f t="shared" si="1"/>
        <v>0.23622047244094488</v>
      </c>
      <c r="R18" s="31">
        <f t="shared" si="1"/>
        <v>0.23622047244094488</v>
      </c>
      <c r="S18" s="25"/>
      <c r="T18" s="25"/>
      <c r="U18" s="25"/>
      <c r="V18" s="25"/>
      <c r="W18" s="25"/>
      <c r="X18" s="25"/>
      <c r="Y18" s="25"/>
      <c r="Z18" s="25"/>
      <c r="AA18" s="25"/>
      <c r="AB18" s="31">
        <f t="shared" si="2"/>
        <v>7.874015748031496E-2</v>
      </c>
    </row>
    <row r="19" spans="1:29" s="26" customFormat="1" x14ac:dyDescent="0.2">
      <c r="A19" s="81"/>
      <c r="B19" s="79"/>
      <c r="C19" s="14" t="s">
        <v>121</v>
      </c>
      <c r="D19" s="24"/>
      <c r="E19" s="28" t="s">
        <v>117</v>
      </c>
      <c r="F19" s="28" t="s">
        <v>12</v>
      </c>
      <c r="G19" s="18"/>
      <c r="H19" s="30"/>
      <c r="I19" s="20"/>
      <c r="J19" s="30"/>
      <c r="K19" s="20"/>
      <c r="L19" s="30"/>
      <c r="M19" s="20"/>
      <c r="N19" s="30"/>
      <c r="O19" s="20"/>
      <c r="P19" s="31">
        <f>P12/P7</f>
        <v>3.937007874015748E-2</v>
      </c>
      <c r="Q19" s="31">
        <f>Q12/Q7</f>
        <v>3.937007874015748E-2</v>
      </c>
      <c r="R19" s="31">
        <f>R12/R7</f>
        <v>3.937007874015748E-2</v>
      </c>
      <c r="S19" s="25"/>
      <c r="T19" s="25"/>
      <c r="U19" s="25"/>
      <c r="V19" s="25"/>
      <c r="W19" s="25"/>
      <c r="X19" s="25"/>
      <c r="Y19" s="25"/>
      <c r="Z19" s="25"/>
      <c r="AA19" s="25"/>
      <c r="AB19" s="31">
        <f t="shared" si="2"/>
        <v>1.3123359580052493E-2</v>
      </c>
    </row>
    <row r="20" spans="1:29" s="26" customFormat="1" x14ac:dyDescent="0.2">
      <c r="A20" s="81"/>
      <c r="B20" s="79"/>
      <c r="C20" s="14" t="s">
        <v>16</v>
      </c>
      <c r="D20" s="24"/>
      <c r="E20" s="28" t="s">
        <v>117</v>
      </c>
      <c r="F20" s="28" t="s">
        <v>12</v>
      </c>
      <c r="G20" s="18"/>
      <c r="H20" s="30"/>
      <c r="I20" s="20"/>
      <c r="J20" s="30"/>
      <c r="K20" s="20"/>
      <c r="L20" s="30"/>
      <c r="M20" s="20"/>
      <c r="N20" s="30"/>
      <c r="O20" s="20"/>
      <c r="P20" s="31">
        <f>P13/$P$7</f>
        <v>7.874015748031496E-3</v>
      </c>
      <c r="Q20" s="31">
        <f>Q13/$Q$7</f>
        <v>7.874015748031496E-3</v>
      </c>
      <c r="R20" s="31">
        <f>R13/$Q$7</f>
        <v>7.874015748031496E-3</v>
      </c>
      <c r="S20" s="25"/>
      <c r="T20" s="25"/>
      <c r="U20" s="25"/>
      <c r="V20" s="25"/>
      <c r="W20" s="25"/>
      <c r="X20" s="25"/>
      <c r="Y20" s="25"/>
      <c r="Z20" s="25"/>
      <c r="AA20" s="25"/>
      <c r="AB20" s="31">
        <f t="shared" si="2"/>
        <v>2.6246719160104987E-3</v>
      </c>
    </row>
    <row r="21" spans="1:29" s="26" customFormat="1" x14ac:dyDescent="0.2">
      <c r="A21" s="81"/>
      <c r="B21" s="80"/>
      <c r="C21" s="14" t="s">
        <v>93</v>
      </c>
      <c r="D21" s="24"/>
      <c r="E21" s="28" t="s">
        <v>117</v>
      </c>
      <c r="F21" s="28" t="s">
        <v>12</v>
      </c>
      <c r="G21" s="18"/>
      <c r="H21" s="30"/>
      <c r="I21" s="20"/>
      <c r="J21" s="30"/>
      <c r="K21" s="20"/>
      <c r="L21" s="30"/>
      <c r="M21" s="20"/>
      <c r="N21" s="30"/>
      <c r="O21" s="20"/>
      <c r="P21" s="31">
        <f>P14/$P$7</f>
        <v>7.874015748031496E-3</v>
      </c>
      <c r="Q21" s="31">
        <f>Q14/$Q$7</f>
        <v>7.874015748031496E-3</v>
      </c>
      <c r="R21" s="31">
        <f>R14/$Q$7</f>
        <v>7.874015748031496E-3</v>
      </c>
      <c r="S21" s="25"/>
      <c r="T21" s="25"/>
      <c r="U21" s="25"/>
      <c r="V21" s="25"/>
      <c r="W21" s="25"/>
      <c r="X21" s="25"/>
      <c r="Y21" s="25"/>
      <c r="Z21" s="25"/>
      <c r="AA21" s="25"/>
      <c r="AB21" s="31">
        <f t="shared" si="2"/>
        <v>2.6246719160104987E-3</v>
      </c>
    </row>
    <row r="22" spans="1:29" s="26" customFormat="1" ht="4.5" customHeight="1" x14ac:dyDescent="0.2">
      <c r="A22" s="23"/>
      <c r="B22" s="23"/>
      <c r="C22" s="24"/>
      <c r="D22" s="24"/>
      <c r="E22" s="24"/>
      <c r="F22" s="18"/>
      <c r="G22" s="18"/>
      <c r="H22" s="30"/>
      <c r="I22" s="20"/>
      <c r="J22" s="30"/>
      <c r="K22" s="20"/>
      <c r="L22" s="30"/>
      <c r="M22" s="20"/>
      <c r="N22" s="30"/>
      <c r="O22" s="20"/>
      <c r="P22" s="30"/>
      <c r="Q22" s="30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9" x14ac:dyDescent="0.2">
      <c r="A23" s="77" t="s">
        <v>35</v>
      </c>
      <c r="B23" s="84" t="s">
        <v>36</v>
      </c>
      <c r="C23" s="14" t="s">
        <v>17</v>
      </c>
      <c r="D23" s="32"/>
      <c r="E23" s="27" t="s">
        <v>4</v>
      </c>
      <c r="F23" s="28" t="s">
        <v>12</v>
      </c>
      <c r="G23" s="18"/>
      <c r="H23" s="19">
        <v>5213831</v>
      </c>
      <c r="I23" s="20"/>
      <c r="J23" s="19">
        <v>5060534</v>
      </c>
      <c r="K23" s="20"/>
      <c r="L23" s="19">
        <v>3946664</v>
      </c>
      <c r="M23" s="20"/>
      <c r="N23" s="19">
        <v>8048769</v>
      </c>
      <c r="O23" s="20"/>
      <c r="P23" s="19">
        <v>500000</v>
      </c>
      <c r="Q23" s="19">
        <v>500000</v>
      </c>
      <c r="R23" s="19">
        <v>500000</v>
      </c>
      <c r="S23" s="29"/>
      <c r="T23" s="29"/>
      <c r="U23" s="29"/>
      <c r="V23" s="29"/>
      <c r="W23" s="29"/>
      <c r="X23" s="29"/>
      <c r="Y23" s="29"/>
      <c r="Z23" s="29"/>
      <c r="AA23" s="29"/>
      <c r="AB23" s="19">
        <f>SUM(P23:AA23)</f>
        <v>1500000</v>
      </c>
    </row>
    <row r="24" spans="1:29" x14ac:dyDescent="0.2">
      <c r="A24" s="77"/>
      <c r="B24" s="85"/>
      <c r="C24" s="14" t="s">
        <v>41</v>
      </c>
      <c r="D24" s="32"/>
      <c r="E24" s="27" t="s">
        <v>98</v>
      </c>
      <c r="F24" s="17"/>
      <c r="G24" s="18"/>
      <c r="H24" s="33">
        <f>H23/315266</f>
        <v>16.537879124295038</v>
      </c>
      <c r="I24" s="34"/>
      <c r="J24" s="33">
        <f>J23/315266</f>
        <v>16.051632589622731</v>
      </c>
      <c r="K24" s="34"/>
      <c r="L24" s="33">
        <f>L23/315266</f>
        <v>12.518520868092342</v>
      </c>
      <c r="M24" s="34"/>
      <c r="N24" s="33">
        <f>N23/315266</f>
        <v>25.530088877328986</v>
      </c>
      <c r="O24" s="34"/>
      <c r="P24" s="33">
        <f>P23/315266</f>
        <v>1.5859623302227326</v>
      </c>
      <c r="Q24" s="33">
        <f>Q23/315266</f>
        <v>1.5859623302227326</v>
      </c>
      <c r="R24" s="99">
        <f>R23/315266</f>
        <v>1.5859623302227326</v>
      </c>
      <c r="S24" s="29"/>
      <c r="T24" s="29"/>
      <c r="U24" s="29"/>
      <c r="V24" s="29"/>
      <c r="W24" s="29"/>
      <c r="X24" s="29"/>
      <c r="Y24" s="29"/>
      <c r="Z24" s="29"/>
      <c r="AA24" s="29"/>
      <c r="AB24" s="44">
        <f>AB23/3/315266</f>
        <v>1.5859623302227326</v>
      </c>
    </row>
    <row r="25" spans="1:29" s="26" customFormat="1" ht="4.5" customHeight="1" x14ac:dyDescent="0.2">
      <c r="A25" s="77"/>
      <c r="B25" s="23"/>
      <c r="C25" s="24"/>
      <c r="D25" s="24"/>
      <c r="E25" s="24"/>
      <c r="F25" s="18"/>
      <c r="G25" s="18"/>
      <c r="H25" s="25"/>
      <c r="I25" s="18"/>
      <c r="J25" s="25"/>
      <c r="K25" s="18"/>
      <c r="L25" s="25"/>
      <c r="M25" s="18"/>
      <c r="N25" s="25"/>
      <c r="O25" s="18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9" ht="15.75" customHeight="1" x14ac:dyDescent="0.2">
      <c r="A26" s="77"/>
      <c r="B26" s="84" t="s">
        <v>37</v>
      </c>
      <c r="C26" s="14" t="s">
        <v>18</v>
      </c>
      <c r="D26" s="32"/>
      <c r="E26" s="27" t="s">
        <v>112</v>
      </c>
      <c r="F26" s="17"/>
      <c r="G26" s="18"/>
      <c r="H26" s="19">
        <v>1394929</v>
      </c>
      <c r="I26" s="20"/>
      <c r="J26" s="19">
        <v>683193</v>
      </c>
      <c r="K26" s="20"/>
      <c r="L26" s="19">
        <v>715442</v>
      </c>
      <c r="M26" s="20"/>
      <c r="N26" s="19">
        <v>1101969</v>
      </c>
      <c r="O26" s="20"/>
      <c r="P26" s="19">
        <v>10000</v>
      </c>
      <c r="Q26" s="19">
        <v>10000</v>
      </c>
      <c r="R26" s="19">
        <v>10000</v>
      </c>
      <c r="S26" s="29"/>
      <c r="T26" s="29"/>
      <c r="U26" s="29"/>
      <c r="V26" s="29"/>
      <c r="W26" s="29"/>
      <c r="X26" s="29"/>
      <c r="Y26" s="29"/>
      <c r="Z26" s="29"/>
      <c r="AA26" s="29"/>
      <c r="AB26" s="19">
        <f t="shared" ref="AB26:AB33" si="3">SUM(P26:AA26)</f>
        <v>30000</v>
      </c>
    </row>
    <row r="27" spans="1:29" ht="24" x14ac:dyDescent="0.2">
      <c r="A27" s="77"/>
      <c r="B27" s="86"/>
      <c r="C27" s="14" t="s">
        <v>19</v>
      </c>
      <c r="D27" s="32"/>
      <c r="E27" s="27" t="s">
        <v>96</v>
      </c>
      <c r="F27" s="17"/>
      <c r="G27" s="18"/>
      <c r="H27" s="19">
        <v>1120941</v>
      </c>
      <c r="I27" s="20"/>
      <c r="J27" s="19">
        <v>1184343</v>
      </c>
      <c r="K27" s="20"/>
      <c r="L27" s="19">
        <v>1073619</v>
      </c>
      <c r="M27" s="20"/>
      <c r="N27" s="19">
        <v>1095671</v>
      </c>
      <c r="O27" s="20"/>
      <c r="P27" s="19">
        <v>5000</v>
      </c>
      <c r="Q27" s="19">
        <v>5000</v>
      </c>
      <c r="R27" s="19">
        <v>5000</v>
      </c>
      <c r="S27" s="29"/>
      <c r="T27" s="29"/>
      <c r="U27" s="29"/>
      <c r="V27" s="29"/>
      <c r="W27" s="29"/>
      <c r="X27" s="29"/>
      <c r="Y27" s="29"/>
      <c r="Z27" s="29"/>
      <c r="AA27" s="29"/>
      <c r="AB27" s="19">
        <f t="shared" si="3"/>
        <v>15000</v>
      </c>
      <c r="AC27" s="70"/>
    </row>
    <row r="28" spans="1:29" ht="24" x14ac:dyDescent="0.2">
      <c r="A28" s="77"/>
      <c r="B28" s="86"/>
      <c r="C28" s="14" t="s">
        <v>20</v>
      </c>
      <c r="D28" s="32"/>
      <c r="E28" s="27" t="s">
        <v>96</v>
      </c>
      <c r="F28" s="17"/>
      <c r="G28" s="18"/>
      <c r="H28" s="19">
        <v>590467</v>
      </c>
      <c r="I28" s="20"/>
      <c r="J28" s="19">
        <v>648994</v>
      </c>
      <c r="K28" s="20"/>
      <c r="L28" s="19">
        <v>626486</v>
      </c>
      <c r="M28" s="20"/>
      <c r="N28" s="19">
        <v>615286</v>
      </c>
      <c r="O28" s="20"/>
      <c r="P28" s="19">
        <v>5000</v>
      </c>
      <c r="Q28" s="19">
        <v>5000</v>
      </c>
      <c r="R28" s="19">
        <v>5000</v>
      </c>
      <c r="S28" s="29"/>
      <c r="T28" s="29"/>
      <c r="U28" s="29"/>
      <c r="V28" s="29"/>
      <c r="W28" s="29"/>
      <c r="X28" s="29"/>
      <c r="Y28" s="29"/>
      <c r="Z28" s="29"/>
      <c r="AA28" s="29"/>
      <c r="AB28" s="19">
        <f t="shared" si="3"/>
        <v>15000</v>
      </c>
      <c r="AC28" s="70"/>
    </row>
    <row r="29" spans="1:29" x14ac:dyDescent="0.2">
      <c r="A29" s="77"/>
      <c r="B29" s="86"/>
      <c r="C29" s="14" t="s">
        <v>128</v>
      </c>
      <c r="D29" s="32"/>
      <c r="E29" s="27" t="s">
        <v>97</v>
      </c>
      <c r="F29" s="17"/>
      <c r="G29" s="18"/>
      <c r="H29" s="19"/>
      <c r="I29" s="20"/>
      <c r="J29" s="19"/>
      <c r="K29" s="20"/>
      <c r="L29" s="19"/>
      <c r="M29" s="20"/>
      <c r="N29" s="19"/>
      <c r="O29" s="20"/>
      <c r="P29" s="19">
        <v>5000</v>
      </c>
      <c r="Q29" s="19">
        <v>5000</v>
      </c>
      <c r="R29" s="19">
        <v>5000</v>
      </c>
      <c r="S29" s="29"/>
      <c r="T29" s="29"/>
      <c r="U29" s="29"/>
      <c r="V29" s="29"/>
      <c r="W29" s="29"/>
      <c r="X29" s="29"/>
      <c r="Y29" s="29"/>
      <c r="Z29" s="29"/>
      <c r="AA29" s="29"/>
      <c r="AB29" s="19">
        <f t="shared" si="3"/>
        <v>15000</v>
      </c>
    </row>
    <row r="30" spans="1:29" ht="15.75" customHeight="1" x14ac:dyDescent="0.2">
      <c r="A30" s="77"/>
      <c r="B30" s="86"/>
      <c r="C30" s="14" t="s">
        <v>21</v>
      </c>
      <c r="D30" s="32"/>
      <c r="E30" s="27" t="s">
        <v>12</v>
      </c>
      <c r="F30" s="17"/>
      <c r="G30" s="18"/>
      <c r="H30" s="19">
        <v>443963</v>
      </c>
      <c r="I30" s="20"/>
      <c r="J30" s="19">
        <v>370545</v>
      </c>
      <c r="K30" s="20"/>
      <c r="L30" s="19">
        <v>947163</v>
      </c>
      <c r="M30" s="20"/>
      <c r="N30" s="19">
        <v>977902</v>
      </c>
      <c r="O30" s="20"/>
      <c r="P30" s="19">
        <v>5000</v>
      </c>
      <c r="Q30" s="19">
        <v>5000</v>
      </c>
      <c r="R30" s="19">
        <v>5000</v>
      </c>
      <c r="S30" s="29"/>
      <c r="T30" s="29"/>
      <c r="U30" s="29"/>
      <c r="V30" s="29"/>
      <c r="W30" s="29"/>
      <c r="X30" s="29"/>
      <c r="Y30" s="29"/>
      <c r="Z30" s="29"/>
      <c r="AA30" s="29"/>
      <c r="AB30" s="19">
        <f t="shared" si="3"/>
        <v>15000</v>
      </c>
    </row>
    <row r="31" spans="1:29" ht="15.75" customHeight="1" x14ac:dyDescent="0.2">
      <c r="A31" s="77"/>
      <c r="B31" s="86"/>
      <c r="C31" s="14" t="s">
        <v>22</v>
      </c>
      <c r="D31" s="32"/>
      <c r="E31" s="27" t="s">
        <v>12</v>
      </c>
      <c r="F31" s="17"/>
      <c r="G31" s="18"/>
      <c r="H31" s="19">
        <v>146274</v>
      </c>
      <c r="I31" s="20"/>
      <c r="J31" s="19">
        <v>696723</v>
      </c>
      <c r="K31" s="20"/>
      <c r="L31" s="19">
        <v>264287</v>
      </c>
      <c r="M31" s="20"/>
      <c r="N31" s="19">
        <v>321558</v>
      </c>
      <c r="O31" s="20"/>
      <c r="P31" s="19">
        <v>5000</v>
      </c>
      <c r="Q31" s="19">
        <v>5000</v>
      </c>
      <c r="R31" s="19">
        <v>5000</v>
      </c>
      <c r="S31" s="29"/>
      <c r="T31" s="29"/>
      <c r="U31" s="29"/>
      <c r="V31" s="29"/>
      <c r="W31" s="29"/>
      <c r="X31" s="29"/>
      <c r="Y31" s="29"/>
      <c r="Z31" s="29"/>
      <c r="AA31" s="29"/>
      <c r="AB31" s="19">
        <f t="shared" si="3"/>
        <v>15000</v>
      </c>
    </row>
    <row r="32" spans="1:29" ht="15.75" customHeight="1" x14ac:dyDescent="0.2">
      <c r="A32" s="77"/>
      <c r="B32" s="86"/>
      <c r="C32" s="14" t="s">
        <v>23</v>
      </c>
      <c r="D32" s="32"/>
      <c r="E32" s="27" t="s">
        <v>97</v>
      </c>
      <c r="F32" s="17"/>
      <c r="G32" s="18"/>
      <c r="H32" s="19">
        <v>336534</v>
      </c>
      <c r="I32" s="20"/>
      <c r="J32" s="19">
        <v>381497</v>
      </c>
      <c r="K32" s="20"/>
      <c r="L32" s="19">
        <v>172615</v>
      </c>
      <c r="M32" s="20"/>
      <c r="N32" s="19">
        <v>1258128</v>
      </c>
      <c r="O32" s="20"/>
      <c r="P32" s="19">
        <v>5000</v>
      </c>
      <c r="Q32" s="19">
        <v>5000</v>
      </c>
      <c r="R32" s="19">
        <v>5000</v>
      </c>
      <c r="S32" s="29"/>
      <c r="T32" s="29"/>
      <c r="U32" s="29"/>
      <c r="V32" s="29"/>
      <c r="W32" s="29"/>
      <c r="X32" s="29"/>
      <c r="Y32" s="29"/>
      <c r="Z32" s="29"/>
      <c r="AA32" s="29"/>
      <c r="AB32" s="19">
        <f t="shared" si="3"/>
        <v>15000</v>
      </c>
    </row>
    <row r="33" spans="1:28" ht="15.75" customHeight="1" x14ac:dyDescent="0.2">
      <c r="A33" s="77"/>
      <c r="B33" s="85"/>
      <c r="C33" s="14" t="s">
        <v>24</v>
      </c>
      <c r="D33" s="32"/>
      <c r="E33" s="27" t="s">
        <v>97</v>
      </c>
      <c r="F33" s="17"/>
      <c r="G33" s="18"/>
      <c r="H33" s="19">
        <v>89950</v>
      </c>
      <c r="I33" s="20"/>
      <c r="J33" s="19">
        <v>70256</v>
      </c>
      <c r="K33" s="20"/>
      <c r="L33" s="19">
        <v>96799</v>
      </c>
      <c r="M33" s="20"/>
      <c r="N33" s="19">
        <v>89205</v>
      </c>
      <c r="O33" s="20"/>
      <c r="P33" s="19">
        <v>5000</v>
      </c>
      <c r="Q33" s="19">
        <v>5000</v>
      </c>
      <c r="R33" s="19">
        <v>5000</v>
      </c>
      <c r="S33" s="29"/>
      <c r="T33" s="29"/>
      <c r="U33" s="29"/>
      <c r="V33" s="29"/>
      <c r="W33" s="29"/>
      <c r="X33" s="29"/>
      <c r="Y33" s="29"/>
      <c r="Z33" s="29"/>
      <c r="AA33" s="29"/>
      <c r="AB33" s="19">
        <f t="shared" si="3"/>
        <v>15000</v>
      </c>
    </row>
    <row r="34" spans="1:28" s="26" customFormat="1" ht="4.5" customHeight="1" x14ac:dyDescent="0.2">
      <c r="A34" s="77"/>
      <c r="B34" s="23"/>
      <c r="C34" s="24"/>
      <c r="D34" s="24"/>
      <c r="E34" s="24"/>
      <c r="F34" s="18"/>
      <c r="G34" s="18"/>
      <c r="H34" s="25"/>
      <c r="I34" s="18"/>
      <c r="J34" s="25"/>
      <c r="K34" s="18"/>
      <c r="L34" s="25"/>
      <c r="M34" s="18"/>
      <c r="N34" s="25"/>
      <c r="O34" s="18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16.5" customHeight="1" x14ac:dyDescent="0.2">
      <c r="A35" s="77"/>
      <c r="B35" s="76" t="s">
        <v>42</v>
      </c>
      <c r="C35" s="76"/>
      <c r="D35" s="32"/>
      <c r="E35" s="27"/>
      <c r="F35" s="17"/>
      <c r="G35" s="18"/>
      <c r="H35" s="29"/>
      <c r="I35" s="18"/>
      <c r="J35" s="35"/>
      <c r="K35" s="18"/>
      <c r="L35" s="29"/>
      <c r="M35" s="18"/>
      <c r="N35" s="29"/>
      <c r="O35" s="18"/>
      <c r="P35" s="35"/>
      <c r="Q35" s="19">
        <v>200000</v>
      </c>
      <c r="R35" s="19">
        <v>200000</v>
      </c>
      <c r="S35" s="19"/>
      <c r="T35" s="19"/>
      <c r="U35" s="19"/>
      <c r="V35" s="19"/>
      <c r="W35" s="19"/>
      <c r="X35" s="19"/>
      <c r="Y35" s="19"/>
      <c r="Z35" s="19"/>
      <c r="AA35" s="19"/>
      <c r="AB35" s="19">
        <f>SUM(P35:AA35)</f>
        <v>400000</v>
      </c>
    </row>
    <row r="36" spans="1:28" ht="16.5" customHeight="1" x14ac:dyDescent="0.2">
      <c r="A36" s="77"/>
      <c r="B36" s="76" t="s">
        <v>25</v>
      </c>
      <c r="C36" s="60" t="s">
        <v>23</v>
      </c>
      <c r="D36" s="27"/>
      <c r="E36" s="27" t="s">
        <v>105</v>
      </c>
      <c r="F36" s="17"/>
      <c r="G36" s="18"/>
      <c r="H36" s="36">
        <v>54</v>
      </c>
      <c r="I36" s="37"/>
      <c r="J36" s="38">
        <v>381</v>
      </c>
      <c r="K36" s="37"/>
      <c r="L36" s="36">
        <v>52</v>
      </c>
      <c r="M36" s="37"/>
      <c r="N36" s="36">
        <v>184</v>
      </c>
      <c r="O36" s="37"/>
      <c r="P36" s="38">
        <v>350.5</v>
      </c>
      <c r="Q36" s="36">
        <v>180.25</v>
      </c>
      <c r="R36" s="36">
        <v>231.5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ht="16.5" customHeight="1" x14ac:dyDescent="0.2">
      <c r="A37" s="77"/>
      <c r="B37" s="76"/>
      <c r="C37" s="60" t="s">
        <v>102</v>
      </c>
      <c r="D37" s="27"/>
      <c r="E37" s="27" t="s">
        <v>105</v>
      </c>
      <c r="F37" s="17"/>
      <c r="G37" s="18"/>
      <c r="H37" s="36">
        <v>825</v>
      </c>
      <c r="I37" s="37"/>
      <c r="J37" s="38">
        <v>1110</v>
      </c>
      <c r="K37" s="37"/>
      <c r="L37" s="36">
        <v>1020</v>
      </c>
      <c r="M37" s="37"/>
      <c r="N37" s="36">
        <v>798.5</v>
      </c>
      <c r="O37" s="37"/>
      <c r="P37" s="38">
        <v>942.75</v>
      </c>
      <c r="Q37" s="36">
        <v>898.5</v>
      </c>
      <c r="R37" s="36">
        <v>982.5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ht="16.5" customHeight="1" x14ac:dyDescent="0.2">
      <c r="A38" s="77"/>
      <c r="B38" s="76"/>
      <c r="C38" s="60" t="s">
        <v>103</v>
      </c>
      <c r="D38" s="27"/>
      <c r="E38" s="27" t="s">
        <v>96</v>
      </c>
      <c r="F38" s="17"/>
      <c r="G38" s="18"/>
      <c r="H38" s="36">
        <v>207</v>
      </c>
      <c r="I38" s="37"/>
      <c r="J38" s="38">
        <v>298</v>
      </c>
      <c r="K38" s="37"/>
      <c r="L38" s="36">
        <v>277</v>
      </c>
      <c r="M38" s="37"/>
      <c r="N38" s="36">
        <v>1744</v>
      </c>
      <c r="O38" s="37"/>
      <c r="P38" s="38">
        <v>1848</v>
      </c>
      <c r="Q38" s="36">
        <v>1712</v>
      </c>
      <c r="R38" s="36">
        <v>2844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ht="16.5" customHeight="1" x14ac:dyDescent="0.2">
      <c r="A39" s="77"/>
      <c r="B39" s="76"/>
      <c r="C39" s="60" t="s">
        <v>104</v>
      </c>
      <c r="D39" s="27"/>
      <c r="E39" s="27" t="s">
        <v>96</v>
      </c>
      <c r="F39" s="17"/>
      <c r="G39" s="18"/>
      <c r="H39" s="36">
        <v>1092.5</v>
      </c>
      <c r="I39" s="37"/>
      <c r="J39" s="38">
        <v>1486.4</v>
      </c>
      <c r="K39" s="37"/>
      <c r="L39" s="36">
        <v>1182</v>
      </c>
      <c r="M39" s="37"/>
      <c r="N39" s="36">
        <v>8808</v>
      </c>
      <c r="O39" s="37"/>
      <c r="P39" s="38">
        <v>9184</v>
      </c>
      <c r="Q39" s="36">
        <v>9296</v>
      </c>
      <c r="R39" s="36">
        <v>8586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s="26" customFormat="1" ht="4.5" customHeight="1" x14ac:dyDescent="0.2">
      <c r="A40" s="23"/>
      <c r="B40" s="23"/>
      <c r="C40" s="24"/>
      <c r="D40" s="24"/>
      <c r="E40" s="24"/>
      <c r="F40" s="18"/>
      <c r="G40" s="18"/>
      <c r="H40" s="25"/>
      <c r="I40" s="18"/>
      <c r="J40" s="25"/>
      <c r="K40" s="18"/>
      <c r="L40" s="25"/>
      <c r="M40" s="18"/>
      <c r="N40" s="25"/>
      <c r="O40" s="18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15" customHeight="1" x14ac:dyDescent="0.2">
      <c r="A41" s="7" t="s">
        <v>9</v>
      </c>
      <c r="B41" s="7"/>
      <c r="C41" s="9"/>
      <c r="D41" s="10"/>
      <c r="E41" s="10"/>
      <c r="F41" s="11"/>
      <c r="G41" s="39"/>
      <c r="H41" s="13"/>
      <c r="I41" s="39"/>
      <c r="J41" s="13"/>
      <c r="K41" s="39"/>
      <c r="L41" s="13"/>
      <c r="M41" s="39"/>
      <c r="N41" s="13"/>
      <c r="O41" s="39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s="26" customFormat="1" ht="4.5" customHeight="1" x14ac:dyDescent="0.2">
      <c r="A42" s="23"/>
      <c r="B42" s="23"/>
      <c r="C42" s="24"/>
      <c r="D42" s="24"/>
      <c r="E42" s="24"/>
      <c r="F42" s="18"/>
      <c r="G42" s="18"/>
      <c r="H42" s="25"/>
      <c r="I42" s="18"/>
      <c r="J42" s="25"/>
      <c r="K42" s="18"/>
      <c r="L42" s="25"/>
      <c r="M42" s="18"/>
      <c r="N42" s="25"/>
      <c r="O42" s="18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27.75" customHeight="1" x14ac:dyDescent="0.2">
      <c r="A43" s="82" t="s">
        <v>26</v>
      </c>
      <c r="B43" s="78"/>
      <c r="C43" s="60" t="s">
        <v>39</v>
      </c>
      <c r="D43" s="27"/>
      <c r="E43" s="27" t="s">
        <v>12</v>
      </c>
      <c r="F43" s="27"/>
      <c r="G43" s="18"/>
      <c r="H43" s="40">
        <v>289575</v>
      </c>
      <c r="I43" s="41"/>
      <c r="J43" s="42">
        <v>304772</v>
      </c>
      <c r="K43" s="41"/>
      <c r="L43" s="40">
        <v>217649</v>
      </c>
      <c r="M43" s="41"/>
      <c r="N43" s="40">
        <v>244228</v>
      </c>
      <c r="O43" s="41"/>
      <c r="P43" s="42">
        <v>5000</v>
      </c>
      <c r="Q43" s="42">
        <v>5000</v>
      </c>
      <c r="R43" s="42">
        <v>5000</v>
      </c>
      <c r="S43" s="29"/>
      <c r="T43" s="29"/>
      <c r="U43" s="29"/>
      <c r="V43" s="29"/>
      <c r="W43" s="29"/>
      <c r="X43" s="29"/>
      <c r="Y43" s="29"/>
      <c r="Z43" s="29"/>
      <c r="AA43" s="29"/>
      <c r="AB43" s="19">
        <f>SUM(P43:AA43)</f>
        <v>15000</v>
      </c>
    </row>
    <row r="44" spans="1:28" ht="27.75" customHeight="1" x14ac:dyDescent="0.2">
      <c r="A44" s="83"/>
      <c r="B44" s="80"/>
      <c r="C44" s="60" t="s">
        <v>40</v>
      </c>
      <c r="D44" s="27"/>
      <c r="E44" s="27" t="s">
        <v>12</v>
      </c>
      <c r="F44" s="43"/>
      <c r="G44" s="18"/>
      <c r="H44" s="44" t="s">
        <v>100</v>
      </c>
      <c r="I44" s="18"/>
      <c r="J44" s="44" t="s">
        <v>101</v>
      </c>
      <c r="K44" s="18"/>
      <c r="L44" s="44" t="s">
        <v>94</v>
      </c>
      <c r="M44" s="18"/>
      <c r="N44" s="29" t="s">
        <v>106</v>
      </c>
      <c r="O44" s="18"/>
      <c r="P44" s="61" t="s">
        <v>110</v>
      </c>
      <c r="Q44" s="62" t="s">
        <v>113</v>
      </c>
      <c r="R44" s="62" t="s">
        <v>127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s="26" customFormat="1" ht="4.5" customHeight="1" x14ac:dyDescent="0.2">
      <c r="A45" s="23"/>
      <c r="B45" s="23"/>
      <c r="C45" s="24"/>
      <c r="D45" s="24"/>
      <c r="E45" s="24"/>
      <c r="F45" s="24"/>
      <c r="G45" s="18"/>
      <c r="H45" s="25"/>
      <c r="I45" s="18"/>
      <c r="J45" s="25"/>
      <c r="K45" s="18"/>
      <c r="L45" s="25"/>
      <c r="M45" s="18"/>
      <c r="N45" s="25"/>
      <c r="O45" s="18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6" x14ac:dyDescent="0.2">
      <c r="A46" s="63" t="s">
        <v>44</v>
      </c>
      <c r="B46" s="65" t="s">
        <v>27</v>
      </c>
      <c r="C46" s="60" t="s">
        <v>28</v>
      </c>
      <c r="D46" s="27"/>
      <c r="E46" s="27" t="s">
        <v>12</v>
      </c>
      <c r="F46" s="27"/>
      <c r="G46" s="18"/>
      <c r="H46" s="29" t="s">
        <v>99</v>
      </c>
      <c r="I46" s="18"/>
      <c r="J46" s="29" t="s">
        <v>95</v>
      </c>
      <c r="K46" s="18"/>
      <c r="L46" s="29" t="s">
        <v>95</v>
      </c>
      <c r="M46" s="18"/>
      <c r="N46" s="29" t="s">
        <v>109</v>
      </c>
      <c r="O46" s="18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s="26" customFormat="1" ht="4.5" customHeight="1" x14ac:dyDescent="0.2">
      <c r="A47" s="23"/>
      <c r="B47" s="23"/>
      <c r="C47" s="24"/>
      <c r="D47" s="24"/>
      <c r="E47" s="24"/>
      <c r="F47" s="18"/>
      <c r="G47" s="18"/>
      <c r="H47" s="25"/>
      <c r="I47" s="18"/>
      <c r="J47" s="25"/>
      <c r="K47" s="18"/>
      <c r="L47" s="25"/>
      <c r="M47" s="18"/>
      <c r="N47" s="25"/>
      <c r="O47" s="18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18" customHeight="1" x14ac:dyDescent="0.2">
      <c r="A48" s="73" t="s">
        <v>43</v>
      </c>
      <c r="B48" s="73" t="s">
        <v>38</v>
      </c>
      <c r="C48" s="60" t="s">
        <v>88</v>
      </c>
      <c r="D48" s="27"/>
      <c r="E48" s="27" t="s">
        <v>12</v>
      </c>
      <c r="F48" s="17"/>
      <c r="G48" s="18"/>
      <c r="H48" s="29"/>
      <c r="I48" s="18"/>
      <c r="J48" s="29"/>
      <c r="K48" s="18"/>
      <c r="L48" s="29">
        <v>242</v>
      </c>
      <c r="M48" s="18"/>
      <c r="N48" s="29">
        <v>309</v>
      </c>
      <c r="O48" s="18"/>
      <c r="P48" s="29">
        <v>385</v>
      </c>
      <c r="Q48" s="29">
        <v>225</v>
      </c>
      <c r="R48" s="29">
        <v>157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ht="18" customHeight="1" x14ac:dyDescent="0.2">
      <c r="A49" s="74"/>
      <c r="B49" s="74"/>
      <c r="C49" s="60" t="s">
        <v>89</v>
      </c>
      <c r="D49" s="27"/>
      <c r="E49" s="27" t="s">
        <v>12</v>
      </c>
      <c r="F49" s="17"/>
      <c r="G49" s="18"/>
      <c r="H49" s="29">
        <v>1772</v>
      </c>
      <c r="I49" s="18"/>
      <c r="J49" s="29">
        <v>1302</v>
      </c>
      <c r="K49" s="18"/>
      <c r="L49" s="29">
        <v>1325</v>
      </c>
      <c r="M49" s="18"/>
      <c r="N49" s="29">
        <v>1187</v>
      </c>
      <c r="O49" s="18"/>
      <c r="P49" s="29">
        <v>1211</v>
      </c>
      <c r="Q49" s="29">
        <v>1423</v>
      </c>
      <c r="R49" s="29">
        <v>1581</v>
      </c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ht="18" customHeight="1" x14ac:dyDescent="0.2">
      <c r="A50" s="74"/>
      <c r="B50" s="74"/>
      <c r="C50" s="60" t="s">
        <v>122</v>
      </c>
      <c r="D50" s="27"/>
      <c r="E50" s="27" t="s">
        <v>12</v>
      </c>
      <c r="F50" s="17"/>
      <c r="G50" s="18"/>
      <c r="H50" s="29"/>
      <c r="I50" s="18"/>
      <c r="J50" s="29"/>
      <c r="K50" s="18"/>
      <c r="L50" s="29"/>
      <c r="M50" s="18"/>
      <c r="N50" s="29"/>
      <c r="O50" s="18"/>
      <c r="P50" s="64">
        <f>P49+P48</f>
        <v>1596</v>
      </c>
      <c r="Q50" s="64">
        <f t="shared" ref="Q50:R50" si="4">Q49+Q48</f>
        <v>1648</v>
      </c>
      <c r="R50" s="64">
        <f t="shared" si="4"/>
        <v>1738</v>
      </c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74"/>
      <c r="B51" s="74"/>
      <c r="C51" s="60" t="s">
        <v>90</v>
      </c>
      <c r="D51" s="27"/>
      <c r="E51" s="27" t="s">
        <v>12</v>
      </c>
      <c r="F51" s="17"/>
      <c r="G51" s="18"/>
      <c r="H51" s="29">
        <v>1740</v>
      </c>
      <c r="I51" s="18"/>
      <c r="J51" s="29">
        <v>1286</v>
      </c>
      <c r="K51" s="18"/>
      <c r="L51" s="29">
        <v>1260</v>
      </c>
      <c r="M51" s="18"/>
      <c r="N51" s="29">
        <v>1111</v>
      </c>
      <c r="O51" s="18"/>
      <c r="P51" s="29">
        <v>986</v>
      </c>
      <c r="Q51" s="29">
        <v>1491</v>
      </c>
      <c r="R51" s="29">
        <v>1421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74"/>
      <c r="B52" s="74"/>
      <c r="C52" s="60" t="s">
        <v>123</v>
      </c>
      <c r="D52" s="27"/>
      <c r="E52" s="27" t="s">
        <v>12</v>
      </c>
      <c r="F52" s="17"/>
      <c r="G52" s="18"/>
      <c r="H52" s="29"/>
      <c r="I52" s="18"/>
      <c r="J52" s="29"/>
      <c r="K52" s="18"/>
      <c r="L52" s="29"/>
      <c r="M52" s="18"/>
      <c r="N52" s="29"/>
      <c r="O52" s="18"/>
      <c r="P52" s="68">
        <f>P51/P50</f>
        <v>0.6177944862155389</v>
      </c>
      <c r="Q52" s="68">
        <f t="shared" ref="Q52:R52" si="5">Q51/Q50</f>
        <v>0.90473300970873782</v>
      </c>
      <c r="R52" s="68">
        <f t="shared" si="5"/>
        <v>0.81760644418872264</v>
      </c>
      <c r="S52" s="66"/>
      <c r="T52" s="66"/>
      <c r="U52" s="66"/>
      <c r="V52" s="66"/>
      <c r="W52" s="66"/>
      <c r="X52" s="66"/>
      <c r="Y52" s="66"/>
      <c r="Z52" s="66"/>
      <c r="AA52" s="66"/>
      <c r="AB52" s="66"/>
    </row>
    <row r="53" spans="1:28" ht="24" x14ac:dyDescent="0.2">
      <c r="A53" s="74"/>
      <c r="B53" s="74"/>
      <c r="C53" s="60" t="s">
        <v>91</v>
      </c>
      <c r="D53" s="27"/>
      <c r="E53" s="27" t="s">
        <v>12</v>
      </c>
      <c r="F53" s="17"/>
      <c r="G53" s="18"/>
      <c r="H53" s="29">
        <v>0</v>
      </c>
      <c r="I53" s="18"/>
      <c r="J53" s="29">
        <v>0</v>
      </c>
      <c r="K53" s="18"/>
      <c r="L53" s="29">
        <v>4</v>
      </c>
      <c r="M53" s="18"/>
      <c r="N53" s="29">
        <v>0</v>
      </c>
      <c r="O53" s="18"/>
      <c r="P53" s="29">
        <v>0</v>
      </c>
      <c r="Q53" s="29">
        <v>0</v>
      </c>
      <c r="R53" s="29">
        <v>0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74"/>
      <c r="B54" s="74"/>
      <c r="C54" s="60" t="s">
        <v>92</v>
      </c>
      <c r="D54" s="27"/>
      <c r="E54" s="27" t="s">
        <v>12</v>
      </c>
      <c r="F54" s="17"/>
      <c r="G54" s="18"/>
      <c r="H54" s="29"/>
      <c r="I54" s="18"/>
      <c r="J54" s="29"/>
      <c r="K54" s="18"/>
      <c r="L54" s="29"/>
      <c r="M54" s="18"/>
      <c r="N54" s="29"/>
      <c r="O54" s="18"/>
      <c r="P54" s="29">
        <f>P50-P51</f>
        <v>610</v>
      </c>
      <c r="Q54" s="29">
        <f t="shared" ref="Q54:R54" si="6">Q50-Q51</f>
        <v>157</v>
      </c>
      <c r="R54" s="29">
        <f t="shared" si="6"/>
        <v>317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ht="18" customHeight="1" x14ac:dyDescent="0.2">
      <c r="A55" s="75"/>
      <c r="B55" s="75"/>
      <c r="C55" s="60" t="s">
        <v>124</v>
      </c>
      <c r="D55" s="27"/>
      <c r="E55" s="27" t="s">
        <v>12</v>
      </c>
      <c r="F55" s="17"/>
      <c r="G55" s="18"/>
      <c r="H55" s="29"/>
      <c r="I55" s="18"/>
      <c r="J55" s="29">
        <v>242</v>
      </c>
      <c r="K55" s="18"/>
      <c r="L55" s="29">
        <v>309</v>
      </c>
      <c r="M55" s="18"/>
      <c r="N55" s="29">
        <v>385</v>
      </c>
      <c r="O55" s="18"/>
      <c r="P55" s="69">
        <f>P54/P50</f>
        <v>0.38220551378446116</v>
      </c>
      <c r="Q55" s="69">
        <f t="shared" ref="Q55:R55" si="7">Q54/Q50</f>
        <v>9.5266990291262135E-2</v>
      </c>
      <c r="R55" s="69">
        <f t="shared" si="7"/>
        <v>0.18239355581127734</v>
      </c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s="26" customFormat="1" ht="4.5" customHeight="1" x14ac:dyDescent="0.2">
      <c r="A56" s="23"/>
      <c r="B56" s="23"/>
      <c r="C56" s="24"/>
      <c r="D56" s="24"/>
      <c r="E56" s="24"/>
      <c r="F56" s="18"/>
      <c r="G56" s="18"/>
      <c r="H56" s="25"/>
      <c r="I56" s="18"/>
      <c r="J56" s="25"/>
      <c r="K56" s="18"/>
      <c r="L56" s="25"/>
      <c r="M56" s="18"/>
      <c r="N56" s="25"/>
      <c r="O56" s="18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15" customHeight="1" x14ac:dyDescent="0.2">
      <c r="A57" s="7" t="s">
        <v>10</v>
      </c>
      <c r="B57" s="7"/>
      <c r="C57" s="9"/>
      <c r="D57" s="10"/>
      <c r="E57" s="10"/>
      <c r="F57" s="11"/>
      <c r="G57" s="39"/>
      <c r="H57" s="13"/>
      <c r="I57" s="39"/>
      <c r="J57" s="13"/>
      <c r="K57" s="39"/>
      <c r="L57" s="13"/>
      <c r="M57" s="39"/>
      <c r="N57" s="13"/>
      <c r="O57" s="39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s="26" customFormat="1" ht="4.5" customHeight="1" x14ac:dyDescent="0.2">
      <c r="A58" s="23"/>
      <c r="B58" s="23"/>
      <c r="C58" s="24"/>
      <c r="D58" s="24"/>
      <c r="E58" s="24"/>
      <c r="F58" s="18"/>
      <c r="G58" s="18"/>
      <c r="H58" s="25"/>
      <c r="I58" s="18"/>
      <c r="J58" s="25"/>
      <c r="K58" s="18"/>
      <c r="L58" s="25"/>
      <c r="M58" s="18"/>
      <c r="N58" s="25"/>
      <c r="O58" s="18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24" customHeight="1" x14ac:dyDescent="0.2">
      <c r="A59" s="87" t="s">
        <v>45</v>
      </c>
      <c r="B59" s="63" t="s">
        <v>29</v>
      </c>
      <c r="C59" s="14" t="s">
        <v>50</v>
      </c>
      <c r="D59" s="27" t="s">
        <v>47</v>
      </c>
      <c r="E59" s="27" t="s">
        <v>12</v>
      </c>
      <c r="F59" s="17"/>
      <c r="G59" s="18"/>
      <c r="H59" s="29"/>
      <c r="I59" s="45"/>
      <c r="J59" s="35"/>
      <c r="K59" s="45"/>
      <c r="L59" s="29" t="s">
        <v>84</v>
      </c>
      <c r="M59" s="45"/>
      <c r="N59" s="29"/>
      <c r="O59" s="45"/>
      <c r="P59" s="35" t="s">
        <v>111</v>
      </c>
      <c r="Q59" s="29" t="s">
        <v>111</v>
      </c>
      <c r="R59" s="1" t="s">
        <v>111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ht="24" x14ac:dyDescent="0.2">
      <c r="A60" s="88"/>
      <c r="B60" s="63" t="s">
        <v>30</v>
      </c>
      <c r="C60" s="14" t="s">
        <v>51</v>
      </c>
      <c r="D60" s="27" t="s">
        <v>48</v>
      </c>
      <c r="E60" s="27" t="s">
        <v>12</v>
      </c>
      <c r="F60" s="17"/>
      <c r="G60" s="18"/>
      <c r="H60" s="29"/>
      <c r="I60" s="45"/>
      <c r="J60" s="35"/>
      <c r="K60" s="45"/>
      <c r="L60" s="29" t="s">
        <v>84</v>
      </c>
      <c r="M60" s="45"/>
      <c r="N60" s="29"/>
      <c r="O60" s="45"/>
      <c r="P60" s="35" t="s">
        <v>84</v>
      </c>
      <c r="Q60" s="29" t="s">
        <v>84</v>
      </c>
      <c r="R60" s="1" t="s">
        <v>125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ht="60" hidden="1" x14ac:dyDescent="0.2">
      <c r="A61" s="88"/>
      <c r="B61" s="63" t="s">
        <v>31</v>
      </c>
      <c r="C61" s="14" t="s">
        <v>52</v>
      </c>
      <c r="D61" s="27" t="s">
        <v>49</v>
      </c>
      <c r="E61" s="27" t="s">
        <v>12</v>
      </c>
      <c r="F61" s="17"/>
      <c r="G61" s="18"/>
      <c r="H61" s="29"/>
      <c r="I61" s="45"/>
      <c r="J61" s="35"/>
      <c r="K61" s="45"/>
      <c r="L61" s="29"/>
      <c r="M61" s="45"/>
      <c r="N61" s="29"/>
      <c r="O61" s="45"/>
      <c r="P61" s="35"/>
      <c r="Q61" s="29"/>
      <c r="R61" s="1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ht="48" x14ac:dyDescent="0.2">
      <c r="A62" s="88"/>
      <c r="B62" s="63" t="s">
        <v>56</v>
      </c>
      <c r="C62" s="14" t="s">
        <v>57</v>
      </c>
      <c r="D62" s="27" t="s">
        <v>58</v>
      </c>
      <c r="E62" s="27" t="s">
        <v>12</v>
      </c>
      <c r="F62" s="17"/>
      <c r="G62" s="18"/>
      <c r="H62" s="29"/>
      <c r="I62" s="45"/>
      <c r="J62" s="35"/>
      <c r="K62" s="45"/>
      <c r="L62" s="29"/>
      <c r="M62" s="45"/>
      <c r="N62" s="29"/>
      <c r="O62" s="45"/>
      <c r="P62" s="35" t="s">
        <v>87</v>
      </c>
      <c r="Q62" s="29" t="s">
        <v>87</v>
      </c>
      <c r="R62" s="1" t="s">
        <v>85</v>
      </c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ht="48" hidden="1" x14ac:dyDescent="0.2">
      <c r="A63" s="88"/>
      <c r="B63" s="63" t="s">
        <v>32</v>
      </c>
      <c r="C63" s="14" t="s">
        <v>54</v>
      </c>
      <c r="D63" s="27" t="s">
        <v>53</v>
      </c>
      <c r="E63" s="27" t="s">
        <v>12</v>
      </c>
      <c r="F63" s="17"/>
      <c r="G63" s="18"/>
      <c r="H63" s="29"/>
      <c r="I63" s="45"/>
      <c r="J63" s="35"/>
      <c r="K63" s="45"/>
      <c r="L63" s="29"/>
      <c r="M63" s="45"/>
      <c r="N63" s="29"/>
      <c r="O63" s="45"/>
      <c r="P63" s="35"/>
      <c r="Q63" s="29"/>
      <c r="R63" s="1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ht="84" x14ac:dyDescent="0.2">
      <c r="A64" s="89"/>
      <c r="B64" s="63" t="s">
        <v>46</v>
      </c>
      <c r="C64" s="14" t="s">
        <v>46</v>
      </c>
      <c r="D64" s="27" t="s">
        <v>55</v>
      </c>
      <c r="E64" s="27" t="s">
        <v>12</v>
      </c>
      <c r="F64" s="17"/>
      <c r="G64" s="18"/>
      <c r="H64" s="29"/>
      <c r="I64" s="45"/>
      <c r="J64" s="35"/>
      <c r="K64" s="45"/>
      <c r="L64" s="29" t="s">
        <v>87</v>
      </c>
      <c r="M64" s="45"/>
      <c r="N64" s="29" t="s">
        <v>87</v>
      </c>
      <c r="O64" s="45"/>
      <c r="P64" s="35" t="s">
        <v>87</v>
      </c>
      <c r="Q64" s="29" t="s">
        <v>87</v>
      </c>
      <c r="R64" s="1" t="s">
        <v>85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s="26" customFormat="1" ht="4.5" customHeight="1" x14ac:dyDescent="0.2">
      <c r="A65" s="23"/>
      <c r="B65" s="23"/>
      <c r="C65" s="24"/>
      <c r="D65" s="24"/>
      <c r="E65" s="24"/>
      <c r="F65" s="18"/>
      <c r="G65" s="18"/>
      <c r="H65" s="25"/>
      <c r="I65" s="45"/>
      <c r="J65" s="46"/>
      <c r="K65" s="45"/>
      <c r="L65" s="25"/>
      <c r="M65" s="45"/>
      <c r="N65" s="25"/>
      <c r="O65" s="45"/>
      <c r="P65" s="46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72" hidden="1" x14ac:dyDescent="0.2">
      <c r="A66" s="90" t="s">
        <v>83</v>
      </c>
      <c r="B66" s="32" t="s">
        <v>59</v>
      </c>
      <c r="C66" s="27" t="s">
        <v>61</v>
      </c>
      <c r="D66" s="27" t="s">
        <v>63</v>
      </c>
      <c r="E66" s="27"/>
      <c r="F66" s="17"/>
      <c r="G66" s="18"/>
      <c r="H66" s="29"/>
      <c r="I66" s="45"/>
      <c r="J66" s="35"/>
      <c r="K66" s="45"/>
      <c r="L66" s="29"/>
      <c r="M66" s="45"/>
      <c r="N66" s="29"/>
      <c r="O66" s="45"/>
      <c r="P66" s="35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ht="72" hidden="1" x14ac:dyDescent="0.2">
      <c r="A67" s="91"/>
      <c r="B67" s="32" t="s">
        <v>60</v>
      </c>
      <c r="C67" s="27" t="s">
        <v>62</v>
      </c>
      <c r="D67" s="27" t="s">
        <v>63</v>
      </c>
      <c r="E67" s="27"/>
      <c r="F67" s="17"/>
      <c r="G67" s="18"/>
      <c r="H67" s="29"/>
      <c r="I67" s="45"/>
      <c r="J67" s="35"/>
      <c r="K67" s="45"/>
      <c r="L67" s="29"/>
      <c r="M67" s="45"/>
      <c r="N67" s="29"/>
      <c r="O67" s="45"/>
      <c r="P67" s="35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s="26" customFormat="1" ht="4.5" hidden="1" customHeight="1" x14ac:dyDescent="0.2">
      <c r="A68" s="23"/>
      <c r="B68" s="23"/>
      <c r="C68" s="24"/>
      <c r="D68" s="24"/>
      <c r="E68" s="24"/>
      <c r="F68" s="18"/>
      <c r="G68" s="18"/>
      <c r="H68" s="25"/>
      <c r="I68" s="45"/>
      <c r="J68" s="25"/>
      <c r="K68" s="45"/>
      <c r="L68" s="25"/>
      <c r="M68" s="45"/>
      <c r="N68" s="25"/>
      <c r="O68" s="4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idden="1" x14ac:dyDescent="0.2">
      <c r="A69" s="93" t="s">
        <v>76</v>
      </c>
      <c r="B69" s="94"/>
      <c r="C69" s="27" t="s">
        <v>77</v>
      </c>
      <c r="D69" s="27"/>
      <c r="E69" s="27"/>
      <c r="F69" s="17"/>
      <c r="G69" s="18"/>
      <c r="H69" s="29"/>
      <c r="I69" s="45"/>
      <c r="J69" s="29"/>
      <c r="K69" s="45"/>
      <c r="L69" s="29"/>
      <c r="M69" s="45"/>
      <c r="N69" s="29"/>
      <c r="O69" s="45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hidden="1" x14ac:dyDescent="0.2">
      <c r="A70" s="95"/>
      <c r="B70" s="96"/>
      <c r="C70" s="47" t="s">
        <v>78</v>
      </c>
      <c r="D70" s="27"/>
      <c r="E70" s="27"/>
      <c r="F70" s="17"/>
      <c r="G70" s="18"/>
      <c r="H70" s="29"/>
      <c r="I70" s="45"/>
      <c r="J70" s="29"/>
      <c r="K70" s="45"/>
      <c r="L70" s="29"/>
      <c r="M70" s="45"/>
      <c r="N70" s="29"/>
      <c r="O70" s="45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ht="24" hidden="1" x14ac:dyDescent="0.2">
      <c r="A71" s="95"/>
      <c r="B71" s="96"/>
      <c r="C71" s="48" t="s">
        <v>80</v>
      </c>
      <c r="D71" s="27"/>
      <c r="E71" s="27"/>
      <c r="F71" s="17"/>
      <c r="G71" s="18"/>
      <c r="H71" s="29"/>
      <c r="I71" s="45"/>
      <c r="J71" s="29"/>
      <c r="K71" s="45"/>
      <c r="L71" s="29"/>
      <c r="M71" s="45"/>
      <c r="N71" s="29"/>
      <c r="O71" s="45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ht="24" hidden="1" x14ac:dyDescent="0.2">
      <c r="A72" s="95"/>
      <c r="B72" s="96"/>
      <c r="C72" s="48" t="s">
        <v>79</v>
      </c>
      <c r="D72" s="27"/>
      <c r="E72" s="27"/>
      <c r="F72" s="17"/>
      <c r="G72" s="18"/>
      <c r="H72" s="29"/>
      <c r="I72" s="45"/>
      <c r="J72" s="29"/>
      <c r="K72" s="45"/>
      <c r="L72" s="29"/>
      <c r="M72" s="45"/>
      <c r="N72" s="29"/>
      <c r="O72" s="45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ht="24" hidden="1" x14ac:dyDescent="0.2">
      <c r="A73" s="97"/>
      <c r="B73" s="98"/>
      <c r="C73" s="48" t="s">
        <v>81</v>
      </c>
      <c r="D73" s="27"/>
      <c r="E73" s="27"/>
      <c r="F73" s="17"/>
      <c r="G73" s="18"/>
      <c r="H73" s="29"/>
      <c r="I73" s="45"/>
      <c r="J73" s="29"/>
      <c r="K73" s="45"/>
      <c r="L73" s="29"/>
      <c r="M73" s="45"/>
      <c r="N73" s="29"/>
      <c r="O73" s="45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s="26" customFormat="1" ht="4.5" customHeight="1" x14ac:dyDescent="0.2">
      <c r="A74" s="23"/>
      <c r="B74" s="23"/>
      <c r="C74" s="24"/>
      <c r="D74" s="24"/>
      <c r="E74" s="24"/>
      <c r="F74" s="18"/>
      <c r="G74" s="18"/>
      <c r="H74" s="25"/>
      <c r="I74" s="45"/>
      <c r="J74" s="25"/>
      <c r="K74" s="45"/>
      <c r="L74" s="25"/>
      <c r="M74" s="45"/>
      <c r="N74" s="25"/>
      <c r="O74" s="4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24" x14ac:dyDescent="0.2">
      <c r="A75" s="82" t="s">
        <v>72</v>
      </c>
      <c r="B75" s="78"/>
      <c r="C75" s="14" t="s">
        <v>64</v>
      </c>
      <c r="D75" s="27" t="s">
        <v>65</v>
      </c>
      <c r="E75" s="27" t="s">
        <v>12</v>
      </c>
      <c r="F75" s="17"/>
      <c r="G75" s="18"/>
      <c r="H75" s="29"/>
      <c r="I75" s="45"/>
      <c r="J75" s="29"/>
      <c r="K75" s="45"/>
      <c r="L75" s="29" t="s">
        <v>84</v>
      </c>
      <c r="M75" s="45"/>
      <c r="N75" s="29" t="s">
        <v>107</v>
      </c>
      <c r="O75" s="45"/>
      <c r="P75" s="29" t="s">
        <v>107</v>
      </c>
      <c r="Q75" s="29" t="s">
        <v>107</v>
      </c>
      <c r="R75" s="29" t="s">
        <v>107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hidden="1" x14ac:dyDescent="0.2">
      <c r="A76" s="92"/>
      <c r="B76" s="79"/>
      <c r="C76" s="47" t="s">
        <v>66</v>
      </c>
      <c r="D76" s="27" t="s">
        <v>69</v>
      </c>
      <c r="E76" s="27"/>
      <c r="F76" s="17"/>
      <c r="G76" s="18"/>
      <c r="H76" s="29"/>
      <c r="I76" s="45"/>
      <c r="J76" s="29"/>
      <c r="K76" s="45"/>
      <c r="L76" s="29"/>
      <c r="M76" s="45"/>
      <c r="N76" s="29"/>
      <c r="O76" s="45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hidden="1" x14ac:dyDescent="0.2">
      <c r="A77" s="92"/>
      <c r="B77" s="79"/>
      <c r="C77" s="47" t="s">
        <v>67</v>
      </c>
      <c r="D77" s="27" t="s">
        <v>70</v>
      </c>
      <c r="E77" s="27"/>
      <c r="F77" s="17"/>
      <c r="G77" s="18"/>
      <c r="H77" s="29"/>
      <c r="I77" s="45"/>
      <c r="J77" s="29"/>
      <c r="K77" s="45"/>
      <c r="L77" s="29"/>
      <c r="M77" s="45"/>
      <c r="N77" s="29"/>
      <c r="O77" s="45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hidden="1" x14ac:dyDescent="0.2">
      <c r="A78" s="83"/>
      <c r="B78" s="80"/>
      <c r="C78" s="47" t="s">
        <v>68</v>
      </c>
      <c r="D78" s="27" t="s">
        <v>71</v>
      </c>
      <c r="E78" s="27"/>
      <c r="F78" s="17"/>
      <c r="G78" s="18"/>
      <c r="H78" s="29"/>
      <c r="I78" s="45"/>
      <c r="J78" s="29"/>
      <c r="K78" s="45"/>
      <c r="L78" s="29"/>
      <c r="M78" s="45"/>
      <c r="N78" s="29"/>
      <c r="O78" s="45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s="26" customFormat="1" ht="4.5" customHeight="1" x14ac:dyDescent="0.2">
      <c r="A79" s="23"/>
      <c r="B79" s="23"/>
      <c r="C79" s="24"/>
      <c r="D79" s="24"/>
      <c r="E79" s="24"/>
      <c r="F79" s="18"/>
      <c r="G79" s="18"/>
      <c r="H79" s="25"/>
      <c r="I79" s="18"/>
      <c r="J79" s="25"/>
      <c r="K79" s="18"/>
      <c r="L79" s="25"/>
      <c r="M79" s="18"/>
      <c r="N79" s="25"/>
      <c r="O79" s="18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15" customHeight="1" x14ac:dyDescent="0.2">
      <c r="A80" s="49" t="s">
        <v>11</v>
      </c>
      <c r="B80" s="50"/>
      <c r="C80" s="9"/>
      <c r="D80" s="10"/>
      <c r="E80" s="10"/>
      <c r="F80" s="11"/>
      <c r="G80" s="39"/>
      <c r="H80" s="13"/>
      <c r="I80" s="39"/>
      <c r="J80" s="13"/>
      <c r="K80" s="39"/>
      <c r="L80" s="13"/>
      <c r="M80" s="39"/>
      <c r="N80" s="13"/>
      <c r="O80" s="39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s="26" customFormat="1" ht="4.5" customHeight="1" x14ac:dyDescent="0.2">
      <c r="A81" s="23"/>
      <c r="B81" s="23"/>
      <c r="C81" s="24"/>
      <c r="D81" s="24"/>
      <c r="E81" s="24"/>
      <c r="F81" s="18"/>
      <c r="G81" s="18"/>
      <c r="H81" s="25"/>
      <c r="I81" s="18"/>
      <c r="J81" s="25"/>
      <c r="K81" s="18"/>
      <c r="L81" s="25"/>
      <c r="M81" s="18"/>
      <c r="N81" s="25"/>
      <c r="O81" s="18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6" x14ac:dyDescent="0.2">
      <c r="A82" s="81" t="s">
        <v>82</v>
      </c>
      <c r="B82" s="81"/>
      <c r="C82" s="14" t="s">
        <v>73</v>
      </c>
      <c r="D82" s="27"/>
      <c r="E82" s="27" t="s">
        <v>12</v>
      </c>
      <c r="F82" s="27"/>
      <c r="G82" s="24"/>
      <c r="H82" s="29" t="s">
        <v>108</v>
      </c>
      <c r="I82" s="24"/>
      <c r="J82" s="29" t="s">
        <v>108</v>
      </c>
      <c r="K82" s="24"/>
      <c r="L82" s="29" t="s">
        <v>108</v>
      </c>
      <c r="M82" s="24"/>
      <c r="N82" s="29">
        <v>0</v>
      </c>
      <c r="O82" s="24"/>
      <c r="P82" s="29">
        <v>1</v>
      </c>
      <c r="Q82" s="29">
        <v>0</v>
      </c>
      <c r="R82" s="29">
        <v>0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ht="30" customHeight="1" x14ac:dyDescent="0.2">
      <c r="A83" s="81"/>
      <c r="B83" s="81"/>
      <c r="C83" s="14" t="s">
        <v>86</v>
      </c>
      <c r="D83" s="27"/>
      <c r="E83" s="27" t="s">
        <v>12</v>
      </c>
      <c r="F83" s="27"/>
      <c r="G83" s="24"/>
      <c r="H83" s="29">
        <v>0</v>
      </c>
      <c r="I83" s="24"/>
      <c r="J83" s="29">
        <v>0</v>
      </c>
      <c r="K83" s="24"/>
      <c r="L83" s="29">
        <v>1</v>
      </c>
      <c r="M83" s="24"/>
      <c r="N83" s="29">
        <v>0</v>
      </c>
      <c r="O83" s="24"/>
      <c r="P83" s="29">
        <v>1</v>
      </c>
      <c r="Q83" s="29">
        <v>0</v>
      </c>
      <c r="R83" s="29" t="s">
        <v>126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ht="30" customHeight="1" x14ac:dyDescent="0.2">
      <c r="A84" s="81"/>
      <c r="B84" s="81"/>
      <c r="C84" s="14" t="s">
        <v>74</v>
      </c>
      <c r="D84" s="27"/>
      <c r="E84" s="27" t="s">
        <v>12</v>
      </c>
      <c r="F84" s="27"/>
      <c r="G84" s="24"/>
      <c r="H84" s="29">
        <v>0</v>
      </c>
      <c r="I84" s="24"/>
      <c r="J84" s="29">
        <v>0</v>
      </c>
      <c r="K84" s="24"/>
      <c r="L84" s="29">
        <v>1</v>
      </c>
      <c r="M84" s="24"/>
      <c r="N84" s="29">
        <v>0</v>
      </c>
      <c r="O84" s="24"/>
      <c r="P84" s="29">
        <v>0</v>
      </c>
      <c r="Q84" s="29">
        <v>1</v>
      </c>
      <c r="R84" s="29">
        <v>0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ht="24" hidden="1" x14ac:dyDescent="0.2">
      <c r="A85" s="81"/>
      <c r="B85" s="81"/>
      <c r="C85" s="27" t="s">
        <v>75</v>
      </c>
      <c r="D85" s="27"/>
      <c r="E85" s="27"/>
      <c r="F85" s="27"/>
      <c r="G85" s="24"/>
      <c r="H85" s="29"/>
      <c r="I85" s="24"/>
      <c r="J85" s="29"/>
      <c r="K85" s="24"/>
      <c r="L85" s="29"/>
      <c r="M85" s="24"/>
      <c r="N85" s="29"/>
      <c r="O85" s="24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51"/>
      <c r="B86" s="51"/>
      <c r="C86" s="51"/>
      <c r="D86" s="51"/>
      <c r="E86" s="51"/>
      <c r="F86" s="51"/>
      <c r="G86" s="18"/>
      <c r="H86" s="52"/>
      <c r="I86" s="18"/>
      <c r="J86" s="52"/>
      <c r="K86" s="18"/>
      <c r="L86" s="52"/>
      <c r="M86" s="18"/>
      <c r="N86" s="52"/>
      <c r="O86" s="18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</row>
    <row r="87" spans="1:28" x14ac:dyDescent="0.2">
      <c r="A87" s="51"/>
      <c r="B87" s="51"/>
      <c r="C87" s="51"/>
      <c r="D87" s="51"/>
      <c r="E87" s="51"/>
      <c r="F87" s="51"/>
      <c r="G87" s="18"/>
      <c r="H87" s="52"/>
      <c r="I87" s="18"/>
      <c r="J87" s="52"/>
      <c r="K87" s="18"/>
      <c r="L87" s="52"/>
      <c r="M87" s="18"/>
      <c r="N87" s="52"/>
      <c r="O87" s="18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</row>
    <row r="88" spans="1:28" x14ac:dyDescent="0.2">
      <c r="A88" s="51"/>
      <c r="B88" s="51"/>
      <c r="C88" s="51"/>
      <c r="D88" s="51"/>
      <c r="E88" s="51"/>
      <c r="F88" s="51"/>
      <c r="G88" s="18"/>
      <c r="H88" s="52"/>
      <c r="I88" s="18"/>
      <c r="J88" s="52"/>
      <c r="K88" s="18"/>
      <c r="L88" s="52"/>
      <c r="M88" s="18"/>
      <c r="N88" s="52"/>
      <c r="O88" s="18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</row>
    <row r="89" spans="1:28" x14ac:dyDescent="0.2">
      <c r="A89" s="53"/>
      <c r="B89" s="53"/>
      <c r="C89" s="53"/>
      <c r="D89" s="53"/>
      <c r="E89" s="53"/>
      <c r="F89" s="53"/>
      <c r="G89" s="54"/>
      <c r="H89" s="52"/>
      <c r="I89" s="54"/>
      <c r="J89" s="52"/>
      <c r="K89" s="54"/>
      <c r="L89" s="52"/>
      <c r="M89" s="54"/>
      <c r="N89" s="52"/>
      <c r="O89" s="54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</row>
    <row r="90" spans="1:28" x14ac:dyDescent="0.2">
      <c r="A90" s="53"/>
      <c r="B90" s="53"/>
      <c r="C90" s="53"/>
      <c r="D90" s="53"/>
      <c r="E90" s="53"/>
      <c r="F90" s="53"/>
      <c r="G90" s="54"/>
      <c r="H90" s="52"/>
      <c r="I90" s="54"/>
      <c r="J90" s="52"/>
      <c r="K90" s="54"/>
      <c r="L90" s="52"/>
      <c r="M90" s="54"/>
      <c r="N90" s="52"/>
      <c r="O90" s="54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 spans="1:28" x14ac:dyDescent="0.2">
      <c r="A91" s="53"/>
      <c r="B91" s="53"/>
      <c r="C91" s="53"/>
      <c r="D91" s="53"/>
      <c r="E91" s="53"/>
      <c r="F91" s="53"/>
      <c r="G91" s="54"/>
      <c r="H91" s="52"/>
      <c r="I91" s="54"/>
      <c r="J91" s="52"/>
      <c r="K91" s="54"/>
      <c r="L91" s="52"/>
      <c r="M91" s="54"/>
      <c r="N91" s="52"/>
      <c r="O91" s="54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 spans="1:28" x14ac:dyDescent="0.2">
      <c r="A92" s="53"/>
      <c r="B92" s="53"/>
      <c r="C92" s="53"/>
      <c r="D92" s="53"/>
      <c r="E92" s="53"/>
      <c r="F92" s="53"/>
      <c r="G92" s="54"/>
      <c r="H92" s="52"/>
      <c r="I92" s="54"/>
      <c r="J92" s="52"/>
      <c r="K92" s="54"/>
      <c r="L92" s="52"/>
      <c r="M92" s="54"/>
      <c r="N92" s="52"/>
      <c r="O92" s="54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 spans="1:28" x14ac:dyDescent="0.2">
      <c r="A93" s="53"/>
      <c r="B93" s="53"/>
      <c r="C93" s="53"/>
      <c r="D93" s="53"/>
      <c r="E93" s="53"/>
      <c r="F93" s="53"/>
      <c r="G93" s="54"/>
      <c r="H93" s="52"/>
      <c r="I93" s="54"/>
      <c r="J93" s="52"/>
      <c r="K93" s="54"/>
      <c r="L93" s="52"/>
      <c r="M93" s="54"/>
      <c r="N93" s="52"/>
      <c r="O93" s="54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</row>
    <row r="94" spans="1:28" x14ac:dyDescent="0.2">
      <c r="A94" s="53"/>
      <c r="B94" s="53"/>
      <c r="C94" s="53"/>
      <c r="D94" s="53"/>
      <c r="E94" s="53"/>
      <c r="F94" s="53"/>
      <c r="G94" s="54"/>
      <c r="H94" s="52"/>
      <c r="I94" s="54"/>
      <c r="J94" s="52"/>
      <c r="K94" s="54"/>
      <c r="L94" s="52"/>
      <c r="M94" s="54"/>
      <c r="N94" s="52"/>
      <c r="O94" s="54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</row>
    <row r="95" spans="1:28" x14ac:dyDescent="0.2">
      <c r="A95" s="53"/>
      <c r="B95" s="53"/>
      <c r="C95" s="53"/>
      <c r="D95" s="53"/>
      <c r="E95" s="53"/>
      <c r="F95" s="53"/>
      <c r="G95" s="54"/>
      <c r="H95" s="52"/>
      <c r="I95" s="54"/>
      <c r="J95" s="52"/>
      <c r="K95" s="54"/>
      <c r="L95" s="52"/>
      <c r="M95" s="54"/>
      <c r="N95" s="52"/>
      <c r="O95" s="54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 spans="1:28" x14ac:dyDescent="0.2">
      <c r="A96" s="53"/>
      <c r="B96" s="53"/>
      <c r="C96" s="53"/>
      <c r="D96" s="53"/>
      <c r="E96" s="53"/>
      <c r="F96" s="53"/>
      <c r="G96" s="54"/>
      <c r="H96" s="52"/>
      <c r="I96" s="54"/>
      <c r="J96" s="52"/>
      <c r="K96" s="54"/>
      <c r="L96" s="52"/>
      <c r="M96" s="54"/>
      <c r="N96" s="52"/>
      <c r="O96" s="54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 spans="1:28" x14ac:dyDescent="0.2">
      <c r="A97" s="53"/>
      <c r="B97" s="53"/>
      <c r="C97" s="53"/>
      <c r="D97" s="53"/>
      <c r="E97" s="53"/>
      <c r="F97" s="53"/>
      <c r="G97" s="54"/>
      <c r="H97" s="52"/>
      <c r="I97" s="54"/>
      <c r="J97" s="52"/>
      <c r="K97" s="54"/>
      <c r="L97" s="52"/>
      <c r="M97" s="54"/>
      <c r="N97" s="52"/>
      <c r="O97" s="54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 spans="1:28" x14ac:dyDescent="0.2">
      <c r="A98" s="53"/>
      <c r="B98" s="53"/>
      <c r="C98" s="53"/>
      <c r="D98" s="53"/>
      <c r="E98" s="53"/>
      <c r="F98" s="53"/>
      <c r="G98" s="54"/>
      <c r="H98" s="52"/>
      <c r="I98" s="54"/>
      <c r="J98" s="52"/>
      <c r="K98" s="54"/>
      <c r="L98" s="52"/>
      <c r="M98" s="54"/>
      <c r="N98" s="52"/>
      <c r="O98" s="54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 spans="1:28" x14ac:dyDescent="0.2">
      <c r="A99" s="53"/>
      <c r="B99" s="53"/>
      <c r="C99" s="53"/>
      <c r="D99" s="53"/>
      <c r="E99" s="53"/>
      <c r="F99" s="53"/>
      <c r="G99" s="54"/>
      <c r="H99" s="52"/>
      <c r="I99" s="54"/>
      <c r="J99" s="52"/>
      <c r="K99" s="54"/>
      <c r="L99" s="52"/>
      <c r="M99" s="54"/>
      <c r="N99" s="52"/>
      <c r="O99" s="54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 spans="1:28" x14ac:dyDescent="0.2">
      <c r="A100" s="53"/>
      <c r="B100" s="53"/>
      <c r="C100" s="53"/>
      <c r="D100" s="53"/>
      <c r="E100" s="53"/>
      <c r="F100" s="53"/>
      <c r="G100" s="54"/>
      <c r="H100" s="52"/>
      <c r="I100" s="54"/>
      <c r="J100" s="52"/>
      <c r="K100" s="54"/>
      <c r="L100" s="52"/>
      <c r="M100" s="54"/>
      <c r="N100" s="52"/>
      <c r="O100" s="54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spans="1:28" x14ac:dyDescent="0.2">
      <c r="A101" s="53"/>
      <c r="B101" s="53"/>
      <c r="C101" s="53"/>
      <c r="D101" s="53"/>
      <c r="E101" s="53"/>
      <c r="F101" s="53"/>
      <c r="G101" s="54"/>
      <c r="H101" s="52"/>
      <c r="I101" s="54"/>
      <c r="J101" s="52"/>
      <c r="K101" s="54"/>
      <c r="L101" s="52"/>
      <c r="M101" s="54"/>
      <c r="N101" s="52"/>
      <c r="O101" s="54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 spans="1:28" x14ac:dyDescent="0.2">
      <c r="A102" s="53"/>
      <c r="B102" s="53"/>
      <c r="C102" s="53"/>
      <c r="D102" s="53"/>
      <c r="E102" s="53"/>
      <c r="F102" s="53"/>
      <c r="G102" s="54"/>
      <c r="H102" s="52"/>
      <c r="I102" s="54"/>
      <c r="J102" s="52"/>
      <c r="K102" s="54"/>
      <c r="L102" s="52"/>
      <c r="M102" s="54"/>
      <c r="N102" s="52"/>
      <c r="O102" s="54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spans="1:28" x14ac:dyDescent="0.2">
      <c r="A103" s="53"/>
      <c r="B103" s="53"/>
      <c r="C103" s="53"/>
      <c r="D103" s="53"/>
      <c r="E103" s="53"/>
      <c r="F103" s="53"/>
      <c r="G103" s="54"/>
      <c r="H103" s="52"/>
      <c r="I103" s="54"/>
      <c r="J103" s="52"/>
      <c r="K103" s="54"/>
      <c r="L103" s="52"/>
      <c r="M103" s="54"/>
      <c r="N103" s="52"/>
      <c r="O103" s="54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 spans="1:28" x14ac:dyDescent="0.2">
      <c r="A104" s="53"/>
      <c r="B104" s="53"/>
      <c r="C104" s="53"/>
      <c r="D104" s="53"/>
      <c r="E104" s="53"/>
      <c r="F104" s="53"/>
      <c r="G104" s="54"/>
      <c r="H104" s="52"/>
      <c r="I104" s="54"/>
      <c r="J104" s="52"/>
      <c r="K104" s="54"/>
      <c r="L104" s="52"/>
      <c r="M104" s="54"/>
      <c r="N104" s="52"/>
      <c r="O104" s="54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spans="1:28" x14ac:dyDescent="0.2">
      <c r="A105" s="53"/>
      <c r="B105" s="53"/>
      <c r="C105" s="53"/>
      <c r="D105" s="53"/>
      <c r="E105" s="53"/>
      <c r="F105" s="53"/>
      <c r="G105" s="54"/>
      <c r="H105" s="52"/>
      <c r="I105" s="54"/>
      <c r="J105" s="52"/>
      <c r="K105" s="54"/>
      <c r="L105" s="52"/>
      <c r="M105" s="54"/>
      <c r="N105" s="52"/>
      <c r="O105" s="54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</row>
    <row r="106" spans="1:28" x14ac:dyDescent="0.2">
      <c r="A106" s="53"/>
      <c r="B106" s="53"/>
      <c r="C106" s="53"/>
      <c r="D106" s="53"/>
      <c r="E106" s="53"/>
      <c r="F106" s="53"/>
      <c r="G106" s="54"/>
      <c r="H106" s="52"/>
      <c r="I106" s="54"/>
      <c r="J106" s="52"/>
      <c r="K106" s="54"/>
      <c r="L106" s="52"/>
      <c r="M106" s="54"/>
      <c r="N106" s="52"/>
      <c r="O106" s="54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 spans="1:28" x14ac:dyDescent="0.2">
      <c r="A107" s="53"/>
      <c r="B107" s="53"/>
      <c r="C107" s="53"/>
      <c r="D107" s="53"/>
      <c r="E107" s="53"/>
      <c r="F107" s="53"/>
      <c r="G107" s="54"/>
      <c r="H107" s="52"/>
      <c r="I107" s="54"/>
      <c r="J107" s="52"/>
      <c r="K107" s="54"/>
      <c r="L107" s="52"/>
      <c r="M107" s="54"/>
      <c r="N107" s="52"/>
      <c r="O107" s="54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 spans="1:28" x14ac:dyDescent="0.2">
      <c r="A108" s="53"/>
      <c r="B108" s="53"/>
      <c r="C108" s="53"/>
      <c r="D108" s="53"/>
      <c r="E108" s="53"/>
      <c r="F108" s="53"/>
      <c r="G108" s="54"/>
      <c r="H108" s="52"/>
      <c r="I108" s="54"/>
      <c r="J108" s="52"/>
      <c r="K108" s="54"/>
      <c r="L108" s="52"/>
      <c r="M108" s="54"/>
      <c r="N108" s="52"/>
      <c r="O108" s="54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 spans="1:28" x14ac:dyDescent="0.2">
      <c r="A109" s="53"/>
      <c r="B109" s="53"/>
      <c r="C109" s="53"/>
      <c r="D109" s="53"/>
      <c r="E109" s="53"/>
      <c r="F109" s="53"/>
      <c r="G109" s="54"/>
      <c r="H109" s="52"/>
      <c r="I109" s="54"/>
      <c r="J109" s="52"/>
      <c r="K109" s="54"/>
      <c r="L109" s="52"/>
      <c r="M109" s="54"/>
      <c r="N109" s="52"/>
      <c r="O109" s="54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spans="1:28" x14ac:dyDescent="0.2">
      <c r="A110" s="53"/>
      <c r="B110" s="53"/>
      <c r="C110" s="53"/>
      <c r="D110" s="53"/>
      <c r="E110" s="53"/>
      <c r="F110" s="53"/>
      <c r="G110" s="54"/>
      <c r="H110" s="52"/>
      <c r="I110" s="54"/>
      <c r="J110" s="52"/>
      <c r="K110" s="54"/>
      <c r="L110" s="52"/>
      <c r="M110" s="54"/>
      <c r="N110" s="52"/>
      <c r="O110" s="54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 spans="1:28" x14ac:dyDescent="0.2">
      <c r="A111" s="53"/>
      <c r="B111" s="53"/>
      <c r="C111" s="53"/>
      <c r="D111" s="53"/>
      <c r="E111" s="53"/>
      <c r="F111" s="53"/>
      <c r="G111" s="54"/>
      <c r="H111" s="52"/>
      <c r="I111" s="54"/>
      <c r="J111" s="52"/>
      <c r="K111" s="54"/>
      <c r="L111" s="52"/>
      <c r="M111" s="54"/>
      <c r="N111" s="52"/>
      <c r="O111" s="54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 spans="1:28" x14ac:dyDescent="0.2">
      <c r="A112" s="53"/>
      <c r="B112" s="53"/>
      <c r="C112" s="53"/>
      <c r="D112" s="53"/>
      <c r="E112" s="53"/>
      <c r="F112" s="53"/>
      <c r="G112" s="54"/>
      <c r="H112" s="52"/>
      <c r="I112" s="54"/>
      <c r="J112" s="52"/>
      <c r="K112" s="54"/>
      <c r="L112" s="52"/>
      <c r="M112" s="54"/>
      <c r="N112" s="52"/>
      <c r="O112" s="54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 spans="1:28" x14ac:dyDescent="0.2">
      <c r="A113" s="53"/>
      <c r="B113" s="53"/>
      <c r="C113" s="53"/>
      <c r="D113" s="53"/>
      <c r="E113" s="53"/>
      <c r="F113" s="53"/>
      <c r="G113" s="54"/>
      <c r="H113" s="52"/>
      <c r="I113" s="54"/>
      <c r="J113" s="52"/>
      <c r="K113" s="54"/>
      <c r="L113" s="52"/>
      <c r="M113" s="54"/>
      <c r="N113" s="52"/>
      <c r="O113" s="54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</row>
    <row r="114" spans="1:28" x14ac:dyDescent="0.2">
      <c r="A114" s="53"/>
      <c r="B114" s="53"/>
      <c r="C114" s="53"/>
      <c r="D114" s="53"/>
      <c r="E114" s="53"/>
      <c r="F114" s="53"/>
      <c r="G114" s="54"/>
      <c r="H114" s="52"/>
      <c r="I114" s="54"/>
      <c r="J114" s="52"/>
      <c r="K114" s="54"/>
      <c r="L114" s="52"/>
      <c r="M114" s="54"/>
      <c r="N114" s="52"/>
      <c r="O114" s="54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</row>
    <row r="115" spans="1:28" x14ac:dyDescent="0.2">
      <c r="A115" s="53"/>
      <c r="B115" s="53"/>
      <c r="C115" s="53"/>
      <c r="D115" s="53"/>
      <c r="E115" s="53"/>
      <c r="F115" s="53"/>
      <c r="G115" s="54"/>
      <c r="H115" s="52"/>
      <c r="I115" s="54"/>
      <c r="J115" s="52"/>
      <c r="K115" s="54"/>
      <c r="L115" s="52"/>
      <c r="M115" s="54"/>
      <c r="N115" s="52"/>
      <c r="O115" s="54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</row>
    <row r="116" spans="1:28" x14ac:dyDescent="0.2">
      <c r="A116" s="53"/>
      <c r="B116" s="53"/>
      <c r="C116" s="53"/>
      <c r="D116" s="53"/>
      <c r="E116" s="53"/>
      <c r="F116" s="53"/>
      <c r="G116" s="54"/>
      <c r="H116" s="52"/>
      <c r="I116" s="54"/>
      <c r="J116" s="52"/>
      <c r="K116" s="54"/>
      <c r="L116" s="52"/>
      <c r="M116" s="54"/>
      <c r="N116" s="52"/>
      <c r="O116" s="54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</row>
    <row r="117" spans="1:28" x14ac:dyDescent="0.2">
      <c r="A117" s="53"/>
      <c r="B117" s="53"/>
      <c r="C117" s="53"/>
      <c r="D117" s="53"/>
      <c r="E117" s="53"/>
      <c r="F117" s="53"/>
      <c r="G117" s="54"/>
      <c r="H117" s="52"/>
      <c r="I117" s="54"/>
      <c r="J117" s="52"/>
      <c r="K117" s="54"/>
      <c r="L117" s="52"/>
      <c r="M117" s="54"/>
      <c r="N117" s="52"/>
      <c r="O117" s="54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</row>
    <row r="118" spans="1:28" x14ac:dyDescent="0.2">
      <c r="A118" s="53"/>
      <c r="B118" s="53"/>
      <c r="C118" s="53"/>
      <c r="D118" s="53"/>
      <c r="E118" s="53"/>
      <c r="F118" s="53"/>
      <c r="G118" s="54"/>
      <c r="H118" s="52"/>
      <c r="I118" s="54"/>
      <c r="J118" s="52"/>
      <c r="K118" s="54"/>
      <c r="L118" s="52"/>
      <c r="M118" s="54"/>
      <c r="N118" s="52"/>
      <c r="O118" s="54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</row>
    <row r="119" spans="1:28" x14ac:dyDescent="0.2">
      <c r="A119" s="53"/>
      <c r="B119" s="53"/>
      <c r="C119" s="53"/>
      <c r="D119" s="53"/>
      <c r="E119" s="53"/>
      <c r="F119" s="53"/>
      <c r="G119" s="54"/>
      <c r="H119" s="52"/>
      <c r="I119" s="54"/>
      <c r="J119" s="52"/>
      <c r="K119" s="54"/>
      <c r="L119" s="52"/>
      <c r="M119" s="54"/>
      <c r="N119" s="52"/>
      <c r="O119" s="54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</row>
    <row r="120" spans="1:28" x14ac:dyDescent="0.2">
      <c r="A120" s="53"/>
      <c r="B120" s="53"/>
      <c r="C120" s="53"/>
      <c r="D120" s="53"/>
      <c r="E120" s="53"/>
      <c r="F120" s="53"/>
      <c r="G120" s="54"/>
      <c r="H120" s="52"/>
      <c r="I120" s="54"/>
      <c r="J120" s="52"/>
      <c r="K120" s="54"/>
      <c r="L120" s="52"/>
      <c r="M120" s="54"/>
      <c r="N120" s="52"/>
      <c r="O120" s="54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</row>
    <row r="121" spans="1:28" x14ac:dyDescent="0.2">
      <c r="A121" s="53"/>
      <c r="B121" s="53"/>
      <c r="C121" s="53"/>
      <c r="D121" s="53"/>
      <c r="E121" s="53"/>
      <c r="F121" s="53"/>
      <c r="G121" s="54"/>
      <c r="H121" s="52"/>
      <c r="I121" s="54"/>
      <c r="J121" s="52"/>
      <c r="K121" s="54"/>
      <c r="L121" s="52"/>
      <c r="M121" s="54"/>
      <c r="N121" s="52"/>
      <c r="O121" s="54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</row>
    <row r="122" spans="1:28" x14ac:dyDescent="0.2">
      <c r="A122" s="53"/>
      <c r="B122" s="53"/>
      <c r="C122" s="53"/>
      <c r="D122" s="53"/>
      <c r="E122" s="53"/>
      <c r="F122" s="53"/>
      <c r="G122" s="54"/>
      <c r="H122" s="52"/>
      <c r="I122" s="54"/>
      <c r="J122" s="52"/>
      <c r="K122" s="54"/>
      <c r="L122" s="52"/>
      <c r="M122" s="54"/>
      <c r="N122" s="52"/>
      <c r="O122" s="54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</row>
    <row r="123" spans="1:28" x14ac:dyDescent="0.2">
      <c r="A123" s="53"/>
      <c r="B123" s="53"/>
      <c r="C123" s="53"/>
      <c r="D123" s="53"/>
      <c r="E123" s="53"/>
      <c r="F123" s="53"/>
      <c r="G123" s="54"/>
      <c r="H123" s="52"/>
      <c r="I123" s="54"/>
      <c r="J123" s="52"/>
      <c r="K123" s="54"/>
      <c r="L123" s="52"/>
      <c r="M123" s="54"/>
      <c r="N123" s="52"/>
      <c r="O123" s="54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</row>
    <row r="124" spans="1:28" x14ac:dyDescent="0.2">
      <c r="A124" s="53"/>
      <c r="B124" s="53"/>
      <c r="C124" s="53"/>
      <c r="D124" s="53"/>
      <c r="E124" s="53"/>
      <c r="F124" s="53"/>
      <c r="G124" s="54"/>
      <c r="H124" s="52"/>
      <c r="I124" s="54"/>
      <c r="J124" s="52"/>
      <c r="K124" s="54"/>
      <c r="L124" s="52"/>
      <c r="M124" s="54"/>
      <c r="N124" s="52"/>
      <c r="O124" s="54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</row>
    <row r="125" spans="1:28" x14ac:dyDescent="0.2">
      <c r="A125" s="53"/>
      <c r="B125" s="53"/>
      <c r="C125" s="53"/>
      <c r="D125" s="53"/>
      <c r="E125" s="53"/>
      <c r="F125" s="53"/>
      <c r="G125" s="54"/>
      <c r="H125" s="52"/>
      <c r="I125" s="54"/>
      <c r="J125" s="52"/>
      <c r="K125" s="54"/>
      <c r="L125" s="52"/>
      <c r="M125" s="54"/>
      <c r="N125" s="52"/>
      <c r="O125" s="54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</row>
    <row r="126" spans="1:28" x14ac:dyDescent="0.2">
      <c r="A126" s="53"/>
      <c r="B126" s="53"/>
      <c r="C126" s="53"/>
      <c r="D126" s="53"/>
      <c r="E126" s="53"/>
      <c r="F126" s="53"/>
      <c r="G126" s="54"/>
      <c r="H126" s="52"/>
      <c r="I126" s="54"/>
      <c r="J126" s="52"/>
      <c r="K126" s="54"/>
      <c r="L126" s="52"/>
      <c r="M126" s="54"/>
      <c r="N126" s="52"/>
      <c r="O126" s="54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</row>
    <row r="127" spans="1:28" x14ac:dyDescent="0.2">
      <c r="A127" s="53"/>
      <c r="B127" s="53"/>
      <c r="C127" s="53"/>
      <c r="D127" s="53"/>
      <c r="E127" s="53"/>
      <c r="F127" s="53"/>
      <c r="G127" s="54"/>
      <c r="H127" s="52"/>
      <c r="I127" s="54"/>
      <c r="J127" s="52"/>
      <c r="K127" s="54"/>
      <c r="L127" s="52"/>
      <c r="M127" s="54"/>
      <c r="N127" s="52"/>
      <c r="O127" s="54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</row>
    <row r="128" spans="1:28" x14ac:dyDescent="0.2">
      <c r="A128" s="53"/>
      <c r="B128" s="53"/>
      <c r="C128" s="53"/>
      <c r="D128" s="53"/>
      <c r="E128" s="53"/>
      <c r="F128" s="53"/>
      <c r="G128" s="54"/>
      <c r="H128" s="52"/>
      <c r="I128" s="54"/>
      <c r="J128" s="52"/>
      <c r="K128" s="54"/>
      <c r="L128" s="52"/>
      <c r="M128" s="54"/>
      <c r="N128" s="52"/>
      <c r="O128" s="54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</row>
    <row r="129" spans="1:28" x14ac:dyDescent="0.2">
      <c r="A129" s="55"/>
      <c r="B129" s="55"/>
      <c r="C129" s="55"/>
      <c r="D129" s="55"/>
      <c r="E129" s="55"/>
      <c r="F129" s="55"/>
      <c r="G129" s="56"/>
      <c r="H129" s="57"/>
      <c r="I129" s="56"/>
      <c r="J129" s="57"/>
      <c r="K129" s="56"/>
      <c r="L129" s="57"/>
      <c r="M129" s="56"/>
      <c r="N129" s="57"/>
      <c r="O129" s="56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</row>
    <row r="130" spans="1:28" x14ac:dyDescent="0.2">
      <c r="A130" s="55"/>
      <c r="B130" s="55"/>
      <c r="C130" s="55"/>
      <c r="D130" s="55"/>
      <c r="E130" s="55"/>
      <c r="F130" s="55"/>
      <c r="G130" s="56"/>
      <c r="H130" s="57"/>
      <c r="I130" s="56"/>
      <c r="J130" s="57"/>
      <c r="K130" s="56"/>
      <c r="L130" s="57"/>
      <c r="M130" s="56"/>
      <c r="N130" s="57"/>
      <c r="O130" s="56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</row>
    <row r="131" spans="1:28" x14ac:dyDescent="0.2">
      <c r="A131" s="55"/>
      <c r="B131" s="55"/>
      <c r="C131" s="55"/>
      <c r="D131" s="55"/>
      <c r="E131" s="55"/>
      <c r="F131" s="55"/>
      <c r="G131" s="56"/>
      <c r="H131" s="57"/>
      <c r="I131" s="56"/>
      <c r="J131" s="57"/>
      <c r="K131" s="56"/>
      <c r="L131" s="57"/>
      <c r="M131" s="56"/>
      <c r="N131" s="57"/>
      <c r="O131" s="56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</row>
    <row r="132" spans="1:28" x14ac:dyDescent="0.2">
      <c r="A132" s="55"/>
      <c r="B132" s="55"/>
      <c r="C132" s="55"/>
      <c r="D132" s="55"/>
      <c r="E132" s="55"/>
      <c r="F132" s="55"/>
      <c r="G132" s="56"/>
      <c r="H132" s="57"/>
      <c r="I132" s="56"/>
      <c r="J132" s="57"/>
      <c r="K132" s="56"/>
      <c r="L132" s="57"/>
      <c r="M132" s="56"/>
      <c r="N132" s="57"/>
      <c r="O132" s="56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</row>
    <row r="133" spans="1:28" x14ac:dyDescent="0.2">
      <c r="A133" s="55"/>
      <c r="B133" s="55"/>
      <c r="C133" s="55"/>
      <c r="D133" s="55"/>
      <c r="E133" s="55"/>
      <c r="F133" s="55"/>
      <c r="G133" s="56"/>
      <c r="H133" s="57"/>
      <c r="I133" s="56"/>
      <c r="J133" s="57"/>
      <c r="K133" s="56"/>
      <c r="L133" s="57"/>
      <c r="M133" s="56"/>
      <c r="N133" s="57"/>
      <c r="O133" s="56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</row>
    <row r="134" spans="1:28" x14ac:dyDescent="0.2">
      <c r="A134" s="55"/>
      <c r="B134" s="55"/>
      <c r="C134" s="55"/>
      <c r="D134" s="55"/>
      <c r="E134" s="55"/>
      <c r="F134" s="55"/>
      <c r="G134" s="56"/>
      <c r="H134" s="57"/>
      <c r="I134" s="56"/>
      <c r="J134" s="57"/>
      <c r="K134" s="56"/>
      <c r="L134" s="57"/>
      <c r="M134" s="56"/>
      <c r="N134" s="57"/>
      <c r="O134" s="56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</row>
    <row r="135" spans="1:28" x14ac:dyDescent="0.2">
      <c r="A135" s="55"/>
      <c r="B135" s="55"/>
      <c r="C135" s="55"/>
      <c r="D135" s="55"/>
      <c r="E135" s="55"/>
      <c r="F135" s="55"/>
      <c r="G135" s="56"/>
      <c r="H135" s="57"/>
      <c r="I135" s="56"/>
      <c r="J135" s="57"/>
      <c r="K135" s="56"/>
      <c r="L135" s="57"/>
      <c r="M135" s="56"/>
      <c r="N135" s="57"/>
      <c r="O135" s="56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</row>
    <row r="136" spans="1:28" x14ac:dyDescent="0.2">
      <c r="A136" s="55"/>
      <c r="B136" s="55"/>
      <c r="C136" s="55"/>
      <c r="D136" s="55"/>
      <c r="E136" s="55"/>
      <c r="F136" s="55"/>
      <c r="G136" s="56"/>
      <c r="H136" s="57"/>
      <c r="I136" s="56"/>
      <c r="J136" s="57"/>
      <c r="K136" s="56"/>
      <c r="L136" s="57"/>
      <c r="M136" s="56"/>
      <c r="N136" s="57"/>
      <c r="O136" s="56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</row>
    <row r="137" spans="1:28" x14ac:dyDescent="0.2">
      <c r="A137" s="55"/>
      <c r="B137" s="55"/>
      <c r="C137" s="55"/>
      <c r="D137" s="55"/>
      <c r="E137" s="55"/>
      <c r="F137" s="55"/>
      <c r="G137" s="56"/>
      <c r="H137" s="57"/>
      <c r="I137" s="56"/>
      <c r="J137" s="57"/>
      <c r="K137" s="56"/>
      <c r="L137" s="57"/>
      <c r="M137" s="56"/>
      <c r="N137" s="57"/>
      <c r="O137" s="56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</row>
    <row r="138" spans="1:28" x14ac:dyDescent="0.2">
      <c r="A138" s="55"/>
      <c r="B138" s="55"/>
      <c r="C138" s="55"/>
      <c r="D138" s="55"/>
      <c r="E138" s="55"/>
      <c r="F138" s="55"/>
      <c r="G138" s="56"/>
      <c r="H138" s="57"/>
      <c r="I138" s="56"/>
      <c r="J138" s="57"/>
      <c r="K138" s="56"/>
      <c r="L138" s="57"/>
      <c r="M138" s="56"/>
      <c r="N138" s="57"/>
      <c r="O138" s="56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</row>
  </sheetData>
  <mergeCells count="19">
    <mergeCell ref="A82:B85"/>
    <mergeCell ref="B9:B14"/>
    <mergeCell ref="A23:A39"/>
    <mergeCell ref="A43:B44"/>
    <mergeCell ref="B23:B24"/>
    <mergeCell ref="B26:B33"/>
    <mergeCell ref="A59:A64"/>
    <mergeCell ref="A66:A67"/>
    <mergeCell ref="A75:B78"/>
    <mergeCell ref="A69:B73"/>
    <mergeCell ref="D7:D14"/>
    <mergeCell ref="A1:B1"/>
    <mergeCell ref="A48:A55"/>
    <mergeCell ref="B35:C35"/>
    <mergeCell ref="B36:B39"/>
    <mergeCell ref="A3:B5"/>
    <mergeCell ref="B16:B21"/>
    <mergeCell ref="A7:A21"/>
    <mergeCell ref="B48:B55"/>
  </mergeCells>
  <pageMargins left="0.7" right="0.7" top="0.75" bottom="0.75" header="0.3" footer="0.3"/>
  <pageSetup orientation="portrait" r:id="rId1"/>
  <ignoredErrors>
    <ignoredError sqref="P19:R1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Gowri R</cp:lastModifiedBy>
  <dcterms:created xsi:type="dcterms:W3CDTF">2013-10-19T06:48:37Z</dcterms:created>
  <dcterms:modified xsi:type="dcterms:W3CDTF">2015-01-05T10:35:54Z</dcterms:modified>
</cp:coreProperties>
</file>