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futurefocus-my.sharepoint.com/personal/pmo_focusite_com/Documents/PMO/"/>
    </mc:Choice>
  </mc:AlternateContent>
  <bookViews>
    <workbookView xWindow="0" yWindow="0" windowWidth="20490" windowHeight="7650" tabRatio="777" firstSheet="1" activeTab="2"/>
  </bookViews>
  <sheets>
    <sheet name="Objectives" sheetId="12" r:id="rId1"/>
    <sheet name="Score" sheetId="14" r:id="rId2"/>
    <sheet name="Score-Summary" sheetId="15" r:id="rId3"/>
    <sheet name="Lessons-Log" sheetId="16" r:id="rId4"/>
  </sheets>
  <calcPr calcId="162912"/>
</workbook>
</file>

<file path=xl/calcChain.xml><?xml version="1.0" encoding="utf-8"?>
<calcChain xmlns="http://schemas.openxmlformats.org/spreadsheetml/2006/main">
  <c r="L3" i="14" l="1"/>
  <c r="G3" i="14"/>
  <c r="D3" i="15"/>
  <c r="J45" i="14"/>
  <c r="L45" i="14"/>
  <c r="J44" i="14"/>
  <c r="L44" i="14"/>
  <c r="J43" i="14"/>
  <c r="L43" i="14"/>
  <c r="J42" i="14"/>
  <c r="L42" i="14"/>
  <c r="J41" i="14"/>
  <c r="L41" i="14"/>
  <c r="J39" i="14"/>
  <c r="L39" i="14"/>
  <c r="J38" i="14"/>
  <c r="L38" i="14"/>
  <c r="J37" i="14"/>
  <c r="L37" i="14"/>
  <c r="J36" i="14"/>
  <c r="L36" i="14"/>
  <c r="J35" i="14"/>
  <c r="L35" i="14"/>
  <c r="J34" i="14"/>
  <c r="L34" i="14"/>
  <c r="J26" i="14"/>
  <c r="K26" i="14"/>
  <c r="L26" i="14"/>
  <c r="J15" i="14"/>
  <c r="K15" i="14"/>
  <c r="L15" i="14"/>
  <c r="J8" i="14"/>
  <c r="K8" i="14"/>
  <c r="L8" i="14"/>
  <c r="L2" i="14"/>
  <c r="D2" i="15"/>
  <c r="G4" i="14"/>
  <c r="F26" i="14"/>
  <c r="F15" i="14"/>
  <c r="F8" i="14"/>
  <c r="E45" i="14"/>
  <c r="G45" i="14"/>
  <c r="E44" i="14"/>
  <c r="G44" i="14"/>
  <c r="E43" i="14"/>
  <c r="G43" i="14"/>
  <c r="E42" i="14"/>
  <c r="G42" i="14"/>
  <c r="E41" i="14"/>
  <c r="G41" i="14"/>
  <c r="E39" i="14"/>
  <c r="G39" i="14"/>
  <c r="E38" i="14"/>
  <c r="G38" i="14"/>
  <c r="E37" i="14"/>
  <c r="G37" i="14"/>
  <c r="E36" i="14"/>
  <c r="G36" i="14"/>
  <c r="E35" i="14"/>
  <c r="G35" i="14"/>
  <c r="E34" i="14"/>
  <c r="G34" i="14"/>
  <c r="E26" i="14"/>
  <c r="E15" i="14"/>
  <c r="E8" i="14"/>
  <c r="G8" i="14"/>
  <c r="G26" i="14"/>
  <c r="G15" i="14"/>
  <c r="G2" i="14"/>
</calcChain>
</file>

<file path=xl/comments1.xml><?xml version="1.0" encoding="utf-8"?>
<comments xmlns="http://schemas.openxmlformats.org/spreadsheetml/2006/main">
  <authors>
    <author>Hari Thapliyal</author>
    <author/>
  </authors>
  <commentList>
    <comment ref="E7" authorId="0" shapeId="0">
      <text>
        <r>
          <rPr>
            <b/>
            <sz val="9"/>
            <color indexed="81"/>
            <rFont val="Tahoma"/>
            <family val="2"/>
          </rPr>
          <t>Enter between 1 - 5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Enter between 1 - 5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Enter between 1 - 5</t>
        </r>
      </text>
    </comment>
    <comment ref="K7" authorId="0" shapeId="0">
      <text>
        <r>
          <rPr>
            <b/>
            <sz val="9"/>
            <color indexed="81"/>
            <rFont val="Tahoma"/>
            <family val="2"/>
          </rPr>
          <t>Enter between 1 - 5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1" authorId="1" shapeId="0">
      <text>
        <r>
          <rPr>
            <sz val="10"/>
            <color rgb="FF000000"/>
            <rFont val="Arial"/>
            <family val="2"/>
          </rPr>
          <t>Defect means system crashing/ improper validation, integration issue, UI alignment, navigation. Defect does not missing functionality.
	-Hari Thapliyal</t>
        </r>
      </text>
    </comment>
  </commentList>
</comments>
</file>

<file path=xl/sharedStrings.xml><?xml version="1.0" encoding="utf-8"?>
<sst xmlns="http://schemas.openxmlformats.org/spreadsheetml/2006/main" count="172" uniqueCount="123">
  <si>
    <t>Code</t>
  </si>
  <si>
    <t xml:space="preserve">Objective </t>
  </si>
  <si>
    <t>TB</t>
  </si>
  <si>
    <t>Team Binding</t>
  </si>
  <si>
    <t>PF</t>
  </si>
  <si>
    <t>Project Focussed</t>
  </si>
  <si>
    <t>RP</t>
  </si>
  <si>
    <t>Retention of Performers</t>
  </si>
  <si>
    <t>AEL</t>
  </si>
  <si>
    <t>Auto Expulsion of Laggers</t>
  </si>
  <si>
    <t>NCCPQ</t>
  </si>
  <si>
    <t>No competion at the cost of Product Quality</t>
  </si>
  <si>
    <t>QD</t>
  </si>
  <si>
    <t>Quality Delivery</t>
  </si>
  <si>
    <t>TD</t>
  </si>
  <si>
    <t>Timely Delivery</t>
  </si>
  <si>
    <t>B4O</t>
  </si>
  <si>
    <t>Binding for the Organization</t>
  </si>
  <si>
    <t>DUPL</t>
  </si>
  <si>
    <t>Discourage unplanned off from work</t>
  </si>
  <si>
    <t>VCC</t>
  </si>
  <si>
    <t>Value creation for Customer</t>
  </si>
  <si>
    <t>VCO</t>
  </si>
  <si>
    <t>Value creation for Organization</t>
  </si>
  <si>
    <t>TP</t>
  </si>
  <si>
    <t>Team Play</t>
  </si>
  <si>
    <t>AT</t>
  </si>
  <si>
    <t>Agility in Team</t>
  </si>
  <si>
    <t>HTP</t>
  </si>
  <si>
    <t>High Team Productivity</t>
  </si>
  <si>
    <t>TEW</t>
  </si>
  <si>
    <t>Team Enjoy Working</t>
  </si>
  <si>
    <t>Update this Every Weekend After Retrospective</t>
  </si>
  <si>
    <t>Project Code</t>
  </si>
  <si>
    <t>KE.BBPE.1</t>
  </si>
  <si>
    <t>Final Score</t>
  </si>
  <si>
    <t>Sprint #</t>
  </si>
  <si>
    <t>Wk#-&gt;</t>
  </si>
  <si>
    <t>Sprint Start Date</t>
  </si>
  <si>
    <t>Sprint End Date</t>
  </si>
  <si>
    <t>Sprint Duration (Days)</t>
  </si>
  <si>
    <t>No of Resources</t>
  </si>
  <si>
    <t>Weightage/Gross Total</t>
  </si>
  <si>
    <t>Weightage</t>
  </si>
  <si>
    <t>Calculation</t>
  </si>
  <si>
    <t>Teams's Rating</t>
  </si>
  <si>
    <t>Customer's Rating</t>
  </si>
  <si>
    <t>Total</t>
  </si>
  <si>
    <t>Team Living Agile Values</t>
  </si>
  <si>
    <t>Team is Focussed</t>
  </si>
  <si>
    <t>Team is Committed to Sprint Goal</t>
  </si>
  <si>
    <t>Team has Courage to take risk and make decisions</t>
  </si>
  <si>
    <t>Close Communications</t>
  </si>
  <si>
    <t>Team is Respect practices, other values, other people's value</t>
  </si>
  <si>
    <t>Team is living opennes/transparency value</t>
  </si>
  <si>
    <t>Team Living Agile Principles</t>
  </si>
  <si>
    <t>Continuous Value Delivery</t>
  </si>
  <si>
    <t>Welcome Change</t>
  </si>
  <si>
    <t>Deliver Frequently</t>
  </si>
  <si>
    <t>Scrum Team Working Together</t>
  </si>
  <si>
    <t>Team members are Highly Motivated</t>
  </si>
  <si>
    <t>Sustainable Pace</t>
  </si>
  <si>
    <t>Technical Excellence</t>
  </si>
  <si>
    <t>Architecutre is Evolving</t>
  </si>
  <si>
    <t>Regular Cadence</t>
  </si>
  <si>
    <t>Adjusting Behaviour</t>
  </si>
  <si>
    <t>Competency and Enjoying Work</t>
  </si>
  <si>
    <t>Great Team</t>
  </si>
  <si>
    <t>Moral of the team</t>
  </si>
  <si>
    <t>Helpfulness of team to each other</t>
  </si>
  <si>
    <t>Ability to solve impediments</t>
  </si>
  <si>
    <t>Team Proactiveness</t>
  </si>
  <si>
    <t>Team's ability to deliver the commitments</t>
  </si>
  <si>
    <t>Benchmark</t>
  </si>
  <si>
    <t>Productivity, Quality</t>
  </si>
  <si>
    <t>Functional Point Written by a every team</t>
  </si>
  <si>
    <t>% UAT test cases passed</t>
  </si>
  <si>
    <t>Test Coverage</t>
  </si>
  <si>
    <t>Functional Point Test Coverage</t>
  </si>
  <si>
    <t>Value Delivered (Value Points)</t>
  </si>
  <si>
    <t>Number of Product Demos</t>
  </si>
  <si>
    <t>No of defect leak to customer</t>
  </si>
  <si>
    <t>No of Defects Leaked to QA</t>
  </si>
  <si>
    <t>Issues in the issue log</t>
  </si>
  <si>
    <t>Time spent on rework (Hours)</t>
  </si>
  <si>
    <t>Team's unplanned leaves (Days)</t>
  </si>
  <si>
    <t>Project Id</t>
  </si>
  <si>
    <t>Sprint St Date</t>
  </si>
  <si>
    <t>Year Wk#</t>
  </si>
  <si>
    <t>Project Wk#</t>
  </si>
  <si>
    <t>Sprint#</t>
  </si>
  <si>
    <t>Score</t>
  </si>
  <si>
    <t>Duration</t>
  </si>
  <si>
    <t>Resources</t>
  </si>
  <si>
    <t>Team Learning Register</t>
  </si>
  <si>
    <t>Date</t>
  </si>
  <si>
    <t>ProjectID</t>
  </si>
  <si>
    <t>Soruces</t>
  </si>
  <si>
    <t>Type</t>
  </si>
  <si>
    <t>Particular</t>
  </si>
  <si>
    <t>Actionee</t>
  </si>
  <si>
    <t>Retrospective</t>
  </si>
  <si>
    <t>Improvement</t>
  </si>
  <si>
    <t>Must start doing sprint planning</t>
  </si>
  <si>
    <t>Impediments must be identified, assigned and resolved within the SLA time.</t>
  </si>
  <si>
    <t>Scrum Board must be updated regularly</t>
  </si>
  <si>
    <t>Implement FxCop tool duing built to monitor code quality</t>
  </si>
  <si>
    <t>Best Practices</t>
  </si>
  <si>
    <t>Learned unit testing so continue.</t>
  </si>
  <si>
    <t>Focus on code quality improvement. So remain conscious about code quality while doing coding.</t>
  </si>
  <si>
    <t>Technical discussion for learning new technology trends</t>
  </si>
  <si>
    <t>Stop Doing</t>
  </si>
  <si>
    <t>Changing resource in the middle of sprint.</t>
  </si>
  <si>
    <t>SM - Retrospective to 9.30  to 10.30 and then Sprint planning 10.30 to 11.30</t>
  </si>
  <si>
    <t xml:space="preserve">Planned demo with client on scheduled time on Friday </t>
  </si>
  <si>
    <t>Sprint duration 2 weeks</t>
  </si>
  <si>
    <t>Values</t>
  </si>
  <si>
    <t>Principle</t>
  </si>
  <si>
    <t>Enjoy Work</t>
  </si>
  <si>
    <t>Productivity</t>
  </si>
  <si>
    <t>Not Measured</t>
  </si>
  <si>
    <t>Sprint01</t>
  </si>
  <si>
    <t>Sprint02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</si>
</sst>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FF0000"/>
      <name val="Arial"/>
      <family val="2"/>
    </font>
    <font>
      <b/>
      <sz val="14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8">
    <xf numFmtId="0" fontId="0" fillId="0" borderId="0" xfId="0" applyFont="1" applyAlignment="1"/>
    <xf numFmtId="0" fontId="0" fillId="0" borderId="0" xfId="0" applyFont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right" vertical="top"/>
    </xf>
    <xf numFmtId="0" fontId="0" fillId="2" borderId="1" xfId="0" applyFont="1" applyFill="1" applyBorder="1" applyAlignment="1">
      <alignment horizontal="left" vertical="top"/>
    </xf>
    <xf numFmtId="9" fontId="1" fillId="0" borderId="1" xfId="0" applyNumberFormat="1" applyFont="1" applyBorder="1" applyAlignment="1">
      <alignment horizontal="right" vertical="top"/>
    </xf>
    <xf numFmtId="0" fontId="1" fillId="0" borderId="1" xfId="0" applyFont="1" applyBorder="1" applyAlignment="1">
      <alignment horizontal="left" vertical="top" indent="2"/>
    </xf>
    <xf numFmtId="0" fontId="3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right" vertical="top"/>
    </xf>
    <xf numFmtId="9" fontId="4" fillId="2" borderId="1" xfId="0" applyNumberFormat="1" applyFont="1" applyFill="1" applyBorder="1" applyAlignment="1">
      <alignment horizontal="right" vertical="top"/>
    </xf>
    <xf numFmtId="9" fontId="0" fillId="2" borderId="1" xfId="1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 wrapText="1"/>
    </xf>
    <xf numFmtId="0" fontId="1" fillId="0" borderId="1" xfId="0" applyFont="1" applyBorder="1" applyAlignment="1"/>
    <xf numFmtId="0" fontId="0" fillId="0" borderId="1" xfId="0" applyFont="1" applyBorder="1" applyAlignment="1"/>
    <xf numFmtId="0" fontId="3" fillId="2" borderId="1" xfId="0" applyFont="1" applyFill="1" applyBorder="1" applyAlignment="1"/>
    <xf numFmtId="0" fontId="1" fillId="2" borderId="2" xfId="0" applyFont="1" applyFill="1" applyBorder="1" applyAlignment="1">
      <alignment horizontal="left" vertical="top" wrapText="1"/>
    </xf>
    <xf numFmtId="10" fontId="3" fillId="2" borderId="2" xfId="0" applyNumberFormat="1" applyFont="1" applyFill="1" applyBorder="1" applyAlignment="1">
      <alignment horizontal="right" vertical="top"/>
    </xf>
    <xf numFmtId="10" fontId="1" fillId="0" borderId="2" xfId="0" applyNumberFormat="1" applyFont="1" applyBorder="1" applyAlignment="1">
      <alignment horizontal="right" vertical="top"/>
    </xf>
    <xf numFmtId="0" fontId="0" fillId="0" borderId="2" xfId="0" applyFont="1" applyBorder="1" applyAlignment="1">
      <alignment horizontal="right" vertical="top"/>
    </xf>
    <xf numFmtId="10" fontId="1" fillId="0" borderId="2" xfId="0" applyNumberFormat="1" applyFont="1" applyBorder="1" applyAlignment="1">
      <alignment horizontal="left" vertical="top"/>
    </xf>
    <xf numFmtId="9" fontId="0" fillId="0" borderId="3" xfId="0" applyNumberFormat="1" applyFont="1" applyBorder="1" applyAlignment="1">
      <alignment horizontal="right" vertical="top"/>
    </xf>
    <xf numFmtId="9" fontId="1" fillId="0" borderId="4" xfId="0" applyNumberFormat="1" applyFont="1" applyBorder="1" applyAlignment="1">
      <alignment horizontal="right" vertical="top"/>
    </xf>
    <xf numFmtId="0" fontId="1" fillId="2" borderId="4" xfId="0" applyFont="1" applyFill="1" applyBorder="1" applyAlignment="1">
      <alignment horizontal="left" vertical="top" wrapText="1"/>
    </xf>
    <xf numFmtId="10" fontId="3" fillId="2" borderId="3" xfId="0" applyNumberFormat="1" applyFont="1" applyFill="1" applyBorder="1" applyAlignment="1">
      <alignment horizontal="left" vertical="top"/>
    </xf>
    <xf numFmtId="9" fontId="3" fillId="2" borderId="4" xfId="0" applyNumberFormat="1" applyFont="1" applyFill="1" applyBorder="1" applyAlignment="1">
      <alignment horizontal="right" vertical="top"/>
    </xf>
    <xf numFmtId="10" fontId="1" fillId="0" borderId="3" xfId="0" applyNumberFormat="1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4" xfId="0" applyFont="1" applyBorder="1" applyAlignment="1">
      <alignment horizontal="right" vertical="top"/>
    </xf>
    <xf numFmtId="0" fontId="4" fillId="2" borderId="3" xfId="0" applyFont="1" applyFill="1" applyBorder="1" applyAlignment="1">
      <alignment horizontal="right" vertical="top"/>
    </xf>
    <xf numFmtId="9" fontId="4" fillId="2" borderId="4" xfId="1" applyFont="1" applyFill="1" applyBorder="1" applyAlignment="1">
      <alignment horizontal="right" vertical="top"/>
    </xf>
    <xf numFmtId="0" fontId="0" fillId="0" borderId="6" xfId="0" applyFont="1" applyBorder="1" applyAlignment="1">
      <alignment horizontal="left" vertical="top"/>
    </xf>
    <xf numFmtId="10" fontId="1" fillId="2" borderId="2" xfId="0" applyNumberFormat="1" applyFont="1" applyFill="1" applyBorder="1" applyAlignment="1">
      <alignment horizontal="right" vertical="top"/>
    </xf>
    <xf numFmtId="9" fontId="0" fillId="2" borderId="6" xfId="1" applyFont="1" applyFill="1" applyBorder="1" applyAlignment="1">
      <alignment horizontal="right" vertical="top"/>
    </xf>
    <xf numFmtId="9" fontId="0" fillId="2" borderId="4" xfId="1" applyFont="1" applyFill="1" applyBorder="1" applyAlignment="1">
      <alignment horizontal="right" vertical="top"/>
    </xf>
    <xf numFmtId="9" fontId="0" fillId="2" borderId="7" xfId="1" applyFont="1" applyFill="1" applyBorder="1" applyAlignment="1">
      <alignment horizontal="right" vertical="top"/>
    </xf>
    <xf numFmtId="0" fontId="6" fillId="0" borderId="0" xfId="0" applyFont="1" applyBorder="1" applyAlignment="1">
      <alignment horizontal="left" vertical="top"/>
    </xf>
    <xf numFmtId="2" fontId="3" fillId="2" borderId="1" xfId="0" applyNumberFormat="1" applyFont="1" applyFill="1" applyBorder="1" applyAlignment="1">
      <alignment horizontal="right" vertical="top"/>
    </xf>
    <xf numFmtId="2" fontId="1" fillId="0" borderId="1" xfId="0" applyNumberFormat="1" applyFont="1" applyBorder="1" applyAlignment="1">
      <alignment horizontal="right" vertical="top"/>
    </xf>
    <xf numFmtId="0" fontId="2" fillId="2" borderId="1" xfId="0" applyFont="1" applyFill="1" applyBorder="1" applyAlignment="1">
      <alignment horizontal="left" vertical="top"/>
    </xf>
    <xf numFmtId="15" fontId="0" fillId="0" borderId="1" xfId="0" applyNumberFormat="1" applyFont="1" applyBorder="1" applyAlignment="1">
      <alignment vertical="top"/>
    </xf>
    <xf numFmtId="0" fontId="0" fillId="0" borderId="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0" fillId="3" borderId="12" xfId="0" applyFont="1" applyFill="1" applyBorder="1" applyAlignment="1">
      <alignment horizontal="left" vertical="top"/>
    </xf>
    <xf numFmtId="15" fontId="0" fillId="0" borderId="4" xfId="0" applyNumberFormat="1" applyFont="1" applyBorder="1" applyAlignment="1">
      <alignment horizontal="right" vertical="top"/>
    </xf>
    <xf numFmtId="0" fontId="2" fillId="2" borderId="3" xfId="0" applyFont="1" applyFill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9" fontId="0" fillId="3" borderId="13" xfId="0" applyNumberFormat="1" applyFont="1" applyFill="1" applyBorder="1" applyAlignment="1">
      <alignment horizontal="right" vertical="top"/>
    </xf>
    <xf numFmtId="0" fontId="2" fillId="0" borderId="1" xfId="0" applyFont="1" applyBorder="1" applyAlignment="1"/>
    <xf numFmtId="0" fontId="2" fillId="2" borderId="1" xfId="0" applyFont="1" applyFill="1" applyBorder="1" applyAlignment="1"/>
    <xf numFmtId="15" fontId="0" fillId="0" borderId="1" xfId="0" applyNumberFormat="1" applyFont="1" applyBorder="1" applyAlignment="1"/>
    <xf numFmtId="9" fontId="0" fillId="0" borderId="1" xfId="0" applyNumberFormat="1" applyFont="1" applyBorder="1" applyAlignment="1"/>
    <xf numFmtId="0" fontId="7" fillId="5" borderId="0" xfId="0" applyFont="1" applyFill="1" applyAlignment="1">
      <alignment horizontal="center"/>
    </xf>
    <xf numFmtId="0" fontId="2" fillId="6" borderId="1" xfId="0" applyFont="1" applyFill="1" applyBorder="1" applyAlignment="1"/>
    <xf numFmtId="15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0" fillId="2" borderId="1" xfId="0" applyFont="1" applyFill="1" applyBorder="1" applyAlignment="1"/>
    <xf numFmtId="0" fontId="2" fillId="2" borderId="11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 wrapText="1"/>
    </xf>
    <xf numFmtId="0" fontId="2" fillId="0" borderId="3" xfId="0" applyFont="1" applyBorder="1" applyAlignment="1">
      <alignment horizontal="right" vertical="top"/>
    </xf>
    <xf numFmtId="9" fontId="2" fillId="0" borderId="3" xfId="0" applyNumberFormat="1" applyFont="1" applyBorder="1" applyAlignment="1">
      <alignment horizontal="right" vertical="top"/>
    </xf>
    <xf numFmtId="0" fontId="2" fillId="0" borderId="5" xfId="0" applyFont="1" applyBorder="1" applyAlignment="1">
      <alignment horizontal="right" vertical="top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2" fontId="2" fillId="0" borderId="1" xfId="0" applyNumberFormat="1" applyFont="1" applyBorder="1" applyAlignment="1"/>
    <xf numFmtId="2" fontId="0" fillId="0" borderId="1" xfId="0" applyNumberFormat="1" applyFont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" sqref="B2:B16"/>
    </sheetView>
  </sheetViews>
  <sheetFormatPr defaultRowHeight="12.75" x14ac:dyDescent="0.2"/>
  <cols>
    <col min="2" max="2" width="38.28515625" bestFit="1" customWidth="1"/>
  </cols>
  <sheetData>
    <row r="1" spans="1:2" x14ac:dyDescent="0.2">
      <c r="A1" s="15" t="s">
        <v>0</v>
      </c>
      <c r="B1" s="15" t="s">
        <v>1</v>
      </c>
    </row>
    <row r="2" spans="1:2" x14ac:dyDescent="0.2">
      <c r="A2" s="13" t="s">
        <v>2</v>
      </c>
      <c r="B2" s="13" t="s">
        <v>3</v>
      </c>
    </row>
    <row r="3" spans="1:2" x14ac:dyDescent="0.2">
      <c r="A3" s="13" t="s">
        <v>4</v>
      </c>
      <c r="B3" s="13" t="s">
        <v>5</v>
      </c>
    </row>
    <row r="4" spans="1:2" x14ac:dyDescent="0.2">
      <c r="A4" s="13" t="s">
        <v>6</v>
      </c>
      <c r="B4" s="13" t="s">
        <v>7</v>
      </c>
    </row>
    <row r="5" spans="1:2" x14ac:dyDescent="0.2">
      <c r="A5" s="13" t="s">
        <v>8</v>
      </c>
      <c r="B5" s="13" t="s">
        <v>9</v>
      </c>
    </row>
    <row r="6" spans="1:2" x14ac:dyDescent="0.2">
      <c r="A6" s="13" t="s">
        <v>10</v>
      </c>
      <c r="B6" s="13" t="s">
        <v>11</v>
      </c>
    </row>
    <row r="7" spans="1:2" x14ac:dyDescent="0.2">
      <c r="A7" s="13" t="s">
        <v>12</v>
      </c>
      <c r="B7" s="13" t="s">
        <v>13</v>
      </c>
    </row>
    <row r="8" spans="1:2" x14ac:dyDescent="0.2">
      <c r="A8" s="13" t="s">
        <v>14</v>
      </c>
      <c r="B8" s="13" t="s">
        <v>15</v>
      </c>
    </row>
    <row r="9" spans="1:2" x14ac:dyDescent="0.2">
      <c r="A9" s="13" t="s">
        <v>16</v>
      </c>
      <c r="B9" s="13" t="s">
        <v>17</v>
      </c>
    </row>
    <row r="10" spans="1:2" x14ac:dyDescent="0.2">
      <c r="A10" s="13" t="s">
        <v>18</v>
      </c>
      <c r="B10" s="13" t="s">
        <v>19</v>
      </c>
    </row>
    <row r="11" spans="1:2" x14ac:dyDescent="0.2">
      <c r="A11" s="13" t="s">
        <v>20</v>
      </c>
      <c r="B11" s="13" t="s">
        <v>21</v>
      </c>
    </row>
    <row r="12" spans="1:2" x14ac:dyDescent="0.2">
      <c r="A12" s="13" t="s">
        <v>22</v>
      </c>
      <c r="B12" s="13" t="s">
        <v>23</v>
      </c>
    </row>
    <row r="13" spans="1:2" x14ac:dyDescent="0.2">
      <c r="A13" s="13" t="s">
        <v>24</v>
      </c>
      <c r="B13" s="13" t="s">
        <v>25</v>
      </c>
    </row>
    <row r="14" spans="1:2" x14ac:dyDescent="0.2">
      <c r="A14" s="13" t="s">
        <v>26</v>
      </c>
      <c r="B14" s="13" t="s">
        <v>27</v>
      </c>
    </row>
    <row r="15" spans="1:2" x14ac:dyDescent="0.2">
      <c r="A15" s="13" t="s">
        <v>28</v>
      </c>
      <c r="B15" s="13" t="s">
        <v>29</v>
      </c>
    </row>
    <row r="16" spans="1:2" x14ac:dyDescent="0.2">
      <c r="A16" s="13" t="s">
        <v>30</v>
      </c>
      <c r="B16" s="13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5"/>
  <sheetViews>
    <sheetView workbookViewId="0">
      <pane xSplit="2" ySplit="7" topLeftCell="C14" activePane="bottomRight" state="frozen"/>
      <selection pane="topRight" activeCell="C1" sqref="C1"/>
      <selection pane="bottomLeft" activeCell="A8" sqref="A8"/>
      <selection pane="bottomRight" activeCell="K14" sqref="K14"/>
    </sheetView>
  </sheetViews>
  <sheetFormatPr defaultColWidth="11.7109375" defaultRowHeight="12.75" x14ac:dyDescent="0.2"/>
  <cols>
    <col min="1" max="1" width="11.28515625" style="1" bestFit="1" customWidth="1"/>
    <col min="2" max="2" width="56.42578125" style="1" bestFit="1" customWidth="1"/>
    <col min="3" max="3" width="10.85546875" style="1" bestFit="1" customWidth="1"/>
    <col min="4" max="4" width="14.28515625" style="1" bestFit="1" customWidth="1"/>
    <col min="5" max="5" width="11.5703125" style="1" bestFit="1" customWidth="1"/>
    <col min="6" max="6" width="20.140625" style="1" bestFit="1" customWidth="1"/>
    <col min="7" max="8" width="10.85546875" style="1" bestFit="1" customWidth="1"/>
    <col min="9" max="9" width="14.28515625" style="1" bestFit="1" customWidth="1"/>
    <col min="10" max="10" width="11.5703125" style="1" bestFit="1" customWidth="1"/>
    <col min="11" max="11" width="20.140625" style="1" bestFit="1" customWidth="1"/>
    <col min="12" max="12" width="10.85546875" style="1" bestFit="1" customWidth="1"/>
    <col min="13" max="16384" width="11.7109375" style="1"/>
  </cols>
  <sheetData>
    <row r="1" spans="2:12" ht="15" x14ac:dyDescent="0.25">
      <c r="B1" s="36"/>
      <c r="D1" s="63" t="s">
        <v>32</v>
      </c>
      <c r="E1" s="64"/>
      <c r="F1" s="64"/>
      <c r="G1" s="65"/>
      <c r="I1" s="63" t="s">
        <v>32</v>
      </c>
      <c r="J1" s="64"/>
      <c r="K1" s="64"/>
      <c r="L1" s="65"/>
    </row>
    <row r="2" spans="2:12" x14ac:dyDescent="0.2">
      <c r="D2" s="58" t="s">
        <v>33</v>
      </c>
      <c r="E2" s="42" t="s">
        <v>34</v>
      </c>
      <c r="F2" s="43" t="s">
        <v>35</v>
      </c>
      <c r="G2" s="47">
        <f>SUM(G8:G33)</f>
        <v>0.68378000000000005</v>
      </c>
      <c r="I2" s="58" t="s">
        <v>33</v>
      </c>
      <c r="J2" s="42" t="s">
        <v>34</v>
      </c>
      <c r="K2" s="43" t="s">
        <v>35</v>
      </c>
      <c r="L2" s="47">
        <f>SUM(L8:L33)</f>
        <v>0.74158000000000002</v>
      </c>
    </row>
    <row r="3" spans="2:12" x14ac:dyDescent="0.2">
      <c r="D3" s="45" t="s">
        <v>36</v>
      </c>
      <c r="E3" s="3">
        <v>1</v>
      </c>
      <c r="F3" s="39" t="s">
        <v>37</v>
      </c>
      <c r="G3" s="28" t="str">
        <f>YEAR(E4) &amp;"-"&amp; WEEKNUM(E4)</f>
        <v>2015-47</v>
      </c>
      <c r="I3" s="45" t="s">
        <v>36</v>
      </c>
      <c r="J3" s="3">
        <v>1</v>
      </c>
      <c r="K3" s="39" t="s">
        <v>37</v>
      </c>
      <c r="L3" s="28" t="str">
        <f>YEAR(J4) &amp;"-"&amp; WEEKNUM(J4)</f>
        <v>2015-48</v>
      </c>
    </row>
    <row r="4" spans="2:12" x14ac:dyDescent="0.2">
      <c r="D4" s="45" t="s">
        <v>38</v>
      </c>
      <c r="E4" s="40">
        <v>42324</v>
      </c>
      <c r="F4" s="39" t="s">
        <v>39</v>
      </c>
      <c r="G4" s="44">
        <f>E4+E5-1</f>
        <v>42328</v>
      </c>
      <c r="I4" s="45" t="s">
        <v>38</v>
      </c>
      <c r="J4" s="40">
        <v>42331</v>
      </c>
      <c r="K4" s="39" t="s">
        <v>39</v>
      </c>
      <c r="L4" s="44">
        <v>42337</v>
      </c>
    </row>
    <row r="5" spans="2:12" x14ac:dyDescent="0.2">
      <c r="D5" s="45" t="s">
        <v>40</v>
      </c>
      <c r="E5" s="41">
        <v>5</v>
      </c>
      <c r="F5" s="39" t="s">
        <v>41</v>
      </c>
      <c r="G5" s="28">
        <v>5</v>
      </c>
      <c r="I5" s="45" t="s">
        <v>40</v>
      </c>
      <c r="J5" s="41">
        <v>5</v>
      </c>
      <c r="K5" s="39" t="s">
        <v>41</v>
      </c>
      <c r="L5" s="28">
        <v>3</v>
      </c>
    </row>
    <row r="6" spans="2:12" x14ac:dyDescent="0.2">
      <c r="D6" s="21"/>
      <c r="E6" s="5">
        <v>1</v>
      </c>
      <c r="F6" s="5">
        <v>0</v>
      </c>
      <c r="G6" s="46"/>
      <c r="I6" s="21"/>
      <c r="J6" s="5">
        <v>1</v>
      </c>
      <c r="K6" s="5">
        <v>0</v>
      </c>
      <c r="L6" s="46"/>
    </row>
    <row r="7" spans="2:12" ht="25.5" x14ac:dyDescent="0.2">
      <c r="B7" s="12" t="s">
        <v>42</v>
      </c>
      <c r="C7" s="16" t="s">
        <v>43</v>
      </c>
      <c r="D7" s="59" t="s">
        <v>44</v>
      </c>
      <c r="E7" s="12" t="s">
        <v>45</v>
      </c>
      <c r="F7" s="12" t="s">
        <v>46</v>
      </c>
      <c r="G7" s="23" t="s">
        <v>47</v>
      </c>
      <c r="H7" s="16" t="s">
        <v>43</v>
      </c>
      <c r="I7" s="59" t="s">
        <v>44</v>
      </c>
      <c r="J7" s="12" t="s">
        <v>45</v>
      </c>
      <c r="K7" s="12" t="s">
        <v>46</v>
      </c>
      <c r="L7" s="23" t="s">
        <v>47</v>
      </c>
    </row>
    <row r="8" spans="2:12" x14ac:dyDescent="0.2">
      <c r="B8" s="7" t="s">
        <v>48</v>
      </c>
      <c r="C8" s="17">
        <v>0.33</v>
      </c>
      <c r="D8" s="24"/>
      <c r="E8" s="37">
        <f>ROUND(AVERAGE(E9:E14),2)</f>
        <v>3.54</v>
      </c>
      <c r="F8" s="37">
        <f>ROUND(AVERAGE(F9:F14),2)</f>
        <v>5</v>
      </c>
      <c r="G8" s="25">
        <f>(E8*E$6+F8*F$6)*C8/5</f>
        <v>0.23364000000000001</v>
      </c>
      <c r="H8" s="17">
        <v>0.33</v>
      </c>
      <c r="I8" s="24"/>
      <c r="J8" s="37">
        <f>ROUND(AVERAGE(J9:J14),2)</f>
        <v>3.73</v>
      </c>
      <c r="K8" s="37">
        <f>ROUND(AVERAGE(K9:K14),2)</f>
        <v>5</v>
      </c>
      <c r="L8" s="25">
        <f>(J8*J$6+K8*K$6)*H8/5</f>
        <v>0.24618000000000001</v>
      </c>
    </row>
    <row r="9" spans="2:12" ht="15.75" customHeight="1" x14ac:dyDescent="0.2">
      <c r="B9" s="6" t="s">
        <v>49</v>
      </c>
      <c r="C9" s="18"/>
      <c r="D9" s="26"/>
      <c r="E9" s="38">
        <v>3.75</v>
      </c>
      <c r="F9" s="38">
        <v>5</v>
      </c>
      <c r="G9" s="22"/>
      <c r="H9" s="18"/>
      <c r="I9" s="26"/>
      <c r="J9" s="38">
        <v>4.13</v>
      </c>
      <c r="K9" s="38">
        <v>5</v>
      </c>
      <c r="L9" s="22"/>
    </row>
    <row r="10" spans="2:12" x14ac:dyDescent="0.2">
      <c r="B10" s="6" t="s">
        <v>50</v>
      </c>
      <c r="C10" s="18"/>
      <c r="D10" s="26"/>
      <c r="E10" s="38">
        <v>3.5</v>
      </c>
      <c r="F10" s="38">
        <v>5</v>
      </c>
      <c r="G10" s="22"/>
      <c r="H10" s="18"/>
      <c r="I10" s="26"/>
      <c r="J10" s="38">
        <v>3.63</v>
      </c>
      <c r="K10" s="38">
        <v>5</v>
      </c>
      <c r="L10" s="22"/>
    </row>
    <row r="11" spans="2:12" x14ac:dyDescent="0.2">
      <c r="B11" s="6" t="s">
        <v>51</v>
      </c>
      <c r="C11" s="18"/>
      <c r="D11" s="26"/>
      <c r="E11" s="38">
        <v>4</v>
      </c>
      <c r="F11" s="38">
        <v>5</v>
      </c>
      <c r="G11" s="22"/>
      <c r="H11" s="18"/>
      <c r="I11" s="26"/>
      <c r="J11" s="38">
        <v>3.88</v>
      </c>
      <c r="K11" s="38">
        <v>5</v>
      </c>
      <c r="L11" s="22"/>
    </row>
    <row r="12" spans="2:12" x14ac:dyDescent="0.2">
      <c r="B12" s="6" t="s">
        <v>52</v>
      </c>
      <c r="C12" s="18"/>
      <c r="D12" s="26"/>
      <c r="E12" s="38">
        <v>3.5</v>
      </c>
      <c r="F12" s="38">
        <v>5</v>
      </c>
      <c r="G12" s="22"/>
      <c r="H12" s="18"/>
      <c r="I12" s="26"/>
      <c r="J12" s="38">
        <v>3.13</v>
      </c>
      <c r="K12" s="38">
        <v>5</v>
      </c>
      <c r="L12" s="22"/>
    </row>
    <row r="13" spans="2:12" x14ac:dyDescent="0.2">
      <c r="B13" s="6" t="s">
        <v>53</v>
      </c>
      <c r="C13" s="18"/>
      <c r="D13" s="26"/>
      <c r="E13" s="38">
        <v>2.25</v>
      </c>
      <c r="F13" s="38">
        <v>5</v>
      </c>
      <c r="G13" s="22"/>
      <c r="H13" s="18"/>
      <c r="I13" s="26"/>
      <c r="J13" s="38">
        <v>3.88</v>
      </c>
      <c r="K13" s="38">
        <v>5</v>
      </c>
      <c r="L13" s="22"/>
    </row>
    <row r="14" spans="2:12" x14ac:dyDescent="0.2">
      <c r="B14" s="6" t="s">
        <v>54</v>
      </c>
      <c r="C14" s="18"/>
      <c r="D14" s="26"/>
      <c r="E14" s="38">
        <v>4.25</v>
      </c>
      <c r="F14" s="38">
        <v>5</v>
      </c>
      <c r="G14" s="22"/>
      <c r="H14" s="18"/>
      <c r="I14" s="26"/>
      <c r="J14" s="38">
        <v>3.75</v>
      </c>
      <c r="K14" s="38">
        <v>5</v>
      </c>
      <c r="L14" s="22"/>
    </row>
    <row r="15" spans="2:12" x14ac:dyDescent="0.2">
      <c r="B15" s="7" t="s">
        <v>55</v>
      </c>
      <c r="C15" s="17">
        <v>0.34</v>
      </c>
      <c r="D15" s="24"/>
      <c r="E15" s="37">
        <f>ROUND(AVERAGE(E16:E25),2)</f>
        <v>2.98</v>
      </c>
      <c r="F15" s="37">
        <f>ROUND(AVERAGE(F16:F25),2)</f>
        <v>5</v>
      </c>
      <c r="G15" s="25">
        <f>(E15*E$6+F15*F$6)*C15/5</f>
        <v>0.20264000000000001</v>
      </c>
      <c r="H15" s="17">
        <v>0.34</v>
      </c>
      <c r="I15" s="24"/>
      <c r="J15" s="37">
        <f>ROUND(AVERAGE(J16:J25),2)</f>
        <v>3.5</v>
      </c>
      <c r="K15" s="37">
        <f>ROUND(AVERAGE(K16:K25),2)</f>
        <v>5</v>
      </c>
      <c r="L15" s="25">
        <f>(J15*J$6+K15*K$6)*H15/5</f>
        <v>0.23800000000000004</v>
      </c>
    </row>
    <row r="16" spans="2:12" x14ac:dyDescent="0.2">
      <c r="B16" s="6" t="s">
        <v>56</v>
      </c>
      <c r="C16" s="19"/>
      <c r="D16" s="27"/>
      <c r="E16" s="38">
        <v>0.5</v>
      </c>
      <c r="F16" s="38">
        <v>5</v>
      </c>
      <c r="G16" s="28"/>
      <c r="H16" s="19"/>
      <c r="I16" s="27"/>
      <c r="J16" s="38">
        <v>3.5</v>
      </c>
      <c r="K16" s="38">
        <v>5</v>
      </c>
      <c r="L16" s="28"/>
    </row>
    <row r="17" spans="2:12" x14ac:dyDescent="0.2">
      <c r="B17" s="6" t="s">
        <v>57</v>
      </c>
      <c r="C17" s="19"/>
      <c r="D17" s="27"/>
      <c r="E17" s="38">
        <v>3.25</v>
      </c>
      <c r="F17" s="38">
        <v>5</v>
      </c>
      <c r="G17" s="28"/>
      <c r="H17" s="19"/>
      <c r="I17" s="27"/>
      <c r="J17" s="38">
        <v>3.88</v>
      </c>
      <c r="K17" s="38">
        <v>5</v>
      </c>
      <c r="L17" s="28"/>
    </row>
    <row r="18" spans="2:12" x14ac:dyDescent="0.2">
      <c r="B18" s="6" t="s">
        <v>58</v>
      </c>
      <c r="C18" s="19"/>
      <c r="D18" s="27"/>
      <c r="E18" s="38">
        <v>0</v>
      </c>
      <c r="F18" s="38">
        <v>5</v>
      </c>
      <c r="G18" s="28"/>
      <c r="H18" s="19"/>
      <c r="I18" s="27"/>
      <c r="J18" s="38">
        <v>2.88</v>
      </c>
      <c r="K18" s="38">
        <v>5</v>
      </c>
      <c r="L18" s="28"/>
    </row>
    <row r="19" spans="2:12" x14ac:dyDescent="0.2">
      <c r="B19" s="6" t="s">
        <v>59</v>
      </c>
      <c r="C19" s="19"/>
      <c r="D19" s="27"/>
      <c r="E19" s="38">
        <v>4.25</v>
      </c>
      <c r="F19" s="38">
        <v>5</v>
      </c>
      <c r="G19" s="28"/>
      <c r="H19" s="19"/>
      <c r="I19" s="27"/>
      <c r="J19" s="38">
        <v>3.63</v>
      </c>
      <c r="K19" s="38">
        <v>5</v>
      </c>
      <c r="L19" s="28"/>
    </row>
    <row r="20" spans="2:12" x14ac:dyDescent="0.2">
      <c r="B20" s="6" t="s">
        <v>60</v>
      </c>
      <c r="C20" s="19"/>
      <c r="D20" s="27"/>
      <c r="E20" s="38">
        <v>4.25</v>
      </c>
      <c r="F20" s="38">
        <v>5</v>
      </c>
      <c r="G20" s="28"/>
      <c r="H20" s="19"/>
      <c r="I20" s="27"/>
      <c r="J20" s="38">
        <v>3.38</v>
      </c>
      <c r="K20" s="38">
        <v>5</v>
      </c>
      <c r="L20" s="28"/>
    </row>
    <row r="21" spans="2:12" x14ac:dyDescent="0.2">
      <c r="B21" s="6" t="s">
        <v>61</v>
      </c>
      <c r="C21" s="19"/>
      <c r="D21" s="27"/>
      <c r="E21" s="38">
        <v>3</v>
      </c>
      <c r="F21" s="38">
        <v>5</v>
      </c>
      <c r="G21" s="28"/>
      <c r="H21" s="19"/>
      <c r="I21" s="27"/>
      <c r="J21" s="38">
        <v>3.63</v>
      </c>
      <c r="K21" s="38">
        <v>5</v>
      </c>
      <c r="L21" s="28"/>
    </row>
    <row r="22" spans="2:12" x14ac:dyDescent="0.2">
      <c r="B22" s="6" t="s">
        <v>62</v>
      </c>
      <c r="C22" s="19"/>
      <c r="D22" s="27"/>
      <c r="E22" s="38">
        <v>3.75</v>
      </c>
      <c r="F22" s="38">
        <v>5</v>
      </c>
      <c r="G22" s="28"/>
      <c r="H22" s="19"/>
      <c r="I22" s="27"/>
      <c r="J22" s="38">
        <v>3.75</v>
      </c>
      <c r="K22" s="38">
        <v>5</v>
      </c>
      <c r="L22" s="28"/>
    </row>
    <row r="23" spans="2:12" x14ac:dyDescent="0.2">
      <c r="B23" s="6" t="s">
        <v>63</v>
      </c>
      <c r="C23" s="19"/>
      <c r="D23" s="27"/>
      <c r="E23" s="38">
        <v>4</v>
      </c>
      <c r="F23" s="38">
        <v>5</v>
      </c>
      <c r="G23" s="28"/>
      <c r="H23" s="19"/>
      <c r="I23" s="27"/>
      <c r="J23" s="38">
        <v>3.5</v>
      </c>
      <c r="K23" s="38">
        <v>5</v>
      </c>
      <c r="L23" s="28"/>
    </row>
    <row r="24" spans="2:12" x14ac:dyDescent="0.2">
      <c r="B24" s="6" t="s">
        <v>64</v>
      </c>
      <c r="C24" s="19"/>
      <c r="D24" s="27"/>
      <c r="E24" s="38">
        <v>2.75</v>
      </c>
      <c r="F24" s="38">
        <v>5</v>
      </c>
      <c r="G24" s="28"/>
      <c r="H24" s="19"/>
      <c r="I24" s="27"/>
      <c r="J24" s="38">
        <v>3.25</v>
      </c>
      <c r="K24" s="38">
        <v>5</v>
      </c>
      <c r="L24" s="28"/>
    </row>
    <row r="25" spans="2:12" x14ac:dyDescent="0.2">
      <c r="B25" s="6" t="s">
        <v>65</v>
      </c>
      <c r="C25" s="19"/>
      <c r="D25" s="27"/>
      <c r="E25" s="38">
        <v>4</v>
      </c>
      <c r="F25" s="38">
        <v>5</v>
      </c>
      <c r="G25" s="28"/>
      <c r="H25" s="19"/>
      <c r="I25" s="27"/>
      <c r="J25" s="38">
        <v>3.63</v>
      </c>
      <c r="K25" s="38">
        <v>5</v>
      </c>
      <c r="L25" s="28"/>
    </row>
    <row r="26" spans="2:12" x14ac:dyDescent="0.2">
      <c r="B26" s="7" t="s">
        <v>66</v>
      </c>
      <c r="C26" s="17">
        <v>0.33</v>
      </c>
      <c r="D26" s="24"/>
      <c r="E26" s="37">
        <f>ROUND(AVERAGE(E27:E32),2)</f>
        <v>3.75</v>
      </c>
      <c r="F26" s="37">
        <f>ROUND(AVERAGE(F27:F32),2)</f>
        <v>5</v>
      </c>
      <c r="G26" s="25">
        <f>(E26*E$6+F26*F$6)*C26/5</f>
        <v>0.2475</v>
      </c>
      <c r="H26" s="17">
        <v>0.33</v>
      </c>
      <c r="I26" s="24"/>
      <c r="J26" s="37">
        <f>ROUND(AVERAGE(J27:J32),2)</f>
        <v>3.9</v>
      </c>
      <c r="K26" s="37">
        <f>ROUND(AVERAGE(K27:K32),2)</f>
        <v>5</v>
      </c>
      <c r="L26" s="25">
        <f>(J26*J$6+K26*K$6)*H26/5</f>
        <v>0.25739999999999996</v>
      </c>
    </row>
    <row r="27" spans="2:12" x14ac:dyDescent="0.2">
      <c r="B27" s="6" t="s">
        <v>67</v>
      </c>
      <c r="C27" s="18"/>
      <c r="D27" s="26"/>
      <c r="E27" s="38">
        <v>4.75</v>
      </c>
      <c r="F27" s="38">
        <v>5</v>
      </c>
      <c r="G27" s="22"/>
      <c r="H27" s="18"/>
      <c r="I27" s="26"/>
      <c r="J27" s="38">
        <v>4.13</v>
      </c>
      <c r="K27" s="38">
        <v>5</v>
      </c>
      <c r="L27" s="22"/>
    </row>
    <row r="28" spans="2:12" x14ac:dyDescent="0.2">
      <c r="B28" s="6" t="s">
        <v>68</v>
      </c>
      <c r="C28" s="18"/>
      <c r="D28" s="26"/>
      <c r="E28" s="38">
        <v>4.5</v>
      </c>
      <c r="F28" s="38">
        <v>5</v>
      </c>
      <c r="G28" s="22"/>
      <c r="H28" s="18"/>
      <c r="I28" s="26"/>
      <c r="J28" s="38">
        <v>3.75</v>
      </c>
      <c r="K28" s="38">
        <v>5</v>
      </c>
      <c r="L28" s="22"/>
    </row>
    <row r="29" spans="2:12" x14ac:dyDescent="0.2">
      <c r="B29" s="6" t="s">
        <v>69</v>
      </c>
      <c r="C29" s="20"/>
      <c r="D29" s="26"/>
      <c r="E29" s="38">
        <v>4.75</v>
      </c>
      <c r="F29" s="38">
        <v>5</v>
      </c>
      <c r="G29" s="22"/>
      <c r="H29" s="20"/>
      <c r="I29" s="26"/>
      <c r="J29" s="38">
        <v>4.63</v>
      </c>
      <c r="K29" s="38">
        <v>5</v>
      </c>
      <c r="L29" s="22"/>
    </row>
    <row r="30" spans="2:12" x14ac:dyDescent="0.2">
      <c r="B30" s="6" t="s">
        <v>70</v>
      </c>
      <c r="C30" s="20"/>
      <c r="D30" s="26"/>
      <c r="E30" s="38">
        <v>4.25</v>
      </c>
      <c r="F30" s="38">
        <v>5</v>
      </c>
      <c r="G30" s="22"/>
      <c r="H30" s="20"/>
      <c r="I30" s="26"/>
      <c r="J30" s="38">
        <v>4</v>
      </c>
      <c r="K30" s="38">
        <v>5</v>
      </c>
      <c r="L30" s="22"/>
    </row>
    <row r="31" spans="2:12" x14ac:dyDescent="0.2">
      <c r="B31" s="6" t="s">
        <v>71</v>
      </c>
      <c r="C31" s="20"/>
      <c r="D31" s="26"/>
      <c r="E31" s="38">
        <v>4.25</v>
      </c>
      <c r="F31" s="38">
        <v>5</v>
      </c>
      <c r="G31" s="22"/>
      <c r="H31" s="20"/>
      <c r="I31" s="26"/>
      <c r="J31" s="38">
        <v>3.13</v>
      </c>
      <c r="K31" s="38">
        <v>5</v>
      </c>
      <c r="L31" s="22"/>
    </row>
    <row r="32" spans="2:12" x14ac:dyDescent="0.2">
      <c r="B32" s="6" t="s">
        <v>72</v>
      </c>
      <c r="C32" s="20"/>
      <c r="D32" s="26"/>
      <c r="E32" s="38">
        <v>0</v>
      </c>
      <c r="F32" s="38">
        <v>5</v>
      </c>
      <c r="G32" s="22"/>
      <c r="H32" s="20"/>
      <c r="I32" s="26"/>
      <c r="J32" s="38">
        <v>3.75</v>
      </c>
      <c r="K32" s="38">
        <v>5</v>
      </c>
      <c r="L32" s="22"/>
    </row>
    <row r="33" spans="1:12" x14ac:dyDescent="0.2">
      <c r="A33" s="9" t="s">
        <v>73</v>
      </c>
      <c r="B33" s="8" t="s">
        <v>74</v>
      </c>
      <c r="C33" s="17">
        <v>0</v>
      </c>
      <c r="D33" s="29"/>
      <c r="E33" s="4"/>
      <c r="F33" s="4"/>
      <c r="G33" s="30">
        <v>0</v>
      </c>
      <c r="H33" s="17">
        <v>0</v>
      </c>
      <c r="I33" s="29"/>
      <c r="J33" s="4"/>
      <c r="K33" s="4"/>
      <c r="L33" s="30">
        <v>0</v>
      </c>
    </row>
    <row r="34" spans="1:12" x14ac:dyDescent="0.2">
      <c r="A34" s="9">
        <v>0.5</v>
      </c>
      <c r="B34" s="6" t="s">
        <v>75</v>
      </c>
      <c r="C34" s="32">
        <v>0.05</v>
      </c>
      <c r="D34" s="60">
        <v>0.5</v>
      </c>
      <c r="E34" s="11">
        <f>D34/$A34</f>
        <v>1</v>
      </c>
      <c r="F34" s="2"/>
      <c r="G34" s="34">
        <f>E34*C34</f>
        <v>0.05</v>
      </c>
      <c r="H34" s="32">
        <v>0.05</v>
      </c>
      <c r="I34" s="60">
        <v>0.5</v>
      </c>
      <c r="J34" s="11">
        <f>I34/$A34</f>
        <v>1</v>
      </c>
      <c r="K34" s="2"/>
      <c r="L34" s="34">
        <f>J34*H34</f>
        <v>0.05</v>
      </c>
    </row>
    <row r="35" spans="1:12" x14ac:dyDescent="0.2">
      <c r="A35" s="10">
        <v>1</v>
      </c>
      <c r="B35" s="6" t="s">
        <v>76</v>
      </c>
      <c r="C35" s="32">
        <v>0.05</v>
      </c>
      <c r="D35" s="61">
        <v>1</v>
      </c>
      <c r="E35" s="11">
        <f t="shared" ref="E35:E39" si="0">D35/$A35</f>
        <v>1</v>
      </c>
      <c r="F35" s="2"/>
      <c r="G35" s="34">
        <f t="shared" ref="G35:G45" si="1">E35*C35</f>
        <v>0.05</v>
      </c>
      <c r="H35" s="32">
        <v>0.05</v>
      </c>
      <c r="I35" s="61">
        <v>1</v>
      </c>
      <c r="J35" s="11">
        <f t="shared" ref="J35:J39" si="2">I35/$A35</f>
        <v>1</v>
      </c>
      <c r="K35" s="2"/>
      <c r="L35" s="34">
        <f t="shared" ref="L35:L39" si="3">J35*H35</f>
        <v>0.05</v>
      </c>
    </row>
    <row r="36" spans="1:12" x14ac:dyDescent="0.2">
      <c r="A36" s="10">
        <v>1</v>
      </c>
      <c r="B36" s="6" t="s">
        <v>77</v>
      </c>
      <c r="C36" s="32">
        <v>0.05</v>
      </c>
      <c r="D36" s="61">
        <v>1</v>
      </c>
      <c r="E36" s="11">
        <f t="shared" si="0"/>
        <v>1</v>
      </c>
      <c r="F36" s="2"/>
      <c r="G36" s="34">
        <f t="shared" si="1"/>
        <v>0.05</v>
      </c>
      <c r="H36" s="32">
        <v>0.05</v>
      </c>
      <c r="I36" s="61">
        <v>1</v>
      </c>
      <c r="J36" s="11">
        <f t="shared" si="2"/>
        <v>1</v>
      </c>
      <c r="K36" s="2"/>
      <c r="L36" s="34">
        <f t="shared" si="3"/>
        <v>0.05</v>
      </c>
    </row>
    <row r="37" spans="1:12" x14ac:dyDescent="0.2">
      <c r="A37" s="10">
        <v>1</v>
      </c>
      <c r="B37" s="6" t="s">
        <v>78</v>
      </c>
      <c r="C37" s="32">
        <v>0.05</v>
      </c>
      <c r="D37" s="61">
        <v>1</v>
      </c>
      <c r="E37" s="11">
        <f t="shared" si="0"/>
        <v>1</v>
      </c>
      <c r="F37" s="2"/>
      <c r="G37" s="34">
        <f t="shared" si="1"/>
        <v>0.05</v>
      </c>
      <c r="H37" s="32">
        <v>0.05</v>
      </c>
      <c r="I37" s="61">
        <v>1</v>
      </c>
      <c r="J37" s="11">
        <f t="shared" si="2"/>
        <v>1</v>
      </c>
      <c r="K37" s="2"/>
      <c r="L37" s="34">
        <f t="shared" si="3"/>
        <v>0.05</v>
      </c>
    </row>
    <row r="38" spans="1:12" x14ac:dyDescent="0.2">
      <c r="A38" s="10">
        <v>1</v>
      </c>
      <c r="B38" s="6" t="s">
        <v>79</v>
      </c>
      <c r="C38" s="32">
        <v>0.05</v>
      </c>
      <c r="D38" s="61">
        <v>1</v>
      </c>
      <c r="E38" s="11">
        <f t="shared" si="0"/>
        <v>1</v>
      </c>
      <c r="F38" s="2"/>
      <c r="G38" s="34">
        <f t="shared" si="1"/>
        <v>0.05</v>
      </c>
      <c r="H38" s="32">
        <v>0.05</v>
      </c>
      <c r="I38" s="61">
        <v>1</v>
      </c>
      <c r="J38" s="11">
        <f t="shared" si="2"/>
        <v>1</v>
      </c>
      <c r="K38" s="2"/>
      <c r="L38" s="34">
        <f t="shared" si="3"/>
        <v>0.05</v>
      </c>
    </row>
    <row r="39" spans="1:12" x14ac:dyDescent="0.2">
      <c r="A39" s="9">
        <v>1</v>
      </c>
      <c r="B39" s="6" t="s">
        <v>80</v>
      </c>
      <c r="C39" s="32">
        <v>0.05</v>
      </c>
      <c r="D39" s="60">
        <v>1</v>
      </c>
      <c r="E39" s="11">
        <f t="shared" si="0"/>
        <v>1</v>
      </c>
      <c r="F39" s="2"/>
      <c r="G39" s="34">
        <f t="shared" si="1"/>
        <v>0.05</v>
      </c>
      <c r="H39" s="32">
        <v>0.05</v>
      </c>
      <c r="I39" s="60">
        <v>1</v>
      </c>
      <c r="J39" s="11">
        <f t="shared" si="2"/>
        <v>1</v>
      </c>
      <c r="K39" s="2"/>
      <c r="L39" s="34">
        <f t="shared" si="3"/>
        <v>0.05</v>
      </c>
    </row>
    <row r="40" spans="1:12" x14ac:dyDescent="0.2">
      <c r="A40" s="9"/>
      <c r="B40" s="6"/>
      <c r="C40" s="32"/>
      <c r="D40" s="60"/>
      <c r="E40" s="11"/>
      <c r="F40" s="2"/>
      <c r="G40" s="34"/>
      <c r="H40" s="32"/>
      <c r="I40" s="60"/>
      <c r="J40" s="11"/>
      <c r="K40" s="2"/>
      <c r="L40" s="34"/>
    </row>
    <row r="41" spans="1:12" x14ac:dyDescent="0.2">
      <c r="A41" s="9">
        <v>1</v>
      </c>
      <c r="B41" s="6" t="s">
        <v>81</v>
      </c>
      <c r="C41" s="32">
        <v>0.05</v>
      </c>
      <c r="D41" s="60">
        <v>1</v>
      </c>
      <c r="E41" s="11">
        <f>IF(D41=$A41,1,($A41-D41)/($A41))</f>
        <v>1</v>
      </c>
      <c r="F41" s="2"/>
      <c r="G41" s="34">
        <f t="shared" si="1"/>
        <v>0.05</v>
      </c>
      <c r="H41" s="32">
        <v>0.05</v>
      </c>
      <c r="I41" s="60">
        <v>1</v>
      </c>
      <c r="J41" s="11">
        <f>IF(I41=$A41,1,($A41-I41)/($A41))</f>
        <v>1</v>
      </c>
      <c r="K41" s="2"/>
      <c r="L41" s="34">
        <f t="shared" ref="L41:L45" si="4">J41*H41</f>
        <v>0.05</v>
      </c>
    </row>
    <row r="42" spans="1:12" x14ac:dyDescent="0.2">
      <c r="A42" s="9">
        <v>1</v>
      </c>
      <c r="B42" s="6" t="s">
        <v>82</v>
      </c>
      <c r="C42" s="32">
        <v>0.05</v>
      </c>
      <c r="D42" s="60">
        <v>1</v>
      </c>
      <c r="E42" s="11">
        <f t="shared" ref="E42:E45" si="5">IF(D42=$A42,1,($A42-D42)/($A42))</f>
        <v>1</v>
      </c>
      <c r="F42" s="2"/>
      <c r="G42" s="34">
        <f t="shared" si="1"/>
        <v>0.05</v>
      </c>
      <c r="H42" s="32">
        <v>0.05</v>
      </c>
      <c r="I42" s="60">
        <v>1</v>
      </c>
      <c r="J42" s="11">
        <f t="shared" ref="J42:J45" si="6">IF(I42=$A42,1,($A42-I42)/($A42))</f>
        <v>1</v>
      </c>
      <c r="K42" s="2"/>
      <c r="L42" s="34">
        <f t="shared" si="4"/>
        <v>0.05</v>
      </c>
    </row>
    <row r="43" spans="1:12" x14ac:dyDescent="0.2">
      <c r="A43" s="9">
        <v>1</v>
      </c>
      <c r="B43" s="6" t="s">
        <v>83</v>
      </c>
      <c r="C43" s="32">
        <v>0.05</v>
      </c>
      <c r="D43" s="60">
        <v>1</v>
      </c>
      <c r="E43" s="11">
        <f t="shared" si="5"/>
        <v>1</v>
      </c>
      <c r="F43" s="2"/>
      <c r="G43" s="34">
        <f t="shared" si="1"/>
        <v>0.05</v>
      </c>
      <c r="H43" s="32">
        <v>0.05</v>
      </c>
      <c r="I43" s="60">
        <v>1</v>
      </c>
      <c r="J43" s="11">
        <f t="shared" si="6"/>
        <v>1</v>
      </c>
      <c r="K43" s="2"/>
      <c r="L43" s="34">
        <f t="shared" si="4"/>
        <v>0.05</v>
      </c>
    </row>
    <row r="44" spans="1:12" x14ac:dyDescent="0.2">
      <c r="A44" s="9">
        <v>25</v>
      </c>
      <c r="B44" s="6" t="s">
        <v>84</v>
      </c>
      <c r="C44" s="32">
        <v>0.05</v>
      </c>
      <c r="D44" s="60">
        <v>25</v>
      </c>
      <c r="E44" s="11">
        <f t="shared" si="5"/>
        <v>1</v>
      </c>
      <c r="F44" s="2"/>
      <c r="G44" s="34">
        <f t="shared" si="1"/>
        <v>0.05</v>
      </c>
      <c r="H44" s="32">
        <v>0.05</v>
      </c>
      <c r="I44" s="60">
        <v>25</v>
      </c>
      <c r="J44" s="11">
        <f t="shared" si="6"/>
        <v>1</v>
      </c>
      <c r="K44" s="2"/>
      <c r="L44" s="34">
        <f t="shared" si="4"/>
        <v>0.05</v>
      </c>
    </row>
    <row r="45" spans="1:12" x14ac:dyDescent="0.2">
      <c r="A45" s="9">
        <v>1</v>
      </c>
      <c r="B45" s="6" t="s">
        <v>85</v>
      </c>
      <c r="C45" s="32">
        <v>0.05</v>
      </c>
      <c r="D45" s="62">
        <v>1</v>
      </c>
      <c r="E45" s="33">
        <f t="shared" si="5"/>
        <v>1</v>
      </c>
      <c r="F45" s="31"/>
      <c r="G45" s="35">
        <f t="shared" si="1"/>
        <v>0.05</v>
      </c>
      <c r="H45" s="32">
        <v>0.05</v>
      </c>
      <c r="I45" s="62">
        <v>1</v>
      </c>
      <c r="J45" s="33">
        <f t="shared" si="6"/>
        <v>1</v>
      </c>
      <c r="K45" s="31"/>
      <c r="L45" s="35">
        <f t="shared" si="4"/>
        <v>0.05</v>
      </c>
    </row>
  </sheetData>
  <mergeCells count="2">
    <mergeCell ref="D1:G1"/>
    <mergeCell ref="I1:L1"/>
  </mergeCells>
  <dataValidations count="2">
    <dataValidation type="decimal" allowBlank="1" showInputMessage="1" showErrorMessage="1" sqref="J8:K32">
      <formula1>1</formula1>
      <formula2>5</formula2>
    </dataValidation>
    <dataValidation type="decimal" allowBlank="1" showInputMessage="1" showErrorMessage="1" sqref="E8:F32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pane ySplit="1" topLeftCell="A2" activePane="bottomLeft" state="frozen"/>
      <selection pane="bottomLeft" activeCell="A2" sqref="A2:M3"/>
    </sheetView>
  </sheetViews>
  <sheetFormatPr defaultRowHeight="12.75" x14ac:dyDescent="0.2"/>
  <cols>
    <col min="1" max="2" width="12.7109375" bestFit="1" customWidth="1"/>
    <col min="3" max="3" width="14.28515625" bestFit="1" customWidth="1"/>
    <col min="6" max="6" width="10.85546875" bestFit="1" customWidth="1"/>
    <col min="7" max="8" width="10.85546875" customWidth="1"/>
    <col min="9" max="9" width="10.7109375" bestFit="1" customWidth="1"/>
    <col min="10" max="10" width="12.5703125" bestFit="1" customWidth="1"/>
  </cols>
  <sheetData>
    <row r="1" spans="1:13" x14ac:dyDescent="0.2">
      <c r="A1" s="49" t="s">
        <v>86</v>
      </c>
      <c r="B1" s="49" t="s">
        <v>87</v>
      </c>
      <c r="C1" s="49" t="s">
        <v>39</v>
      </c>
      <c r="D1" s="49" t="s">
        <v>88</v>
      </c>
      <c r="E1" s="49" t="s">
        <v>89</v>
      </c>
      <c r="F1" s="49" t="s">
        <v>90</v>
      </c>
      <c r="G1" s="49" t="s">
        <v>116</v>
      </c>
      <c r="H1" s="49" t="s">
        <v>117</v>
      </c>
      <c r="I1" s="49" t="s">
        <v>118</v>
      </c>
      <c r="J1" s="49" t="s">
        <v>119</v>
      </c>
      <c r="K1" s="49" t="s">
        <v>91</v>
      </c>
      <c r="L1" s="49" t="s">
        <v>92</v>
      </c>
      <c r="M1" s="49" t="s">
        <v>93</v>
      </c>
    </row>
    <row r="2" spans="1:13" x14ac:dyDescent="0.2">
      <c r="A2" s="50" t="s">
        <v>34</v>
      </c>
      <c r="B2" s="50">
        <v>42324</v>
      </c>
      <c r="C2" s="50">
        <v>42328</v>
      </c>
      <c r="D2" s="57" t="str">
        <f>YEAR(B2)&amp;"-"&amp;WEEKNUM(B2)</f>
        <v>2015-47</v>
      </c>
      <c r="E2" s="14">
        <v>1</v>
      </c>
      <c r="F2" s="48" t="s">
        <v>121</v>
      </c>
      <c r="G2" s="66">
        <v>3.54</v>
      </c>
      <c r="H2" s="66">
        <v>2.98</v>
      </c>
      <c r="I2" s="66">
        <v>3.75</v>
      </c>
      <c r="J2" s="48" t="s">
        <v>120</v>
      </c>
      <c r="K2" s="51">
        <v>0.68</v>
      </c>
      <c r="L2" s="14">
        <v>5</v>
      </c>
      <c r="M2" s="14">
        <v>5</v>
      </c>
    </row>
    <row r="3" spans="1:13" x14ac:dyDescent="0.2">
      <c r="A3" s="50" t="s">
        <v>34</v>
      </c>
      <c r="B3" s="50">
        <v>42331</v>
      </c>
      <c r="C3" s="50">
        <v>42338</v>
      </c>
      <c r="D3" s="57" t="str">
        <f t="shared" ref="D3" si="0">YEAR(B3)&amp;"-"&amp;WEEKNUM(B3)</f>
        <v>2015-48</v>
      </c>
      <c r="E3" s="14">
        <v>2</v>
      </c>
      <c r="F3" s="14" t="s">
        <v>122</v>
      </c>
      <c r="G3" s="67">
        <v>3.73</v>
      </c>
      <c r="H3" s="67">
        <v>3.5</v>
      </c>
      <c r="I3" s="67">
        <v>3.9</v>
      </c>
      <c r="J3" s="48" t="s">
        <v>120</v>
      </c>
      <c r="K3" s="51">
        <v>0.74</v>
      </c>
      <c r="L3" s="14">
        <v>5</v>
      </c>
      <c r="M3" s="14">
        <v>3</v>
      </c>
    </row>
    <row r="4" spans="1:13" x14ac:dyDescent="0.2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x14ac:dyDescent="0.2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x14ac:dyDescent="0.2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3" x14ac:dyDescent="0.2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x14ac:dyDescent="0.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x14ac:dyDescent="0.2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x14ac:dyDescent="0.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x14ac:dyDescent="0.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E14" sqref="E14"/>
    </sheetView>
  </sheetViews>
  <sheetFormatPr defaultRowHeight="12.75" x14ac:dyDescent="0.2"/>
  <cols>
    <col min="1" max="1" width="9" bestFit="1" customWidth="1"/>
    <col min="2" max="2" width="10.85546875" bestFit="1" customWidth="1"/>
    <col min="3" max="3" width="14.140625" customWidth="1"/>
    <col min="4" max="4" width="14.42578125" customWidth="1"/>
    <col min="5" max="5" width="91.85546875" customWidth="1"/>
    <col min="6" max="6" width="16" customWidth="1"/>
    <col min="7" max="7" width="18.42578125" bestFit="1" customWidth="1"/>
  </cols>
  <sheetData>
    <row r="1" spans="1:7" ht="18.75" x14ac:dyDescent="0.3">
      <c r="E1" s="52" t="s">
        <v>94</v>
      </c>
    </row>
    <row r="2" spans="1:7" x14ac:dyDescent="0.2">
      <c r="A2" s="53" t="s">
        <v>95</v>
      </c>
      <c r="B2" s="53" t="s">
        <v>96</v>
      </c>
      <c r="C2" s="53" t="s">
        <v>97</v>
      </c>
      <c r="D2" s="53" t="s">
        <v>98</v>
      </c>
      <c r="E2" s="53" t="s">
        <v>99</v>
      </c>
      <c r="F2" s="53" t="s">
        <v>100</v>
      </c>
      <c r="G2" s="53" t="s">
        <v>95</v>
      </c>
    </row>
    <row r="3" spans="1:7" x14ac:dyDescent="0.2">
      <c r="A3" s="54">
        <v>42331</v>
      </c>
      <c r="B3" s="54" t="s">
        <v>34</v>
      </c>
      <c r="C3" s="55" t="s">
        <v>101</v>
      </c>
      <c r="D3" s="55" t="s">
        <v>102</v>
      </c>
      <c r="E3" s="56" t="s">
        <v>103</v>
      </c>
      <c r="F3" s="56"/>
      <c r="G3" s="55"/>
    </row>
    <row r="4" spans="1:7" x14ac:dyDescent="0.2">
      <c r="A4" s="54">
        <v>42331</v>
      </c>
      <c r="B4" s="54" t="s">
        <v>34</v>
      </c>
      <c r="C4" s="55" t="s">
        <v>101</v>
      </c>
      <c r="D4" s="55" t="s">
        <v>102</v>
      </c>
      <c r="E4" s="56" t="s">
        <v>104</v>
      </c>
      <c r="F4" s="56"/>
      <c r="G4" s="55"/>
    </row>
    <row r="5" spans="1:7" x14ac:dyDescent="0.2">
      <c r="A5" s="54">
        <v>42331</v>
      </c>
      <c r="B5" s="54" t="s">
        <v>34</v>
      </c>
      <c r="C5" s="55" t="s">
        <v>101</v>
      </c>
      <c r="D5" s="55" t="s">
        <v>102</v>
      </c>
      <c r="E5" s="56" t="s">
        <v>105</v>
      </c>
      <c r="F5" s="56"/>
      <c r="G5" s="55"/>
    </row>
    <row r="6" spans="1:7" x14ac:dyDescent="0.2">
      <c r="A6" s="54">
        <v>42331</v>
      </c>
      <c r="B6" s="54" t="s">
        <v>34</v>
      </c>
      <c r="C6" s="55" t="s">
        <v>101</v>
      </c>
      <c r="D6" s="55" t="s">
        <v>102</v>
      </c>
      <c r="E6" s="56" t="s">
        <v>106</v>
      </c>
      <c r="F6" s="56"/>
      <c r="G6" s="55"/>
    </row>
    <row r="7" spans="1:7" x14ac:dyDescent="0.2">
      <c r="A7" s="54">
        <v>42331</v>
      </c>
      <c r="B7" s="54" t="s">
        <v>34</v>
      </c>
      <c r="C7" s="55" t="s">
        <v>101</v>
      </c>
      <c r="D7" s="55" t="s">
        <v>107</v>
      </c>
      <c r="E7" s="56" t="s">
        <v>108</v>
      </c>
      <c r="F7" s="56"/>
      <c r="G7" s="55"/>
    </row>
    <row r="8" spans="1:7" x14ac:dyDescent="0.2">
      <c r="A8" s="54">
        <v>42331</v>
      </c>
      <c r="B8" s="54" t="s">
        <v>34</v>
      </c>
      <c r="C8" s="55" t="s">
        <v>101</v>
      </c>
      <c r="D8" s="55" t="s">
        <v>107</v>
      </c>
      <c r="E8" s="56" t="s">
        <v>109</v>
      </c>
      <c r="F8" s="56"/>
      <c r="G8" s="55"/>
    </row>
    <row r="9" spans="1:7" x14ac:dyDescent="0.2">
      <c r="A9" s="54">
        <v>42331</v>
      </c>
      <c r="B9" s="54" t="s">
        <v>34</v>
      </c>
      <c r="C9" s="55" t="s">
        <v>101</v>
      </c>
      <c r="D9" s="55" t="s">
        <v>107</v>
      </c>
      <c r="E9" s="56" t="s">
        <v>110</v>
      </c>
      <c r="F9" s="56"/>
      <c r="G9" s="55"/>
    </row>
    <row r="10" spans="1:7" x14ac:dyDescent="0.2">
      <c r="A10" s="54">
        <v>42331</v>
      </c>
      <c r="B10" s="54" t="s">
        <v>34</v>
      </c>
      <c r="C10" s="55" t="s">
        <v>101</v>
      </c>
      <c r="D10" s="55" t="s">
        <v>111</v>
      </c>
      <c r="E10" s="56" t="s">
        <v>112</v>
      </c>
      <c r="F10" s="56"/>
      <c r="G10" s="55"/>
    </row>
    <row r="11" spans="1:7" x14ac:dyDescent="0.2">
      <c r="A11" s="54">
        <v>42338</v>
      </c>
      <c r="B11" s="54" t="s">
        <v>34</v>
      </c>
      <c r="C11" s="55" t="s">
        <v>101</v>
      </c>
      <c r="D11" s="55" t="s">
        <v>102</v>
      </c>
      <c r="E11" s="55" t="s">
        <v>113</v>
      </c>
      <c r="F11" s="55"/>
      <c r="G11" s="55"/>
    </row>
    <row r="12" spans="1:7" x14ac:dyDescent="0.2">
      <c r="A12" s="54">
        <v>42338</v>
      </c>
      <c r="B12" s="54" t="s">
        <v>34</v>
      </c>
      <c r="C12" s="55" t="s">
        <v>101</v>
      </c>
      <c r="D12" s="55" t="s">
        <v>102</v>
      </c>
      <c r="E12" s="55" t="s">
        <v>114</v>
      </c>
      <c r="F12" s="55"/>
      <c r="G12" s="55"/>
    </row>
    <row r="13" spans="1:7" x14ac:dyDescent="0.2">
      <c r="A13" s="54">
        <v>42338</v>
      </c>
      <c r="B13" s="54" t="s">
        <v>34</v>
      </c>
      <c r="C13" s="55" t="s">
        <v>101</v>
      </c>
      <c r="D13" s="55" t="s">
        <v>102</v>
      </c>
      <c r="E13" s="55" t="s">
        <v>115</v>
      </c>
      <c r="F13" s="55"/>
      <c r="G13" s="55"/>
    </row>
    <row r="14" spans="1:7" x14ac:dyDescent="0.2">
      <c r="A14" s="54"/>
      <c r="B14" s="54"/>
      <c r="C14" s="55"/>
      <c r="D14" s="55"/>
      <c r="E14" s="55"/>
      <c r="F14" s="55"/>
      <c r="G14" s="55"/>
    </row>
    <row r="15" spans="1:7" x14ac:dyDescent="0.2">
      <c r="A15" s="54"/>
      <c r="B15" s="54"/>
      <c r="C15" s="55"/>
      <c r="D15" s="55"/>
      <c r="E15" s="55"/>
      <c r="F15" s="55"/>
      <c r="G15" s="55"/>
    </row>
    <row r="16" spans="1:7" x14ac:dyDescent="0.2">
      <c r="A16" s="54"/>
      <c r="B16" s="54"/>
      <c r="C16" s="55"/>
      <c r="D16" s="55"/>
      <c r="E16" s="55"/>
      <c r="F16" s="55"/>
      <c r="G16" s="55"/>
    </row>
    <row r="17" spans="1:7" x14ac:dyDescent="0.2">
      <c r="A17" s="54"/>
      <c r="B17" s="54"/>
      <c r="C17" s="55"/>
      <c r="D17" s="55"/>
      <c r="E17" s="55"/>
      <c r="F17" s="55"/>
      <c r="G17" s="54"/>
    </row>
    <row r="18" spans="1:7" x14ac:dyDescent="0.2">
      <c r="A18" s="54"/>
      <c r="B18" s="54"/>
      <c r="C18" s="55"/>
      <c r="D18" s="55"/>
      <c r="E18" s="55"/>
      <c r="F18" s="55"/>
      <c r="G18" s="54"/>
    </row>
  </sheetData>
  <dataValidations count="2">
    <dataValidation type="list" allowBlank="1" showInputMessage="1" showErrorMessage="1" sqref="D11 D13:D18">
      <formula1>"Challenges, Didn't Go Well, Go Well, Improvement, Learnings"</formula1>
    </dataValidation>
    <dataValidation type="list" allowBlank="1" showInputMessage="1" showErrorMessage="1" sqref="D12 D3:D10">
      <formula1>"Improvement, Best Practices, Stop Doing, Challenges"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Objectives</vt:lpstr>
      <vt:lpstr>Score</vt:lpstr>
      <vt:lpstr>Score-Summary</vt:lpstr>
      <vt:lpstr>Lessons-Log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Hari Thapliyal</cp:lastModifiedBy>
  <cp:revision/>
  <dcterms:created xsi:type="dcterms:W3CDTF">2015-11-30T05:22:41Z</dcterms:created>
  <dcterms:modified xsi:type="dcterms:W3CDTF">2015-12-15T13:53:26Z</dcterms:modified>
</cp:coreProperties>
</file>