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4" xr2:uid="{00000000-000D-0000-FFFF-FFFF00000000}"/>
  </bookViews>
  <sheets>
    <sheet name="Score" sheetId="1" r:id="rId1"/>
    <sheet name="Sheet1" sheetId="2" r:id="rId2"/>
    <sheet name="Sheet2" sheetId="3" r:id="rId3"/>
    <sheet name="Sheet3" sheetId="4" r:id="rId4"/>
    <sheet name="Sheet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D19" i="1" l="1"/>
  <c r="E19" i="1"/>
  <c r="D20" i="1"/>
  <c r="E20" i="1"/>
  <c r="D21" i="1"/>
  <c r="E21" i="1"/>
  <c r="D22" i="1"/>
  <c r="E22" i="1"/>
  <c r="E18" i="1"/>
  <c r="D18" i="1"/>
  <c r="E17" i="1"/>
  <c r="D17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5" i="1"/>
  <c r="D5" i="1"/>
  <c r="Q4" i="1"/>
  <c r="P4" i="1"/>
  <c r="O4" i="1"/>
  <c r="N4" i="1"/>
  <c r="M4" i="1"/>
  <c r="L4" i="1"/>
  <c r="K4" i="1"/>
  <c r="J4" i="1"/>
  <c r="I4" i="1"/>
  <c r="H4" i="1"/>
  <c r="G4" i="1"/>
  <c r="F4" i="1"/>
  <c r="D3" i="1"/>
  <c r="C14" i="1" l="1"/>
  <c r="C10" i="1"/>
  <c r="C6" i="1"/>
  <c r="C15" i="1"/>
  <c r="C13" i="1"/>
  <c r="C11" i="1"/>
  <c r="C9" i="1"/>
  <c r="C7" i="1"/>
  <c r="C8" i="1"/>
  <c r="C18" i="1"/>
  <c r="C17" i="1"/>
  <c r="C22" i="1"/>
  <c r="C20" i="1"/>
  <c r="C16" i="1"/>
  <c r="C21" i="1"/>
  <c r="C19" i="1"/>
  <c r="E3" i="1"/>
  <c r="C12" i="1"/>
  <c r="C5" i="1"/>
  <c r="C3" i="1" l="1"/>
</calcChain>
</file>

<file path=xl/sharedStrings.xml><?xml version="1.0" encoding="utf-8"?>
<sst xmlns="http://schemas.openxmlformats.org/spreadsheetml/2006/main" count="147" uniqueCount="126">
  <si>
    <t>Baseline</t>
  </si>
  <si>
    <t>Framework</t>
  </si>
  <si>
    <t>PIM</t>
  </si>
  <si>
    <t>PSM</t>
  </si>
  <si>
    <t>PTM</t>
  </si>
  <si>
    <t>PCM</t>
  </si>
  <si>
    <t>PQM</t>
  </si>
  <si>
    <t>PHRM</t>
  </si>
  <si>
    <t>PCOM</t>
  </si>
  <si>
    <t>PRM</t>
  </si>
  <si>
    <t>PPM</t>
  </si>
  <si>
    <t>PSTM</t>
  </si>
  <si>
    <t>Final</t>
  </si>
  <si>
    <t>Tushar</t>
  </si>
  <si>
    <t>Ashish</t>
  </si>
  <si>
    <t>Jignesh</t>
  </si>
  <si>
    <t>Anil</t>
  </si>
  <si>
    <t>Nilesh</t>
  </si>
  <si>
    <t>Sunita</t>
  </si>
  <si>
    <t>Mahesh</t>
  </si>
  <si>
    <t>Ranvir</t>
  </si>
  <si>
    <t>Ishant</t>
  </si>
  <si>
    <t>Sandeep</t>
  </si>
  <si>
    <t>Amber</t>
  </si>
  <si>
    <t>Sanjay Chauhan</t>
  </si>
  <si>
    <t>Alpesh</t>
  </si>
  <si>
    <t>Jaikumar</t>
  </si>
  <si>
    <t>Nidil</t>
  </si>
  <si>
    <t>Sudesh</t>
  </si>
  <si>
    <t>Sanjay Dey</t>
  </si>
  <si>
    <t>Rohit</t>
  </si>
  <si>
    <t>PMO R&amp;D</t>
  </si>
  <si>
    <t>Prog Mgr</t>
  </si>
  <si>
    <t>Software Dev</t>
  </si>
  <si>
    <t>FM</t>
  </si>
  <si>
    <t>Sr. Hardware Design Eng</t>
  </si>
  <si>
    <t>PM</t>
  </si>
  <si>
    <t>Research Eng</t>
  </si>
  <si>
    <t>R&amp;D Tech</t>
  </si>
  <si>
    <t>Process Eng</t>
  </si>
  <si>
    <t>Plant Maintenance Eng</t>
  </si>
  <si>
    <t>Embeded Hardware Eng</t>
  </si>
  <si>
    <t>Scope, Schedule, Cost, Quality…..</t>
  </si>
  <si>
    <t>What are the activities need to be done to manage X aspects</t>
  </si>
  <si>
    <t>What tool you will use to manage X aspects</t>
  </si>
  <si>
    <t>Who are the people will be responsbile for this</t>
  </si>
  <si>
    <t>How do you measure the X apsect of the project</t>
  </si>
  <si>
    <t>Is there any threshold for X aspect, if yes then what</t>
  </si>
  <si>
    <t>Who is responsbile for collecting the data and compiling for report</t>
  </si>
  <si>
    <t>Scope</t>
  </si>
  <si>
    <t>Requirment</t>
  </si>
  <si>
    <t>MoSCOW</t>
  </si>
  <si>
    <t>VS</t>
  </si>
  <si>
    <t>S</t>
  </si>
  <si>
    <t>M</t>
  </si>
  <si>
    <t>L</t>
  </si>
  <si>
    <t>VL</t>
  </si>
  <si>
    <t>My Project</t>
  </si>
  <si>
    <t>Stage6</t>
  </si>
  <si>
    <t>Done</t>
  </si>
  <si>
    <t>Owner</t>
  </si>
  <si>
    <t>Prioirty</t>
  </si>
  <si>
    <t>Due Date</t>
  </si>
  <si>
    <t>Compoenet</t>
  </si>
  <si>
    <t>RU</t>
  </si>
  <si>
    <t>Design</t>
  </si>
  <si>
    <t>Implement</t>
  </si>
  <si>
    <t>Test</t>
  </si>
  <si>
    <t>Demo</t>
  </si>
  <si>
    <t>Wash room</t>
  </si>
  <si>
    <t>Bedroom</t>
  </si>
  <si>
    <t>Kitchen</t>
  </si>
  <si>
    <t>Living Room</t>
  </si>
  <si>
    <t>Gym</t>
  </si>
  <si>
    <t>Prayer Room</t>
  </si>
  <si>
    <t>Garden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</si>
  <si>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</si>
  <si>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</si>
  <si>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</si>
  <si>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</si>
  <si>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</si>
  <si>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</si>
  <si>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</si>
  <si>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</si>
  <si>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</si>
  <si>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STK10</t>
  </si>
  <si>
    <t>STK11</t>
  </si>
  <si>
    <t>STK12</t>
  </si>
  <si>
    <t>STK13</t>
  </si>
  <si>
    <t>STK14</t>
  </si>
  <si>
    <t>INT</t>
  </si>
  <si>
    <t>FG</t>
  </si>
  <si>
    <t>OBS</t>
  </si>
  <si>
    <t>SURVEY</t>
  </si>
  <si>
    <t>PROT</t>
  </si>
  <si>
    <t>Y</t>
  </si>
  <si>
    <t>Source Selection Criteria</t>
  </si>
  <si>
    <t>Price</t>
  </si>
  <si>
    <t>Financial Stability</t>
  </si>
  <si>
    <t>Warranty</t>
  </si>
  <si>
    <t>Lead Time</t>
  </si>
  <si>
    <t>Vendor Credibility</t>
  </si>
  <si>
    <t>Proximity</t>
  </si>
  <si>
    <t>Vendor Audit Score</t>
  </si>
  <si>
    <t>Technical Competence</t>
  </si>
  <si>
    <t>IP</t>
  </si>
  <si>
    <t>Existing NDA</t>
  </si>
  <si>
    <t>Manufacturing Capablity</t>
  </si>
  <si>
    <t>Vendor 1</t>
  </si>
  <si>
    <t>Vendor 2</t>
  </si>
  <si>
    <t>vendor 3</t>
  </si>
  <si>
    <t>Ranking</t>
  </si>
  <si>
    <t>Years</t>
  </si>
  <si>
    <t>Days</t>
  </si>
  <si>
    <t>C</t>
  </si>
  <si>
    <t>Vendor Score rating</t>
  </si>
  <si>
    <t>Q</t>
  </si>
  <si>
    <t>D</t>
  </si>
  <si>
    <t>% Rejection</t>
  </si>
  <si>
    <t>Schedule Adherence</t>
  </si>
  <si>
    <t>1m</t>
  </si>
  <si>
    <t>1.2m</t>
  </si>
  <si>
    <t>1.5M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</si>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</sst>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6EED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Border="0" applyProtection="0"/>
  </cellStyleXfs>
  <cellXfs count="9">
    <xf numFmtId="0" fontId="0" fillId="0" borderId="0" xfId="0"/>
    <xf numFmtId="0" fontId="0" fillId="0" borderId="1" xfId="0" applyBorder="1"/>
    <xf numFmtId="164" fontId="3" fillId="2" borderId="1" xfId="2" applyFont="1" applyFill="1" applyBorder="1" applyAlignment="1" applyProtection="1">
      <alignment vertical="top" wrapText="1"/>
    </xf>
    <xf numFmtId="9" fontId="0" fillId="3" borderId="1" xfId="0" applyNumberFormat="1" applyFill="1" applyBorder="1"/>
    <xf numFmtId="0" fontId="0" fillId="3" borderId="1" xfId="0" applyFill="1" applyBorder="1"/>
    <xf numFmtId="9" fontId="0" fillId="3" borderId="1" xfId="1" applyFont="1" applyFill="1" applyBorder="1"/>
    <xf numFmtId="9" fontId="0" fillId="0" borderId="1" xfId="1" applyFont="1" applyBorder="1"/>
    <xf numFmtId="0" fontId="0" fillId="0" borderId="1" xfId="0" applyFill="1" applyBorder="1"/>
    <xf numFmtId="9" fontId="0" fillId="0" borderId="0" xfId="0" applyNumberFormat="1"/>
  </cellXfs>
  <cellStyles count="3">
    <cellStyle name="Excel Built-in Normal" xfId="2" xr:uid="{9BAD89C8-4AD7-452F-B4F8-DAA797EE70A3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O4" sqref="O4"/>
    </sheetView>
  </sheetViews>
  <sheetFormatPr defaultRowHeight="15" x14ac:dyDescent="0.25"/>
  <cols>
    <col min="1" max="2" width="17.42578125" customWidth="1"/>
    <col min="7" max="7" width="11.85546875" customWidth="1"/>
  </cols>
  <sheetData>
    <row r="1" spans="1:19" x14ac:dyDescent="0.25">
      <c r="A1" s="1"/>
      <c r="B1" s="1"/>
      <c r="C1" s="1"/>
      <c r="D1" s="1"/>
      <c r="E1" s="1"/>
      <c r="F1" s="1">
        <v>20</v>
      </c>
      <c r="G1" s="1">
        <v>35</v>
      </c>
      <c r="H1" s="1">
        <v>15</v>
      </c>
      <c r="I1" s="1">
        <v>20</v>
      </c>
      <c r="J1" s="1">
        <v>20</v>
      </c>
      <c r="K1" s="1">
        <v>20</v>
      </c>
      <c r="L1" s="1">
        <v>15</v>
      </c>
      <c r="M1" s="1">
        <v>20</v>
      </c>
      <c r="N1" s="1">
        <v>15</v>
      </c>
      <c r="O1" s="1">
        <v>20</v>
      </c>
      <c r="P1" s="1">
        <v>20</v>
      </c>
      <c r="Q1" s="1">
        <v>15</v>
      </c>
      <c r="R1" s="1">
        <v>200</v>
      </c>
      <c r="S1" s="1"/>
    </row>
    <row r="2" spans="1:19" x14ac:dyDescent="0.25">
      <c r="A2" s="1"/>
      <c r="B2" s="1"/>
      <c r="C2" s="1"/>
      <c r="D2" s="1"/>
      <c r="E2" s="1"/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/>
    </row>
    <row r="3" spans="1:19" x14ac:dyDescent="0.25">
      <c r="A3" s="1"/>
      <c r="B3" s="1"/>
      <c r="C3" s="3">
        <f>AVERAGE(C5:C84)</f>
        <v>0.67809523809523808</v>
      </c>
      <c r="D3" s="4">
        <f>SUM(G3:Q3)</f>
        <v>175</v>
      </c>
      <c r="E3" s="3">
        <f>AVERAGE(E5:E84)</f>
        <v>0.39444444444444443</v>
      </c>
      <c r="F3" s="4">
        <v>20</v>
      </c>
      <c r="G3" s="4">
        <v>35</v>
      </c>
      <c r="H3" s="4">
        <v>15</v>
      </c>
      <c r="I3" s="4">
        <v>20</v>
      </c>
      <c r="J3" s="4">
        <v>20</v>
      </c>
      <c r="K3" s="4">
        <v>20</v>
      </c>
      <c r="L3" s="4">
        <v>15</v>
      </c>
      <c r="M3" s="4">
        <v>20</v>
      </c>
      <c r="N3" s="4">
        <v>15</v>
      </c>
      <c r="O3" s="4"/>
      <c r="P3" s="4"/>
      <c r="Q3" s="4">
        <v>15</v>
      </c>
      <c r="R3" s="4"/>
      <c r="S3" s="3"/>
    </row>
    <row r="4" spans="1:19" x14ac:dyDescent="0.25">
      <c r="A4" s="1"/>
      <c r="B4" s="1"/>
      <c r="C4" s="3"/>
      <c r="D4" s="4"/>
      <c r="E4" s="3"/>
      <c r="F4" s="5">
        <f t="shared" ref="F4:R4" si="0">ROUND(AVERAGE(F5:F14)/F3,2)</f>
        <v>0.47</v>
      </c>
      <c r="G4" s="5">
        <f t="shared" si="0"/>
        <v>0.6</v>
      </c>
      <c r="H4" s="5">
        <f t="shared" si="0"/>
        <v>0.78</v>
      </c>
      <c r="I4" s="5">
        <f t="shared" si="0"/>
        <v>0.75</v>
      </c>
      <c r="J4" s="5">
        <f t="shared" si="0"/>
        <v>0.65</v>
      </c>
      <c r="K4" s="5">
        <f t="shared" si="0"/>
        <v>0.76</v>
      </c>
      <c r="L4" s="5">
        <f t="shared" si="0"/>
        <v>0.76</v>
      </c>
      <c r="M4" s="5">
        <f t="shared" si="0"/>
        <v>0.8</v>
      </c>
      <c r="N4" s="5">
        <f t="shared" si="0"/>
        <v>0.82</v>
      </c>
      <c r="O4" s="5" t="e">
        <f t="shared" si="0"/>
        <v>#DIV/0!</v>
      </c>
      <c r="P4" s="5" t="e">
        <f t="shared" si="0"/>
        <v>#DIV/0!</v>
      </c>
      <c r="Q4" s="5">
        <f t="shared" si="0"/>
        <v>0.69</v>
      </c>
      <c r="R4" s="5" t="e">
        <f t="shared" si="0"/>
        <v>#DIV/0!</v>
      </c>
      <c r="S4" s="3"/>
    </row>
    <row r="5" spans="1:19" x14ac:dyDescent="0.25">
      <c r="A5" s="1" t="s">
        <v>31</v>
      </c>
      <c r="B5" s="1" t="s">
        <v>13</v>
      </c>
      <c r="C5" s="6">
        <f t="shared" ref="C5:C16" si="1">D5/$D$3</f>
        <v>0.89714285714285713</v>
      </c>
      <c r="D5" s="1">
        <f>SUM(G5:Q5)</f>
        <v>157</v>
      </c>
      <c r="E5" s="6">
        <f t="shared" ref="E5:E22" si="2">F5/$F$3</f>
        <v>0.85</v>
      </c>
      <c r="F5" s="1">
        <v>17</v>
      </c>
      <c r="G5" s="1">
        <v>31</v>
      </c>
      <c r="H5" s="1">
        <v>12</v>
      </c>
      <c r="I5" s="1">
        <v>17</v>
      </c>
      <c r="J5" s="1">
        <v>19</v>
      </c>
      <c r="K5" s="1">
        <v>20</v>
      </c>
      <c r="L5" s="1">
        <v>14</v>
      </c>
      <c r="M5" s="1">
        <v>19</v>
      </c>
      <c r="N5" s="1">
        <v>13</v>
      </c>
      <c r="O5" s="1"/>
      <c r="P5" s="1"/>
      <c r="Q5" s="1">
        <v>12</v>
      </c>
      <c r="R5" s="1"/>
      <c r="S5" s="1"/>
    </row>
    <row r="6" spans="1:19" x14ac:dyDescent="0.25">
      <c r="A6" s="1" t="s">
        <v>32</v>
      </c>
      <c r="B6" s="1" t="s">
        <v>14</v>
      </c>
      <c r="C6" s="6">
        <f t="shared" si="1"/>
        <v>0.91428571428571426</v>
      </c>
      <c r="D6" s="1">
        <f t="shared" ref="D6:D16" si="3">SUM(G6:Q6)</f>
        <v>160</v>
      </c>
      <c r="E6" s="6">
        <f t="shared" si="2"/>
        <v>0.85</v>
      </c>
      <c r="F6" s="1">
        <v>17</v>
      </c>
      <c r="G6" s="1">
        <v>30</v>
      </c>
      <c r="H6" s="1">
        <v>14</v>
      </c>
      <c r="I6" s="1">
        <v>20</v>
      </c>
      <c r="J6" s="1">
        <v>19</v>
      </c>
      <c r="K6" s="1">
        <v>20</v>
      </c>
      <c r="L6" s="1">
        <v>8</v>
      </c>
      <c r="M6" s="1">
        <v>19</v>
      </c>
      <c r="N6" s="1">
        <v>15</v>
      </c>
      <c r="O6" s="1"/>
      <c r="P6" s="1"/>
      <c r="Q6" s="1">
        <v>15</v>
      </c>
      <c r="R6" s="1"/>
      <c r="S6" s="1"/>
    </row>
    <row r="7" spans="1:19" x14ac:dyDescent="0.25">
      <c r="A7" s="1" t="s">
        <v>33</v>
      </c>
      <c r="B7" s="1" t="s">
        <v>15</v>
      </c>
      <c r="C7" s="6">
        <f t="shared" si="1"/>
        <v>0.53142857142857147</v>
      </c>
      <c r="D7" s="1">
        <f t="shared" si="3"/>
        <v>93</v>
      </c>
      <c r="E7" s="6">
        <f t="shared" si="2"/>
        <v>0.25</v>
      </c>
      <c r="F7" s="1">
        <v>5</v>
      </c>
      <c r="G7" s="1">
        <v>19</v>
      </c>
      <c r="H7" s="1">
        <v>12</v>
      </c>
      <c r="I7" s="1">
        <v>12</v>
      </c>
      <c r="J7" s="1">
        <v>10</v>
      </c>
      <c r="K7" s="1">
        <v>10</v>
      </c>
      <c r="L7" s="1"/>
      <c r="M7" s="1">
        <v>14</v>
      </c>
      <c r="N7" s="1">
        <v>9</v>
      </c>
      <c r="O7" s="1"/>
      <c r="P7" s="1"/>
      <c r="Q7" s="1">
        <v>7</v>
      </c>
      <c r="R7" s="1"/>
      <c r="S7" s="1"/>
    </row>
    <row r="8" spans="1:19" x14ac:dyDescent="0.25">
      <c r="A8" s="1" t="s">
        <v>36</v>
      </c>
      <c r="B8" s="1" t="s">
        <v>16</v>
      </c>
      <c r="C8" s="6">
        <f t="shared" si="1"/>
        <v>0.70857142857142852</v>
      </c>
      <c r="D8" s="1">
        <f t="shared" si="3"/>
        <v>124</v>
      </c>
      <c r="E8" s="6">
        <f t="shared" si="2"/>
        <v>0.6</v>
      </c>
      <c r="F8" s="1">
        <v>12</v>
      </c>
      <c r="G8" s="1">
        <v>18</v>
      </c>
      <c r="H8" s="1">
        <v>9</v>
      </c>
      <c r="I8" s="1">
        <v>15</v>
      </c>
      <c r="J8" s="1">
        <v>14</v>
      </c>
      <c r="K8" s="1">
        <v>15</v>
      </c>
      <c r="L8" s="1">
        <v>14</v>
      </c>
      <c r="M8" s="1">
        <v>16</v>
      </c>
      <c r="N8" s="1">
        <v>13</v>
      </c>
      <c r="O8" s="1"/>
      <c r="P8" s="1"/>
      <c r="Q8" s="1">
        <v>10</v>
      </c>
      <c r="R8" s="1"/>
      <c r="S8" s="1"/>
    </row>
    <row r="9" spans="1:19" x14ac:dyDescent="0.25">
      <c r="A9" s="1" t="s">
        <v>36</v>
      </c>
      <c r="B9" s="1" t="s">
        <v>17</v>
      </c>
      <c r="C9" s="6">
        <f t="shared" si="1"/>
        <v>0.69142857142857139</v>
      </c>
      <c r="D9" s="1">
        <f t="shared" si="3"/>
        <v>121</v>
      </c>
      <c r="E9" s="6">
        <f t="shared" si="2"/>
        <v>0.6</v>
      </c>
      <c r="F9" s="1">
        <v>12</v>
      </c>
      <c r="G9" s="1">
        <v>18</v>
      </c>
      <c r="H9" s="1">
        <v>11</v>
      </c>
      <c r="I9" s="1">
        <v>14</v>
      </c>
      <c r="J9" s="1">
        <v>15</v>
      </c>
      <c r="K9" s="1">
        <v>14</v>
      </c>
      <c r="L9" s="1">
        <v>14</v>
      </c>
      <c r="M9" s="1">
        <v>14</v>
      </c>
      <c r="N9" s="1">
        <v>12</v>
      </c>
      <c r="O9" s="1"/>
      <c r="P9" s="1"/>
      <c r="Q9" s="1">
        <v>9</v>
      </c>
      <c r="R9" s="1"/>
      <c r="S9" s="1"/>
    </row>
    <row r="10" spans="1:19" x14ac:dyDescent="0.25">
      <c r="A10" s="1" t="s">
        <v>34</v>
      </c>
      <c r="B10" s="1" t="s">
        <v>18</v>
      </c>
      <c r="C10" s="6">
        <f t="shared" si="1"/>
        <v>0.69714285714285718</v>
      </c>
      <c r="D10" s="1">
        <f t="shared" si="3"/>
        <v>122</v>
      </c>
      <c r="E10" s="6">
        <f t="shared" si="2"/>
        <v>0.3</v>
      </c>
      <c r="F10" s="1">
        <v>6</v>
      </c>
      <c r="G10" s="1">
        <v>22</v>
      </c>
      <c r="H10" s="1">
        <v>11</v>
      </c>
      <c r="I10" s="1">
        <v>15</v>
      </c>
      <c r="J10" s="1">
        <v>12</v>
      </c>
      <c r="K10" s="1">
        <v>13</v>
      </c>
      <c r="L10" s="1">
        <v>13</v>
      </c>
      <c r="M10" s="1">
        <v>16</v>
      </c>
      <c r="N10" s="1">
        <v>12</v>
      </c>
      <c r="O10" s="1"/>
      <c r="P10" s="1"/>
      <c r="Q10" s="1">
        <v>8</v>
      </c>
      <c r="R10" s="1"/>
      <c r="S10" s="1"/>
    </row>
    <row r="11" spans="1:19" x14ac:dyDescent="0.25">
      <c r="A11" s="1" t="s">
        <v>33</v>
      </c>
      <c r="B11" s="1" t="s">
        <v>19</v>
      </c>
      <c r="C11" s="6">
        <f t="shared" si="1"/>
        <v>0.49714285714285716</v>
      </c>
      <c r="D11" s="1">
        <f t="shared" si="3"/>
        <v>87</v>
      </c>
      <c r="E11" s="6">
        <f t="shared" si="2"/>
        <v>0.25</v>
      </c>
      <c r="F11" s="1">
        <v>5</v>
      </c>
      <c r="G11" s="1">
        <v>14</v>
      </c>
      <c r="H11" s="1">
        <v>14</v>
      </c>
      <c r="I11" s="1">
        <v>12</v>
      </c>
      <c r="J11" s="1">
        <v>5</v>
      </c>
      <c r="K11" s="1">
        <v>13</v>
      </c>
      <c r="L11" s="1">
        <v>4</v>
      </c>
      <c r="M11" s="1">
        <v>9</v>
      </c>
      <c r="N11" s="1">
        <v>11</v>
      </c>
      <c r="O11" s="1"/>
      <c r="P11" s="1"/>
      <c r="Q11" s="1">
        <v>5</v>
      </c>
      <c r="R11" s="1"/>
      <c r="S11" s="1"/>
    </row>
    <row r="12" spans="1:19" x14ac:dyDescent="0.25">
      <c r="A12" s="1" t="s">
        <v>35</v>
      </c>
      <c r="B12" s="1" t="s">
        <v>20</v>
      </c>
      <c r="C12" s="6">
        <f t="shared" si="1"/>
        <v>0.70857142857142852</v>
      </c>
      <c r="D12" s="1">
        <f t="shared" si="3"/>
        <v>124</v>
      </c>
      <c r="E12" s="6">
        <f t="shared" si="2"/>
        <v>0.3</v>
      </c>
      <c r="F12" s="1">
        <v>6</v>
      </c>
      <c r="G12" s="1">
        <v>10</v>
      </c>
      <c r="H12" s="1">
        <v>10</v>
      </c>
      <c r="I12" s="1">
        <v>18</v>
      </c>
      <c r="J12" s="1">
        <v>12</v>
      </c>
      <c r="K12" s="1">
        <v>18</v>
      </c>
      <c r="L12" s="1">
        <v>13</v>
      </c>
      <c r="M12" s="1">
        <v>18</v>
      </c>
      <c r="N12" s="1">
        <v>13</v>
      </c>
      <c r="O12" s="1"/>
      <c r="P12" s="1"/>
      <c r="Q12" s="1">
        <v>12</v>
      </c>
      <c r="R12" s="1"/>
      <c r="S12" s="1"/>
    </row>
    <row r="13" spans="1:19" x14ac:dyDescent="0.25">
      <c r="A13" s="1" t="s">
        <v>36</v>
      </c>
      <c r="B13" s="1" t="s">
        <v>21</v>
      </c>
      <c r="C13" s="6">
        <f t="shared" si="1"/>
        <v>0.77714285714285714</v>
      </c>
      <c r="D13" s="1">
        <f t="shared" si="3"/>
        <v>136</v>
      </c>
      <c r="E13" s="6">
        <f t="shared" si="2"/>
        <v>0</v>
      </c>
      <c r="F13" s="1"/>
      <c r="G13" s="1">
        <v>25</v>
      </c>
      <c r="H13" s="1">
        <v>13</v>
      </c>
      <c r="I13" s="1">
        <v>16</v>
      </c>
      <c r="J13" s="1">
        <v>14</v>
      </c>
      <c r="K13" s="1">
        <v>12</v>
      </c>
      <c r="L13" s="1">
        <v>12</v>
      </c>
      <c r="M13" s="1">
        <v>18</v>
      </c>
      <c r="N13" s="1">
        <v>13</v>
      </c>
      <c r="O13" s="1"/>
      <c r="P13" s="1"/>
      <c r="Q13" s="1">
        <v>13</v>
      </c>
      <c r="R13" s="1"/>
      <c r="S13" s="1"/>
    </row>
    <row r="14" spans="1:19" x14ac:dyDescent="0.25">
      <c r="A14" s="1" t="s">
        <v>36</v>
      </c>
      <c r="B14" s="1" t="s">
        <v>22</v>
      </c>
      <c r="C14" s="6">
        <f t="shared" si="1"/>
        <v>0.70857142857142852</v>
      </c>
      <c r="D14" s="1">
        <f t="shared" si="3"/>
        <v>124</v>
      </c>
      <c r="E14" s="6">
        <f t="shared" si="2"/>
        <v>0.2</v>
      </c>
      <c r="F14" s="1">
        <v>4</v>
      </c>
      <c r="G14" s="1">
        <v>24</v>
      </c>
      <c r="H14" s="1">
        <v>11</v>
      </c>
      <c r="I14" s="1">
        <v>11</v>
      </c>
      <c r="J14" s="1">
        <v>9</v>
      </c>
      <c r="K14" s="1">
        <v>17</v>
      </c>
      <c r="L14" s="1">
        <v>11</v>
      </c>
      <c r="M14" s="1">
        <v>17</v>
      </c>
      <c r="N14" s="1">
        <v>12</v>
      </c>
      <c r="O14" s="1"/>
      <c r="P14" s="1"/>
      <c r="Q14" s="1">
        <v>12</v>
      </c>
      <c r="R14" s="1"/>
      <c r="S14" s="1"/>
    </row>
    <row r="15" spans="1:19" x14ac:dyDescent="0.25">
      <c r="A15" s="7" t="s">
        <v>37</v>
      </c>
      <c r="B15" s="7" t="s">
        <v>23</v>
      </c>
      <c r="C15" s="6">
        <f t="shared" si="1"/>
        <v>0.64571428571428569</v>
      </c>
      <c r="D15" s="1">
        <f t="shared" si="3"/>
        <v>113</v>
      </c>
      <c r="E15" s="6">
        <f t="shared" si="2"/>
        <v>0.3</v>
      </c>
      <c r="F15" s="1">
        <v>6</v>
      </c>
      <c r="G15" s="1">
        <v>18</v>
      </c>
      <c r="H15" s="1">
        <v>10</v>
      </c>
      <c r="I15" s="1">
        <v>14</v>
      </c>
      <c r="J15" s="1">
        <v>11</v>
      </c>
      <c r="K15" s="1">
        <v>15</v>
      </c>
      <c r="L15" s="1">
        <v>9</v>
      </c>
      <c r="M15" s="1">
        <v>16</v>
      </c>
      <c r="N15" s="1">
        <v>12</v>
      </c>
      <c r="O15" s="1"/>
      <c r="P15" s="1"/>
      <c r="Q15" s="1">
        <v>8</v>
      </c>
      <c r="R15" s="1"/>
      <c r="S15" s="1"/>
    </row>
    <row r="16" spans="1:19" x14ac:dyDescent="0.25">
      <c r="A16" s="7" t="s">
        <v>36</v>
      </c>
      <c r="B16" s="7" t="s">
        <v>24</v>
      </c>
      <c r="C16" s="6">
        <f t="shared" si="1"/>
        <v>0.74857142857142855</v>
      </c>
      <c r="D16" s="1">
        <f t="shared" si="3"/>
        <v>131</v>
      </c>
      <c r="E16" s="6">
        <f t="shared" si="2"/>
        <v>0.4</v>
      </c>
      <c r="F16" s="1">
        <v>8</v>
      </c>
      <c r="G16" s="1">
        <v>24</v>
      </c>
      <c r="H16" s="1">
        <v>11</v>
      </c>
      <c r="I16" s="1">
        <v>13</v>
      </c>
      <c r="J16" s="1">
        <v>15</v>
      </c>
      <c r="K16" s="1">
        <v>16</v>
      </c>
      <c r="L16" s="1">
        <v>11</v>
      </c>
      <c r="M16" s="1">
        <v>16</v>
      </c>
      <c r="N16" s="1">
        <v>12</v>
      </c>
      <c r="O16" s="1"/>
      <c r="P16" s="1"/>
      <c r="Q16" s="1">
        <v>13</v>
      </c>
      <c r="R16" s="1"/>
      <c r="S16" s="1"/>
    </row>
    <row r="17" spans="1:19" x14ac:dyDescent="0.25">
      <c r="A17" s="7" t="s">
        <v>38</v>
      </c>
      <c r="B17" s="7" t="s">
        <v>25</v>
      </c>
      <c r="C17" s="6">
        <f t="shared" ref="C17:C18" si="4">D17/$D$3</f>
        <v>0.58857142857142852</v>
      </c>
      <c r="D17" s="1">
        <f t="shared" ref="D17:D18" si="5">SUM(G17:Q17)</f>
        <v>103</v>
      </c>
      <c r="E17" s="6">
        <f t="shared" si="2"/>
        <v>0.5</v>
      </c>
      <c r="F17" s="1">
        <v>10</v>
      </c>
      <c r="G17" s="1">
        <v>17</v>
      </c>
      <c r="H17" s="1">
        <v>10</v>
      </c>
      <c r="I17" s="1">
        <v>12</v>
      </c>
      <c r="J17" s="1">
        <v>13</v>
      </c>
      <c r="K17" s="1">
        <v>13</v>
      </c>
      <c r="L17" s="1">
        <v>9</v>
      </c>
      <c r="M17" s="1">
        <v>13</v>
      </c>
      <c r="N17" s="1">
        <v>9</v>
      </c>
      <c r="O17" s="1"/>
      <c r="P17" s="1"/>
      <c r="Q17" s="1">
        <v>7</v>
      </c>
      <c r="R17" s="1"/>
      <c r="S17" s="1"/>
    </row>
    <row r="18" spans="1:19" x14ac:dyDescent="0.25">
      <c r="A18" s="7" t="s">
        <v>39</v>
      </c>
      <c r="B18" s="7" t="s">
        <v>26</v>
      </c>
      <c r="C18" s="6">
        <f t="shared" si="4"/>
        <v>0.65714285714285714</v>
      </c>
      <c r="D18" s="1">
        <f t="shared" si="5"/>
        <v>115</v>
      </c>
      <c r="E18" s="6">
        <f t="shared" si="2"/>
        <v>0.3</v>
      </c>
      <c r="F18" s="1">
        <v>6</v>
      </c>
      <c r="G18" s="1">
        <v>23</v>
      </c>
      <c r="H18" s="1">
        <v>13</v>
      </c>
      <c r="I18" s="1">
        <v>13</v>
      </c>
      <c r="J18" s="1">
        <v>8</v>
      </c>
      <c r="K18" s="1">
        <v>12</v>
      </c>
      <c r="L18" s="1">
        <v>10</v>
      </c>
      <c r="M18" s="1">
        <v>15</v>
      </c>
      <c r="N18" s="1">
        <v>11</v>
      </c>
      <c r="O18" s="1"/>
      <c r="P18" s="1"/>
      <c r="Q18" s="1">
        <v>10</v>
      </c>
      <c r="R18" s="1"/>
      <c r="S18" s="1"/>
    </row>
    <row r="19" spans="1:19" x14ac:dyDescent="0.25">
      <c r="A19" s="7" t="s">
        <v>39</v>
      </c>
      <c r="B19" s="7" t="s">
        <v>27</v>
      </c>
      <c r="C19" s="6">
        <f t="shared" ref="C19:C22" si="6">D19/$D$3</f>
        <v>0.66285714285714281</v>
      </c>
      <c r="D19" s="1">
        <f t="shared" ref="D19:D22" si="7">SUM(G19:Q19)</f>
        <v>116</v>
      </c>
      <c r="E19" s="6">
        <f t="shared" si="2"/>
        <v>0.55000000000000004</v>
      </c>
      <c r="F19" s="1">
        <v>11</v>
      </c>
      <c r="G19" s="1">
        <v>17</v>
      </c>
      <c r="H19" s="1">
        <v>13</v>
      </c>
      <c r="I19" s="1">
        <v>17</v>
      </c>
      <c r="J19" s="1">
        <v>11</v>
      </c>
      <c r="K19" s="1">
        <v>13</v>
      </c>
      <c r="L19" s="1">
        <v>8</v>
      </c>
      <c r="M19" s="1">
        <v>14</v>
      </c>
      <c r="N19" s="1">
        <v>13</v>
      </c>
      <c r="O19" s="1"/>
      <c r="P19" s="1"/>
      <c r="Q19" s="1">
        <v>10</v>
      </c>
      <c r="R19" s="1"/>
      <c r="S19" s="1"/>
    </row>
    <row r="20" spans="1:19" x14ac:dyDescent="0.25">
      <c r="A20" s="7" t="s">
        <v>40</v>
      </c>
      <c r="B20" s="7" t="s">
        <v>28</v>
      </c>
      <c r="C20" s="6">
        <f t="shared" si="6"/>
        <v>0.57714285714285718</v>
      </c>
      <c r="D20" s="1">
        <f t="shared" si="7"/>
        <v>101</v>
      </c>
      <c r="E20" s="6">
        <f t="shared" si="2"/>
        <v>0.65</v>
      </c>
      <c r="F20" s="1">
        <v>13</v>
      </c>
      <c r="G20" s="1">
        <v>23</v>
      </c>
      <c r="H20" s="1">
        <v>10</v>
      </c>
      <c r="I20" s="1">
        <v>12</v>
      </c>
      <c r="J20" s="1">
        <v>7</v>
      </c>
      <c r="K20" s="1">
        <v>10</v>
      </c>
      <c r="L20" s="1">
        <v>10</v>
      </c>
      <c r="M20" s="1">
        <v>10</v>
      </c>
      <c r="N20" s="1">
        <v>10</v>
      </c>
      <c r="O20" s="1"/>
      <c r="P20" s="1"/>
      <c r="Q20" s="1">
        <v>9</v>
      </c>
      <c r="R20" s="1"/>
      <c r="S20" s="1"/>
    </row>
    <row r="21" spans="1:19" x14ac:dyDescent="0.25">
      <c r="A21" s="7" t="s">
        <v>36</v>
      </c>
      <c r="B21" s="7" t="s">
        <v>29</v>
      </c>
      <c r="C21" s="6">
        <f t="shared" si="6"/>
        <v>0.56571428571428573</v>
      </c>
      <c r="D21" s="1">
        <f t="shared" si="7"/>
        <v>99</v>
      </c>
      <c r="E21" s="6">
        <f t="shared" si="2"/>
        <v>0</v>
      </c>
      <c r="F21" s="1"/>
      <c r="G21" s="1">
        <v>17</v>
      </c>
      <c r="H21" s="1">
        <v>10</v>
      </c>
      <c r="I21" s="1">
        <v>17</v>
      </c>
      <c r="J21" s="1">
        <v>13</v>
      </c>
      <c r="K21" s="1">
        <v>14</v>
      </c>
      <c r="L21" s="1">
        <v>8</v>
      </c>
      <c r="M21" s="1"/>
      <c r="N21" s="1">
        <v>12</v>
      </c>
      <c r="O21" s="1"/>
      <c r="P21" s="1"/>
      <c r="Q21" s="1">
        <v>8</v>
      </c>
      <c r="R21" s="1"/>
      <c r="S21" s="1"/>
    </row>
    <row r="22" spans="1:19" x14ac:dyDescent="0.25">
      <c r="A22" s="7" t="s">
        <v>41</v>
      </c>
      <c r="B22" s="7" t="s">
        <v>30</v>
      </c>
      <c r="C22" s="6">
        <f t="shared" si="6"/>
        <v>0.62857142857142856</v>
      </c>
      <c r="D22" s="1">
        <f t="shared" si="7"/>
        <v>110</v>
      </c>
      <c r="E22" s="6">
        <f t="shared" si="2"/>
        <v>0.2</v>
      </c>
      <c r="F22" s="1">
        <v>4</v>
      </c>
      <c r="G22" s="1">
        <v>11</v>
      </c>
      <c r="H22" s="1">
        <v>6</v>
      </c>
      <c r="I22" s="1">
        <v>16</v>
      </c>
      <c r="J22" s="1">
        <v>10</v>
      </c>
      <c r="K22" s="1">
        <v>15</v>
      </c>
      <c r="L22" s="1">
        <v>13</v>
      </c>
      <c r="M22" s="1">
        <v>13</v>
      </c>
      <c r="N22" s="1">
        <v>13</v>
      </c>
      <c r="O22" s="1"/>
      <c r="P22" s="1"/>
      <c r="Q22" s="1">
        <v>13</v>
      </c>
      <c r="R22" s="1"/>
      <c r="S22" s="1"/>
    </row>
    <row r="23" spans="1:19" x14ac:dyDescent="0.25">
      <c r="A23" s="7"/>
      <c r="B23" s="7"/>
      <c r="C23" s="6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7"/>
      <c r="B24" s="7"/>
      <c r="C24" s="6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7"/>
      <c r="B25" s="7"/>
      <c r="C25" s="6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7"/>
      <c r="B26" s="7"/>
      <c r="C26" s="6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B25C-F233-489C-BA7E-DDE72C80E6D0}">
  <dimension ref="B2:H14"/>
  <sheetViews>
    <sheetView workbookViewId="0">
      <selection activeCell="B5" sqref="B5"/>
    </sheetView>
  </sheetViews>
  <sheetFormatPr defaultRowHeight="15" x14ac:dyDescent="0.25"/>
  <cols>
    <col min="2" max="2" width="43.85546875" customWidth="1"/>
  </cols>
  <sheetData>
    <row r="2" spans="2:8" x14ac:dyDescent="0.25">
      <c r="B2" t="s">
        <v>42</v>
      </c>
    </row>
    <row r="4" spans="2:8" x14ac:dyDescent="0.25">
      <c r="F4" t="s">
        <v>49</v>
      </c>
      <c r="G4" t="s">
        <v>50</v>
      </c>
    </row>
    <row r="5" spans="2:8" x14ac:dyDescent="0.25">
      <c r="B5" t="s">
        <v>43</v>
      </c>
    </row>
    <row r="6" spans="2:8" x14ac:dyDescent="0.25">
      <c r="B6" t="s">
        <v>44</v>
      </c>
    </row>
    <row r="7" spans="2:8" x14ac:dyDescent="0.25">
      <c r="B7" t="s">
        <v>45</v>
      </c>
    </row>
    <row r="8" spans="2:8" x14ac:dyDescent="0.25">
      <c r="B8" t="s">
        <v>46</v>
      </c>
      <c r="F8" t="s">
        <v>51</v>
      </c>
    </row>
    <row r="9" spans="2:8" x14ac:dyDescent="0.25">
      <c r="B9" t="s">
        <v>47</v>
      </c>
      <c r="G9" t="s">
        <v>57</v>
      </c>
    </row>
    <row r="10" spans="2:8" x14ac:dyDescent="0.25">
      <c r="B10" t="s">
        <v>48</v>
      </c>
      <c r="F10" t="s">
        <v>52</v>
      </c>
      <c r="G10">
        <v>100</v>
      </c>
      <c r="H10">
        <v>2</v>
      </c>
    </row>
    <row r="11" spans="2:8" x14ac:dyDescent="0.25">
      <c r="F11" t="s">
        <v>53</v>
      </c>
      <c r="G11">
        <v>50</v>
      </c>
      <c r="H11">
        <v>8</v>
      </c>
    </row>
    <row r="12" spans="2:8" x14ac:dyDescent="0.25">
      <c r="F12" t="s">
        <v>54</v>
      </c>
      <c r="G12">
        <v>40</v>
      </c>
    </row>
    <row r="13" spans="2:8" x14ac:dyDescent="0.25">
      <c r="F13" t="s">
        <v>55</v>
      </c>
      <c r="G13">
        <v>18</v>
      </c>
    </row>
    <row r="14" spans="2:8" x14ac:dyDescent="0.25">
      <c r="F14" t="s">
        <v>56</v>
      </c>
      <c r="G14">
        <v>9</v>
      </c>
      <c r="H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D460-487C-4321-8924-37D70EA36616}">
  <dimension ref="A1:K8"/>
  <sheetViews>
    <sheetView workbookViewId="0">
      <selection activeCell="C6" sqref="C6"/>
    </sheetView>
  </sheetViews>
  <sheetFormatPr defaultRowHeight="15" x14ac:dyDescent="0.25"/>
  <cols>
    <col min="1" max="1" width="12.28515625" bestFit="1" customWidth="1"/>
    <col min="11" max="11" width="11.42578125" bestFit="1" customWidth="1"/>
  </cols>
  <sheetData>
    <row r="1" spans="1:11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58</v>
      </c>
      <c r="H1" t="s">
        <v>60</v>
      </c>
      <c r="I1" t="s">
        <v>61</v>
      </c>
      <c r="J1" t="s">
        <v>62</v>
      </c>
      <c r="K1" t="s">
        <v>63</v>
      </c>
    </row>
    <row r="2" spans="1:11" x14ac:dyDescent="0.25">
      <c r="A2" t="s">
        <v>69</v>
      </c>
      <c r="B2" t="s">
        <v>59</v>
      </c>
      <c r="C2" t="s">
        <v>59</v>
      </c>
      <c r="D2" t="s">
        <v>59</v>
      </c>
      <c r="E2" t="s">
        <v>59</v>
      </c>
    </row>
    <row r="3" spans="1:11" x14ac:dyDescent="0.25">
      <c r="A3" t="s">
        <v>70</v>
      </c>
      <c r="B3" t="s">
        <v>59</v>
      </c>
      <c r="C3" t="s">
        <v>59</v>
      </c>
    </row>
    <row r="4" spans="1:11" x14ac:dyDescent="0.25">
      <c r="A4" t="s">
        <v>71</v>
      </c>
      <c r="B4" t="s">
        <v>59</v>
      </c>
    </row>
    <row r="5" spans="1:11" x14ac:dyDescent="0.25">
      <c r="A5" t="s">
        <v>72</v>
      </c>
    </row>
    <row r="6" spans="1:11" x14ac:dyDescent="0.25">
      <c r="A6" t="s">
        <v>73</v>
      </c>
    </row>
    <row r="7" spans="1:11" x14ac:dyDescent="0.25">
      <c r="A7" t="s">
        <v>74</v>
      </c>
    </row>
    <row r="8" spans="1:11" x14ac:dyDescent="0.25">
      <c r="A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1C77-A2B2-4F07-984E-70E679C9DA86}">
  <dimension ref="A1:F15"/>
  <sheetViews>
    <sheetView topLeftCell="A7" workbookViewId="0">
      <selection sqref="A1:F15"/>
    </sheetView>
  </sheetViews>
  <sheetFormatPr defaultRowHeight="15" x14ac:dyDescent="0.25"/>
  <sheetData>
    <row r="1" spans="1:6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5">
      <c r="A2" t="s">
        <v>76</v>
      </c>
      <c r="B2" t="s">
        <v>95</v>
      </c>
    </row>
    <row r="3" spans="1:6" x14ac:dyDescent="0.25">
      <c r="A3" t="s">
        <v>77</v>
      </c>
      <c r="C3" t="s">
        <v>95</v>
      </c>
    </row>
    <row r="4" spans="1:6" x14ac:dyDescent="0.25">
      <c r="A4" t="s">
        <v>78</v>
      </c>
      <c r="C4" t="s">
        <v>95</v>
      </c>
    </row>
    <row r="5" spans="1:6" x14ac:dyDescent="0.25">
      <c r="A5" t="s">
        <v>79</v>
      </c>
      <c r="C5" t="s">
        <v>95</v>
      </c>
    </row>
    <row r="6" spans="1:6" x14ac:dyDescent="0.25">
      <c r="A6" t="s">
        <v>80</v>
      </c>
      <c r="D6" t="s">
        <v>95</v>
      </c>
    </row>
    <row r="7" spans="1:6" x14ac:dyDescent="0.25">
      <c r="A7" t="s">
        <v>81</v>
      </c>
      <c r="E7" t="s">
        <v>95</v>
      </c>
    </row>
    <row r="8" spans="1:6" x14ac:dyDescent="0.25">
      <c r="A8" t="s">
        <v>82</v>
      </c>
      <c r="E8" t="s">
        <v>95</v>
      </c>
    </row>
    <row r="9" spans="1:6" x14ac:dyDescent="0.25">
      <c r="A9" t="s">
        <v>83</v>
      </c>
      <c r="E9" t="s">
        <v>95</v>
      </c>
    </row>
    <row r="10" spans="1:6" x14ac:dyDescent="0.25">
      <c r="A10" t="s">
        <v>84</v>
      </c>
      <c r="E10" t="s">
        <v>95</v>
      </c>
    </row>
    <row r="11" spans="1:6" x14ac:dyDescent="0.25">
      <c r="A11" t="s">
        <v>85</v>
      </c>
      <c r="F11">
        <v>1</v>
      </c>
    </row>
    <row r="12" spans="1:6" x14ac:dyDescent="0.25">
      <c r="A12" t="s">
        <v>86</v>
      </c>
    </row>
    <row r="13" spans="1:6" x14ac:dyDescent="0.25">
      <c r="A13" t="s">
        <v>87</v>
      </c>
    </row>
    <row r="14" spans="1:6" x14ac:dyDescent="0.25">
      <c r="A14" t="s">
        <v>88</v>
      </c>
    </row>
    <row r="15" spans="1:6" x14ac:dyDescent="0.25">
      <c r="A15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8874-1425-4A60-BCA5-23A09524286B}">
  <dimension ref="A1:F21"/>
  <sheetViews>
    <sheetView tabSelected="1" topLeftCell="A5" workbookViewId="0">
      <selection sqref="A1:B21"/>
    </sheetView>
  </sheetViews>
  <sheetFormatPr defaultRowHeight="15" x14ac:dyDescent="0.25"/>
  <cols>
    <col min="1" max="1" width="61.140625" customWidth="1"/>
    <col min="2" max="2" width="22.85546875" customWidth="1"/>
  </cols>
  <sheetData>
    <row r="1" spans="1:6" x14ac:dyDescent="0.25">
      <c r="A1" t="s">
        <v>96</v>
      </c>
      <c r="C1">
        <v>9</v>
      </c>
      <c r="D1">
        <v>8</v>
      </c>
      <c r="E1">
        <v>7</v>
      </c>
    </row>
    <row r="2" spans="1:6" x14ac:dyDescent="0.25">
      <c r="C2" t="s">
        <v>108</v>
      </c>
      <c r="D2" t="s">
        <v>109</v>
      </c>
      <c r="E2" t="s">
        <v>110</v>
      </c>
    </row>
    <row r="4" spans="1:6" x14ac:dyDescent="0.25">
      <c r="A4" t="s">
        <v>97</v>
      </c>
      <c r="B4">
        <v>10</v>
      </c>
      <c r="C4">
        <v>20000</v>
      </c>
      <c r="D4">
        <v>25000</v>
      </c>
      <c r="E4">
        <v>35000</v>
      </c>
    </row>
    <row r="5" spans="1:6" x14ac:dyDescent="0.25">
      <c r="C5">
        <v>3</v>
      </c>
      <c r="D5">
        <v>2</v>
      </c>
      <c r="E5">
        <v>1</v>
      </c>
      <c r="F5" t="s">
        <v>111</v>
      </c>
    </row>
    <row r="6" spans="1:6" x14ac:dyDescent="0.25">
      <c r="A6" t="s">
        <v>98</v>
      </c>
      <c r="B6">
        <v>8</v>
      </c>
      <c r="C6">
        <v>1</v>
      </c>
      <c r="D6">
        <v>1</v>
      </c>
      <c r="E6">
        <v>2</v>
      </c>
    </row>
    <row r="7" spans="1:6" x14ac:dyDescent="0.25">
      <c r="A7" t="s">
        <v>99</v>
      </c>
      <c r="B7">
        <v>5</v>
      </c>
      <c r="C7">
        <v>3</v>
      </c>
      <c r="D7">
        <v>2</v>
      </c>
      <c r="E7">
        <v>1</v>
      </c>
      <c r="F7" t="s">
        <v>112</v>
      </c>
    </row>
    <row r="9" spans="1:6" x14ac:dyDescent="0.25">
      <c r="A9" t="s">
        <v>100</v>
      </c>
      <c r="C9">
        <v>30</v>
      </c>
      <c r="D9">
        <v>50</v>
      </c>
      <c r="E9">
        <v>40</v>
      </c>
      <c r="F9" t="s">
        <v>113</v>
      </c>
    </row>
    <row r="11" spans="1:6" x14ac:dyDescent="0.25">
      <c r="A11" t="s">
        <v>115</v>
      </c>
    </row>
    <row r="12" spans="1:6" x14ac:dyDescent="0.25">
      <c r="A12" t="s">
        <v>116</v>
      </c>
      <c r="C12" s="8">
        <v>0.2</v>
      </c>
      <c r="D12">
        <v>305</v>
      </c>
      <c r="E12" s="8">
        <v>0.4</v>
      </c>
      <c r="F12" t="s">
        <v>118</v>
      </c>
    </row>
    <row r="13" spans="1:6" x14ac:dyDescent="0.25">
      <c r="A13" t="s">
        <v>117</v>
      </c>
      <c r="C13" s="8">
        <v>0.8</v>
      </c>
      <c r="D13" s="8">
        <v>0.95</v>
      </c>
      <c r="E13" s="8">
        <v>0.9</v>
      </c>
      <c r="F13" t="s">
        <v>119</v>
      </c>
    </row>
    <row r="14" spans="1:6" x14ac:dyDescent="0.25">
      <c r="A14" t="s">
        <v>114</v>
      </c>
      <c r="C14" t="s">
        <v>120</v>
      </c>
      <c r="D14" t="s">
        <v>122</v>
      </c>
      <c r="E14" t="s">
        <v>121</v>
      </c>
    </row>
    <row r="15" spans="1:6" x14ac:dyDescent="0.25">
      <c r="A15" t="s">
        <v>101</v>
      </c>
      <c r="C15" t="s">
        <v>123</v>
      </c>
      <c r="D15" t="s">
        <v>124</v>
      </c>
      <c r="E15" t="s">
        <v>125</v>
      </c>
    </row>
    <row r="16" spans="1:6" x14ac:dyDescent="0.25">
      <c r="A16" t="s">
        <v>102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2017-11-03T12:40:36Z</dcterms:modified>
</cp:coreProperties>
</file>