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D:\Vertocity\END CAPSTONES\END CAPSTONE 1\"/>
    </mc:Choice>
  </mc:AlternateContent>
  <xr:revisionPtr revIDLastSave="0" documentId="13_ncr:1_{9F0AD476-F114-40B5-9D2C-47B92CAA5657}" xr6:coauthVersionLast="47" xr6:coauthVersionMax="47" xr10:uidLastSave="{00000000-0000-0000-0000-000000000000}"/>
  <bookViews>
    <workbookView xWindow="-108" yWindow="-108" windowWidth="23256" windowHeight="13176" xr2:uid="{408324E4-5026-4614-A194-88070E4F78ED}"/>
  </bookViews>
  <sheets>
    <sheet name="Customer Personal Data" sheetId="1" r:id="rId1"/>
    <sheet name="Customer Sales Data" sheetId="2" r:id="rId2"/>
    <sheet name="Cross Referenced Data" sheetId="3" r:id="rId3"/>
    <sheet name="Advanced Excel Data Analysis" sheetId="4" r:id="rId4"/>
    <sheet name="Power Pivot Data Model" sheetId="5" r:id="rId5"/>
    <sheet name="The Final Dataset" sheetId="7" r:id="rId6"/>
  </sheets>
  <definedNames>
    <definedName name="_xlcn.WorksheetConnection_DATAANALYSISUSINGEXCELCUSTOMERINSIGHTSDATASET.xlsxCustomerPersonalData" hidden="1">CustomerPersonalData[]</definedName>
    <definedName name="_xlcn.WorksheetConnection_DATAANALYSISUSINGEXCELCUSTOMERINSIGHTSDATASET.xlsxCustomerSalesData" hidden="1">CustomerSalesData[]</definedName>
    <definedName name="ExternalData_1" localSheetId="0" hidden="1">'Customer Personal Data'!$B$6:$F$506</definedName>
    <definedName name="ExternalData_1" localSheetId="1" hidden="1">'Customer Sales Data'!$B$6:$H$506</definedName>
    <definedName name="ExternalData_2" localSheetId="0" hidden="1">'Customer Personal Data'!$B$6:$F$506</definedName>
    <definedName name="ExternalData_2" localSheetId="1" hidden="1">'Customer Sales Data'!$B$6:$H$506</definedName>
    <definedName name="ExternalData_3" localSheetId="5" hidden="1">'The Final Dataset'!$B$35:$J$535</definedName>
    <definedName name="Slicer_Age_Group">#N/A</definedName>
    <definedName name="Slicer_Gender">#N/A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PersonalData" name="CustomerPersonalData" connection="WorksheetConnection_DATA ANALYSIS USING EXCEL - CUSTOMER INSIGHTS DATASET.xlsx!CustomerPersonalData"/>
          <x15:modelTable id="CustomerSalesData" name="CustomerSalesData" connection="WorksheetConnection_DATA ANALYSIS USING EXCEL - CUSTOMER INSIGHTS DATASET.xlsx!CustomerSalesData"/>
        </x15:modelTables>
        <x15:modelRelationships>
          <x15:modelRelationship fromTable="CustomerPersonalData" fromColumn="Customer ID" toTable="CustomerSalesData"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3" l="1" a="1"/>
  <c r="B6" i="3" s="1"/>
  <c r="B7" i="3" a="1"/>
  <c r="B7" i="3" s="1"/>
  <c r="B8" i="3" a="1"/>
  <c r="B8" i="3"/>
  <c r="B9" i="3" a="1"/>
  <c r="B9" i="3"/>
  <c r="B10" i="3" a="1"/>
  <c r="B10" i="3"/>
  <c r="B11" i="3" a="1"/>
  <c r="B11" i="3"/>
  <c r="B12" i="3" a="1"/>
  <c r="B12" i="3" s="1"/>
  <c r="B13" i="3" a="1"/>
  <c r="B13" i="3" s="1"/>
  <c r="B14" i="3" a="1"/>
  <c r="B14" i="3"/>
  <c r="B15" i="3" a="1"/>
  <c r="B15" i="3" s="1"/>
  <c r="B16" i="3" a="1"/>
  <c r="B16" i="3"/>
  <c r="B17" i="3" a="1"/>
  <c r="B17" i="3"/>
  <c r="B18" i="3" a="1"/>
  <c r="B18" i="3" s="1"/>
  <c r="B19" i="3" a="1"/>
  <c r="B19" i="3" s="1"/>
  <c r="B20" i="3" a="1"/>
  <c r="B20" i="3" s="1"/>
  <c r="B21" i="3" a="1"/>
  <c r="B21" i="3"/>
  <c r="B22" i="3" a="1"/>
  <c r="B22" i="3"/>
  <c r="B23" i="3" a="1"/>
  <c r="B23" i="3"/>
  <c r="B24" i="3" a="1"/>
  <c r="B24" i="3" s="1"/>
  <c r="B25" i="3" a="1"/>
  <c r="B25" i="3"/>
  <c r="B26" i="3" a="1"/>
  <c r="B26" i="3" s="1"/>
  <c r="B27" i="3" a="1"/>
  <c r="B27" i="3"/>
  <c r="B28" i="3" a="1"/>
  <c r="B28" i="3" s="1"/>
  <c r="B29" i="3" a="1"/>
  <c r="B29" i="3" s="1"/>
  <c r="B30" i="3" a="1"/>
  <c r="B30" i="3" s="1"/>
  <c r="B31" i="3" a="1"/>
  <c r="B31" i="3"/>
  <c r="B32" i="3" a="1"/>
  <c r="B32" i="3" s="1"/>
  <c r="B33" i="3" a="1"/>
  <c r="B33" i="3" s="1"/>
  <c r="B34" i="3" a="1"/>
  <c r="B34" i="3"/>
  <c r="B35" i="3" a="1"/>
  <c r="B35" i="3"/>
  <c r="B36" i="3" a="1"/>
  <c r="B36" i="3" s="1"/>
  <c r="B37" i="3" a="1"/>
  <c r="B37" i="3" s="1"/>
  <c r="B38" i="3" a="1"/>
  <c r="B38" i="3" s="1"/>
  <c r="B39" i="3" a="1"/>
  <c r="B39" i="3" s="1"/>
  <c r="B40" i="3" a="1"/>
  <c r="B40" i="3"/>
  <c r="B41" i="3" a="1"/>
  <c r="B41" i="3" s="1"/>
  <c r="B42" i="3" a="1"/>
  <c r="B42" i="3" s="1"/>
  <c r="B43" i="3" a="1"/>
  <c r="B43" i="3"/>
  <c r="B44" i="3" a="1"/>
  <c r="B44" i="3"/>
  <c r="B45" i="3" a="1"/>
  <c r="B45" i="3" s="1"/>
  <c r="B46" i="3" a="1"/>
  <c r="B46" i="3" s="1"/>
  <c r="B47" i="3" a="1"/>
  <c r="B47" i="3"/>
  <c r="B48" i="3" a="1"/>
  <c r="B48" i="3" s="1"/>
  <c r="B49" i="3" a="1"/>
  <c r="B49" i="3"/>
  <c r="B50" i="3" a="1"/>
  <c r="B50" i="3" s="1"/>
  <c r="B51" i="3" a="1"/>
  <c r="B51" i="3"/>
  <c r="B52" i="3" a="1"/>
  <c r="B52" i="3" s="1"/>
  <c r="B53" i="3" a="1"/>
  <c r="B53" i="3"/>
  <c r="B54" i="3" a="1"/>
  <c r="B54" i="3" s="1"/>
  <c r="B55" i="3" a="1"/>
  <c r="B55" i="3"/>
  <c r="B56" i="3" a="1"/>
  <c r="B56" i="3"/>
  <c r="B57" i="3" a="1"/>
  <c r="B57" i="3" s="1"/>
  <c r="B58" i="3" a="1"/>
  <c r="B58" i="3" s="1"/>
  <c r="B59" i="3" a="1"/>
  <c r="B59" i="3" s="1"/>
  <c r="B60" i="3" a="1"/>
  <c r="B60" i="3" s="1"/>
  <c r="B61" i="3" a="1"/>
  <c r="B61" i="3" s="1"/>
  <c r="B62" i="3" a="1"/>
  <c r="B62" i="3" s="1"/>
  <c r="B63" i="3" a="1"/>
  <c r="B63" i="3" s="1"/>
  <c r="B64" i="3" a="1"/>
  <c r="B64" i="3"/>
  <c r="B65" i="3" a="1"/>
  <c r="B65" i="3" s="1"/>
  <c r="B66" i="3" a="1"/>
  <c r="B66" i="3" s="1"/>
  <c r="B67" i="3" a="1"/>
  <c r="B67" i="3"/>
  <c r="B68" i="3" a="1"/>
  <c r="B68" i="3"/>
  <c r="B69" i="3" a="1"/>
  <c r="B69" i="3" s="1"/>
  <c r="B70" i="3" a="1"/>
  <c r="B70" i="3"/>
  <c r="B71" i="3" a="1"/>
  <c r="B71" i="3" s="1"/>
  <c r="B72" i="3" a="1"/>
  <c r="B72" i="3" s="1"/>
  <c r="B73" i="3" a="1"/>
  <c r="B73" i="3"/>
  <c r="B74" i="3" a="1"/>
  <c r="B74" i="3" s="1"/>
  <c r="B75" i="3" a="1"/>
  <c r="B75" i="3"/>
  <c r="B76" i="3" a="1"/>
  <c r="B76" i="3"/>
  <c r="B77" i="3" a="1"/>
  <c r="B77" i="3"/>
  <c r="B78" i="3" a="1"/>
  <c r="B78" i="3" s="1"/>
  <c r="B79" i="3" a="1"/>
  <c r="B79" i="3" s="1"/>
  <c r="B80" i="3" a="1"/>
  <c r="B80" i="3"/>
  <c r="B81" i="3" a="1"/>
  <c r="B81" i="3"/>
  <c r="B82" i="3" a="1"/>
  <c r="B82" i="3"/>
  <c r="B83" i="3" a="1"/>
  <c r="B83" i="3"/>
  <c r="B84" i="3" a="1"/>
  <c r="B84" i="3" s="1"/>
  <c r="B85" i="3" a="1"/>
  <c r="B85" i="3"/>
  <c r="B86" i="3" a="1"/>
  <c r="B86" i="3"/>
  <c r="B87" i="3" a="1"/>
  <c r="B87" i="3" s="1"/>
  <c r="B88" i="3" a="1"/>
  <c r="B88" i="3"/>
  <c r="B89" i="3" a="1"/>
  <c r="B89" i="3"/>
  <c r="B90" i="3" a="1"/>
  <c r="B90" i="3" s="1"/>
  <c r="B91" i="3" a="1"/>
  <c r="B91" i="3" s="1"/>
  <c r="B92" i="3" a="1"/>
  <c r="B92" i="3" s="1"/>
  <c r="B93" i="3" a="1"/>
  <c r="B93" i="3"/>
  <c r="B94" i="3" a="1"/>
  <c r="B94" i="3"/>
  <c r="B95" i="3" a="1"/>
  <c r="B95" i="3" s="1"/>
  <c r="B96" i="3" a="1"/>
  <c r="B96" i="3" s="1"/>
  <c r="B97" i="3" a="1"/>
  <c r="B97" i="3"/>
  <c r="B98" i="3" a="1"/>
  <c r="B98" i="3" s="1"/>
  <c r="B99" i="3" a="1"/>
  <c r="B99" i="3"/>
  <c r="B100" i="3" a="1"/>
  <c r="B100" i="3" s="1"/>
  <c r="B101" i="3" a="1"/>
  <c r="B101" i="3" s="1"/>
  <c r="B102" i="3" a="1"/>
  <c r="B102" i="3" s="1"/>
  <c r="B103" i="3" a="1"/>
  <c r="B103" i="3"/>
  <c r="B104" i="3" a="1"/>
  <c r="B104" i="3" s="1"/>
  <c r="B105" i="3" a="1"/>
  <c r="B105" i="3" s="1"/>
  <c r="B106" i="3" a="1"/>
  <c r="B106" i="3" s="1"/>
  <c r="B107" i="3" a="1"/>
  <c r="B107" i="3"/>
  <c r="B108" i="3" a="1"/>
  <c r="B108" i="3" s="1"/>
  <c r="B109" i="3" a="1"/>
  <c r="B109" i="3" s="1"/>
  <c r="B110" i="3" a="1"/>
  <c r="B110" i="3"/>
  <c r="B111" i="3" a="1"/>
  <c r="B111" i="3" s="1"/>
  <c r="B112" i="3" a="1"/>
  <c r="B112" i="3"/>
  <c r="B113" i="3" a="1"/>
  <c r="B113" i="3" s="1"/>
  <c r="B114" i="3" a="1"/>
  <c r="B114" i="3" s="1"/>
  <c r="B115" i="3" a="1"/>
  <c r="B115" i="3" s="1"/>
  <c r="B116" i="3" a="1"/>
  <c r="B116" i="3" s="1"/>
  <c r="B117" i="3" a="1"/>
  <c r="B117" i="3" s="1"/>
  <c r="B118" i="3" a="1"/>
  <c r="B118" i="3" s="1"/>
  <c r="B119" i="3" a="1"/>
  <c r="B119" i="3"/>
  <c r="B120" i="3" a="1"/>
  <c r="B120" i="3" s="1"/>
  <c r="B121" i="3" a="1"/>
  <c r="B121" i="3"/>
  <c r="B122" i="3" a="1"/>
  <c r="B122" i="3"/>
  <c r="B123" i="3" a="1"/>
  <c r="B123" i="3"/>
  <c r="B124" i="3" a="1"/>
  <c r="B124" i="3" s="1"/>
  <c r="B125" i="3" a="1"/>
  <c r="B125" i="3"/>
  <c r="B126" i="3" a="1"/>
  <c r="B126" i="3" s="1"/>
  <c r="B127" i="3" a="1"/>
  <c r="B127" i="3"/>
  <c r="B128" i="3" a="1"/>
  <c r="B128" i="3"/>
  <c r="B129" i="3" a="1"/>
  <c r="B129" i="3"/>
  <c r="B130" i="3" a="1"/>
  <c r="B130" i="3" s="1"/>
  <c r="B131" i="3" a="1"/>
  <c r="B131" i="3" s="1"/>
  <c r="B132" i="3" a="1"/>
  <c r="B132" i="3" s="1"/>
  <c r="B133" i="3" a="1"/>
  <c r="B133" i="3" s="1"/>
  <c r="B134" i="3" a="1"/>
  <c r="B134" i="3"/>
  <c r="B135" i="3" a="1"/>
  <c r="B135" i="3" s="1"/>
  <c r="B136" i="3" a="1"/>
  <c r="B136" i="3"/>
  <c r="B137" i="3" a="1"/>
  <c r="B137" i="3" s="1"/>
  <c r="B138" i="3" a="1"/>
  <c r="B138" i="3" s="1"/>
  <c r="B139" i="3" a="1"/>
  <c r="B139" i="3"/>
  <c r="B140" i="3" a="1"/>
  <c r="B140" i="3"/>
  <c r="B141" i="3" a="1"/>
  <c r="B141" i="3" s="1"/>
  <c r="B142" i="3" a="1"/>
  <c r="B142" i="3" s="1"/>
  <c r="B143" i="3" a="1"/>
  <c r="B143" i="3" s="1"/>
  <c r="B144" i="3" a="1"/>
  <c r="B144" i="3" s="1"/>
  <c r="B145" i="3" a="1"/>
  <c r="B145" i="3"/>
  <c r="B146" i="3" a="1"/>
  <c r="B146" i="3" s="1"/>
  <c r="B147" i="3" a="1"/>
  <c r="B147" i="3" s="1"/>
  <c r="B148" i="3" a="1"/>
  <c r="B148" i="3"/>
  <c r="B149" i="3" a="1"/>
  <c r="B149" i="3" s="1"/>
  <c r="B150" i="3" a="1"/>
  <c r="B150" i="3" s="1"/>
  <c r="B151" i="3" a="1"/>
  <c r="B151" i="3" s="1"/>
  <c r="B152" i="3" a="1"/>
  <c r="B152" i="3" s="1"/>
  <c r="B153" i="3" a="1"/>
  <c r="B153" i="3"/>
  <c r="B154" i="3" a="1"/>
  <c r="B154" i="3"/>
  <c r="B155" i="3" a="1"/>
  <c r="B155" i="3"/>
  <c r="B156" i="3" a="1"/>
  <c r="B156" i="3" s="1"/>
  <c r="B157" i="3" a="1"/>
  <c r="B157" i="3" s="1"/>
  <c r="B158" i="3" a="1"/>
  <c r="B158" i="3"/>
  <c r="B159" i="3" a="1"/>
  <c r="B159" i="3" s="1"/>
  <c r="B160" i="3" a="1"/>
  <c r="B160" i="3"/>
  <c r="B161" i="3" a="1"/>
  <c r="B161" i="3"/>
  <c r="B162" i="3" a="1"/>
  <c r="B162" i="3" s="1"/>
  <c r="B163" i="3" a="1"/>
  <c r="B163" i="3" s="1"/>
  <c r="B164" i="3" a="1"/>
  <c r="B164" i="3" s="1"/>
  <c r="B165" i="3" a="1"/>
  <c r="B165" i="3"/>
  <c r="B166" i="3" a="1"/>
  <c r="B166" i="3"/>
  <c r="B167" i="3" a="1"/>
  <c r="B167" i="3" s="1"/>
  <c r="B168" i="3" a="1"/>
  <c r="B168" i="3" s="1"/>
  <c r="B169" i="3" a="1"/>
  <c r="B169" i="3"/>
  <c r="B170" i="3" a="1"/>
  <c r="B170" i="3"/>
  <c r="B171" i="3" a="1"/>
  <c r="B171" i="3"/>
  <c r="B172" i="3" a="1"/>
  <c r="B172" i="3" s="1"/>
  <c r="B173" i="3" a="1"/>
  <c r="B173" i="3" s="1"/>
  <c r="B174" i="3" a="1"/>
  <c r="B174" i="3" s="1"/>
  <c r="B175" i="3" a="1"/>
  <c r="B175" i="3"/>
  <c r="B176" i="3" a="1"/>
  <c r="B176" i="3" s="1"/>
  <c r="B177" i="3" a="1"/>
  <c r="B177" i="3" s="1"/>
  <c r="B178" i="3" a="1"/>
  <c r="B178" i="3" s="1"/>
  <c r="B179" i="3" a="1"/>
  <c r="B179" i="3"/>
  <c r="B180" i="3" a="1"/>
  <c r="B180" i="3" s="1"/>
  <c r="B181" i="3" a="1"/>
  <c r="B181" i="3"/>
  <c r="B182" i="3" a="1"/>
  <c r="B182" i="3" s="1"/>
  <c r="B183" i="3" a="1"/>
  <c r="B183" i="3" s="1"/>
  <c r="B184" i="3" a="1"/>
  <c r="B184" i="3"/>
  <c r="B185" i="3" a="1"/>
  <c r="B185" i="3" s="1"/>
  <c r="B186" i="3" a="1"/>
  <c r="B186" i="3" s="1"/>
  <c r="B187" i="3" a="1"/>
  <c r="B187" i="3"/>
  <c r="B188" i="3" a="1"/>
  <c r="B188" i="3"/>
  <c r="B189" i="3" a="1"/>
  <c r="B189" i="3" s="1"/>
  <c r="B190" i="3" a="1"/>
  <c r="B190" i="3" s="1"/>
  <c r="B191" i="3" a="1"/>
  <c r="B191" i="3"/>
  <c r="B192" i="3" a="1"/>
  <c r="B192" i="3" s="1"/>
  <c r="B193" i="3" a="1"/>
  <c r="B193" i="3" s="1"/>
  <c r="B194" i="3" a="1"/>
  <c r="B194" i="3"/>
  <c r="B195" i="3" a="1"/>
  <c r="B195" i="3" s="1"/>
  <c r="B196" i="3" a="1"/>
  <c r="B196" i="3" s="1"/>
  <c r="B197" i="3" a="1"/>
  <c r="B197" i="3"/>
  <c r="B198" i="3" a="1"/>
  <c r="B198" i="3" s="1"/>
  <c r="B199" i="3" a="1"/>
  <c r="B199" i="3"/>
  <c r="B200" i="3" a="1"/>
  <c r="B200" i="3" s="1"/>
  <c r="B201" i="3" a="1"/>
  <c r="B201" i="3"/>
  <c r="B202" i="3" a="1"/>
  <c r="B202" i="3" s="1"/>
  <c r="B203" i="3" a="1"/>
  <c r="B203" i="3" s="1"/>
  <c r="B204" i="3" a="1"/>
  <c r="B204" i="3" s="1"/>
  <c r="B205" i="3" a="1"/>
  <c r="B205" i="3" s="1"/>
  <c r="B206" i="3" a="1"/>
  <c r="B206" i="3" s="1"/>
  <c r="B207" i="3" a="1"/>
  <c r="B207" i="3" s="1"/>
  <c r="B208" i="3" a="1"/>
  <c r="B208" i="3"/>
  <c r="B209" i="3" a="1"/>
  <c r="B209" i="3" s="1"/>
  <c r="B210" i="3" a="1"/>
  <c r="B210" i="3" s="1"/>
  <c r="B211" i="3" a="1"/>
  <c r="B211" i="3" s="1"/>
  <c r="B212" i="3" a="1"/>
  <c r="B212" i="3"/>
  <c r="B213" i="3" a="1"/>
  <c r="B213" i="3" s="1"/>
  <c r="B214" i="3" a="1"/>
  <c r="B214" i="3" s="1"/>
  <c r="B215" i="3" a="1"/>
  <c r="B215" i="3" s="1"/>
  <c r="B216" i="3" a="1"/>
  <c r="B216" i="3" s="1"/>
  <c r="B217" i="3" a="1"/>
  <c r="B217" i="3"/>
  <c r="B218" i="3" a="1"/>
  <c r="B218" i="3" s="1"/>
  <c r="B219" i="3" a="1"/>
  <c r="B219" i="3"/>
  <c r="B220" i="3" a="1"/>
  <c r="B220" i="3"/>
  <c r="B221" i="3" a="1"/>
  <c r="B221" i="3"/>
  <c r="B222" i="3" a="1"/>
  <c r="B222" i="3" s="1"/>
  <c r="B223" i="3" a="1"/>
  <c r="B223" i="3" s="1"/>
  <c r="B224" i="3" a="1"/>
  <c r="B224" i="3" s="1"/>
  <c r="B225" i="3" a="1"/>
  <c r="B225" i="3"/>
  <c r="B226" i="3" a="1"/>
  <c r="B226" i="3" s="1"/>
  <c r="B227" i="3" a="1"/>
  <c r="B227" i="3" s="1"/>
  <c r="B228" i="3" a="1"/>
  <c r="B228" i="3" s="1"/>
  <c r="B229" i="3" a="1"/>
  <c r="B229" i="3" s="1"/>
  <c r="B230" i="3" a="1"/>
  <c r="B230" i="3"/>
  <c r="B231" i="3" a="1"/>
  <c r="B231" i="3" s="1"/>
  <c r="B232" i="3" a="1"/>
  <c r="B232" i="3"/>
  <c r="B233" i="3" a="1"/>
  <c r="B233" i="3"/>
  <c r="B234" i="3" a="1"/>
  <c r="B234" i="3" s="1"/>
  <c r="B235" i="3" a="1"/>
  <c r="B235" i="3" s="1"/>
  <c r="B236" i="3" a="1"/>
  <c r="B236" i="3" s="1"/>
  <c r="B237" i="3" a="1"/>
  <c r="B237" i="3"/>
  <c r="B238" i="3" a="1"/>
  <c r="B238" i="3"/>
  <c r="B239" i="3" a="1"/>
  <c r="B239" i="3" s="1"/>
  <c r="B240" i="3" a="1"/>
  <c r="B240" i="3" s="1"/>
  <c r="B241" i="3" a="1"/>
  <c r="B241" i="3"/>
  <c r="B242" i="3" a="1"/>
  <c r="B242" i="3" s="1"/>
  <c r="B243" i="3" a="1"/>
  <c r="B243" i="3"/>
  <c r="B244" i="3" a="1"/>
  <c r="B244" i="3" s="1"/>
  <c r="B245" i="3" a="1"/>
  <c r="B245" i="3" s="1"/>
  <c r="B246" i="3" a="1"/>
  <c r="B246" i="3" s="1"/>
  <c r="B247" i="3" a="1"/>
  <c r="B247" i="3" s="1"/>
  <c r="B248" i="3" a="1"/>
  <c r="B248" i="3" s="1"/>
  <c r="B249" i="3" a="1"/>
  <c r="B249" i="3" s="1"/>
  <c r="B250" i="3" a="1"/>
  <c r="B250" i="3" s="1"/>
  <c r="B251" i="3" a="1"/>
  <c r="B251" i="3"/>
  <c r="B252" i="3" a="1"/>
  <c r="B252" i="3" s="1"/>
  <c r="B253" i="3" a="1"/>
  <c r="B253" i="3" s="1"/>
  <c r="B254" i="3" a="1"/>
  <c r="B254" i="3"/>
  <c r="B255" i="3" a="1"/>
  <c r="B255" i="3" s="1"/>
  <c r="B256" i="3" a="1"/>
  <c r="B256" i="3"/>
  <c r="B257" i="3" a="1"/>
  <c r="B257" i="3" s="1"/>
  <c r="B258" i="3" a="1"/>
  <c r="B258" i="3" s="1"/>
  <c r="B259" i="3" a="1"/>
  <c r="B259" i="3"/>
  <c r="B260" i="3" a="1"/>
  <c r="B260" i="3"/>
  <c r="B261" i="3" a="1"/>
  <c r="B261" i="3" s="1"/>
  <c r="B262" i="3" a="1"/>
  <c r="B262" i="3" s="1"/>
  <c r="B263" i="3" a="1"/>
  <c r="B263" i="3" s="1"/>
  <c r="B264" i="3" a="1"/>
  <c r="B264" i="3" s="1"/>
  <c r="B265" i="3" a="1"/>
  <c r="B265" i="3"/>
  <c r="B266" i="3" a="1"/>
  <c r="B266" i="3"/>
  <c r="B267" i="3" a="1"/>
  <c r="B267" i="3" s="1"/>
  <c r="B268" i="3" a="1"/>
  <c r="B268" i="3" s="1"/>
  <c r="B269" i="3" a="1"/>
  <c r="B269" i="3"/>
  <c r="B270" i="3" a="1"/>
  <c r="B270" i="3" s="1"/>
  <c r="B271" i="3" a="1"/>
  <c r="B271" i="3"/>
  <c r="B272" i="3" a="1"/>
  <c r="B272" i="3"/>
  <c r="B273" i="3" a="1"/>
  <c r="B273" i="3"/>
  <c r="B274" i="3" a="1"/>
  <c r="B274" i="3" s="1"/>
  <c r="B275" i="3" a="1"/>
  <c r="B275" i="3" s="1"/>
  <c r="B276" i="3" a="1"/>
  <c r="B276" i="3" s="1"/>
  <c r="B277" i="3" a="1"/>
  <c r="B277" i="3" s="1"/>
  <c r="B278" i="3" a="1"/>
  <c r="B278" i="3"/>
  <c r="B279" i="3" a="1"/>
  <c r="B279" i="3"/>
  <c r="B280" i="3" a="1"/>
  <c r="B280" i="3"/>
  <c r="B281" i="3" a="1"/>
  <c r="B281" i="3" s="1"/>
  <c r="B282" i="3" a="1"/>
  <c r="B282" i="3" s="1"/>
  <c r="B283" i="3" a="1"/>
  <c r="B283" i="3" s="1"/>
  <c r="B284" i="3" a="1"/>
  <c r="B284" i="3"/>
  <c r="B285" i="3" a="1"/>
  <c r="B285" i="3" s="1"/>
  <c r="B286" i="3" a="1"/>
  <c r="B286" i="3"/>
  <c r="B287" i="3" a="1"/>
  <c r="B287" i="3" s="1"/>
  <c r="B288" i="3" a="1"/>
  <c r="B288" i="3" s="1"/>
  <c r="B289" i="3" a="1"/>
  <c r="B289" i="3"/>
  <c r="B290" i="3" a="1"/>
  <c r="B290" i="3" s="1"/>
  <c r="B291" i="3" a="1"/>
  <c r="B291" i="3"/>
  <c r="B292" i="3" a="1"/>
  <c r="B292" i="3"/>
  <c r="B293" i="3" a="1"/>
  <c r="B293" i="3" s="1"/>
  <c r="B294" i="3" a="1"/>
  <c r="B294" i="3" s="1"/>
  <c r="B295" i="3" a="1"/>
  <c r="B295" i="3" s="1"/>
  <c r="B296" i="3" a="1"/>
  <c r="B296" i="3"/>
  <c r="B297" i="3" a="1"/>
  <c r="B297" i="3"/>
  <c r="B298" i="3" a="1"/>
  <c r="B298" i="3"/>
  <c r="B299" i="3" a="1"/>
  <c r="B299" i="3"/>
  <c r="B300" i="3" a="1"/>
  <c r="B300" i="3" s="1"/>
  <c r="B301" i="3" a="1"/>
  <c r="B301" i="3" s="1"/>
  <c r="B302" i="3" a="1"/>
  <c r="B302" i="3"/>
  <c r="B303" i="3" a="1"/>
  <c r="B303" i="3" s="1"/>
  <c r="B304" i="3" a="1"/>
  <c r="B304" i="3"/>
  <c r="B305" i="3" a="1"/>
  <c r="B305" i="3" s="1"/>
  <c r="B306" i="3" a="1"/>
  <c r="B306" i="3" s="1"/>
  <c r="B307" i="3" a="1"/>
  <c r="B307" i="3" s="1"/>
  <c r="B308" i="3" a="1"/>
  <c r="B308" i="3" s="1"/>
  <c r="B309" i="3" a="1"/>
  <c r="B309" i="3" s="1"/>
  <c r="B310" i="3" a="1"/>
  <c r="B310" i="3"/>
  <c r="B311" i="3" a="1"/>
  <c r="B311" i="3" s="1"/>
  <c r="B312" i="3" a="1"/>
  <c r="B312" i="3" s="1"/>
  <c r="B313" i="3" a="1"/>
  <c r="B313" i="3" s="1"/>
  <c r="B314" i="3" a="1"/>
  <c r="B314" i="3" s="1"/>
  <c r="B315" i="3" a="1"/>
  <c r="B315" i="3"/>
  <c r="B316" i="3" a="1"/>
  <c r="B316" i="3" s="1"/>
  <c r="B317" i="3" a="1"/>
  <c r="B317" i="3"/>
  <c r="B318" i="3" a="1"/>
  <c r="B318" i="3" s="1"/>
  <c r="B319" i="3" a="1"/>
  <c r="B319" i="3"/>
  <c r="B320" i="3" a="1"/>
  <c r="B320" i="3" s="1"/>
  <c r="B321" i="3" a="1"/>
  <c r="B321" i="3" s="1"/>
  <c r="B322" i="3" a="1"/>
  <c r="B322" i="3"/>
  <c r="B323" i="3" a="1"/>
  <c r="B323" i="3"/>
  <c r="B324" i="3" a="1"/>
  <c r="B324" i="3" s="1"/>
  <c r="B325" i="3" a="1"/>
  <c r="B325" i="3"/>
  <c r="B326" i="3" a="1"/>
  <c r="B326" i="3" s="1"/>
  <c r="B327" i="3" a="1"/>
  <c r="B327" i="3" s="1"/>
  <c r="B328" i="3" a="1"/>
  <c r="B328" i="3"/>
  <c r="B329" i="3" a="1"/>
  <c r="B329" i="3" s="1"/>
  <c r="B330" i="3" a="1"/>
  <c r="B330" i="3" s="1"/>
  <c r="B331" i="3" a="1"/>
  <c r="B331" i="3"/>
  <c r="B332" i="3" a="1"/>
  <c r="B332" i="3" s="1"/>
  <c r="B333" i="3" a="1"/>
  <c r="B333" i="3" s="1"/>
  <c r="B334" i="3" a="1"/>
  <c r="B334" i="3" s="1"/>
  <c r="B335" i="3" a="1"/>
  <c r="B335" i="3" s="1"/>
  <c r="B336" i="3" a="1"/>
  <c r="B336" i="3" s="1"/>
  <c r="B337" i="3" a="1"/>
  <c r="B337" i="3" s="1"/>
  <c r="B338" i="3" a="1"/>
  <c r="B338" i="3" s="1"/>
  <c r="B339" i="3" a="1"/>
  <c r="B339" i="3"/>
  <c r="B340" i="3" a="1"/>
  <c r="B340" i="3" s="1"/>
  <c r="B341" i="3" a="1"/>
  <c r="B341" i="3"/>
  <c r="B342" i="3" a="1"/>
  <c r="B342" i="3" s="1"/>
  <c r="B343" i="3" a="1"/>
  <c r="B343" i="3"/>
  <c r="B344" i="3" a="1"/>
  <c r="B344" i="3" s="1"/>
  <c r="B345" i="3" a="1"/>
  <c r="B345" i="3" s="1"/>
  <c r="B346" i="3" a="1"/>
  <c r="B346" i="3" s="1"/>
  <c r="B347" i="3" a="1"/>
  <c r="B347" i="3" s="1"/>
  <c r="B348" i="3" a="1"/>
  <c r="B348" i="3" s="1"/>
  <c r="B349" i="3" a="1"/>
  <c r="B349" i="3" s="1"/>
  <c r="B350" i="3" a="1"/>
  <c r="B350" i="3"/>
  <c r="B351" i="3" a="1"/>
  <c r="B351" i="3" s="1"/>
  <c r="B352" i="3" a="1"/>
  <c r="B352" i="3" s="1"/>
  <c r="B353" i="3" a="1"/>
  <c r="B353" i="3" s="1"/>
  <c r="B354" i="3" a="1"/>
  <c r="B354" i="3" s="1"/>
  <c r="B355" i="3" a="1"/>
  <c r="B355" i="3" s="1"/>
  <c r="B356" i="3" a="1"/>
  <c r="B356" i="3"/>
  <c r="B357" i="3" a="1"/>
  <c r="B357" i="3" s="1"/>
  <c r="B358" i="3" a="1"/>
  <c r="B358" i="3" s="1"/>
  <c r="B359" i="3" a="1"/>
  <c r="B359" i="3" s="1"/>
  <c r="B360" i="3" a="1"/>
  <c r="B360" i="3" s="1"/>
  <c r="B361" i="3" a="1"/>
  <c r="B361" i="3"/>
  <c r="B362" i="3" a="1"/>
  <c r="B362" i="3" s="1"/>
  <c r="B363" i="3" a="1"/>
  <c r="B363" i="3" s="1"/>
  <c r="B364" i="3" a="1"/>
  <c r="B364" i="3" s="1"/>
  <c r="B365" i="3" a="1"/>
  <c r="B365" i="3" s="1"/>
  <c r="B366" i="3" a="1"/>
  <c r="B366" i="3" s="1"/>
  <c r="B367" i="3" a="1"/>
  <c r="B367" i="3" s="1"/>
  <c r="B368" i="3" a="1"/>
  <c r="B368" i="3"/>
  <c r="B369" i="3" a="1"/>
  <c r="B369" i="3"/>
  <c r="B370" i="3" a="1"/>
  <c r="B370" i="3" s="1"/>
  <c r="B371" i="3" a="1"/>
  <c r="B371" i="3"/>
  <c r="B372" i="3" a="1"/>
  <c r="B372" i="3" s="1"/>
  <c r="B373" i="3" a="1"/>
  <c r="B373" i="3" s="1"/>
  <c r="B374" i="3" a="1"/>
  <c r="B374" i="3"/>
  <c r="B375" i="3" a="1"/>
  <c r="B375" i="3" s="1"/>
  <c r="B376" i="3" a="1"/>
  <c r="B376" i="3" s="1"/>
  <c r="B377" i="3" a="1"/>
  <c r="B377" i="3"/>
  <c r="B378" i="3" a="1"/>
  <c r="B378" i="3" s="1"/>
  <c r="B379" i="3" a="1"/>
  <c r="B379" i="3" s="1"/>
  <c r="B380" i="3" a="1"/>
  <c r="B380" i="3" s="1"/>
  <c r="B381" i="3" a="1"/>
  <c r="B381" i="3" s="1"/>
  <c r="B382" i="3" a="1"/>
  <c r="B382" i="3"/>
  <c r="B383" i="3" a="1"/>
  <c r="B383" i="3"/>
  <c r="B384" i="3" a="1"/>
  <c r="B384" i="3" s="1"/>
  <c r="B385" i="3" a="1"/>
  <c r="B385" i="3"/>
  <c r="B386" i="3" a="1"/>
  <c r="B386" i="3" s="1"/>
  <c r="B387" i="3" a="1"/>
  <c r="B387" i="3"/>
  <c r="B388" i="3" a="1"/>
  <c r="B388" i="3" s="1"/>
  <c r="B389" i="3" a="1"/>
  <c r="B389" i="3"/>
  <c r="B390" i="3" a="1"/>
  <c r="B390" i="3" s="1"/>
  <c r="B391" i="3" a="1"/>
  <c r="B391" i="3"/>
  <c r="B392" i="3" a="1"/>
  <c r="B392" i="3" s="1"/>
  <c r="B393" i="3" a="1"/>
  <c r="B393" i="3" s="1"/>
  <c r="B394" i="3" a="1"/>
  <c r="B394" i="3" s="1"/>
  <c r="B395" i="3" a="1"/>
  <c r="B395" i="3"/>
  <c r="B396" i="3" a="1"/>
  <c r="B396" i="3" s="1"/>
  <c r="B397" i="3" a="1"/>
  <c r="B397" i="3" s="1"/>
  <c r="B398" i="3" a="1"/>
  <c r="B398" i="3" s="1"/>
  <c r="B399" i="3" a="1"/>
  <c r="B399" i="3" s="1"/>
  <c r="B400" i="3" a="1"/>
  <c r="B400" i="3"/>
  <c r="B401" i="3" a="1"/>
  <c r="B401" i="3" s="1"/>
  <c r="B402" i="3" a="1"/>
  <c r="B402" i="3" s="1"/>
  <c r="B403" i="3" a="1"/>
  <c r="B403" i="3" s="1"/>
  <c r="B404" i="3" a="1"/>
  <c r="B404" i="3" s="1"/>
  <c r="B405" i="3" a="1"/>
  <c r="B405" i="3" s="1"/>
  <c r="B406" i="3" a="1"/>
  <c r="B406" i="3" s="1"/>
  <c r="B407" i="3" a="1"/>
  <c r="B407" i="3"/>
  <c r="B408" i="3" a="1"/>
  <c r="B408" i="3" s="1"/>
  <c r="B409" i="3" a="1"/>
  <c r="B409" i="3" s="1"/>
  <c r="B410" i="3" a="1"/>
  <c r="B410" i="3"/>
  <c r="B411" i="3" a="1"/>
  <c r="B411" i="3"/>
  <c r="B412" i="3" a="1"/>
  <c r="B412" i="3" s="1"/>
  <c r="B413" i="3" a="1"/>
  <c r="B413" i="3"/>
  <c r="B414" i="3" a="1"/>
  <c r="B414" i="3" s="1"/>
  <c r="B415" i="3" a="1"/>
  <c r="B415" i="3"/>
  <c r="B416" i="3" a="1"/>
  <c r="B416" i="3" s="1"/>
  <c r="B417" i="3" a="1"/>
  <c r="B417" i="3"/>
  <c r="B418" i="3" a="1"/>
  <c r="B418" i="3" s="1"/>
  <c r="B419" i="3" a="1"/>
  <c r="B419" i="3" s="1"/>
  <c r="B420" i="3" a="1"/>
  <c r="B420" i="3" s="1"/>
  <c r="B421" i="3" a="1"/>
  <c r="B421" i="3" s="1"/>
  <c r="B422" i="3" a="1"/>
  <c r="B422" i="3" s="1"/>
  <c r="B423" i="3" a="1"/>
  <c r="B423" i="3" s="1"/>
  <c r="B424" i="3" a="1"/>
  <c r="B424" i="3" s="1"/>
  <c r="B425" i="3" a="1"/>
  <c r="B425" i="3" s="1"/>
  <c r="B426" i="3" a="1"/>
  <c r="B426" i="3" s="1"/>
  <c r="B427" i="3" a="1"/>
  <c r="B427" i="3"/>
  <c r="B428" i="3" a="1"/>
  <c r="B428" i="3"/>
  <c r="B429" i="3" a="1"/>
  <c r="B429" i="3" s="1"/>
  <c r="B430" i="3" a="1"/>
  <c r="B430" i="3" s="1"/>
  <c r="B431" i="3" a="1"/>
  <c r="B431" i="3" s="1"/>
  <c r="B432" i="3" a="1"/>
  <c r="B432" i="3" s="1"/>
  <c r="B433" i="3" a="1"/>
  <c r="B433" i="3"/>
  <c r="B434" i="3" a="1"/>
  <c r="B434" i="3" s="1"/>
  <c r="B435" i="3" a="1"/>
  <c r="B435" i="3"/>
  <c r="B436" i="3" a="1"/>
  <c r="B436" i="3" s="1"/>
  <c r="B437" i="3" a="1"/>
  <c r="B437" i="3"/>
  <c r="B438" i="3" a="1"/>
  <c r="B438" i="3" s="1"/>
  <c r="B439" i="3" a="1"/>
  <c r="B439" i="3" s="1"/>
  <c r="B440" i="3" a="1"/>
  <c r="B440" i="3" s="1"/>
  <c r="B441" i="3" a="1"/>
  <c r="B441" i="3"/>
  <c r="B442" i="3" a="1"/>
  <c r="B442" i="3" s="1"/>
  <c r="B443" i="3" a="1"/>
  <c r="B443" i="3"/>
  <c r="B444" i="3" a="1"/>
  <c r="B444" i="3" s="1"/>
  <c r="B445" i="3" a="1"/>
  <c r="B445" i="3" s="1"/>
  <c r="B446" i="3" a="1"/>
  <c r="B446" i="3"/>
  <c r="B447" i="3" a="1"/>
  <c r="B447" i="3" s="1"/>
  <c r="B448" i="3" a="1"/>
  <c r="B448" i="3"/>
  <c r="B449" i="3" a="1"/>
  <c r="B449" i="3"/>
  <c r="B450" i="3" a="1"/>
  <c r="B450" i="3" s="1"/>
  <c r="B451" i="3" a="1"/>
  <c r="B451" i="3" s="1"/>
  <c r="B452" i="3" a="1"/>
  <c r="B452" i="3" s="1"/>
  <c r="B453" i="3" a="1"/>
  <c r="B453" i="3"/>
  <c r="B454" i="3" a="1"/>
  <c r="B454" i="3"/>
  <c r="B455" i="3" a="1"/>
  <c r="B455" i="3" s="1"/>
  <c r="B456" i="3" a="1"/>
  <c r="B456" i="3" s="1"/>
  <c r="B457" i="3" a="1"/>
  <c r="B457" i="3"/>
  <c r="B458" i="3" a="1"/>
  <c r="B458" i="3" s="1"/>
  <c r="B459" i="3" a="1"/>
  <c r="B459" i="3"/>
  <c r="B460" i="3" a="1"/>
  <c r="B460" i="3" s="1"/>
  <c r="B461" i="3" a="1"/>
  <c r="B461" i="3" s="1"/>
  <c r="B462" i="3" a="1"/>
  <c r="B462" i="3" s="1"/>
  <c r="B463" i="3" a="1"/>
  <c r="B463" i="3" s="1"/>
  <c r="B464" i="3" a="1"/>
  <c r="B464" i="3" s="1"/>
  <c r="B465" i="3" a="1"/>
  <c r="B465" i="3" s="1"/>
  <c r="B466" i="3" a="1"/>
  <c r="B466" i="3"/>
  <c r="B467" i="3" a="1"/>
  <c r="B467" i="3"/>
  <c r="B468" i="3" a="1"/>
  <c r="B468" i="3" s="1"/>
  <c r="B469" i="3" a="1"/>
  <c r="B469" i="3" s="1"/>
  <c r="B470" i="3" a="1"/>
  <c r="B470" i="3" s="1"/>
  <c r="B471" i="3" a="1"/>
  <c r="B471" i="3" s="1"/>
  <c r="B472" i="3" a="1"/>
  <c r="B472" i="3"/>
  <c r="B473" i="3" a="1"/>
  <c r="B473" i="3" s="1"/>
  <c r="B474" i="3" a="1"/>
  <c r="B474" i="3" s="1"/>
  <c r="B475" i="3" a="1"/>
  <c r="B475" i="3"/>
  <c r="B476" i="3" a="1"/>
  <c r="B476" i="3"/>
  <c r="B477" i="3" a="1"/>
  <c r="B477" i="3" s="1"/>
  <c r="B478" i="3" a="1"/>
  <c r="B478" i="3" s="1"/>
  <c r="B479" i="3" a="1"/>
  <c r="B479" i="3" s="1"/>
  <c r="B480" i="3" a="1"/>
  <c r="B480" i="3" s="1"/>
  <c r="B481" i="3" a="1"/>
  <c r="B481" i="3"/>
  <c r="B482" i="3" a="1"/>
  <c r="B482" i="3"/>
  <c r="B483" i="3" a="1"/>
  <c r="B483" i="3" s="1"/>
  <c r="B484" i="3" a="1"/>
  <c r="B484" i="3" s="1"/>
  <c r="B485" i="3" a="1"/>
  <c r="B485" i="3"/>
  <c r="B486" i="3" a="1"/>
  <c r="B486" i="3" s="1"/>
  <c r="B487" i="3" a="1"/>
  <c r="B487" i="3"/>
  <c r="B488" i="3" a="1"/>
  <c r="B488" i="3" s="1"/>
  <c r="B489" i="3" a="1"/>
  <c r="B489" i="3" s="1"/>
  <c r="B490" i="3" a="1"/>
  <c r="B490" i="3" s="1"/>
  <c r="B491" i="3" a="1"/>
  <c r="B491" i="3" s="1"/>
  <c r="B492" i="3" a="1"/>
  <c r="B492" i="3" s="1"/>
  <c r="B493" i="3" a="1"/>
  <c r="B493" i="3" s="1"/>
  <c r="B494" i="3" a="1"/>
  <c r="B494" i="3"/>
  <c r="B495" i="3" a="1"/>
  <c r="B495" i="3"/>
  <c r="B496" i="3" a="1"/>
  <c r="B496" i="3" s="1"/>
  <c r="B497" i="3" a="1"/>
  <c r="B497" i="3" s="1"/>
  <c r="B498" i="3" a="1"/>
  <c r="B498" i="3" s="1"/>
  <c r="B499" i="3" a="1"/>
  <c r="B499" i="3" s="1"/>
  <c r="B500" i="3" a="1"/>
  <c r="B500" i="3"/>
  <c r="B501" i="3" a="1"/>
  <c r="B501" i="3" s="1"/>
  <c r="B502" i="3" a="1"/>
  <c r="B502" i="3"/>
  <c r="B503" i="3" a="1"/>
  <c r="B503" i="3" s="1"/>
  <c r="B504" i="3" a="1"/>
  <c r="B504" i="3" s="1"/>
  <c r="B5" i="3" a="1"/>
  <c r="B5" i="3" s="1"/>
  <c r="L6" i="3" a="1"/>
  <c r="L6" i="3" s="1"/>
  <c r="L7" i="3" a="1"/>
  <c r="L7" i="3" s="1"/>
  <c r="L8" i="3" a="1"/>
  <c r="L8" i="3"/>
  <c r="M8" i="3" s="1"/>
  <c r="N8" i="3" s="1" a="1"/>
  <c r="N8" i="3" s="1"/>
  <c r="L9" i="3" a="1"/>
  <c r="L9" i="3"/>
  <c r="M9" i="3" s="1"/>
  <c r="N9" i="3" s="1" a="1"/>
  <c r="N9" i="3" s="1"/>
  <c r="L10" i="3" a="1"/>
  <c r="L10" i="3" s="1"/>
  <c r="M10" i="3" s="1"/>
  <c r="N10" i="3" s="1" a="1"/>
  <c r="N10" i="3" s="1"/>
  <c r="L11" i="3" a="1"/>
  <c r="L11" i="3" s="1"/>
  <c r="M11" i="3" s="1"/>
  <c r="N11" i="3" s="1" a="1"/>
  <c r="N11" i="3" s="1"/>
  <c r="L12" i="3" a="1"/>
  <c r="L12" i="3" s="1"/>
  <c r="M12" i="3" s="1"/>
  <c r="N12" i="3" s="1" a="1"/>
  <c r="N12" i="3" s="1"/>
  <c r="L13" i="3" a="1"/>
  <c r="L13" i="3"/>
  <c r="L14" i="3" a="1"/>
  <c r="L14" i="3" s="1"/>
  <c r="L15" i="3" a="1"/>
  <c r="L15" i="3" s="1"/>
  <c r="M15" i="3" s="1"/>
  <c r="N15" i="3" s="1" a="1"/>
  <c r="N15" i="3" s="1"/>
  <c r="L16" i="3" a="1"/>
  <c r="L16" i="3" s="1"/>
  <c r="M16" i="3" s="1"/>
  <c r="N16" i="3" s="1" a="1"/>
  <c r="N16" i="3" s="1"/>
  <c r="L17" i="3" a="1"/>
  <c r="L17" i="3" s="1"/>
  <c r="M17" i="3" s="1"/>
  <c r="N17" i="3" s="1" a="1"/>
  <c r="N17" i="3" s="1"/>
  <c r="L18" i="3" a="1"/>
  <c r="L18" i="3" s="1"/>
  <c r="M18" i="3" s="1"/>
  <c r="N18" i="3" s="1" a="1"/>
  <c r="N18" i="3" s="1"/>
  <c r="L19" i="3" a="1"/>
  <c r="L19" i="3" s="1"/>
  <c r="M19" i="3" s="1"/>
  <c r="N19" i="3" s="1" a="1"/>
  <c r="N19" i="3" s="1"/>
  <c r="L20" i="3" a="1"/>
  <c r="L20" i="3" s="1"/>
  <c r="L21" i="3" a="1"/>
  <c r="L21" i="3"/>
  <c r="M21" i="3" s="1"/>
  <c r="N21" i="3" s="1" a="1"/>
  <c r="N21" i="3" s="1"/>
  <c r="L22" i="3" a="1"/>
  <c r="L22" i="3"/>
  <c r="L23" i="3" a="1"/>
  <c r="L23" i="3"/>
  <c r="L24" i="3" a="1"/>
  <c r="L24" i="3" s="1"/>
  <c r="L25" i="3" a="1"/>
  <c r="L25" i="3" s="1"/>
  <c r="M25" i="3" s="1"/>
  <c r="N25" i="3" s="1" a="1"/>
  <c r="N25" i="3" s="1"/>
  <c r="L26" i="3" a="1"/>
  <c r="L26" i="3"/>
  <c r="L27" i="3" a="1"/>
  <c r="L27" i="3"/>
  <c r="M27" i="3" s="1"/>
  <c r="N27" i="3" s="1" a="1"/>
  <c r="N27" i="3" s="1"/>
  <c r="L28" i="3" a="1"/>
  <c r="L28" i="3" s="1"/>
  <c r="M28" i="3" s="1"/>
  <c r="N28" i="3" s="1" a="1"/>
  <c r="N28" i="3" s="1"/>
  <c r="L29" i="3" a="1"/>
  <c r="L29" i="3"/>
  <c r="M29" i="3" s="1"/>
  <c r="N29" i="3" s="1" a="1"/>
  <c r="N29" i="3" s="1"/>
  <c r="L30" i="3" a="1"/>
  <c r="L30" i="3" s="1"/>
  <c r="M30" i="3" s="1"/>
  <c r="N30" i="3" s="1" a="1"/>
  <c r="N30" i="3" s="1"/>
  <c r="L31" i="3" a="1"/>
  <c r="L31" i="3" s="1"/>
  <c r="M31" i="3" s="1"/>
  <c r="N31" i="3" s="1" a="1"/>
  <c r="N31" i="3" s="1"/>
  <c r="L32" i="3" a="1"/>
  <c r="L32" i="3" s="1"/>
  <c r="M32" i="3" s="1"/>
  <c r="N32" i="3" s="1" a="1"/>
  <c r="N32" i="3" s="1"/>
  <c r="L33" i="3" a="1"/>
  <c r="L33" i="3" s="1"/>
  <c r="M33" i="3" s="1"/>
  <c r="N33" i="3" s="1" a="1"/>
  <c r="N33" i="3" s="1"/>
  <c r="L34" i="3" a="1"/>
  <c r="L34" i="3" s="1"/>
  <c r="M34" i="3" s="1"/>
  <c r="N34" i="3" s="1" a="1"/>
  <c r="N34" i="3" s="1"/>
  <c r="L35" i="3" a="1"/>
  <c r="L35" i="3"/>
  <c r="M35" i="3" s="1"/>
  <c r="N35" i="3" s="1" a="1"/>
  <c r="N35" i="3" s="1"/>
  <c r="L36" i="3" a="1"/>
  <c r="L36" i="3" s="1"/>
  <c r="L37" i="3" a="1"/>
  <c r="L37" i="3"/>
  <c r="M37" i="3" s="1"/>
  <c r="N37" i="3" s="1" a="1"/>
  <c r="N37" i="3" s="1"/>
  <c r="L38" i="3" a="1"/>
  <c r="L38" i="3" s="1"/>
  <c r="L39" i="3" a="1"/>
  <c r="L39" i="3" s="1"/>
  <c r="M39" i="3" s="1"/>
  <c r="N39" i="3" s="1" a="1"/>
  <c r="N39" i="3" s="1"/>
  <c r="L40" i="3" a="1"/>
  <c r="L40" i="3"/>
  <c r="M40" i="3" s="1"/>
  <c r="N40" i="3" s="1" a="1"/>
  <c r="N40" i="3" s="1"/>
  <c r="L41" i="3" a="1"/>
  <c r="L41" i="3" s="1"/>
  <c r="M41" i="3" s="1"/>
  <c r="N41" i="3" s="1" a="1"/>
  <c r="N41" i="3" s="1"/>
  <c r="L42" i="3" a="1"/>
  <c r="L42" i="3" s="1"/>
  <c r="M42" i="3" s="1"/>
  <c r="N42" i="3" s="1" a="1"/>
  <c r="N42" i="3" s="1"/>
  <c r="L43" i="3" a="1"/>
  <c r="L43" i="3" s="1"/>
  <c r="M43" i="3" s="1"/>
  <c r="N43" i="3" s="1" a="1"/>
  <c r="N43" i="3" s="1"/>
  <c r="L44" i="3" a="1"/>
  <c r="L44" i="3"/>
  <c r="M44" i="3" s="1"/>
  <c r="N44" i="3" s="1" a="1"/>
  <c r="N44" i="3" s="1"/>
  <c r="L45" i="3" a="1"/>
  <c r="L45" i="3" s="1"/>
  <c r="M45" i="3" s="1"/>
  <c r="N45" i="3" s="1" a="1"/>
  <c r="N45" i="3" s="1"/>
  <c r="L46" i="3" a="1"/>
  <c r="L46" i="3" s="1"/>
  <c r="M46" i="3" s="1"/>
  <c r="N46" i="3" s="1" a="1"/>
  <c r="N46" i="3" s="1"/>
  <c r="L47" i="3" a="1"/>
  <c r="L47" i="3"/>
  <c r="L48" i="3" a="1"/>
  <c r="L48" i="3" s="1"/>
  <c r="L49" i="3" a="1"/>
  <c r="L49" i="3" s="1"/>
  <c r="M49" i="3" s="1"/>
  <c r="N49" i="3" s="1" a="1"/>
  <c r="N49" i="3" s="1"/>
  <c r="L50" i="3" a="1"/>
  <c r="L50" i="3"/>
  <c r="L51" i="3" a="1"/>
  <c r="L51" i="3" s="1"/>
  <c r="M51" i="3" s="1"/>
  <c r="N51" i="3" s="1" a="1"/>
  <c r="N51" i="3" s="1"/>
  <c r="L52" i="3" a="1"/>
  <c r="L52" i="3"/>
  <c r="M52" i="3" s="1"/>
  <c r="N52" i="3" s="1" a="1"/>
  <c r="N52" i="3" s="1"/>
  <c r="L53" i="3" a="1"/>
  <c r="L53" i="3" s="1"/>
  <c r="M53" i="3" s="1"/>
  <c r="N53" i="3" s="1" a="1"/>
  <c r="N53" i="3" s="1"/>
  <c r="L54" i="3" a="1"/>
  <c r="L54" i="3" s="1"/>
  <c r="M54" i="3" s="1"/>
  <c r="N54" i="3" s="1" a="1"/>
  <c r="N54" i="3" s="1"/>
  <c r="L55" i="3" a="1"/>
  <c r="L55" i="3" s="1"/>
  <c r="M55" i="3" s="1"/>
  <c r="N55" i="3" s="1" a="1"/>
  <c r="N55" i="3" s="1"/>
  <c r="L56" i="3" a="1"/>
  <c r="L56" i="3"/>
  <c r="L57" i="3" a="1"/>
  <c r="L57" i="3"/>
  <c r="L58" i="3" a="1"/>
  <c r="L58" i="3" s="1"/>
  <c r="M58" i="3" s="1"/>
  <c r="N58" i="3" s="1" a="1"/>
  <c r="N58" i="3" s="1"/>
  <c r="L59" i="3" a="1"/>
  <c r="L59" i="3" s="1"/>
  <c r="M59" i="3" s="1"/>
  <c r="N59" i="3" s="1" a="1"/>
  <c r="N59" i="3" s="1"/>
  <c r="L60" i="3" a="1"/>
  <c r="L60" i="3" s="1"/>
  <c r="M60" i="3" s="1"/>
  <c r="N60" i="3" s="1" a="1"/>
  <c r="N60" i="3" s="1"/>
  <c r="L61" i="3" a="1"/>
  <c r="L61" i="3"/>
  <c r="M61" i="3" s="1"/>
  <c r="N61" i="3" s="1" a="1"/>
  <c r="N61" i="3" s="1"/>
  <c r="L62" i="3" a="1"/>
  <c r="L62" i="3"/>
  <c r="M62" i="3" s="1"/>
  <c r="N62" i="3" s="1" a="1"/>
  <c r="N62" i="3" s="1"/>
  <c r="L63" i="3" a="1"/>
  <c r="L63" i="3" s="1"/>
  <c r="M63" i="3" s="1"/>
  <c r="N63" i="3" s="1" a="1"/>
  <c r="N63" i="3" s="1"/>
  <c r="L64" i="3" a="1"/>
  <c r="L64" i="3"/>
  <c r="L65" i="3" a="1"/>
  <c r="L65" i="3"/>
  <c r="L66" i="3" a="1"/>
  <c r="L66" i="3" s="1"/>
  <c r="L67" i="3" a="1"/>
  <c r="L67" i="3"/>
  <c r="M67" i="3" s="1"/>
  <c r="N67" i="3" s="1" a="1"/>
  <c r="N67" i="3" s="1"/>
  <c r="L68" i="3" a="1"/>
  <c r="L68" i="3"/>
  <c r="M68" i="3" s="1"/>
  <c r="N68" i="3" s="1" a="1"/>
  <c r="N68" i="3" s="1"/>
  <c r="L69" i="3" a="1"/>
  <c r="L69" i="3" s="1"/>
  <c r="M69" i="3" s="1"/>
  <c r="N69" i="3" s="1" a="1"/>
  <c r="N69" i="3" s="1"/>
  <c r="L70" i="3" a="1"/>
  <c r="L70" i="3" s="1"/>
  <c r="L71" i="3" a="1"/>
  <c r="L71" i="3" s="1"/>
  <c r="L72" i="3" a="1"/>
  <c r="L72" i="3" s="1"/>
  <c r="L73" i="3" a="1"/>
  <c r="L73" i="3"/>
  <c r="M73" i="3" s="1"/>
  <c r="N73" i="3" s="1" a="1"/>
  <c r="N73" i="3" s="1"/>
  <c r="L74" i="3" a="1"/>
  <c r="L74" i="3" s="1"/>
  <c r="M74" i="3" s="1"/>
  <c r="N74" i="3" s="1" a="1"/>
  <c r="N74" i="3" s="1"/>
  <c r="L75" i="3" a="1"/>
  <c r="L75" i="3" s="1"/>
  <c r="M75" i="3" s="1"/>
  <c r="N75" i="3" s="1" a="1"/>
  <c r="N75" i="3" s="1"/>
  <c r="L76" i="3" a="1"/>
  <c r="L76" i="3" s="1"/>
  <c r="M76" i="3" s="1"/>
  <c r="N76" i="3" s="1" a="1"/>
  <c r="N76" i="3" s="1"/>
  <c r="L77" i="3" a="1"/>
  <c r="L77" i="3"/>
  <c r="M77" i="3" s="1"/>
  <c r="N77" i="3" s="1" a="1"/>
  <c r="N77" i="3" s="1"/>
  <c r="L78" i="3" a="1"/>
  <c r="L78" i="3" s="1"/>
  <c r="L79" i="3" a="1"/>
  <c r="L79" i="3" s="1"/>
  <c r="L80" i="3" a="1"/>
  <c r="L80" i="3" s="1"/>
  <c r="L81" i="3" a="1"/>
  <c r="L81" i="3"/>
  <c r="M81" i="3" s="1"/>
  <c r="N81" i="3" s="1" a="1"/>
  <c r="N81" i="3" s="1"/>
  <c r="L82" i="3" a="1"/>
  <c r="L82" i="3"/>
  <c r="M82" i="3" s="1"/>
  <c r="N82" i="3" s="1" a="1"/>
  <c r="N82" i="3" s="1"/>
  <c r="L83" i="3" a="1"/>
  <c r="L83" i="3" s="1"/>
  <c r="M83" i="3" s="1"/>
  <c r="N83" i="3" s="1" a="1"/>
  <c r="N83" i="3" s="1"/>
  <c r="L84" i="3" a="1"/>
  <c r="L84" i="3" s="1"/>
  <c r="M84" i="3" s="1"/>
  <c r="N84" i="3" s="1" a="1"/>
  <c r="N84" i="3" s="1"/>
  <c r="L85" i="3" a="1"/>
  <c r="L85" i="3" s="1"/>
  <c r="M85" i="3" s="1"/>
  <c r="N85" i="3" s="1" a="1"/>
  <c r="N85" i="3" s="1"/>
  <c r="L86" i="3" a="1"/>
  <c r="L86" i="3" s="1"/>
  <c r="M86" i="3" s="1"/>
  <c r="N86" i="3" s="1" a="1"/>
  <c r="N86" i="3" s="1"/>
  <c r="L87" i="3" a="1"/>
  <c r="L87" i="3" s="1"/>
  <c r="L88" i="3" a="1"/>
  <c r="L88" i="3"/>
  <c r="M88" i="3" s="1"/>
  <c r="N88" i="3" s="1" a="1"/>
  <c r="N88" i="3" s="1"/>
  <c r="L89" i="3" a="1"/>
  <c r="L89" i="3"/>
  <c r="M89" i="3" s="1"/>
  <c r="N89" i="3" s="1" a="1"/>
  <c r="N89" i="3" s="1"/>
  <c r="L90" i="3" a="1"/>
  <c r="L90" i="3" s="1"/>
  <c r="M90" i="3" s="1"/>
  <c r="N90" i="3" s="1" a="1"/>
  <c r="N90" i="3" s="1"/>
  <c r="L91" i="3" a="1"/>
  <c r="L91" i="3" s="1"/>
  <c r="L92" i="3" a="1"/>
  <c r="L92" i="3" s="1"/>
  <c r="M92" i="3" s="1"/>
  <c r="N92" i="3" s="1" a="1"/>
  <c r="N92" i="3" s="1"/>
  <c r="L93" i="3" a="1"/>
  <c r="L93" i="3"/>
  <c r="M93" i="3" s="1"/>
  <c r="N93" i="3" s="1" a="1"/>
  <c r="N93" i="3" s="1"/>
  <c r="L94" i="3" a="1"/>
  <c r="L94" i="3"/>
  <c r="M94" i="3" s="1"/>
  <c r="N94" i="3" s="1" a="1"/>
  <c r="N94" i="3" s="1"/>
  <c r="L95" i="3" a="1"/>
  <c r="L95" i="3"/>
  <c r="M95" i="3" s="1"/>
  <c r="N95" i="3" s="1" a="1"/>
  <c r="N95" i="3" s="1"/>
  <c r="L96" i="3" a="1"/>
  <c r="L96" i="3" s="1"/>
  <c r="L97" i="3" a="1"/>
  <c r="L97" i="3"/>
  <c r="M97" i="3" s="1"/>
  <c r="N97" i="3" s="1" a="1"/>
  <c r="N97" i="3" s="1"/>
  <c r="L98" i="3" a="1"/>
  <c r="L98" i="3" s="1"/>
  <c r="L99" i="3" a="1"/>
  <c r="L99" i="3"/>
  <c r="L100" i="3" a="1"/>
  <c r="L100" i="3" s="1"/>
  <c r="M100" i="3" s="1"/>
  <c r="N100" i="3" s="1" a="1"/>
  <c r="N100" i="3" s="1"/>
  <c r="L101" i="3" a="1"/>
  <c r="L101" i="3" s="1"/>
  <c r="M101" i="3" s="1"/>
  <c r="N101" i="3" s="1" a="1"/>
  <c r="N101" i="3" s="1"/>
  <c r="L102" i="3" a="1"/>
  <c r="L102" i="3" s="1"/>
  <c r="L103" i="3" a="1"/>
  <c r="L103" i="3" s="1"/>
  <c r="L104" i="3" a="1"/>
  <c r="L104" i="3" s="1"/>
  <c r="M104" i="3" s="1"/>
  <c r="N104" i="3" s="1" a="1"/>
  <c r="N104" i="3" s="1"/>
  <c r="L105" i="3" a="1"/>
  <c r="L105" i="3" s="1"/>
  <c r="M105" i="3" s="1"/>
  <c r="N105" i="3" s="1" a="1"/>
  <c r="N105" i="3" s="1"/>
  <c r="L106" i="3" a="1"/>
  <c r="L106" i="3"/>
  <c r="L107" i="3" a="1"/>
  <c r="L107" i="3" s="1"/>
  <c r="M107" i="3" s="1"/>
  <c r="N107" i="3" s="1" a="1"/>
  <c r="N107" i="3" s="1"/>
  <c r="L108" i="3" a="1"/>
  <c r="L108" i="3" s="1"/>
  <c r="M108" i="3" s="1"/>
  <c r="N108" i="3" s="1" a="1"/>
  <c r="N108" i="3" s="1"/>
  <c r="L109" i="3" a="1"/>
  <c r="L109" i="3" s="1"/>
  <c r="M109" i="3" s="1"/>
  <c r="N109" i="3" s="1" a="1"/>
  <c r="N109" i="3" s="1"/>
  <c r="L110" i="3" a="1"/>
  <c r="L110" i="3" s="1"/>
  <c r="M110" i="3" s="1"/>
  <c r="N110" i="3" s="1" a="1"/>
  <c r="N110" i="3" s="1"/>
  <c r="L111" i="3" a="1"/>
  <c r="L111" i="3"/>
  <c r="L112" i="3" a="1"/>
  <c r="L112" i="3"/>
  <c r="L113" i="3" a="1"/>
  <c r="L113" i="3"/>
  <c r="M113" i="3" s="1"/>
  <c r="N113" i="3" s="1" a="1"/>
  <c r="N113" i="3" s="1"/>
  <c r="L114" i="3" a="1"/>
  <c r="L114" i="3" s="1"/>
  <c r="L115" i="3" a="1"/>
  <c r="L115" i="3"/>
  <c r="L116" i="3" a="1"/>
  <c r="L116" i="3"/>
  <c r="M116" i="3" s="1"/>
  <c r="N116" i="3" s="1" a="1"/>
  <c r="N116" i="3" s="1"/>
  <c r="L117" i="3" a="1"/>
  <c r="L117" i="3" s="1"/>
  <c r="M117" i="3" s="1"/>
  <c r="N117" i="3" s="1" a="1"/>
  <c r="N117" i="3" s="1"/>
  <c r="L118" i="3" a="1"/>
  <c r="L118" i="3" s="1"/>
  <c r="M118" i="3" s="1"/>
  <c r="N118" i="3" s="1" a="1"/>
  <c r="N118" i="3" s="1"/>
  <c r="L119" i="3" a="1"/>
  <c r="L119" i="3" s="1"/>
  <c r="M119" i="3" s="1"/>
  <c r="N119" i="3" s="1" a="1"/>
  <c r="N119" i="3" s="1"/>
  <c r="L120" i="3" a="1"/>
  <c r="L120" i="3" s="1"/>
  <c r="L121" i="3" a="1"/>
  <c r="L121" i="3"/>
  <c r="L122" i="3" a="1"/>
  <c r="L122" i="3" s="1"/>
  <c r="M122" i="3" s="1"/>
  <c r="N122" i="3" s="1" a="1"/>
  <c r="N122" i="3" s="1"/>
  <c r="L123" i="3" a="1"/>
  <c r="L123" i="3" s="1"/>
  <c r="M123" i="3" s="1"/>
  <c r="N123" i="3" s="1" a="1"/>
  <c r="N123" i="3" s="1"/>
  <c r="L124" i="3" a="1"/>
  <c r="L124" i="3" s="1"/>
  <c r="M124" i="3" s="1"/>
  <c r="N124" i="3" s="1" a="1"/>
  <c r="N124" i="3" s="1"/>
  <c r="L125" i="3" a="1"/>
  <c r="L125" i="3"/>
  <c r="M125" i="3" s="1"/>
  <c r="N125" i="3" s="1" a="1"/>
  <c r="N125" i="3" s="1"/>
  <c r="L126" i="3" a="1"/>
  <c r="L126" i="3" s="1"/>
  <c r="M126" i="3" s="1"/>
  <c r="N126" i="3" s="1" a="1"/>
  <c r="N126" i="3" s="1"/>
  <c r="L127" i="3" a="1"/>
  <c r="L127" i="3" s="1"/>
  <c r="L128" i="3" a="1"/>
  <c r="L128" i="3" s="1"/>
  <c r="M128" i="3" s="1"/>
  <c r="N128" i="3" s="1" a="1"/>
  <c r="N128" i="3" s="1"/>
  <c r="L129" i="3" a="1"/>
  <c r="L129" i="3"/>
  <c r="M129" i="3" s="1"/>
  <c r="N129" i="3" s="1" a="1"/>
  <c r="N129" i="3" s="1"/>
  <c r="L130" i="3" a="1"/>
  <c r="L130" i="3" s="1"/>
  <c r="M130" i="3" s="1"/>
  <c r="N130" i="3" s="1" a="1"/>
  <c r="N130" i="3" s="1"/>
  <c r="L131" i="3" a="1"/>
  <c r="L131" i="3" s="1"/>
  <c r="M131" i="3" s="1"/>
  <c r="N131" i="3" s="1" a="1"/>
  <c r="N131" i="3" s="1"/>
  <c r="L132" i="3" a="1"/>
  <c r="L132" i="3" s="1"/>
  <c r="L133" i="3" a="1"/>
  <c r="L133" i="3"/>
  <c r="M133" i="3" s="1"/>
  <c r="N133" i="3" s="1" a="1"/>
  <c r="N133" i="3" s="1"/>
  <c r="L134" i="3" a="1"/>
  <c r="L134" i="3" s="1"/>
  <c r="M134" i="3" s="1"/>
  <c r="N134" i="3" s="1" a="1"/>
  <c r="N134" i="3" s="1"/>
  <c r="L135" i="3" a="1"/>
  <c r="L135" i="3" s="1"/>
  <c r="L136" i="3" a="1"/>
  <c r="L136" i="3" s="1"/>
  <c r="L137" i="3" a="1"/>
  <c r="L137" i="3"/>
  <c r="L138" i="3" a="1"/>
  <c r="L138" i="3" s="1"/>
  <c r="L139" i="3" a="1"/>
  <c r="L139" i="3"/>
  <c r="M139" i="3" s="1"/>
  <c r="N139" i="3" s="1" a="1"/>
  <c r="N139" i="3" s="1"/>
  <c r="L140" i="3" a="1"/>
  <c r="L140" i="3" s="1"/>
  <c r="M140" i="3" s="1"/>
  <c r="N140" i="3" s="1" a="1"/>
  <c r="N140" i="3" s="1"/>
  <c r="L141" i="3" a="1"/>
  <c r="L141" i="3"/>
  <c r="L142" i="3" a="1"/>
  <c r="L142" i="3" s="1"/>
  <c r="M142" i="3" s="1"/>
  <c r="N142" i="3" s="1" a="1"/>
  <c r="N142" i="3" s="1"/>
  <c r="L143" i="3" a="1"/>
  <c r="L143" i="3" s="1"/>
  <c r="L144" i="3" a="1"/>
  <c r="L144" i="3" s="1"/>
  <c r="L145" i="3" a="1"/>
  <c r="L145" i="3"/>
  <c r="L146" i="3" a="1"/>
  <c r="L146" i="3"/>
  <c r="M146" i="3" s="1"/>
  <c r="N146" i="3" s="1" a="1"/>
  <c r="N146" i="3" s="1"/>
  <c r="L147" i="3" a="1"/>
  <c r="L147" i="3" s="1"/>
  <c r="M147" i="3" s="1"/>
  <c r="N147" i="3" s="1" a="1"/>
  <c r="N147" i="3" s="1"/>
  <c r="L148" i="3" a="1"/>
  <c r="L148" i="3"/>
  <c r="M148" i="3" s="1"/>
  <c r="N148" i="3" s="1" a="1"/>
  <c r="N148" i="3" s="1"/>
  <c r="L149" i="3" a="1"/>
  <c r="L149" i="3"/>
  <c r="M149" i="3" s="1"/>
  <c r="N149" i="3" s="1" a="1"/>
  <c r="N149" i="3" s="1"/>
  <c r="L150" i="3" a="1"/>
  <c r="L150" i="3" s="1"/>
  <c r="L151" i="3" a="1"/>
  <c r="L151" i="3" s="1"/>
  <c r="L152" i="3" a="1"/>
  <c r="L152" i="3" s="1"/>
  <c r="M152" i="3" s="1"/>
  <c r="N152" i="3" s="1" a="1"/>
  <c r="N152" i="3" s="1"/>
  <c r="L153" i="3" a="1"/>
  <c r="L153" i="3" s="1"/>
  <c r="M153" i="3" s="1"/>
  <c r="N153" i="3" s="1" a="1"/>
  <c r="N153" i="3" s="1"/>
  <c r="L154" i="3" a="1"/>
  <c r="L154" i="3" s="1"/>
  <c r="M154" i="3" s="1"/>
  <c r="N154" i="3" s="1" a="1"/>
  <c r="N154" i="3" s="1"/>
  <c r="L155" i="3" a="1"/>
  <c r="L155" i="3" s="1"/>
  <c r="M155" i="3" s="1"/>
  <c r="N155" i="3" s="1" a="1"/>
  <c r="N155" i="3" s="1"/>
  <c r="L156" i="3" a="1"/>
  <c r="L156" i="3" s="1"/>
  <c r="M156" i="3" s="1"/>
  <c r="N156" i="3" s="1" a="1"/>
  <c r="N156" i="3" s="1"/>
  <c r="L157" i="3" a="1"/>
  <c r="L157" i="3"/>
  <c r="L158" i="3" a="1"/>
  <c r="L158" i="3" s="1"/>
  <c r="M158" i="3" s="1"/>
  <c r="N158" i="3" s="1" a="1"/>
  <c r="N158" i="3" s="1"/>
  <c r="L159" i="3" a="1"/>
  <c r="L159" i="3" s="1"/>
  <c r="M159" i="3" s="1"/>
  <c r="N159" i="3" s="1" a="1"/>
  <c r="N159" i="3" s="1"/>
  <c r="L160" i="3" a="1"/>
  <c r="L160" i="3"/>
  <c r="M160" i="3" s="1"/>
  <c r="N160" i="3" s="1" a="1"/>
  <c r="N160" i="3" s="1"/>
  <c r="L161" i="3" a="1"/>
  <c r="L161" i="3" s="1"/>
  <c r="M161" i="3" s="1"/>
  <c r="N161" i="3" s="1" a="1"/>
  <c r="N161" i="3" s="1"/>
  <c r="L162" i="3" a="1"/>
  <c r="L162" i="3" s="1"/>
  <c r="L163" i="3" a="1"/>
  <c r="L163" i="3" s="1"/>
  <c r="L164" i="3" a="1"/>
  <c r="L164" i="3" s="1"/>
  <c r="M164" i="3" s="1"/>
  <c r="N164" i="3" s="1" a="1"/>
  <c r="N164" i="3" s="1"/>
  <c r="L165" i="3" a="1"/>
  <c r="L165" i="3" s="1"/>
  <c r="M165" i="3" s="1"/>
  <c r="N165" i="3" s="1" a="1"/>
  <c r="N165" i="3" s="1"/>
  <c r="L166" i="3" a="1"/>
  <c r="L166" i="3"/>
  <c r="M166" i="3" s="1"/>
  <c r="N166" i="3" s="1" a="1"/>
  <c r="N166" i="3" s="1"/>
  <c r="L167" i="3" a="1"/>
  <c r="L167" i="3" s="1"/>
  <c r="M167" i="3" s="1"/>
  <c r="N167" i="3" s="1" a="1"/>
  <c r="N167" i="3" s="1"/>
  <c r="L168" i="3" a="1"/>
  <c r="L168" i="3" s="1"/>
  <c r="M168" i="3" s="1"/>
  <c r="N168" i="3" s="1" a="1"/>
  <c r="N168" i="3" s="1"/>
  <c r="L169" i="3" a="1"/>
  <c r="L169" i="3" s="1"/>
  <c r="M169" i="3" s="1"/>
  <c r="N169" i="3" s="1" a="1"/>
  <c r="N169" i="3" s="1"/>
  <c r="L170" i="3" a="1"/>
  <c r="L170" i="3"/>
  <c r="M170" i="3" s="1"/>
  <c r="N170" i="3" s="1" a="1"/>
  <c r="N170" i="3" s="1"/>
  <c r="L171" i="3" a="1"/>
  <c r="L171" i="3" s="1"/>
  <c r="M171" i="3" s="1"/>
  <c r="N171" i="3" s="1" a="1"/>
  <c r="N171" i="3" s="1"/>
  <c r="L172" i="3" a="1"/>
  <c r="L172" i="3"/>
  <c r="L173" i="3" a="1"/>
  <c r="L173" i="3" s="1"/>
  <c r="L174" i="3" a="1"/>
  <c r="L174" i="3" s="1"/>
  <c r="L175" i="3" a="1"/>
  <c r="L175" i="3" s="1"/>
  <c r="M175" i="3" s="1"/>
  <c r="N175" i="3" s="1" a="1"/>
  <c r="N175" i="3" s="1"/>
  <c r="L176" i="3" a="1"/>
  <c r="L176" i="3" s="1"/>
  <c r="L177" i="3" a="1"/>
  <c r="L177" i="3" s="1"/>
  <c r="L178" i="3" a="1"/>
  <c r="L178" i="3"/>
  <c r="M178" i="3" s="1"/>
  <c r="N178" i="3" s="1" a="1"/>
  <c r="N178" i="3" s="1"/>
  <c r="L179" i="3" a="1"/>
  <c r="L179" i="3" s="1"/>
  <c r="M179" i="3" s="1"/>
  <c r="N179" i="3" s="1" a="1"/>
  <c r="N179" i="3" s="1"/>
  <c r="L180" i="3" a="1"/>
  <c r="L180" i="3" s="1"/>
  <c r="M180" i="3" s="1"/>
  <c r="N180" i="3" s="1" a="1"/>
  <c r="N180" i="3" s="1"/>
  <c r="L181" i="3" a="1"/>
  <c r="L181" i="3" s="1"/>
  <c r="M181" i="3" s="1"/>
  <c r="N181" i="3" s="1" a="1"/>
  <c r="N181" i="3" s="1"/>
  <c r="L182" i="3" a="1"/>
  <c r="L182" i="3" s="1"/>
  <c r="M182" i="3" s="1"/>
  <c r="N182" i="3" s="1" a="1"/>
  <c r="N182" i="3" s="1"/>
  <c r="L183" i="3" a="1"/>
  <c r="L183" i="3" s="1"/>
  <c r="L184" i="3" a="1"/>
  <c r="L184" i="3" s="1"/>
  <c r="M184" i="3" s="1"/>
  <c r="N184" i="3" s="1" a="1"/>
  <c r="N184" i="3" s="1"/>
  <c r="L185" i="3" a="1"/>
  <c r="L185" i="3"/>
  <c r="M185" i="3" s="1"/>
  <c r="N185" i="3" s="1" a="1"/>
  <c r="N185" i="3" s="1"/>
  <c r="L186" i="3" a="1"/>
  <c r="L186" i="3" s="1"/>
  <c r="L187" i="3" a="1"/>
  <c r="L187" i="3"/>
  <c r="M187" i="3" s="1"/>
  <c r="N187" i="3" s="1" a="1"/>
  <c r="N187" i="3" s="1"/>
  <c r="L188" i="3" a="1"/>
  <c r="L188" i="3"/>
  <c r="M188" i="3" s="1"/>
  <c r="N188" i="3" s="1" a="1"/>
  <c r="N188" i="3" s="1"/>
  <c r="L189" i="3" a="1"/>
  <c r="L189" i="3" s="1"/>
  <c r="M189" i="3" s="1"/>
  <c r="N189" i="3" s="1" a="1"/>
  <c r="N189" i="3" s="1"/>
  <c r="L190" i="3" a="1"/>
  <c r="L190" i="3" s="1"/>
  <c r="M190" i="3" s="1"/>
  <c r="N190" i="3" s="1" a="1"/>
  <c r="N190" i="3" s="1"/>
  <c r="L191" i="3" a="1"/>
  <c r="L191" i="3"/>
  <c r="L192" i="3" a="1"/>
  <c r="L192" i="3" s="1"/>
  <c r="L193" i="3" a="1"/>
  <c r="L193" i="3"/>
  <c r="L194" i="3" a="1"/>
  <c r="L194" i="3"/>
  <c r="M194" i="3" s="1"/>
  <c r="N194" i="3" s="1" a="1"/>
  <c r="N194" i="3" s="1"/>
  <c r="L195" i="3" a="1"/>
  <c r="L195" i="3" s="1"/>
  <c r="M195" i="3" s="1"/>
  <c r="N195" i="3" s="1" a="1"/>
  <c r="N195" i="3" s="1"/>
  <c r="L196" i="3" a="1"/>
  <c r="L196" i="3"/>
  <c r="M196" i="3" s="1"/>
  <c r="N196" i="3" s="1" a="1"/>
  <c r="N196" i="3" s="1"/>
  <c r="L197" i="3" a="1"/>
  <c r="L197" i="3" s="1"/>
  <c r="M197" i="3" s="1"/>
  <c r="N197" i="3" s="1" a="1"/>
  <c r="N197" i="3" s="1"/>
  <c r="L198" i="3" a="1"/>
  <c r="L198" i="3" s="1"/>
  <c r="M198" i="3" s="1"/>
  <c r="N198" i="3" s="1" a="1"/>
  <c r="N198" i="3" s="1"/>
  <c r="L199" i="3" a="1"/>
  <c r="L199" i="3"/>
  <c r="L200" i="3" a="1"/>
  <c r="L200" i="3" s="1"/>
  <c r="M200" i="3" s="1"/>
  <c r="N200" i="3" s="1" a="1"/>
  <c r="N200" i="3" s="1"/>
  <c r="L201" i="3" a="1"/>
  <c r="L201" i="3" s="1"/>
  <c r="M201" i="3" s="1"/>
  <c r="N201" i="3" s="1" a="1"/>
  <c r="N201" i="3" s="1"/>
  <c r="L202" i="3" a="1"/>
  <c r="L202" i="3" s="1"/>
  <c r="M202" i="3" s="1"/>
  <c r="N202" i="3" s="1" a="1"/>
  <c r="N202" i="3" s="1"/>
  <c r="L203" i="3" a="1"/>
  <c r="L203" i="3" s="1"/>
  <c r="M203" i="3" s="1"/>
  <c r="N203" i="3" s="1" a="1"/>
  <c r="N203" i="3" s="1"/>
  <c r="L204" i="3" a="1"/>
  <c r="L204" i="3" s="1"/>
  <c r="L205" i="3" a="1"/>
  <c r="L205" i="3" s="1"/>
  <c r="M205" i="3" s="1"/>
  <c r="N205" i="3" s="1" a="1"/>
  <c r="N205" i="3" s="1"/>
  <c r="L206" i="3" a="1"/>
  <c r="L206" i="3"/>
  <c r="L207" i="3" a="1"/>
  <c r="L207" i="3"/>
  <c r="L208" i="3" a="1"/>
  <c r="L208" i="3" s="1"/>
  <c r="L209" i="3" a="1"/>
  <c r="L209" i="3"/>
  <c r="L210" i="3" a="1"/>
  <c r="L210" i="3" s="1"/>
  <c r="L211" i="3" a="1"/>
  <c r="L211" i="3" s="1"/>
  <c r="L212" i="3" a="1"/>
  <c r="L212" i="3" s="1"/>
  <c r="M212" i="3" s="1"/>
  <c r="N212" i="3" s="1" a="1"/>
  <c r="N212" i="3" s="1"/>
  <c r="L213" i="3" a="1"/>
  <c r="L213" i="3"/>
  <c r="L214" i="3" a="1"/>
  <c r="L214" i="3"/>
  <c r="M214" i="3" s="1"/>
  <c r="N214" i="3" s="1" a="1"/>
  <c r="N214" i="3" s="1"/>
  <c r="L215" i="3" a="1"/>
  <c r="L215" i="3" s="1"/>
  <c r="M215" i="3" s="1"/>
  <c r="N215" i="3" s="1" a="1"/>
  <c r="N215" i="3" s="1"/>
  <c r="L216" i="3" a="1"/>
  <c r="L216" i="3" s="1"/>
  <c r="L217" i="3" a="1"/>
  <c r="L217" i="3"/>
  <c r="M217" i="3" s="1"/>
  <c r="N217" i="3" s="1" a="1"/>
  <c r="N217" i="3" s="1"/>
  <c r="L218" i="3" a="1"/>
  <c r="L218" i="3" s="1"/>
  <c r="M218" i="3" s="1"/>
  <c r="N218" i="3" s="1" a="1"/>
  <c r="N218" i="3" s="1"/>
  <c r="L219" i="3" a="1"/>
  <c r="L219" i="3" s="1"/>
  <c r="M219" i="3" s="1"/>
  <c r="N219" i="3" s="1" a="1"/>
  <c r="N219" i="3" s="1"/>
  <c r="L220" i="3" a="1"/>
  <c r="L220" i="3" s="1"/>
  <c r="L221" i="3" a="1"/>
  <c r="L221" i="3" s="1"/>
  <c r="M221" i="3" s="1"/>
  <c r="N221" i="3" s="1" a="1"/>
  <c r="N221" i="3" s="1"/>
  <c r="L222" i="3" a="1"/>
  <c r="L222" i="3" s="1"/>
  <c r="L223" i="3" a="1"/>
  <c r="L223" i="3" s="1"/>
  <c r="M223" i="3" s="1"/>
  <c r="N223" i="3" s="1" a="1"/>
  <c r="N223" i="3" s="1"/>
  <c r="L224" i="3" a="1"/>
  <c r="L224" i="3" s="1"/>
  <c r="M224" i="3" s="1"/>
  <c r="N224" i="3" s="1" a="1"/>
  <c r="N224" i="3" s="1"/>
  <c r="L225" i="3" a="1"/>
  <c r="L225" i="3" s="1"/>
  <c r="M225" i="3" s="1"/>
  <c r="N225" i="3" s="1" a="1"/>
  <c r="N225" i="3" s="1"/>
  <c r="L226" i="3" a="1"/>
  <c r="L226" i="3" s="1"/>
  <c r="M226" i="3" s="1"/>
  <c r="N226" i="3" s="1" a="1"/>
  <c r="N226" i="3" s="1"/>
  <c r="L227" i="3" a="1"/>
  <c r="L227" i="3"/>
  <c r="L228" i="3" a="1"/>
  <c r="L228" i="3" s="1"/>
  <c r="M228" i="3" s="1"/>
  <c r="N228" i="3" s="1" a="1"/>
  <c r="N228" i="3" s="1"/>
  <c r="L229" i="3" a="1"/>
  <c r="L229" i="3" s="1"/>
  <c r="L230" i="3" a="1"/>
  <c r="L230" i="3" s="1"/>
  <c r="M230" i="3" s="1"/>
  <c r="N230" i="3" s="1" a="1"/>
  <c r="N230" i="3" s="1"/>
  <c r="L231" i="3" a="1"/>
  <c r="L231" i="3"/>
  <c r="M231" i="3" s="1"/>
  <c r="N231" i="3" s="1" a="1"/>
  <c r="N231" i="3" s="1"/>
  <c r="L232" i="3" a="1"/>
  <c r="L232" i="3" s="1"/>
  <c r="M232" i="3" s="1"/>
  <c r="N232" i="3" s="1" a="1"/>
  <c r="N232" i="3" s="1"/>
  <c r="L233" i="3" a="1"/>
  <c r="L233" i="3"/>
  <c r="M233" i="3" s="1"/>
  <c r="N233" i="3" s="1" a="1"/>
  <c r="N233" i="3" s="1"/>
  <c r="L234" i="3" a="1"/>
  <c r="L234" i="3" s="1"/>
  <c r="M234" i="3" s="1"/>
  <c r="N234" i="3" s="1" a="1"/>
  <c r="N234" i="3" s="1"/>
  <c r="L235" i="3" a="1"/>
  <c r="L235" i="3" s="1"/>
  <c r="M235" i="3" s="1"/>
  <c r="N235" i="3" s="1" a="1"/>
  <c r="N235" i="3" s="1"/>
  <c r="L236" i="3" a="1"/>
  <c r="L236" i="3" s="1"/>
  <c r="L237" i="3" a="1"/>
  <c r="L237" i="3" s="1"/>
  <c r="M237" i="3" s="1"/>
  <c r="N237" i="3" s="1" a="1"/>
  <c r="N237" i="3" s="1"/>
  <c r="L238" i="3" a="1"/>
  <c r="L238" i="3" s="1"/>
  <c r="M238" i="3" s="1"/>
  <c r="N238" i="3" s="1" a="1"/>
  <c r="N238" i="3" s="1"/>
  <c r="L239" i="3" a="1"/>
  <c r="L239" i="3" s="1"/>
  <c r="M239" i="3" s="1"/>
  <c r="N239" i="3" s="1" a="1"/>
  <c r="N239" i="3" s="1"/>
  <c r="L240" i="3" a="1"/>
  <c r="L240" i="3" s="1"/>
  <c r="L241" i="3" a="1"/>
  <c r="L241" i="3"/>
  <c r="M241" i="3" s="1"/>
  <c r="N241" i="3" s="1" a="1"/>
  <c r="N241" i="3" s="1"/>
  <c r="L242" i="3" a="1"/>
  <c r="L242" i="3"/>
  <c r="M242" i="3" s="1"/>
  <c r="N242" i="3" s="1" a="1"/>
  <c r="N242" i="3" s="1"/>
  <c r="L243" i="3" a="1"/>
  <c r="L243" i="3"/>
  <c r="M243" i="3" s="1"/>
  <c r="N243" i="3" s="1" a="1"/>
  <c r="N243" i="3" s="1"/>
  <c r="L244" i="3" a="1"/>
  <c r="L244" i="3" s="1"/>
  <c r="M244" i="3" s="1"/>
  <c r="N244" i="3" s="1" a="1"/>
  <c r="N244" i="3" s="1"/>
  <c r="L245" i="3" a="1"/>
  <c r="L245" i="3" s="1"/>
  <c r="M245" i="3" s="1"/>
  <c r="N245" i="3" s="1" a="1"/>
  <c r="N245" i="3" s="1"/>
  <c r="L246" i="3" a="1"/>
  <c r="L246" i="3" s="1"/>
  <c r="M246" i="3" s="1"/>
  <c r="N246" i="3" s="1" a="1"/>
  <c r="N246" i="3" s="1"/>
  <c r="L247" i="3" a="1"/>
  <c r="L247" i="3" s="1"/>
  <c r="M247" i="3" s="1"/>
  <c r="N247" i="3" s="1" a="1"/>
  <c r="N247" i="3" s="1"/>
  <c r="L248" i="3" a="1"/>
  <c r="L248" i="3" s="1"/>
  <c r="L249" i="3" a="1"/>
  <c r="L249" i="3" s="1"/>
  <c r="L250" i="3" a="1"/>
  <c r="L250" i="3"/>
  <c r="M250" i="3" s="1"/>
  <c r="N250" i="3" s="1" a="1"/>
  <c r="N250" i="3" s="1"/>
  <c r="L251" i="3" a="1"/>
  <c r="L251" i="3"/>
  <c r="M251" i="3" s="1"/>
  <c r="N251" i="3" s="1" a="1"/>
  <c r="N251" i="3" s="1"/>
  <c r="L252" i="3" a="1"/>
  <c r="L252" i="3" s="1"/>
  <c r="M252" i="3" s="1"/>
  <c r="N252" i="3" s="1" a="1"/>
  <c r="N252" i="3" s="1"/>
  <c r="L253" i="3" a="1"/>
  <c r="L253" i="3"/>
  <c r="M253" i="3" s="1"/>
  <c r="N253" i="3" s="1" a="1"/>
  <c r="N253" i="3" s="1"/>
  <c r="L254" i="3" a="1"/>
  <c r="L254" i="3" s="1"/>
  <c r="M254" i="3" s="1"/>
  <c r="N254" i="3" s="1" a="1"/>
  <c r="N254" i="3" s="1"/>
  <c r="L255" i="3" a="1"/>
  <c r="L255" i="3" s="1"/>
  <c r="L256" i="3" a="1"/>
  <c r="L256" i="3"/>
  <c r="L257" i="3" a="1"/>
  <c r="L257" i="3"/>
  <c r="M257" i="3" s="1"/>
  <c r="N257" i="3" s="1" a="1"/>
  <c r="N257" i="3" s="1"/>
  <c r="L258" i="3" a="1"/>
  <c r="L258" i="3" s="1"/>
  <c r="M258" i="3" s="1"/>
  <c r="N258" i="3" s="1" a="1"/>
  <c r="N258" i="3" s="1"/>
  <c r="L259" i="3" a="1"/>
  <c r="L259" i="3"/>
  <c r="M259" i="3" s="1"/>
  <c r="N259" i="3" s="1" a="1"/>
  <c r="N259" i="3" s="1"/>
  <c r="L260" i="3" a="1"/>
  <c r="L260" i="3" s="1"/>
  <c r="M260" i="3" s="1"/>
  <c r="N260" i="3" s="1" a="1"/>
  <c r="N260" i="3" s="1"/>
  <c r="L261" i="3" a="1"/>
  <c r="L261" i="3" s="1"/>
  <c r="M261" i="3" s="1"/>
  <c r="N261" i="3" s="1" a="1"/>
  <c r="N261" i="3" s="1"/>
  <c r="L262" i="3" a="1"/>
  <c r="L262" i="3" s="1"/>
  <c r="L263" i="3" a="1"/>
  <c r="L263" i="3" s="1"/>
  <c r="L264" i="3" a="1"/>
  <c r="L264" i="3" s="1"/>
  <c r="L265" i="3" a="1"/>
  <c r="L265" i="3" s="1"/>
  <c r="L266" i="3" a="1"/>
  <c r="L266" i="3"/>
  <c r="M266" i="3" s="1"/>
  <c r="N266" i="3" s="1" a="1"/>
  <c r="N266" i="3" s="1"/>
  <c r="L267" i="3" a="1"/>
  <c r="L267" i="3"/>
  <c r="M267" i="3" s="1"/>
  <c r="N267" i="3" s="1" a="1"/>
  <c r="N267" i="3" s="1"/>
  <c r="L268" i="3" a="1"/>
  <c r="L268" i="3"/>
  <c r="L269" i="3" a="1"/>
  <c r="L269" i="3"/>
  <c r="L270" i="3" a="1"/>
  <c r="L270" i="3" s="1"/>
  <c r="L271" i="3" a="1"/>
  <c r="L271" i="3"/>
  <c r="M271" i="3" s="1"/>
  <c r="N271" i="3" s="1" a="1"/>
  <c r="N271" i="3" s="1"/>
  <c r="L272" i="3" a="1"/>
  <c r="L272" i="3"/>
  <c r="M272" i="3" s="1"/>
  <c r="N272" i="3" s="1" a="1"/>
  <c r="N272" i="3" s="1"/>
  <c r="L273" i="3" a="1"/>
  <c r="L273" i="3" s="1"/>
  <c r="M273" i="3" s="1"/>
  <c r="N273" i="3" s="1" a="1"/>
  <c r="N273" i="3" s="1"/>
  <c r="L274" i="3" a="1"/>
  <c r="L274" i="3" s="1"/>
  <c r="M274" i="3" s="1"/>
  <c r="N274" i="3" s="1" a="1"/>
  <c r="N274" i="3" s="1"/>
  <c r="L275" i="3" a="1"/>
  <c r="L275" i="3" s="1"/>
  <c r="M275" i="3" s="1"/>
  <c r="N275" i="3" s="1" a="1"/>
  <c r="N275" i="3" s="1"/>
  <c r="L276" i="3" a="1"/>
  <c r="L276" i="3" s="1"/>
  <c r="M276" i="3" s="1"/>
  <c r="N276" i="3" s="1" a="1"/>
  <c r="N276" i="3" s="1"/>
  <c r="L277" i="3" a="1"/>
  <c r="L277" i="3"/>
  <c r="L278" i="3" a="1"/>
  <c r="L278" i="3" s="1"/>
  <c r="M278" i="3" s="1"/>
  <c r="N278" i="3" s="1" a="1"/>
  <c r="N278" i="3" s="1"/>
  <c r="L279" i="3" a="1"/>
  <c r="L279" i="3"/>
  <c r="M279" i="3" s="1"/>
  <c r="N279" i="3" s="1" a="1"/>
  <c r="N279" i="3" s="1"/>
  <c r="L280" i="3" a="1"/>
  <c r="L280" i="3"/>
  <c r="M280" i="3" s="1"/>
  <c r="N280" i="3" s="1" a="1"/>
  <c r="N280" i="3" s="1"/>
  <c r="L281" i="3" a="1"/>
  <c r="L281" i="3" s="1"/>
  <c r="L282" i="3" a="1"/>
  <c r="L282" i="3" s="1"/>
  <c r="L283" i="3" a="1"/>
  <c r="L283" i="3" s="1"/>
  <c r="M283" i="3" s="1"/>
  <c r="N283" i="3" s="1" a="1"/>
  <c r="N283" i="3" s="1"/>
  <c r="L284" i="3" a="1"/>
  <c r="L284" i="3" s="1"/>
  <c r="M284" i="3" s="1"/>
  <c r="N284" i="3" s="1" a="1"/>
  <c r="N284" i="3" s="1"/>
  <c r="L285" i="3" a="1"/>
  <c r="L285" i="3"/>
  <c r="L286" i="3" a="1"/>
  <c r="L286" i="3" s="1"/>
  <c r="M286" i="3" s="1"/>
  <c r="N286" i="3" s="1" a="1"/>
  <c r="N286" i="3" s="1"/>
  <c r="L287" i="3" a="1"/>
  <c r="L287" i="3" s="1"/>
  <c r="L288" i="3" a="1"/>
  <c r="L288" i="3" s="1"/>
  <c r="M288" i="3" s="1"/>
  <c r="N288" i="3" s="1" a="1"/>
  <c r="N288" i="3" s="1"/>
  <c r="L289" i="3" a="1"/>
  <c r="L289" i="3" s="1"/>
  <c r="M289" i="3" s="1"/>
  <c r="N289" i="3" s="1" a="1"/>
  <c r="N289" i="3" s="1"/>
  <c r="L290" i="3" a="1"/>
  <c r="L290" i="3" s="1"/>
  <c r="M290" i="3" s="1"/>
  <c r="N290" i="3" s="1" a="1"/>
  <c r="N290" i="3" s="1"/>
  <c r="L291" i="3" a="1"/>
  <c r="L291" i="3"/>
  <c r="M291" i="3" s="1"/>
  <c r="N291" i="3" s="1" a="1"/>
  <c r="N291" i="3" s="1"/>
  <c r="L292" i="3" a="1"/>
  <c r="L292" i="3" s="1"/>
  <c r="M292" i="3" s="1"/>
  <c r="N292" i="3" s="1" a="1"/>
  <c r="N292" i="3" s="1"/>
  <c r="L293" i="3" a="1"/>
  <c r="L293" i="3"/>
  <c r="M293" i="3" s="1"/>
  <c r="N293" i="3" s="1" a="1"/>
  <c r="N293" i="3" s="1"/>
  <c r="L294" i="3" a="1"/>
  <c r="L294" i="3" s="1"/>
  <c r="L295" i="3" a="1"/>
  <c r="L295" i="3" s="1"/>
  <c r="M295" i="3" s="1"/>
  <c r="N295" i="3" s="1" a="1"/>
  <c r="N295" i="3" s="1"/>
  <c r="L296" i="3" a="1"/>
  <c r="L296" i="3" s="1"/>
  <c r="M296" i="3" s="1"/>
  <c r="N296" i="3" s="1" a="1"/>
  <c r="N296" i="3" s="1"/>
  <c r="L297" i="3" a="1"/>
  <c r="L297" i="3" s="1"/>
  <c r="M297" i="3" s="1"/>
  <c r="N297" i="3" s="1" a="1"/>
  <c r="N297" i="3" s="1"/>
  <c r="L298" i="3" a="1"/>
  <c r="L298" i="3" s="1"/>
  <c r="L299" i="3" a="1"/>
  <c r="L299" i="3"/>
  <c r="M299" i="3" s="1"/>
  <c r="N299" i="3" s="1" a="1"/>
  <c r="N299" i="3" s="1"/>
  <c r="L300" i="3" a="1"/>
  <c r="L300" i="3" s="1"/>
  <c r="M300" i="3" s="1"/>
  <c r="N300" i="3" s="1" a="1"/>
  <c r="N300" i="3" s="1"/>
  <c r="L301" i="3" a="1"/>
  <c r="L301" i="3" s="1"/>
  <c r="M301" i="3" s="1"/>
  <c r="N301" i="3" s="1" a="1"/>
  <c r="N301" i="3" s="1"/>
  <c r="L302" i="3" a="1"/>
  <c r="L302" i="3" s="1"/>
  <c r="L303" i="3" a="1"/>
  <c r="L303" i="3" s="1"/>
  <c r="M303" i="3" s="1"/>
  <c r="N303" i="3" s="1" a="1"/>
  <c r="N303" i="3" s="1"/>
  <c r="L304" i="3" a="1"/>
  <c r="L304" i="3" s="1"/>
  <c r="M304" i="3" s="1"/>
  <c r="N304" i="3" s="1" a="1"/>
  <c r="N304" i="3" s="1"/>
  <c r="L305" i="3" a="1"/>
  <c r="L305" i="3" s="1"/>
  <c r="M305" i="3" s="1"/>
  <c r="N305" i="3" s="1" a="1"/>
  <c r="N305" i="3" s="1"/>
  <c r="L306" i="3" a="1"/>
  <c r="L306" i="3" s="1"/>
  <c r="M306" i="3" s="1"/>
  <c r="N306" i="3" s="1" a="1"/>
  <c r="N306" i="3" s="1"/>
  <c r="L307" i="3" a="1"/>
  <c r="L307" i="3" s="1"/>
  <c r="M307" i="3" s="1"/>
  <c r="N307" i="3" s="1" a="1"/>
  <c r="N307" i="3" s="1"/>
  <c r="L308" i="3" a="1"/>
  <c r="L308" i="3" s="1"/>
  <c r="M308" i="3" s="1"/>
  <c r="N308" i="3" s="1" a="1"/>
  <c r="N308" i="3" s="1"/>
  <c r="L309" i="3" a="1"/>
  <c r="L309" i="3" s="1"/>
  <c r="L310" i="3" a="1"/>
  <c r="L310" i="3" s="1"/>
  <c r="M310" i="3" s="1"/>
  <c r="N310" i="3" s="1" a="1"/>
  <c r="N310" i="3" s="1"/>
  <c r="L311" i="3" a="1"/>
  <c r="L311" i="3" s="1"/>
  <c r="M311" i="3" s="1"/>
  <c r="N311" i="3" s="1" a="1"/>
  <c r="N311" i="3" s="1"/>
  <c r="L312" i="3" a="1"/>
  <c r="L312" i="3" s="1"/>
  <c r="L313" i="3" a="1"/>
  <c r="L313" i="3" s="1"/>
  <c r="M313" i="3" s="1"/>
  <c r="N313" i="3" s="1" a="1"/>
  <c r="N313" i="3" s="1"/>
  <c r="L314" i="3" a="1"/>
  <c r="L314" i="3" s="1"/>
  <c r="L315" i="3" a="1"/>
  <c r="L315" i="3" s="1"/>
  <c r="M315" i="3" s="1"/>
  <c r="N315" i="3" s="1" a="1"/>
  <c r="N315" i="3" s="1"/>
  <c r="L316" i="3" a="1"/>
  <c r="L316" i="3"/>
  <c r="M316" i="3" s="1"/>
  <c r="N316" i="3" s="1" a="1"/>
  <c r="N316" i="3" s="1"/>
  <c r="L317" i="3" a="1"/>
  <c r="L317" i="3" s="1"/>
  <c r="M317" i="3" s="1"/>
  <c r="N317" i="3" s="1" a="1"/>
  <c r="N317" i="3" s="1"/>
  <c r="L318" i="3" a="1"/>
  <c r="L318" i="3" s="1"/>
  <c r="L319" i="3" a="1"/>
  <c r="L319" i="3" s="1"/>
  <c r="M319" i="3" s="1"/>
  <c r="N319" i="3" s="1" a="1"/>
  <c r="N319" i="3" s="1"/>
  <c r="L320" i="3" a="1"/>
  <c r="L320" i="3" s="1"/>
  <c r="L321" i="3" a="1"/>
  <c r="L321" i="3" s="1"/>
  <c r="M321" i="3" s="1"/>
  <c r="N321" i="3" s="1" a="1"/>
  <c r="N321" i="3" s="1"/>
  <c r="L322" i="3" a="1"/>
  <c r="L322" i="3" s="1"/>
  <c r="M322" i="3" s="1"/>
  <c r="N322" i="3" s="1" a="1"/>
  <c r="N322" i="3" s="1"/>
  <c r="L323" i="3" a="1"/>
  <c r="L323" i="3"/>
  <c r="M323" i="3" s="1"/>
  <c r="N323" i="3" s="1" a="1"/>
  <c r="N323" i="3" s="1"/>
  <c r="L324" i="3" a="1"/>
  <c r="L324" i="3" s="1"/>
  <c r="M324" i="3" s="1"/>
  <c r="N324" i="3" s="1" a="1"/>
  <c r="N324" i="3" s="1"/>
  <c r="L325" i="3" a="1"/>
  <c r="L325" i="3" s="1"/>
  <c r="M325" i="3" s="1"/>
  <c r="N325" i="3" s="1" a="1"/>
  <c r="N325" i="3" s="1"/>
  <c r="L326" i="3" a="1"/>
  <c r="L326" i="3" s="1"/>
  <c r="M326" i="3" s="1"/>
  <c r="N326" i="3" s="1" a="1"/>
  <c r="N326" i="3" s="1"/>
  <c r="L327" i="3" a="1"/>
  <c r="L327" i="3"/>
  <c r="M327" i="3" s="1"/>
  <c r="N327" i="3" s="1" a="1"/>
  <c r="N327" i="3" s="1"/>
  <c r="L328" i="3" a="1"/>
  <c r="L328" i="3" s="1"/>
  <c r="L329" i="3" a="1"/>
  <c r="L329" i="3" s="1"/>
  <c r="L330" i="3" a="1"/>
  <c r="L330" i="3" s="1"/>
  <c r="M330" i="3" s="1"/>
  <c r="N330" i="3" s="1" a="1"/>
  <c r="N330" i="3" s="1"/>
  <c r="L331" i="3" a="1"/>
  <c r="L331" i="3" s="1"/>
  <c r="M331" i="3" s="1"/>
  <c r="N331" i="3" s="1" a="1"/>
  <c r="N331" i="3" s="1"/>
  <c r="L332" i="3" a="1"/>
  <c r="L332" i="3" s="1"/>
  <c r="M332" i="3" s="1"/>
  <c r="N332" i="3" s="1" a="1"/>
  <c r="N332" i="3" s="1"/>
  <c r="L333" i="3" a="1"/>
  <c r="L333" i="3" s="1"/>
  <c r="M333" i="3" s="1"/>
  <c r="N333" i="3" s="1" a="1"/>
  <c r="N333" i="3" s="1"/>
  <c r="L334" i="3" a="1"/>
  <c r="L334" i="3" s="1"/>
  <c r="M334" i="3" s="1"/>
  <c r="N334" i="3" s="1" a="1"/>
  <c r="N334" i="3" s="1"/>
  <c r="L335" i="3" a="1"/>
  <c r="L335" i="3"/>
  <c r="M335" i="3" s="1"/>
  <c r="N335" i="3" s="1" a="1"/>
  <c r="N335" i="3" s="1"/>
  <c r="L336" i="3" a="1"/>
  <c r="L336" i="3" s="1"/>
  <c r="M336" i="3" s="1"/>
  <c r="N336" i="3" s="1" a="1"/>
  <c r="N336" i="3" s="1"/>
  <c r="L337" i="3" a="1"/>
  <c r="L337" i="3" s="1"/>
  <c r="M337" i="3" s="1"/>
  <c r="N337" i="3" s="1" a="1"/>
  <c r="N337" i="3" s="1"/>
  <c r="L338" i="3" a="1"/>
  <c r="L338" i="3" s="1"/>
  <c r="M338" i="3" s="1"/>
  <c r="N338" i="3" s="1" a="1"/>
  <c r="N338" i="3" s="1"/>
  <c r="L339" i="3" a="1"/>
  <c r="L339" i="3" s="1"/>
  <c r="M339" i="3" s="1"/>
  <c r="N339" i="3" s="1" a="1"/>
  <c r="N339" i="3" s="1"/>
  <c r="L340" i="3" a="1"/>
  <c r="L340" i="3" s="1"/>
  <c r="L341" i="3" a="1"/>
  <c r="L341" i="3" s="1"/>
  <c r="L342" i="3" a="1"/>
  <c r="L342" i="3" s="1"/>
  <c r="M342" i="3" s="1"/>
  <c r="N342" i="3" s="1" a="1"/>
  <c r="N342" i="3" s="1"/>
  <c r="L343" i="3" a="1"/>
  <c r="L343" i="3" s="1"/>
  <c r="L344" i="3" a="1"/>
  <c r="L344" i="3" s="1"/>
  <c r="M344" i="3" s="1"/>
  <c r="N344" i="3" s="1" a="1"/>
  <c r="N344" i="3" s="1"/>
  <c r="L345" i="3" a="1"/>
  <c r="L345" i="3" s="1"/>
  <c r="M345" i="3" s="1"/>
  <c r="N345" i="3" s="1" a="1"/>
  <c r="N345" i="3" s="1"/>
  <c r="L346" i="3" a="1"/>
  <c r="L346" i="3" s="1"/>
  <c r="L347" i="3" a="1"/>
  <c r="L347" i="3" s="1"/>
  <c r="L348" i="3" a="1"/>
  <c r="L348" i="3" s="1"/>
  <c r="L349" i="3" a="1"/>
  <c r="L349" i="3"/>
  <c r="L350" i="3" a="1"/>
  <c r="L350" i="3" s="1"/>
  <c r="M350" i="3" s="1"/>
  <c r="N350" i="3" s="1" a="1"/>
  <c r="N350" i="3" s="1"/>
  <c r="L351" i="3" a="1"/>
  <c r="L351" i="3" s="1"/>
  <c r="M351" i="3" s="1"/>
  <c r="N351" i="3" s="1" a="1"/>
  <c r="N351" i="3" s="1"/>
  <c r="L352" i="3" a="1"/>
  <c r="L352" i="3" s="1"/>
  <c r="M352" i="3" s="1"/>
  <c r="N352" i="3" s="1" a="1"/>
  <c r="N352" i="3" s="1"/>
  <c r="L353" i="3" a="1"/>
  <c r="L353" i="3" s="1"/>
  <c r="L354" i="3" a="1"/>
  <c r="L354" i="3" s="1"/>
  <c r="L355" i="3" a="1"/>
  <c r="L355" i="3" s="1"/>
  <c r="L356" i="3" a="1"/>
  <c r="L356" i="3" s="1"/>
  <c r="M356" i="3" s="1"/>
  <c r="N356" i="3" s="1" a="1"/>
  <c r="N356" i="3" s="1"/>
  <c r="L357" i="3" a="1"/>
  <c r="L357" i="3" s="1"/>
  <c r="M357" i="3" s="1"/>
  <c r="N357" i="3" s="1" a="1"/>
  <c r="N357" i="3" s="1"/>
  <c r="L358" i="3" a="1"/>
  <c r="L358" i="3" s="1"/>
  <c r="M358" i="3" s="1"/>
  <c r="N358" i="3" s="1" a="1"/>
  <c r="N358" i="3" s="1"/>
  <c r="L359" i="3" a="1"/>
  <c r="L359" i="3" s="1"/>
  <c r="M359" i="3" s="1"/>
  <c r="N359" i="3" s="1" a="1"/>
  <c r="N359" i="3" s="1"/>
  <c r="L360" i="3" a="1"/>
  <c r="L360" i="3" s="1"/>
  <c r="L361" i="3" a="1"/>
  <c r="L361" i="3"/>
  <c r="L362" i="3" a="1"/>
  <c r="L362" i="3" s="1"/>
  <c r="L363" i="3" a="1"/>
  <c r="L363" i="3"/>
  <c r="M363" i="3" s="1"/>
  <c r="N363" i="3" s="1" a="1"/>
  <c r="N363" i="3" s="1"/>
  <c r="L364" i="3" a="1"/>
  <c r="L364" i="3"/>
  <c r="M364" i="3" s="1"/>
  <c r="N364" i="3" s="1" a="1"/>
  <c r="N364" i="3" s="1"/>
  <c r="L365" i="3" a="1"/>
  <c r="L365" i="3"/>
  <c r="M365" i="3" s="1"/>
  <c r="N365" i="3" s="1" a="1"/>
  <c r="N365" i="3" s="1"/>
  <c r="L366" i="3" a="1"/>
  <c r="L366" i="3" s="1"/>
  <c r="L367" i="3" a="1"/>
  <c r="L367" i="3" s="1"/>
  <c r="M367" i="3" s="1"/>
  <c r="N367" i="3" s="1" a="1"/>
  <c r="N367" i="3" s="1"/>
  <c r="L368" i="3" a="1"/>
  <c r="L368" i="3"/>
  <c r="M368" i="3" s="1"/>
  <c r="N368" i="3" s="1" a="1"/>
  <c r="N368" i="3" s="1"/>
  <c r="L369" i="3" a="1"/>
  <c r="L369" i="3" s="1"/>
  <c r="M369" i="3" s="1"/>
  <c r="N369" i="3" s="1" a="1"/>
  <c r="N369" i="3" s="1"/>
  <c r="L370" i="3" a="1"/>
  <c r="L370" i="3" s="1"/>
  <c r="M370" i="3" s="1"/>
  <c r="N370" i="3" s="1" a="1"/>
  <c r="N370" i="3" s="1"/>
  <c r="L371" i="3" a="1"/>
  <c r="L371" i="3" s="1"/>
  <c r="M371" i="3" s="1"/>
  <c r="N371" i="3" s="1" a="1"/>
  <c r="N371" i="3" s="1"/>
  <c r="L372" i="3" a="1"/>
  <c r="L372" i="3" s="1"/>
  <c r="L373" i="3" a="1"/>
  <c r="L373" i="3" s="1"/>
  <c r="L374" i="3" a="1"/>
  <c r="L374" i="3" s="1"/>
  <c r="L375" i="3" a="1"/>
  <c r="L375" i="3"/>
  <c r="L376" i="3" a="1"/>
  <c r="L376" i="3"/>
  <c r="M376" i="3" s="1"/>
  <c r="N376" i="3" s="1" a="1"/>
  <c r="N376" i="3" s="1"/>
  <c r="L377" i="3" a="1"/>
  <c r="L377" i="3"/>
  <c r="M377" i="3" s="1"/>
  <c r="N377" i="3" s="1" a="1"/>
  <c r="N377" i="3" s="1"/>
  <c r="L378" i="3" a="1"/>
  <c r="L378" i="3" s="1"/>
  <c r="M378" i="3" s="1"/>
  <c r="N378" i="3" s="1" a="1"/>
  <c r="N378" i="3" s="1"/>
  <c r="L379" i="3" a="1"/>
  <c r="L379" i="3" s="1"/>
  <c r="M379" i="3" s="1"/>
  <c r="N379" i="3" s="1" a="1"/>
  <c r="N379" i="3" s="1"/>
  <c r="L380" i="3" a="1"/>
  <c r="L380" i="3" s="1"/>
  <c r="M380" i="3" s="1"/>
  <c r="N380" i="3" s="1" a="1"/>
  <c r="N380" i="3" s="1"/>
  <c r="L381" i="3" a="1"/>
  <c r="L381" i="3"/>
  <c r="M381" i="3" s="1"/>
  <c r="N381" i="3" s="1" a="1"/>
  <c r="N381" i="3" s="1"/>
  <c r="L382" i="3" a="1"/>
  <c r="L382" i="3" s="1"/>
  <c r="M382" i="3" s="1"/>
  <c r="N382" i="3" s="1" a="1"/>
  <c r="N382" i="3" s="1"/>
  <c r="L383" i="3" a="1"/>
  <c r="L383" i="3"/>
  <c r="M383" i="3" s="1"/>
  <c r="N383" i="3" s="1" a="1"/>
  <c r="N383" i="3" s="1"/>
  <c r="L384" i="3" a="1"/>
  <c r="L384" i="3" s="1"/>
  <c r="M384" i="3" s="1"/>
  <c r="N384" i="3" s="1" a="1"/>
  <c r="N384" i="3" s="1"/>
  <c r="L385" i="3" a="1"/>
  <c r="L385" i="3"/>
  <c r="L386" i="3" a="1"/>
  <c r="L386" i="3" s="1"/>
  <c r="M386" i="3" s="1"/>
  <c r="N386" i="3" s="1" a="1"/>
  <c r="N386" i="3" s="1"/>
  <c r="L387" i="3" a="1"/>
  <c r="L387" i="3" s="1"/>
  <c r="M387" i="3" s="1"/>
  <c r="N387" i="3" s="1" a="1"/>
  <c r="N387" i="3" s="1"/>
  <c r="L388" i="3" a="1"/>
  <c r="L388" i="3" s="1"/>
  <c r="M388" i="3" s="1"/>
  <c r="N388" i="3" s="1" a="1"/>
  <c r="N388" i="3" s="1"/>
  <c r="L389" i="3" a="1"/>
  <c r="L389" i="3" s="1"/>
  <c r="L390" i="3" a="1"/>
  <c r="L390" i="3" s="1"/>
  <c r="M390" i="3" s="1"/>
  <c r="N390" i="3" s="1" a="1"/>
  <c r="N390" i="3" s="1"/>
  <c r="L391" i="3" a="1"/>
  <c r="L391" i="3" s="1"/>
  <c r="L392" i="3" a="1"/>
  <c r="L392" i="3" s="1"/>
  <c r="M392" i="3" s="1"/>
  <c r="N392" i="3" s="1" a="1"/>
  <c r="N392" i="3" s="1"/>
  <c r="L393" i="3" a="1"/>
  <c r="L393" i="3" s="1"/>
  <c r="M393" i="3" s="1"/>
  <c r="N393" i="3" s="1" a="1"/>
  <c r="N393" i="3" s="1"/>
  <c r="L394" i="3" a="1"/>
  <c r="L394" i="3"/>
  <c r="M394" i="3" s="1"/>
  <c r="N394" i="3" s="1" a="1"/>
  <c r="N394" i="3" s="1"/>
  <c r="L395" i="3" a="1"/>
  <c r="L395" i="3" s="1"/>
  <c r="M395" i="3" s="1"/>
  <c r="N395" i="3" s="1" a="1"/>
  <c r="N395" i="3" s="1"/>
  <c r="L396" i="3" a="1"/>
  <c r="L396" i="3" s="1"/>
  <c r="M396" i="3" s="1"/>
  <c r="N396" i="3" s="1" a="1"/>
  <c r="N396" i="3" s="1"/>
  <c r="L397" i="3" a="1"/>
  <c r="L397" i="3"/>
  <c r="M397" i="3" s="1"/>
  <c r="N397" i="3" s="1" a="1"/>
  <c r="N397" i="3" s="1"/>
  <c r="L398" i="3" a="1"/>
  <c r="L398" i="3"/>
  <c r="M398" i="3" s="1"/>
  <c r="N398" i="3" s="1" a="1"/>
  <c r="N398" i="3" s="1"/>
  <c r="L399" i="3" a="1"/>
  <c r="L399" i="3" s="1"/>
  <c r="L400" i="3" a="1"/>
  <c r="L400" i="3"/>
  <c r="M400" i="3" s="1"/>
  <c r="N400" i="3" s="1" a="1"/>
  <c r="N400" i="3" s="1"/>
  <c r="L401" i="3" a="1"/>
  <c r="L401" i="3" s="1"/>
  <c r="M401" i="3" s="1"/>
  <c r="N401" i="3" s="1" a="1"/>
  <c r="N401" i="3" s="1"/>
  <c r="L402" i="3" a="1"/>
  <c r="L402" i="3" s="1"/>
  <c r="M402" i="3" s="1"/>
  <c r="N402" i="3" s="1" a="1"/>
  <c r="N402" i="3" s="1"/>
  <c r="L403" i="3" a="1"/>
  <c r="L403" i="3" s="1"/>
  <c r="M403" i="3" s="1"/>
  <c r="N403" i="3" s="1" a="1"/>
  <c r="N403" i="3" s="1"/>
  <c r="L404" i="3" a="1"/>
  <c r="L404" i="3"/>
  <c r="L405" i="3" a="1"/>
  <c r="L405" i="3" s="1"/>
  <c r="L406" i="3" a="1"/>
  <c r="L406" i="3" s="1"/>
  <c r="L407" i="3" a="1"/>
  <c r="L407" i="3" s="1"/>
  <c r="L408" i="3" a="1"/>
  <c r="L408" i="3" s="1"/>
  <c r="L409" i="3" a="1"/>
  <c r="L409" i="3"/>
  <c r="M409" i="3" s="1"/>
  <c r="N409" i="3" s="1" a="1"/>
  <c r="N409" i="3" s="1"/>
  <c r="L410" i="3" a="1"/>
  <c r="L410" i="3" s="1"/>
  <c r="M410" i="3" s="1"/>
  <c r="N410" i="3" s="1" a="1"/>
  <c r="N410" i="3" s="1"/>
  <c r="L411" i="3" a="1"/>
  <c r="L411" i="3"/>
  <c r="M411" i="3" s="1"/>
  <c r="N411" i="3" s="1" a="1"/>
  <c r="N411" i="3" s="1"/>
  <c r="L412" i="3" a="1"/>
  <c r="L412" i="3"/>
  <c r="L413" i="3" a="1"/>
  <c r="L413" i="3"/>
  <c r="L414" i="3" a="1"/>
  <c r="L414" i="3" s="1"/>
  <c r="M414" i="3" s="1"/>
  <c r="N414" i="3" s="1" a="1"/>
  <c r="N414" i="3" s="1"/>
  <c r="L415" i="3" a="1"/>
  <c r="L415" i="3"/>
  <c r="M415" i="3" s="1"/>
  <c r="N415" i="3" s="1" a="1"/>
  <c r="N415" i="3" s="1"/>
  <c r="L416" i="3" a="1"/>
  <c r="L416" i="3" s="1"/>
  <c r="M416" i="3" s="1"/>
  <c r="N416" i="3" s="1" a="1"/>
  <c r="N416" i="3" s="1"/>
  <c r="L417" i="3" a="1"/>
  <c r="L417" i="3" s="1"/>
  <c r="M417" i="3" s="1"/>
  <c r="N417" i="3" s="1" a="1"/>
  <c r="N417" i="3" s="1"/>
  <c r="L418" i="3" a="1"/>
  <c r="L418" i="3" s="1"/>
  <c r="L419" i="3" a="1"/>
  <c r="L419" i="3" s="1"/>
  <c r="L420" i="3" a="1"/>
  <c r="L420" i="3" s="1"/>
  <c r="M420" i="3" s="1"/>
  <c r="N420" i="3" s="1" a="1"/>
  <c r="N420" i="3" s="1"/>
  <c r="L421" i="3" a="1"/>
  <c r="L421" i="3"/>
  <c r="L422" i="3" a="1"/>
  <c r="L422" i="3"/>
  <c r="L423" i="3" a="1"/>
  <c r="L423" i="3" s="1"/>
  <c r="M423" i="3" s="1"/>
  <c r="N423" i="3" s="1" a="1"/>
  <c r="N423" i="3" s="1"/>
  <c r="L424" i="3" a="1"/>
  <c r="L424" i="3" s="1"/>
  <c r="M424" i="3" s="1"/>
  <c r="N424" i="3" s="1" a="1"/>
  <c r="N424" i="3" s="1"/>
  <c r="L425" i="3" a="1"/>
  <c r="L425" i="3" s="1"/>
  <c r="M425" i="3" s="1"/>
  <c r="N425" i="3" s="1" a="1"/>
  <c r="N425" i="3" s="1"/>
  <c r="L426" i="3" a="1"/>
  <c r="L426" i="3" s="1"/>
  <c r="L427" i="3" a="1"/>
  <c r="L427" i="3" s="1"/>
  <c r="M427" i="3" s="1"/>
  <c r="N427" i="3" s="1" a="1"/>
  <c r="N427" i="3" s="1"/>
  <c r="L428" i="3" a="1"/>
  <c r="L428" i="3"/>
  <c r="L429" i="3" a="1"/>
  <c r="L429" i="3"/>
  <c r="M429" i="3" s="1"/>
  <c r="N429" i="3" s="1" a="1"/>
  <c r="N429" i="3" s="1"/>
  <c r="L430" i="3" a="1"/>
  <c r="L430" i="3" s="1"/>
  <c r="M430" i="3" s="1"/>
  <c r="N430" i="3" s="1" a="1"/>
  <c r="N430" i="3" s="1"/>
  <c r="L431" i="3" a="1"/>
  <c r="L431" i="3" s="1"/>
  <c r="L432" i="3" a="1"/>
  <c r="L432" i="3" s="1"/>
  <c r="L433" i="3" a="1"/>
  <c r="L433" i="3" s="1"/>
  <c r="L434" i="3" a="1"/>
  <c r="L434" i="3" s="1"/>
  <c r="M434" i="3" s="1"/>
  <c r="N434" i="3" s="1" a="1"/>
  <c r="N434" i="3" s="1"/>
  <c r="L435" i="3" a="1"/>
  <c r="L435" i="3" s="1"/>
  <c r="M435" i="3" s="1"/>
  <c r="N435" i="3" s="1" a="1"/>
  <c r="N435" i="3" s="1"/>
  <c r="L436" i="3" a="1"/>
  <c r="L436" i="3" s="1"/>
  <c r="M436" i="3" s="1"/>
  <c r="N436" i="3" s="1" a="1"/>
  <c r="N436" i="3" s="1"/>
  <c r="L437" i="3" a="1"/>
  <c r="L437" i="3" s="1"/>
  <c r="M437" i="3" s="1"/>
  <c r="N437" i="3" s="1" a="1"/>
  <c r="N437" i="3" s="1"/>
  <c r="L438" i="3" a="1"/>
  <c r="L438" i="3" s="1"/>
  <c r="L439" i="3" a="1"/>
  <c r="L439" i="3" s="1"/>
  <c r="M439" i="3" s="1"/>
  <c r="N439" i="3" s="1" a="1"/>
  <c r="N439" i="3" s="1"/>
  <c r="L440" i="3" a="1"/>
  <c r="L440" i="3"/>
  <c r="M440" i="3" s="1"/>
  <c r="N440" i="3" s="1" a="1"/>
  <c r="N440" i="3" s="1"/>
  <c r="L441" i="3" a="1"/>
  <c r="L441" i="3"/>
  <c r="L442" i="3" a="1"/>
  <c r="L442" i="3"/>
  <c r="L443" i="3" a="1"/>
  <c r="L443" i="3"/>
  <c r="L444" i="3" a="1"/>
  <c r="L444" i="3" s="1"/>
  <c r="M444" i="3" s="1"/>
  <c r="N444" i="3" s="1" a="1"/>
  <c r="N444" i="3" s="1"/>
  <c r="L445" i="3" a="1"/>
  <c r="L445" i="3" s="1"/>
  <c r="M445" i="3" s="1"/>
  <c r="N445" i="3" s="1" a="1"/>
  <c r="N445" i="3" s="1"/>
  <c r="L446" i="3" a="1"/>
  <c r="L446" i="3"/>
  <c r="L447" i="3" a="1"/>
  <c r="L447" i="3" s="1"/>
  <c r="M447" i="3" s="1"/>
  <c r="N447" i="3" s="1" a="1"/>
  <c r="N447" i="3" s="1"/>
  <c r="L448" i="3" a="1"/>
  <c r="L448" i="3" s="1"/>
  <c r="M448" i="3" s="1"/>
  <c r="N448" i="3" s="1" a="1"/>
  <c r="N448" i="3" s="1"/>
  <c r="L449" i="3" a="1"/>
  <c r="L449" i="3" s="1"/>
  <c r="M449" i="3" s="1"/>
  <c r="N449" i="3" s="1" a="1"/>
  <c r="N449" i="3" s="1"/>
  <c r="L450" i="3" a="1"/>
  <c r="L450" i="3" s="1"/>
  <c r="L451" i="3" a="1"/>
  <c r="L451" i="3" s="1"/>
  <c r="M451" i="3" s="1"/>
  <c r="N451" i="3" s="1" a="1"/>
  <c r="N451" i="3" s="1"/>
  <c r="L452" i="3" a="1"/>
  <c r="L452" i="3" s="1"/>
  <c r="M452" i="3" s="1"/>
  <c r="N452" i="3" s="1" a="1"/>
  <c r="N452" i="3" s="1"/>
  <c r="L453" i="3" a="1"/>
  <c r="L453" i="3" s="1"/>
  <c r="M453" i="3" s="1"/>
  <c r="N453" i="3" s="1" a="1"/>
  <c r="N453" i="3" s="1"/>
  <c r="L454" i="3" a="1"/>
  <c r="L454" i="3"/>
  <c r="M454" i="3" s="1"/>
  <c r="N454" i="3" s="1" a="1"/>
  <c r="N454" i="3" s="1"/>
  <c r="L455" i="3" a="1"/>
  <c r="L455" i="3"/>
  <c r="M455" i="3" s="1"/>
  <c r="N455" i="3" s="1" a="1"/>
  <c r="N455" i="3" s="1"/>
  <c r="L456" i="3" a="1"/>
  <c r="L456" i="3" s="1"/>
  <c r="L457" i="3" a="1"/>
  <c r="L457" i="3" s="1"/>
  <c r="M457" i="3" s="1"/>
  <c r="N457" i="3" s="1" a="1"/>
  <c r="N457" i="3" s="1"/>
  <c r="L458" i="3" a="1"/>
  <c r="L458" i="3" s="1"/>
  <c r="L459" i="3" a="1"/>
  <c r="L459" i="3"/>
  <c r="M459" i="3" s="1"/>
  <c r="N459" i="3" s="1" a="1"/>
  <c r="N459" i="3" s="1"/>
  <c r="L460" i="3" a="1"/>
  <c r="L460" i="3"/>
  <c r="L461" i="3" a="1"/>
  <c r="L461" i="3"/>
  <c r="L462" i="3" a="1"/>
  <c r="L462" i="3" s="1"/>
  <c r="M462" i="3" s="1"/>
  <c r="N462" i="3" s="1" a="1"/>
  <c r="N462" i="3" s="1"/>
  <c r="L463" i="3" a="1"/>
  <c r="L463" i="3"/>
  <c r="M463" i="3" s="1"/>
  <c r="N463" i="3" s="1" a="1"/>
  <c r="N463" i="3" s="1"/>
  <c r="L464" i="3" a="1"/>
  <c r="L464" i="3" s="1"/>
  <c r="M464" i="3" s="1"/>
  <c r="N464" i="3" s="1" a="1"/>
  <c r="N464" i="3" s="1"/>
  <c r="L465" i="3" a="1"/>
  <c r="L465" i="3" s="1"/>
  <c r="M465" i="3" s="1"/>
  <c r="N465" i="3" s="1" a="1"/>
  <c r="N465" i="3" s="1"/>
  <c r="L466" i="3" a="1"/>
  <c r="L466" i="3"/>
  <c r="M466" i="3" s="1"/>
  <c r="N466" i="3" s="1" a="1"/>
  <c r="N466" i="3" s="1"/>
  <c r="L467" i="3" a="1"/>
  <c r="L467" i="3" s="1"/>
  <c r="M467" i="3" s="1"/>
  <c r="N467" i="3" s="1" a="1"/>
  <c r="N467" i="3" s="1"/>
  <c r="L468" i="3" a="1"/>
  <c r="L468" i="3" s="1"/>
  <c r="M468" i="3" s="1"/>
  <c r="N468" i="3" s="1" a="1"/>
  <c r="N468" i="3" s="1"/>
  <c r="L469" i="3" a="1"/>
  <c r="L469" i="3" s="1"/>
  <c r="M469" i="3" s="1"/>
  <c r="N469" i="3" s="1" a="1"/>
  <c r="N469" i="3" s="1"/>
  <c r="L470" i="3" a="1"/>
  <c r="L470" i="3"/>
  <c r="M470" i="3" s="1"/>
  <c r="N470" i="3" s="1" a="1"/>
  <c r="N470" i="3" s="1"/>
  <c r="L471" i="3" a="1"/>
  <c r="L471" i="3"/>
  <c r="M471" i="3" s="1"/>
  <c r="N471" i="3" s="1" a="1"/>
  <c r="N471" i="3" s="1"/>
  <c r="L472" i="3" a="1"/>
  <c r="L472" i="3"/>
  <c r="L473" i="3" a="1"/>
  <c r="L473" i="3" s="1"/>
  <c r="M473" i="3" s="1"/>
  <c r="N473" i="3" s="1" a="1"/>
  <c r="N473" i="3" s="1"/>
  <c r="L474" i="3" a="1"/>
  <c r="L474" i="3" s="1"/>
  <c r="L475" i="3" a="1"/>
  <c r="L475" i="3" s="1"/>
  <c r="L476" i="3" a="1"/>
  <c r="L476" i="3"/>
  <c r="L477" i="3" a="1"/>
  <c r="L477" i="3" s="1"/>
  <c r="L478" i="3" a="1"/>
  <c r="L478" i="3" s="1"/>
  <c r="L479" i="3" a="1"/>
  <c r="L479" i="3" s="1"/>
  <c r="M479" i="3" s="1"/>
  <c r="N479" i="3" s="1" a="1"/>
  <c r="N479" i="3" s="1"/>
  <c r="L480" i="3" a="1"/>
  <c r="L480" i="3" s="1"/>
  <c r="M480" i="3" s="1"/>
  <c r="N480" i="3" s="1" a="1"/>
  <c r="N480" i="3" s="1"/>
  <c r="L481" i="3" a="1"/>
  <c r="L481" i="3" s="1"/>
  <c r="M481" i="3" s="1"/>
  <c r="N481" i="3" s="1" a="1"/>
  <c r="N481" i="3" s="1"/>
  <c r="L482" i="3" a="1"/>
  <c r="L482" i="3"/>
  <c r="L483" i="3" a="1"/>
  <c r="L483" i="3" s="1"/>
  <c r="M483" i="3" s="1"/>
  <c r="N483" i="3" s="1" a="1"/>
  <c r="N483" i="3" s="1"/>
  <c r="L484" i="3" a="1"/>
  <c r="L484" i="3" s="1"/>
  <c r="L485" i="3" a="1"/>
  <c r="L485" i="3"/>
  <c r="M485" i="3" s="1"/>
  <c r="N485" i="3" s="1" a="1"/>
  <c r="N485" i="3" s="1"/>
  <c r="L486" i="3" a="1"/>
  <c r="L486" i="3" s="1"/>
  <c r="M486" i="3" s="1"/>
  <c r="N486" i="3" s="1" a="1"/>
  <c r="N486" i="3" s="1"/>
  <c r="L487" i="3" a="1"/>
  <c r="L487" i="3" s="1"/>
  <c r="M487" i="3" s="1"/>
  <c r="N487" i="3" s="1" a="1"/>
  <c r="N487" i="3" s="1"/>
  <c r="L488" i="3" a="1"/>
  <c r="L488" i="3" s="1"/>
  <c r="M488" i="3" s="1"/>
  <c r="N488" i="3" s="1" a="1"/>
  <c r="N488" i="3" s="1"/>
  <c r="L489" i="3" a="1"/>
  <c r="L489" i="3" s="1"/>
  <c r="M489" i="3" s="1"/>
  <c r="N489" i="3" s="1" a="1"/>
  <c r="N489" i="3" s="1"/>
  <c r="L490" i="3" a="1"/>
  <c r="L490" i="3" s="1"/>
  <c r="M490" i="3" s="1"/>
  <c r="N490" i="3" s="1" a="1"/>
  <c r="N490" i="3" s="1"/>
  <c r="L491" i="3" a="1"/>
  <c r="L491" i="3" s="1"/>
  <c r="M491" i="3" s="1"/>
  <c r="N491" i="3" s="1" a="1"/>
  <c r="N491" i="3" s="1"/>
  <c r="L492" i="3" a="1"/>
  <c r="L492" i="3" s="1"/>
  <c r="L493" i="3" a="1"/>
  <c r="L493" i="3"/>
  <c r="M493" i="3" s="1"/>
  <c r="N493" i="3" s="1" a="1"/>
  <c r="N493" i="3" s="1"/>
  <c r="L494" i="3" a="1"/>
  <c r="L494" i="3"/>
  <c r="M494" i="3" s="1"/>
  <c r="N494" i="3" s="1" a="1"/>
  <c r="N494" i="3" s="1"/>
  <c r="L495" i="3" a="1"/>
  <c r="L495" i="3" s="1"/>
  <c r="M495" i="3" s="1"/>
  <c r="N495" i="3" s="1" a="1"/>
  <c r="N495" i="3" s="1"/>
  <c r="L496" i="3" a="1"/>
  <c r="L496" i="3" s="1"/>
  <c r="M496" i="3" s="1"/>
  <c r="N496" i="3" s="1" a="1"/>
  <c r="N496" i="3" s="1"/>
  <c r="L497" i="3" a="1"/>
  <c r="L497" i="3" s="1"/>
  <c r="L498" i="3" a="1"/>
  <c r="L498" i="3" s="1"/>
  <c r="L499" i="3" a="1"/>
  <c r="L499" i="3" s="1"/>
  <c r="L500" i="3" a="1"/>
  <c r="L500" i="3"/>
  <c r="L501" i="3" a="1"/>
  <c r="L501" i="3" s="1"/>
  <c r="M501" i="3" s="1"/>
  <c r="N501" i="3" s="1" a="1"/>
  <c r="N501" i="3" s="1"/>
  <c r="L502" i="3" a="1"/>
  <c r="L502" i="3" s="1"/>
  <c r="M502" i="3" s="1"/>
  <c r="N502" i="3" s="1" a="1"/>
  <c r="N502" i="3" s="1"/>
  <c r="L503" i="3" a="1"/>
  <c r="L503" i="3" s="1"/>
  <c r="M503" i="3" s="1"/>
  <c r="N503" i="3" s="1" a="1"/>
  <c r="N503" i="3" s="1"/>
  <c r="L504" i="3" a="1"/>
  <c r="L504" i="3" s="1"/>
  <c r="L5" i="3" a="1"/>
  <c r="L5" i="3" s="1"/>
  <c r="M5" i="3" s="1"/>
  <c r="N5" i="3" s="1" a="1"/>
  <c r="N5" i="3" s="1"/>
  <c r="J6" i="3" a="1"/>
  <c r="J6" i="3" s="1"/>
  <c r="J7" i="3" a="1"/>
  <c r="J7" i="3"/>
  <c r="J8" i="3" a="1"/>
  <c r="J8" i="3" s="1"/>
  <c r="J9" i="3" a="1"/>
  <c r="J9" i="3" s="1"/>
  <c r="J10" i="3" a="1"/>
  <c r="J10" i="3" s="1"/>
  <c r="K10" i="3" s="1" a="1"/>
  <c r="K10" i="3" s="1"/>
  <c r="J11" i="3" a="1"/>
  <c r="J11" i="3"/>
  <c r="K11" i="3" s="1" a="1"/>
  <c r="K11" i="3" s="1"/>
  <c r="J12" i="3" a="1"/>
  <c r="J12" i="3" s="1"/>
  <c r="J13" i="3" a="1"/>
  <c r="J13" i="3" s="1"/>
  <c r="K13" i="3" s="1" a="1"/>
  <c r="K13" i="3" s="1"/>
  <c r="J14" i="3" a="1"/>
  <c r="J14" i="3" s="1"/>
  <c r="K14" i="3" s="1" a="1"/>
  <c r="K14" i="3" s="1"/>
  <c r="J15" i="3" a="1"/>
  <c r="J15" i="3"/>
  <c r="K15" i="3" s="1" a="1"/>
  <c r="K15" i="3" s="1"/>
  <c r="J16" i="3" a="1"/>
  <c r="J16" i="3" s="1"/>
  <c r="K16" i="3" s="1" a="1"/>
  <c r="K16" i="3" s="1"/>
  <c r="J17" i="3" a="1"/>
  <c r="J17" i="3" s="1"/>
  <c r="K17" i="3" s="1" a="1"/>
  <c r="K17" i="3" s="1"/>
  <c r="J18" i="3" a="1"/>
  <c r="J18" i="3" s="1"/>
  <c r="K18" i="3" s="1" a="1"/>
  <c r="K18" i="3" s="1"/>
  <c r="J19" i="3" a="1"/>
  <c r="J19" i="3" s="1"/>
  <c r="K19" i="3" s="1" a="1"/>
  <c r="K19" i="3" s="1"/>
  <c r="J20" i="3" a="1"/>
  <c r="J20" i="3" s="1"/>
  <c r="J21" i="3" a="1"/>
  <c r="J21" i="3"/>
  <c r="K21" i="3" s="1" a="1"/>
  <c r="K21" i="3" s="1"/>
  <c r="J22" i="3" a="1"/>
  <c r="J22" i="3"/>
  <c r="K22" i="3" s="1" a="1"/>
  <c r="K22" i="3" s="1"/>
  <c r="J23" i="3" a="1"/>
  <c r="J23" i="3"/>
  <c r="J24" i="3" a="1"/>
  <c r="J24" i="3" s="1"/>
  <c r="J25" i="3" a="1"/>
  <c r="J25" i="3" s="1"/>
  <c r="K25" i="3" s="1" a="1"/>
  <c r="K25" i="3" s="1"/>
  <c r="J26" i="3" a="1"/>
  <c r="J26" i="3"/>
  <c r="J27" i="3" a="1"/>
  <c r="J27" i="3"/>
  <c r="J28" i="3" a="1"/>
  <c r="J28" i="3" s="1"/>
  <c r="K28" i="3" s="1" a="1"/>
  <c r="K28" i="3" s="1"/>
  <c r="J29" i="3" a="1"/>
  <c r="J29" i="3"/>
  <c r="K29" i="3" s="1" a="1"/>
  <c r="K29" i="3" s="1"/>
  <c r="J30" i="3" a="1"/>
  <c r="J30" i="3" s="1"/>
  <c r="K30" i="3" s="1" a="1"/>
  <c r="K30" i="3" s="1"/>
  <c r="J31" i="3" a="1"/>
  <c r="J31" i="3" s="1"/>
  <c r="K31" i="3" s="1" a="1"/>
  <c r="K31" i="3" s="1"/>
  <c r="J32" i="3" a="1"/>
  <c r="J32" i="3" s="1"/>
  <c r="K32" i="3" s="1" a="1"/>
  <c r="K32" i="3" s="1"/>
  <c r="J33" i="3" a="1"/>
  <c r="J33" i="3"/>
  <c r="K33" i="3" s="1" a="1"/>
  <c r="K33" i="3" s="1"/>
  <c r="J34" i="3" a="1"/>
  <c r="J34" i="3"/>
  <c r="K34" i="3" s="1" a="1"/>
  <c r="K34" i="3" s="1"/>
  <c r="J35" i="3" a="1"/>
  <c r="J35" i="3" s="1"/>
  <c r="K35" i="3" s="1" a="1"/>
  <c r="K35" i="3" s="1"/>
  <c r="J36" i="3" a="1"/>
  <c r="J36" i="3" s="1"/>
  <c r="K36" i="3" s="1" a="1"/>
  <c r="K36" i="3" s="1"/>
  <c r="J37" i="3" a="1"/>
  <c r="J37" i="3"/>
  <c r="K37" i="3" s="1" a="1"/>
  <c r="K37" i="3" s="1"/>
  <c r="J38" i="3" a="1"/>
  <c r="J38" i="3" s="1"/>
  <c r="K38" i="3" s="1" a="1"/>
  <c r="K38" i="3" s="1"/>
  <c r="J39" i="3" a="1"/>
  <c r="J39" i="3" s="1"/>
  <c r="J40" i="3" a="1"/>
  <c r="J40" i="3" s="1"/>
  <c r="K40" i="3" s="1" a="1"/>
  <c r="K40" i="3" s="1"/>
  <c r="J41" i="3" a="1"/>
  <c r="J41" i="3"/>
  <c r="K41" i="3" s="1" a="1"/>
  <c r="K41" i="3" s="1"/>
  <c r="J42" i="3" a="1"/>
  <c r="J42" i="3" s="1"/>
  <c r="K42" i="3" s="1" a="1"/>
  <c r="K42" i="3" s="1"/>
  <c r="J43" i="3" a="1"/>
  <c r="J43" i="3"/>
  <c r="K43" i="3" s="1" a="1"/>
  <c r="K43" i="3" s="1"/>
  <c r="J44" i="3" a="1"/>
  <c r="J44" i="3"/>
  <c r="K44" i="3" s="1" a="1"/>
  <c r="K44" i="3" s="1"/>
  <c r="J45" i="3" a="1"/>
  <c r="J45" i="3" s="1"/>
  <c r="K45" i="3" s="1" a="1"/>
  <c r="K45" i="3" s="1"/>
  <c r="J46" i="3" a="1"/>
  <c r="J46" i="3" s="1"/>
  <c r="K46" i="3" s="1" a="1"/>
  <c r="K46" i="3" s="1"/>
  <c r="J47" i="3" a="1"/>
  <c r="J47" i="3" s="1"/>
  <c r="J48" i="3" a="1"/>
  <c r="J48" i="3" s="1"/>
  <c r="J49" i="3" a="1"/>
  <c r="J49" i="3" s="1"/>
  <c r="K49" i="3" s="1" a="1"/>
  <c r="K49" i="3" s="1"/>
  <c r="J50" i="3" a="1"/>
  <c r="J50" i="3"/>
  <c r="K50" i="3" s="1" a="1"/>
  <c r="K50" i="3" s="1"/>
  <c r="J51" i="3" a="1"/>
  <c r="J51" i="3" s="1"/>
  <c r="K51" i="3" s="1" a="1"/>
  <c r="K51" i="3" s="1"/>
  <c r="J52" i="3" a="1"/>
  <c r="J52" i="3"/>
  <c r="K52" i="3" s="1" a="1"/>
  <c r="K52" i="3" s="1"/>
  <c r="J53" i="3" a="1"/>
  <c r="J53" i="3"/>
  <c r="J54" i="3" a="1"/>
  <c r="J54" i="3" s="1"/>
  <c r="J55" i="3" a="1"/>
  <c r="J55" i="3" s="1"/>
  <c r="K55" i="3" s="1" a="1"/>
  <c r="K55" i="3" s="1"/>
  <c r="J56" i="3" a="1"/>
  <c r="J56" i="3"/>
  <c r="K56" i="3" s="1" a="1"/>
  <c r="K56" i="3" s="1"/>
  <c r="J57" i="3" a="1"/>
  <c r="J57" i="3" s="1"/>
  <c r="K57" i="3" s="1" a="1"/>
  <c r="K57" i="3" s="1"/>
  <c r="J58" i="3" a="1"/>
  <c r="J58" i="3" s="1"/>
  <c r="K58" i="3" s="1" a="1"/>
  <c r="K58" i="3" s="1"/>
  <c r="J59" i="3" a="1"/>
  <c r="J59" i="3" s="1"/>
  <c r="K59" i="3" s="1" a="1"/>
  <c r="K59" i="3" s="1"/>
  <c r="J60" i="3" a="1"/>
  <c r="J60" i="3" s="1"/>
  <c r="J61" i="3" a="1"/>
  <c r="J61" i="3" s="1"/>
  <c r="J62" i="3" a="1"/>
  <c r="J62" i="3"/>
  <c r="K62" i="3" s="1" a="1"/>
  <c r="K62" i="3" s="1"/>
  <c r="J63" i="3" a="1"/>
  <c r="J63" i="3"/>
  <c r="K63" i="3" s="1" a="1"/>
  <c r="K63" i="3" s="1"/>
  <c r="J64" i="3" a="1"/>
  <c r="J64" i="3"/>
  <c r="K64" i="3" s="1" a="1"/>
  <c r="K64" i="3" s="1"/>
  <c r="J65" i="3" a="1"/>
  <c r="J65" i="3" s="1"/>
  <c r="J66" i="3" a="1"/>
  <c r="J66" i="3" s="1"/>
  <c r="J67" i="3" a="1"/>
  <c r="J67" i="3"/>
  <c r="J68" i="3" a="1"/>
  <c r="J68" i="3"/>
  <c r="J69" i="3" a="1"/>
  <c r="J69" i="3" s="1"/>
  <c r="K69" i="3" s="1" a="1"/>
  <c r="K69" i="3" s="1"/>
  <c r="J70" i="3" a="1"/>
  <c r="J70" i="3"/>
  <c r="K70" i="3" s="1" a="1"/>
  <c r="K70" i="3" s="1"/>
  <c r="J71" i="3" a="1"/>
  <c r="J71" i="3" s="1"/>
  <c r="K71" i="3" s="1" a="1"/>
  <c r="K71" i="3" s="1"/>
  <c r="J72" i="3" a="1"/>
  <c r="J72" i="3" s="1"/>
  <c r="K72" i="3" s="1" a="1"/>
  <c r="K72" i="3" s="1"/>
  <c r="J73" i="3" a="1"/>
  <c r="J73" i="3" s="1"/>
  <c r="K73" i="3" s="1" a="1"/>
  <c r="K73" i="3" s="1"/>
  <c r="J74" i="3" a="1"/>
  <c r="J74" i="3"/>
  <c r="J75" i="3" a="1"/>
  <c r="J75" i="3"/>
  <c r="K75" i="3" s="1" a="1"/>
  <c r="K75" i="3" s="1"/>
  <c r="J76" i="3" a="1"/>
  <c r="J76" i="3" s="1"/>
  <c r="K76" i="3" s="1" a="1"/>
  <c r="K76" i="3" s="1"/>
  <c r="J77" i="3" a="1"/>
  <c r="J77" i="3" s="1"/>
  <c r="K77" i="3" s="1" a="1"/>
  <c r="K77" i="3" s="1"/>
  <c r="J78" i="3" a="1"/>
  <c r="J78" i="3" s="1"/>
  <c r="J79" i="3" a="1"/>
  <c r="J79" i="3"/>
  <c r="K79" i="3" s="1" a="1"/>
  <c r="K79" i="3" s="1"/>
  <c r="J80" i="3" a="1"/>
  <c r="J80" i="3" s="1"/>
  <c r="K80" i="3" s="1" a="1"/>
  <c r="K80" i="3" s="1"/>
  <c r="J81" i="3" a="1"/>
  <c r="J81" i="3"/>
  <c r="J82" i="3" a="1"/>
  <c r="J82" i="3"/>
  <c r="K82" i="3" s="1" a="1"/>
  <c r="K82" i="3" s="1"/>
  <c r="J83" i="3" a="1"/>
  <c r="J83" i="3" s="1"/>
  <c r="J84" i="3" a="1"/>
  <c r="J84" i="3" s="1"/>
  <c r="K84" i="3" s="1" a="1"/>
  <c r="K84" i="3" s="1"/>
  <c r="J85" i="3" a="1"/>
  <c r="J85" i="3" s="1"/>
  <c r="K85" i="3" s="1" a="1"/>
  <c r="K85" i="3" s="1"/>
  <c r="J86" i="3" a="1"/>
  <c r="J86" i="3" s="1"/>
  <c r="J87" i="3" a="1"/>
  <c r="J87" i="3" s="1"/>
  <c r="J88" i="3" a="1"/>
  <c r="J88" i="3" s="1"/>
  <c r="J89" i="3" a="1"/>
  <c r="J89" i="3"/>
  <c r="K89" i="3" s="1" a="1"/>
  <c r="K89" i="3" s="1"/>
  <c r="J90" i="3" a="1"/>
  <c r="J90" i="3" s="1"/>
  <c r="K90" i="3" s="1" a="1"/>
  <c r="K90" i="3" s="1"/>
  <c r="J91" i="3" a="1"/>
  <c r="J91" i="3" s="1"/>
  <c r="K91" i="3" s="1" a="1"/>
  <c r="K91" i="3" s="1"/>
  <c r="J92" i="3" a="1"/>
  <c r="J92" i="3"/>
  <c r="K92" i="3" s="1" a="1"/>
  <c r="K92" i="3" s="1"/>
  <c r="J93" i="3" a="1"/>
  <c r="J93" i="3" s="1"/>
  <c r="K93" i="3" s="1" a="1"/>
  <c r="K93" i="3" s="1"/>
  <c r="J94" i="3" a="1"/>
  <c r="J94" i="3" s="1"/>
  <c r="J95" i="3" a="1"/>
  <c r="J95" i="3" s="1"/>
  <c r="J96" i="3" a="1"/>
  <c r="J96" i="3" s="1"/>
  <c r="K96" i="3" s="1" a="1"/>
  <c r="K96" i="3" s="1"/>
  <c r="J97" i="3" a="1"/>
  <c r="J97" i="3" s="1"/>
  <c r="K97" i="3" s="1" a="1"/>
  <c r="K97" i="3" s="1"/>
  <c r="J98" i="3" a="1"/>
  <c r="J98" i="3"/>
  <c r="J99" i="3" a="1"/>
  <c r="J99" i="3"/>
  <c r="K99" i="3" s="1" a="1"/>
  <c r="K99" i="3" s="1"/>
  <c r="J100" i="3" a="1"/>
  <c r="J100" i="3" s="1"/>
  <c r="K100" i="3" s="1" a="1"/>
  <c r="K100" i="3" s="1"/>
  <c r="J101" i="3" a="1"/>
  <c r="J101" i="3" s="1"/>
  <c r="J102" i="3" a="1"/>
  <c r="J102" i="3" s="1"/>
  <c r="J103" i="3" a="1"/>
  <c r="J103" i="3"/>
  <c r="J104" i="3" a="1"/>
  <c r="J104" i="3" s="1"/>
  <c r="J105" i="3" a="1"/>
  <c r="J105" i="3"/>
  <c r="K105" i="3" s="1" a="1"/>
  <c r="K105" i="3" s="1"/>
  <c r="J106" i="3" a="1"/>
  <c r="J106" i="3"/>
  <c r="K106" i="3" s="1" a="1"/>
  <c r="K106" i="3" s="1"/>
  <c r="J107" i="3" a="1"/>
  <c r="J107" i="3" s="1"/>
  <c r="K107" i="3" s="1" a="1"/>
  <c r="K107" i="3" s="1"/>
  <c r="J108" i="3" a="1"/>
  <c r="J108" i="3" s="1"/>
  <c r="K108" i="3" s="1" a="1"/>
  <c r="K108" i="3" s="1"/>
  <c r="J109" i="3" a="1"/>
  <c r="J109" i="3" s="1"/>
  <c r="K109" i="3" s="1" a="1"/>
  <c r="K109" i="3" s="1"/>
  <c r="J110" i="3" a="1"/>
  <c r="J110" i="3" s="1"/>
  <c r="J111" i="3" a="1"/>
  <c r="J111" i="3" s="1"/>
  <c r="J112" i="3" a="1"/>
  <c r="J112" i="3"/>
  <c r="K112" i="3" s="1" a="1"/>
  <c r="K112" i="3" s="1"/>
  <c r="J113" i="3" a="1"/>
  <c r="J113" i="3" s="1"/>
  <c r="K113" i="3" s="1" a="1"/>
  <c r="K113" i="3" s="1"/>
  <c r="J114" i="3" a="1"/>
  <c r="J114" i="3" s="1"/>
  <c r="J115" i="3" a="1"/>
  <c r="J115" i="3"/>
  <c r="K115" i="3" s="1" a="1"/>
  <c r="K115" i="3" s="1"/>
  <c r="J116" i="3" a="1"/>
  <c r="J116" i="3"/>
  <c r="J117" i="3" a="1"/>
  <c r="J117" i="3" s="1"/>
  <c r="J118" i="3" a="1"/>
  <c r="J118" i="3" s="1"/>
  <c r="J119" i="3" a="1"/>
  <c r="J119" i="3"/>
  <c r="J120" i="3" a="1"/>
  <c r="J120" i="3" s="1"/>
  <c r="K120" i="3" s="1" a="1"/>
  <c r="K120" i="3" s="1"/>
  <c r="J121" i="3" a="1"/>
  <c r="J121" i="3" s="1"/>
  <c r="K121" i="3" s="1" a="1"/>
  <c r="K121" i="3" s="1"/>
  <c r="J122" i="3" a="1"/>
  <c r="J122" i="3"/>
  <c r="K122" i="3" s="1" a="1"/>
  <c r="K122" i="3" s="1"/>
  <c r="J123" i="3" a="1"/>
  <c r="J123" i="3" s="1"/>
  <c r="K123" i="3" s="1" a="1"/>
  <c r="K123" i="3" s="1"/>
  <c r="J124" i="3" a="1"/>
  <c r="J124" i="3" s="1"/>
  <c r="J125" i="3" a="1"/>
  <c r="J125" i="3"/>
  <c r="K125" i="3" s="1" a="1"/>
  <c r="K125" i="3" s="1"/>
  <c r="J126" i="3" a="1"/>
  <c r="J126" i="3" s="1"/>
  <c r="J127" i="3" a="1"/>
  <c r="J127" i="3"/>
  <c r="K127" i="3" s="1" a="1"/>
  <c r="K127" i="3" s="1"/>
  <c r="J128" i="3" a="1"/>
  <c r="J128" i="3"/>
  <c r="J129" i="3" a="1"/>
  <c r="J129" i="3" s="1"/>
  <c r="K129" i="3" s="1" a="1"/>
  <c r="K129" i="3" s="1"/>
  <c r="J130" i="3" a="1"/>
  <c r="J130" i="3" s="1"/>
  <c r="J131" i="3" a="1"/>
  <c r="J131" i="3" s="1"/>
  <c r="J132" i="3" a="1"/>
  <c r="J132" i="3" s="1"/>
  <c r="K132" i="3" s="1" a="1"/>
  <c r="K132" i="3" s="1"/>
  <c r="J133" i="3" a="1"/>
  <c r="J133" i="3" s="1"/>
  <c r="K133" i="3" s="1" a="1"/>
  <c r="K133" i="3" s="1"/>
  <c r="J134" i="3" a="1"/>
  <c r="J134" i="3"/>
  <c r="K134" i="3" s="1" a="1"/>
  <c r="K134" i="3" s="1"/>
  <c r="J135" i="3" a="1"/>
  <c r="J135" i="3"/>
  <c r="K135" i="3" s="1" a="1"/>
  <c r="K135" i="3" s="1"/>
  <c r="J136" i="3" a="1"/>
  <c r="J136" i="3"/>
  <c r="K136" i="3" s="1" a="1"/>
  <c r="K136" i="3" s="1"/>
  <c r="J137" i="3" a="1"/>
  <c r="J137" i="3"/>
  <c r="J138" i="3" a="1"/>
  <c r="J138" i="3" s="1"/>
  <c r="J139" i="3" a="1"/>
  <c r="J139" i="3"/>
  <c r="K139" i="3" s="1" a="1"/>
  <c r="K139" i="3" s="1"/>
  <c r="J140" i="3" a="1"/>
  <c r="J140" i="3"/>
  <c r="K140" i="3" s="1" a="1"/>
  <c r="K140" i="3" s="1"/>
  <c r="J141" i="3" a="1"/>
  <c r="J141" i="3" s="1"/>
  <c r="K141" i="3" s="1" a="1"/>
  <c r="K141" i="3" s="1"/>
  <c r="J142" i="3" a="1"/>
  <c r="J142" i="3"/>
  <c r="K142" i="3" s="1" a="1"/>
  <c r="K142" i="3" s="1"/>
  <c r="J143" i="3" a="1"/>
  <c r="J143" i="3" s="1"/>
  <c r="K143" i="3" s="1" a="1"/>
  <c r="K143" i="3" s="1"/>
  <c r="J144" i="3" a="1"/>
  <c r="J144" i="3" s="1"/>
  <c r="K144" i="3" s="1" a="1"/>
  <c r="K144" i="3" s="1"/>
  <c r="J145" i="3" a="1"/>
  <c r="J145" i="3"/>
  <c r="J146" i="3" a="1"/>
  <c r="J146" i="3"/>
  <c r="K146" i="3" s="1" a="1"/>
  <c r="K146" i="3" s="1"/>
  <c r="J147" i="3" a="1"/>
  <c r="J147" i="3" s="1"/>
  <c r="K147" i="3" s="1" a="1"/>
  <c r="K147" i="3" s="1"/>
  <c r="J148" i="3" a="1"/>
  <c r="J148" i="3" s="1"/>
  <c r="K148" i="3" s="1" a="1"/>
  <c r="K148" i="3" s="1"/>
  <c r="J149" i="3" a="1"/>
  <c r="J149" i="3"/>
  <c r="K149" i="3" s="1" a="1"/>
  <c r="K149" i="3" s="1"/>
  <c r="J150" i="3" a="1"/>
  <c r="J150" i="3" s="1"/>
  <c r="J151" i="3" a="1"/>
  <c r="J151" i="3" s="1"/>
  <c r="J152" i="3" a="1"/>
  <c r="J152" i="3" s="1"/>
  <c r="K152" i="3" s="1" a="1"/>
  <c r="K152" i="3" s="1"/>
  <c r="J153" i="3" a="1"/>
  <c r="J153" i="3" s="1"/>
  <c r="J154" i="3" a="1"/>
  <c r="J154" i="3"/>
  <c r="K154" i="3" s="1" a="1"/>
  <c r="K154" i="3" s="1"/>
  <c r="J155" i="3" a="1"/>
  <c r="J155" i="3"/>
  <c r="K155" i="3" s="1" a="1"/>
  <c r="K155" i="3" s="1"/>
  <c r="J156" i="3" a="1"/>
  <c r="J156" i="3" s="1"/>
  <c r="J157" i="3" a="1"/>
  <c r="J157" i="3"/>
  <c r="J158" i="3" a="1"/>
  <c r="J158" i="3"/>
  <c r="K158" i="3" s="1" a="1"/>
  <c r="K158" i="3" s="1"/>
  <c r="J159" i="3" a="1"/>
  <c r="J159" i="3"/>
  <c r="J160" i="3" a="1"/>
  <c r="J160" i="3"/>
  <c r="J161" i="3" a="1"/>
  <c r="J161" i="3" s="1"/>
  <c r="K161" i="3" s="1" a="1"/>
  <c r="K161" i="3" s="1"/>
  <c r="J162" i="3" a="1"/>
  <c r="J162" i="3" s="1"/>
  <c r="J163" i="3" a="1"/>
  <c r="J163" i="3" s="1"/>
  <c r="K163" i="3" s="1" a="1"/>
  <c r="K163" i="3" s="1"/>
  <c r="J164" i="3" a="1"/>
  <c r="J164" i="3"/>
  <c r="K164" i="3" s="1" a="1"/>
  <c r="K164" i="3" s="1"/>
  <c r="J165" i="3" a="1"/>
  <c r="J165" i="3" s="1"/>
  <c r="K165" i="3" s="1" a="1"/>
  <c r="K165" i="3" s="1"/>
  <c r="J166" i="3" a="1"/>
  <c r="J166" i="3" s="1"/>
  <c r="K166" i="3" s="1" a="1"/>
  <c r="K166" i="3" s="1"/>
  <c r="J167" i="3" a="1"/>
  <c r="J167" i="3"/>
  <c r="K167" i="3" s="1" a="1"/>
  <c r="K167" i="3" s="1"/>
  <c r="J168" i="3" a="1"/>
  <c r="J168" i="3" s="1"/>
  <c r="K168" i="3" s="1" a="1"/>
  <c r="K168" i="3" s="1"/>
  <c r="J169" i="3" a="1"/>
  <c r="J169" i="3"/>
  <c r="J170" i="3" a="1"/>
  <c r="J170" i="3"/>
  <c r="J171" i="3" a="1"/>
  <c r="J171" i="3"/>
  <c r="K171" i="3" s="1" a="1"/>
  <c r="K171" i="3" s="1"/>
  <c r="J172" i="3" a="1"/>
  <c r="J172" i="3" s="1"/>
  <c r="K172" i="3" s="1" a="1"/>
  <c r="K172" i="3" s="1"/>
  <c r="J173" i="3" a="1"/>
  <c r="J173" i="3" s="1"/>
  <c r="J174" i="3" a="1"/>
  <c r="J174" i="3" s="1"/>
  <c r="J175" i="3" a="1"/>
  <c r="J175" i="3" s="1"/>
  <c r="J176" i="3" a="1"/>
  <c r="J176" i="3" s="1"/>
  <c r="J177" i="3" a="1"/>
  <c r="J177" i="3" s="1"/>
  <c r="K177" i="3" s="1" a="1"/>
  <c r="K177" i="3" s="1"/>
  <c r="J178" i="3" a="1"/>
  <c r="J178" i="3" s="1"/>
  <c r="K178" i="3" s="1" a="1"/>
  <c r="K178" i="3" s="1"/>
  <c r="J179" i="3" a="1"/>
  <c r="J179" i="3" s="1"/>
  <c r="K179" i="3" s="1" a="1"/>
  <c r="K179" i="3" s="1"/>
  <c r="J180" i="3" a="1"/>
  <c r="J180" i="3" s="1"/>
  <c r="K180" i="3" s="1" a="1"/>
  <c r="K180" i="3" s="1"/>
  <c r="J181" i="3" a="1"/>
  <c r="J181" i="3" s="1"/>
  <c r="K181" i="3" s="1" a="1"/>
  <c r="K181" i="3" s="1"/>
  <c r="J182" i="3" a="1"/>
  <c r="J182" i="3" s="1"/>
  <c r="K182" i="3" s="1" a="1"/>
  <c r="K182" i="3" s="1"/>
  <c r="J183" i="3" a="1"/>
  <c r="J183" i="3"/>
  <c r="J184" i="3" a="1"/>
  <c r="J184" i="3" s="1"/>
  <c r="K184" i="3" s="1" a="1"/>
  <c r="K184" i="3" s="1"/>
  <c r="J185" i="3" a="1"/>
  <c r="J185" i="3" s="1"/>
  <c r="K185" i="3" s="1" a="1"/>
  <c r="K185" i="3" s="1"/>
  <c r="J186" i="3" a="1"/>
  <c r="J186" i="3" s="1"/>
  <c r="K186" i="3" s="1" a="1"/>
  <c r="K186" i="3" s="1"/>
  <c r="J187" i="3" a="1"/>
  <c r="J187" i="3" s="1"/>
  <c r="K187" i="3" s="1" a="1"/>
  <c r="K187" i="3" s="1"/>
  <c r="J188" i="3" a="1"/>
  <c r="J188" i="3" s="1"/>
  <c r="K188" i="3" s="1" a="1"/>
  <c r="K188" i="3" s="1"/>
  <c r="J189" i="3" a="1"/>
  <c r="J189" i="3" s="1"/>
  <c r="J190" i="3" a="1"/>
  <c r="J190" i="3" s="1"/>
  <c r="J191" i="3" a="1"/>
  <c r="J191" i="3"/>
  <c r="K191" i="3" s="1" a="1"/>
  <c r="K191" i="3" s="1"/>
  <c r="J192" i="3" a="1"/>
  <c r="J192" i="3" s="1"/>
  <c r="K192" i="3" s="1" a="1"/>
  <c r="K192" i="3" s="1"/>
  <c r="J193" i="3" a="1"/>
  <c r="J193" i="3"/>
  <c r="K193" i="3" s="1" a="1"/>
  <c r="K193" i="3" s="1"/>
  <c r="J194" i="3" a="1"/>
  <c r="J194" i="3"/>
  <c r="K194" i="3" s="1" a="1"/>
  <c r="K194" i="3" s="1"/>
  <c r="J195" i="3" a="1"/>
  <c r="J195" i="3" s="1"/>
  <c r="K195" i="3" s="1" a="1"/>
  <c r="K195" i="3" s="1"/>
  <c r="J196" i="3" a="1"/>
  <c r="J196" i="3" s="1"/>
  <c r="J197" i="3" a="1"/>
  <c r="J197" i="3" s="1"/>
  <c r="K197" i="3" s="1" a="1"/>
  <c r="K197" i="3" s="1"/>
  <c r="J198" i="3" a="1"/>
  <c r="J198" i="3" s="1"/>
  <c r="J199" i="3" a="1"/>
  <c r="J199" i="3" s="1"/>
  <c r="K199" i="3" s="1" a="1"/>
  <c r="K199" i="3" s="1"/>
  <c r="J200" i="3" a="1"/>
  <c r="J200" i="3"/>
  <c r="K200" i="3" s="1" a="1"/>
  <c r="K200" i="3" s="1"/>
  <c r="J201" i="3" a="1"/>
  <c r="J201" i="3" s="1"/>
  <c r="K201" i="3" s="1" a="1"/>
  <c r="K201" i="3" s="1"/>
  <c r="J202" i="3" a="1"/>
  <c r="J202" i="3" s="1"/>
  <c r="K202" i="3" s="1" a="1"/>
  <c r="K202" i="3" s="1"/>
  <c r="J203" i="3" a="1"/>
  <c r="J203" i="3" s="1"/>
  <c r="K203" i="3" s="1" a="1"/>
  <c r="K203" i="3" s="1"/>
  <c r="J204" i="3" a="1"/>
  <c r="J204" i="3" s="1"/>
  <c r="K204" i="3" s="1" a="1"/>
  <c r="K204" i="3" s="1"/>
  <c r="J205" i="3" a="1"/>
  <c r="J205" i="3" s="1"/>
  <c r="K205" i="3" s="1" a="1"/>
  <c r="K205" i="3" s="1"/>
  <c r="J206" i="3" a="1"/>
  <c r="J206" i="3" s="1"/>
  <c r="K206" i="3" s="1" a="1"/>
  <c r="K206" i="3" s="1"/>
  <c r="J207" i="3" a="1"/>
  <c r="J207" i="3"/>
  <c r="K207" i="3" s="1" a="1"/>
  <c r="K207" i="3" s="1"/>
  <c r="J208" i="3" a="1"/>
  <c r="J208" i="3" s="1"/>
  <c r="K208" i="3" s="1" a="1"/>
  <c r="K208" i="3" s="1"/>
  <c r="J209" i="3" a="1"/>
  <c r="J209" i="3" s="1"/>
  <c r="J210" i="3" a="1"/>
  <c r="J210" i="3" s="1"/>
  <c r="K210" i="3" s="1" a="1"/>
  <c r="K210" i="3" s="1"/>
  <c r="J211" i="3" a="1"/>
  <c r="J211" i="3" s="1"/>
  <c r="K211" i="3" s="1" a="1"/>
  <c r="K211" i="3" s="1"/>
  <c r="J212" i="3" a="1"/>
  <c r="J212" i="3" s="1"/>
  <c r="K212" i="3" s="1" a="1"/>
  <c r="K212" i="3" s="1"/>
  <c r="J213" i="3" a="1"/>
  <c r="J213" i="3" s="1"/>
  <c r="K213" i="3" s="1" a="1"/>
  <c r="K213" i="3" s="1"/>
  <c r="J214" i="3" a="1"/>
  <c r="J214" i="3"/>
  <c r="K214" i="3" s="1" a="1"/>
  <c r="K214" i="3" s="1"/>
  <c r="J215" i="3" a="1"/>
  <c r="J215" i="3" s="1"/>
  <c r="K215" i="3" s="1" a="1"/>
  <c r="K215" i="3" s="1"/>
  <c r="J216" i="3" a="1"/>
  <c r="J216" i="3" s="1"/>
  <c r="K216" i="3" s="1" a="1"/>
  <c r="K216" i="3" s="1"/>
  <c r="J217" i="3" a="1"/>
  <c r="J217" i="3"/>
  <c r="J218" i="3" a="1"/>
  <c r="J218" i="3" s="1"/>
  <c r="K218" i="3" s="1" a="1"/>
  <c r="K218" i="3" s="1"/>
  <c r="J219" i="3" a="1"/>
  <c r="J219" i="3" s="1"/>
  <c r="J220" i="3" a="1"/>
  <c r="J220" i="3" s="1"/>
  <c r="K220" i="3" s="1" a="1"/>
  <c r="K220" i="3" s="1"/>
  <c r="J221" i="3" a="1"/>
  <c r="J221" i="3"/>
  <c r="K221" i="3" s="1" a="1"/>
  <c r="K221" i="3" s="1"/>
  <c r="J222" i="3" a="1"/>
  <c r="J222" i="3" s="1"/>
  <c r="J223" i="3" a="1"/>
  <c r="J223" i="3"/>
  <c r="K223" i="3" s="1" a="1"/>
  <c r="K223" i="3" s="1"/>
  <c r="J224" i="3" a="1"/>
  <c r="J224" i="3" s="1"/>
  <c r="J225" i="3" a="1"/>
  <c r="J225" i="3"/>
  <c r="K225" i="3" s="1" a="1"/>
  <c r="K225" i="3" s="1"/>
  <c r="J226" i="3" a="1"/>
  <c r="J226" i="3"/>
  <c r="K226" i="3" s="1" a="1"/>
  <c r="K226" i="3" s="1"/>
  <c r="J227" i="3" a="1"/>
  <c r="J227" i="3" s="1"/>
  <c r="K227" i="3" s="1" a="1"/>
  <c r="K227" i="3" s="1"/>
  <c r="J228" i="3" a="1"/>
  <c r="J228" i="3" s="1"/>
  <c r="K228" i="3" s="1" a="1"/>
  <c r="K228" i="3" s="1"/>
  <c r="J229" i="3" a="1"/>
  <c r="J229" i="3"/>
  <c r="K229" i="3" s="1" a="1"/>
  <c r="K229" i="3" s="1"/>
  <c r="J230" i="3" a="1"/>
  <c r="J230" i="3"/>
  <c r="K230" i="3" s="1" a="1"/>
  <c r="K230" i="3" s="1"/>
  <c r="J231" i="3" a="1"/>
  <c r="J231" i="3" s="1"/>
  <c r="K231" i="3" s="1" a="1"/>
  <c r="K231" i="3" s="1"/>
  <c r="J232" i="3" a="1"/>
  <c r="J232" i="3" s="1"/>
  <c r="J233" i="3" a="1"/>
  <c r="J233" i="3" s="1"/>
  <c r="K233" i="3" s="1" a="1"/>
  <c r="K233" i="3" s="1"/>
  <c r="J234" i="3" a="1"/>
  <c r="J234" i="3" s="1"/>
  <c r="K234" i="3" s="1" a="1"/>
  <c r="K234" i="3" s="1"/>
  <c r="J235" i="3" a="1"/>
  <c r="J235" i="3" s="1"/>
  <c r="K235" i="3" s="1" a="1"/>
  <c r="K235" i="3" s="1"/>
  <c r="J236" i="3" a="1"/>
  <c r="J236" i="3"/>
  <c r="J237" i="3" a="1"/>
  <c r="J237" i="3" s="1"/>
  <c r="K237" i="3" s="1" a="1"/>
  <c r="K237" i="3" s="1"/>
  <c r="J238" i="3" a="1"/>
  <c r="J238" i="3" s="1"/>
  <c r="J239" i="3" a="1"/>
  <c r="J239" i="3" s="1"/>
  <c r="J240" i="3" a="1"/>
  <c r="J240" i="3" s="1"/>
  <c r="K240" i="3" s="1" a="1"/>
  <c r="K240" i="3" s="1"/>
  <c r="J241" i="3" a="1"/>
  <c r="J241" i="3" s="1"/>
  <c r="K241" i="3" s="1" a="1"/>
  <c r="K241" i="3" s="1"/>
  <c r="J242" i="3" a="1"/>
  <c r="J242" i="3" s="1"/>
  <c r="J243" i="3" a="1"/>
  <c r="J243" i="3" s="1"/>
  <c r="K243" i="3" s="1" a="1"/>
  <c r="K243" i="3" s="1"/>
  <c r="J244" i="3" a="1"/>
  <c r="J244" i="3"/>
  <c r="K244" i="3" s="1" a="1"/>
  <c r="K244" i="3" s="1"/>
  <c r="J245" i="3" a="1"/>
  <c r="J245" i="3"/>
  <c r="K245" i="3" s="1" a="1"/>
  <c r="K245" i="3" s="1"/>
  <c r="J246" i="3" a="1"/>
  <c r="J246" i="3" s="1"/>
  <c r="K246" i="3" s="1" a="1"/>
  <c r="K246" i="3" s="1"/>
  <c r="J247" i="3" a="1"/>
  <c r="J247" i="3" s="1"/>
  <c r="K247" i="3" s="1" a="1"/>
  <c r="K247" i="3" s="1"/>
  <c r="J248" i="3" a="1"/>
  <c r="J248" i="3" s="1"/>
  <c r="K248" i="3" s="1" a="1"/>
  <c r="K248" i="3" s="1"/>
  <c r="J249" i="3" a="1"/>
  <c r="J249" i="3" s="1"/>
  <c r="K249" i="3" s="1" a="1"/>
  <c r="K249" i="3" s="1"/>
  <c r="J250" i="3" a="1"/>
  <c r="J250" i="3" s="1"/>
  <c r="K250" i="3" s="1" a="1"/>
  <c r="K250" i="3" s="1"/>
  <c r="J251" i="3" a="1"/>
  <c r="J251" i="3" s="1"/>
  <c r="K251" i="3" s="1" a="1"/>
  <c r="K251" i="3" s="1"/>
  <c r="J252" i="3" a="1"/>
  <c r="J252" i="3" s="1"/>
  <c r="J253" i="3" a="1"/>
  <c r="J253" i="3"/>
  <c r="J254" i="3" a="1"/>
  <c r="J254" i="3"/>
  <c r="K254" i="3" s="1" a="1"/>
  <c r="K254" i="3" s="1"/>
  <c r="J255" i="3" a="1"/>
  <c r="J255" i="3" s="1"/>
  <c r="K255" i="3" s="1" a="1"/>
  <c r="K255" i="3" s="1"/>
  <c r="J256" i="3" a="1"/>
  <c r="J256" i="3"/>
  <c r="J257" i="3" a="1"/>
  <c r="J257" i="3"/>
  <c r="K257" i="3" s="1" a="1"/>
  <c r="K257" i="3" s="1"/>
  <c r="J258" i="3" a="1"/>
  <c r="J258" i="3" s="1"/>
  <c r="K258" i="3" s="1" a="1"/>
  <c r="K258" i="3" s="1"/>
  <c r="J259" i="3" a="1"/>
  <c r="J259" i="3" s="1"/>
  <c r="K259" i="3" s="1" a="1"/>
  <c r="K259" i="3" s="1"/>
  <c r="J260" i="3" a="1"/>
  <c r="J260" i="3" s="1"/>
  <c r="J261" i="3" a="1"/>
  <c r="J261" i="3" s="1"/>
  <c r="K261" i="3" s="1" a="1"/>
  <c r="K261" i="3" s="1"/>
  <c r="J262" i="3" a="1"/>
  <c r="J262" i="3" s="1"/>
  <c r="J263" i="3" a="1"/>
  <c r="J263" i="3" s="1"/>
  <c r="K263" i="3" s="1" a="1"/>
  <c r="K263" i="3" s="1"/>
  <c r="J264" i="3" a="1"/>
  <c r="J264" i="3" s="1"/>
  <c r="K264" i="3" s="1" a="1"/>
  <c r="K264" i="3" s="1"/>
  <c r="J265" i="3" a="1"/>
  <c r="J265" i="3" s="1"/>
  <c r="J266" i="3" a="1"/>
  <c r="J266" i="3" s="1"/>
  <c r="K266" i="3" s="1" a="1"/>
  <c r="K266" i="3" s="1"/>
  <c r="J267" i="3" a="1"/>
  <c r="J267" i="3"/>
  <c r="K267" i="3" s="1" a="1"/>
  <c r="K267" i="3" s="1"/>
  <c r="J268" i="3" a="1"/>
  <c r="J268" i="3"/>
  <c r="J269" i="3" a="1"/>
  <c r="J269" i="3" s="1"/>
  <c r="K269" i="3" s="1" a="1"/>
  <c r="K269" i="3" s="1"/>
  <c r="J270" i="3" a="1"/>
  <c r="J270" i="3" s="1"/>
  <c r="J271" i="3" a="1"/>
  <c r="J271" i="3" s="1"/>
  <c r="K271" i="3" s="1" a="1"/>
  <c r="K271" i="3" s="1"/>
  <c r="J272" i="3" a="1"/>
  <c r="J272" i="3" s="1"/>
  <c r="K272" i="3" s="1" a="1"/>
  <c r="K272" i="3" s="1"/>
  <c r="J273" i="3" a="1"/>
  <c r="J273" i="3" s="1"/>
  <c r="K273" i="3" s="1" a="1"/>
  <c r="K273" i="3" s="1"/>
  <c r="J274" i="3" a="1"/>
  <c r="J274" i="3" s="1"/>
  <c r="J275" i="3" a="1"/>
  <c r="J275" i="3"/>
  <c r="J276" i="3" a="1"/>
  <c r="J276" i="3" s="1"/>
  <c r="K276" i="3" s="1" a="1"/>
  <c r="K276" i="3" s="1"/>
  <c r="J277" i="3" a="1"/>
  <c r="J277" i="3" s="1"/>
  <c r="K277" i="3" s="1" a="1"/>
  <c r="K277" i="3" s="1"/>
  <c r="J278" i="3" a="1"/>
  <c r="J278" i="3"/>
  <c r="K278" i="3" s="1" a="1"/>
  <c r="K278" i="3" s="1"/>
  <c r="J279" i="3" a="1"/>
  <c r="J279" i="3"/>
  <c r="K279" i="3" s="1" a="1"/>
  <c r="K279" i="3" s="1"/>
  <c r="J280" i="3" a="1"/>
  <c r="J280" i="3" s="1"/>
  <c r="K280" i="3" s="1" a="1"/>
  <c r="K280" i="3" s="1"/>
  <c r="J281" i="3" a="1"/>
  <c r="J281" i="3"/>
  <c r="J282" i="3" a="1"/>
  <c r="J282" i="3" s="1"/>
  <c r="J283" i="3" a="1"/>
  <c r="J283" i="3" s="1"/>
  <c r="K283" i="3" s="1" a="1"/>
  <c r="K283" i="3" s="1"/>
  <c r="J284" i="3" a="1"/>
  <c r="J284" i="3" s="1"/>
  <c r="K284" i="3" s="1" a="1"/>
  <c r="K284" i="3" s="1"/>
  <c r="J285" i="3" a="1"/>
  <c r="J285" i="3"/>
  <c r="K285" i="3" s="1" a="1"/>
  <c r="K285" i="3" s="1"/>
  <c r="J286" i="3" a="1"/>
  <c r="J286" i="3"/>
  <c r="K286" i="3" s="1" a="1"/>
  <c r="K286" i="3" s="1"/>
  <c r="J287" i="3" a="1"/>
  <c r="J287" i="3" s="1"/>
  <c r="K287" i="3" s="1" a="1"/>
  <c r="K287" i="3" s="1"/>
  <c r="J288" i="3" a="1"/>
  <c r="J288" i="3" s="1"/>
  <c r="J289" i="3" a="1"/>
  <c r="J289" i="3"/>
  <c r="K289" i="3" s="1" a="1"/>
  <c r="K289" i="3" s="1"/>
  <c r="J290" i="3" a="1"/>
  <c r="J290" i="3"/>
  <c r="K290" i="3" s="1" a="1"/>
  <c r="K290" i="3" s="1"/>
  <c r="J291" i="3" a="1"/>
  <c r="J291" i="3" s="1"/>
  <c r="K291" i="3" s="1" a="1"/>
  <c r="K291" i="3" s="1"/>
  <c r="J292" i="3" a="1"/>
  <c r="J292" i="3"/>
  <c r="J293" i="3" a="1"/>
  <c r="J293" i="3" s="1"/>
  <c r="K293" i="3" s="1" a="1"/>
  <c r="K293" i="3" s="1"/>
  <c r="J294" i="3" a="1"/>
  <c r="J294" i="3" s="1"/>
  <c r="K294" i="3" s="1" a="1"/>
  <c r="K294" i="3" s="1"/>
  <c r="J295" i="3" a="1"/>
  <c r="J295" i="3" s="1"/>
  <c r="J296" i="3" a="1"/>
  <c r="J296" i="3"/>
  <c r="K296" i="3" s="1" a="1"/>
  <c r="K296" i="3" s="1"/>
  <c r="J297" i="3" a="1"/>
  <c r="J297" i="3"/>
  <c r="K297" i="3" s="1" a="1"/>
  <c r="K297" i="3" s="1"/>
  <c r="J298" i="3" a="1"/>
  <c r="J298" i="3" s="1"/>
  <c r="J299" i="3" a="1"/>
  <c r="J299" i="3" s="1"/>
  <c r="J300" i="3" a="1"/>
  <c r="J300" i="3" s="1"/>
  <c r="K300" i="3" s="1" a="1"/>
  <c r="K300" i="3" s="1"/>
  <c r="J301" i="3" a="1"/>
  <c r="J301" i="3" s="1"/>
  <c r="J302" i="3" a="1"/>
  <c r="J302" i="3" s="1"/>
  <c r="K302" i="3" s="1" a="1"/>
  <c r="K302" i="3" s="1"/>
  <c r="J303" i="3" a="1"/>
  <c r="J303" i="3" s="1"/>
  <c r="J304" i="3" a="1"/>
  <c r="J304" i="3" s="1"/>
  <c r="J305" i="3" a="1"/>
  <c r="J305" i="3" s="1"/>
  <c r="J306" i="3" a="1"/>
  <c r="J306" i="3" s="1"/>
  <c r="K306" i="3" s="1" a="1"/>
  <c r="K306" i="3" s="1"/>
  <c r="J307" i="3" a="1"/>
  <c r="J307" i="3" s="1"/>
  <c r="K307" i="3" s="1" a="1"/>
  <c r="K307" i="3" s="1"/>
  <c r="J308" i="3" a="1"/>
  <c r="J308" i="3"/>
  <c r="K308" i="3" s="1" a="1"/>
  <c r="K308" i="3" s="1"/>
  <c r="J309" i="3" a="1"/>
  <c r="J309" i="3"/>
  <c r="K309" i="3" s="1" a="1"/>
  <c r="K309" i="3" s="1"/>
  <c r="J310" i="3" a="1"/>
  <c r="J310" i="3"/>
  <c r="K310" i="3" s="1" a="1"/>
  <c r="K310" i="3" s="1"/>
  <c r="J311" i="3" a="1"/>
  <c r="J311" i="3" s="1"/>
  <c r="J312" i="3" a="1"/>
  <c r="J312" i="3" s="1"/>
  <c r="J313" i="3" a="1"/>
  <c r="J313" i="3" s="1"/>
  <c r="K313" i="3" s="1" a="1"/>
  <c r="K313" i="3" s="1"/>
  <c r="J314" i="3" a="1"/>
  <c r="J314" i="3"/>
  <c r="J315" i="3" a="1"/>
  <c r="J315" i="3" s="1"/>
  <c r="K315" i="3" s="1" a="1"/>
  <c r="K315" i="3" s="1"/>
  <c r="J316" i="3" a="1"/>
  <c r="J316" i="3" s="1"/>
  <c r="K316" i="3" s="1" a="1"/>
  <c r="K316" i="3" s="1"/>
  <c r="J317" i="3" a="1"/>
  <c r="J317" i="3"/>
  <c r="K317" i="3" s="1" a="1"/>
  <c r="K317" i="3" s="1"/>
  <c r="J318" i="3" a="1"/>
  <c r="J318" i="3" s="1"/>
  <c r="J319" i="3" a="1"/>
  <c r="J319" i="3" s="1"/>
  <c r="J320" i="3" a="1"/>
  <c r="J320" i="3" s="1"/>
  <c r="J321" i="3" a="1"/>
  <c r="J321" i="3"/>
  <c r="K321" i="3" s="1" a="1"/>
  <c r="K321" i="3" s="1"/>
  <c r="J322" i="3" a="1"/>
  <c r="J322" i="3" s="1"/>
  <c r="K322" i="3" s="1" a="1"/>
  <c r="K322" i="3" s="1"/>
  <c r="J323" i="3" a="1"/>
  <c r="J323" i="3"/>
  <c r="K323" i="3" s="1" a="1"/>
  <c r="K323" i="3" s="1"/>
  <c r="J324" i="3" a="1"/>
  <c r="J324" i="3" s="1"/>
  <c r="J325" i="3" a="1"/>
  <c r="J325" i="3" s="1"/>
  <c r="J326" i="3" a="1"/>
  <c r="J326" i="3"/>
  <c r="J327" i="3" a="1"/>
  <c r="J327" i="3" s="1"/>
  <c r="J328" i="3" a="1"/>
  <c r="J328" i="3" s="1"/>
  <c r="J329" i="3" a="1"/>
  <c r="J329" i="3" s="1"/>
  <c r="K329" i="3" s="1" a="1"/>
  <c r="K329" i="3" s="1"/>
  <c r="J330" i="3" a="1"/>
  <c r="J330" i="3" s="1"/>
  <c r="K330" i="3" s="1" a="1"/>
  <c r="K330" i="3" s="1"/>
  <c r="J331" i="3" a="1"/>
  <c r="J331" i="3" s="1"/>
  <c r="K331" i="3" s="1" a="1"/>
  <c r="K331" i="3" s="1"/>
  <c r="J332" i="3" a="1"/>
  <c r="J332" i="3" s="1"/>
  <c r="K332" i="3" s="1" a="1"/>
  <c r="K332" i="3" s="1"/>
  <c r="J333" i="3" a="1"/>
  <c r="J333" i="3" s="1"/>
  <c r="K333" i="3" s="1" a="1"/>
  <c r="K333" i="3" s="1"/>
  <c r="J334" i="3" a="1"/>
  <c r="J334" i="3" s="1"/>
  <c r="K334" i="3" s="1" a="1"/>
  <c r="K334" i="3" s="1"/>
  <c r="J335" i="3" a="1"/>
  <c r="J335" i="3" s="1"/>
  <c r="K335" i="3" s="1" a="1"/>
  <c r="K335" i="3" s="1"/>
  <c r="J336" i="3" a="1"/>
  <c r="J336" i="3" s="1"/>
  <c r="K336" i="3" s="1" a="1"/>
  <c r="K336" i="3" s="1"/>
  <c r="J337" i="3" a="1"/>
  <c r="J337" i="3"/>
  <c r="K337" i="3" s="1" a="1"/>
  <c r="K337" i="3" s="1"/>
  <c r="J338" i="3" a="1"/>
  <c r="J338" i="3"/>
  <c r="K338" i="3" s="1" a="1"/>
  <c r="K338" i="3" s="1"/>
  <c r="J339" i="3" a="1"/>
  <c r="J339" i="3"/>
  <c r="J340" i="3" a="1"/>
  <c r="J340" i="3"/>
  <c r="K340" i="3" s="1" a="1"/>
  <c r="K340" i="3" s="1"/>
  <c r="J341" i="3" a="1"/>
  <c r="J341" i="3" s="1"/>
  <c r="K341" i="3" s="1" a="1"/>
  <c r="K341" i="3" s="1"/>
  <c r="J342" i="3" a="1"/>
  <c r="J342" i="3" s="1"/>
  <c r="K342" i="3" s="1" a="1"/>
  <c r="K342" i="3" s="1"/>
  <c r="J343" i="3" a="1"/>
  <c r="J343" i="3" s="1"/>
  <c r="J344" i="3" a="1"/>
  <c r="J344" i="3"/>
  <c r="J345" i="3" a="1"/>
  <c r="J345" i="3" s="1"/>
  <c r="K345" i="3" s="1" a="1"/>
  <c r="K345" i="3" s="1"/>
  <c r="J346" i="3" a="1"/>
  <c r="J346" i="3" s="1"/>
  <c r="J347" i="3" a="1"/>
  <c r="J347" i="3" s="1"/>
  <c r="J348" i="3" a="1"/>
  <c r="J348" i="3" s="1"/>
  <c r="K348" i="3" s="1" a="1"/>
  <c r="K348" i="3" s="1"/>
  <c r="J349" i="3" a="1"/>
  <c r="J349" i="3" s="1"/>
  <c r="K349" i="3" s="1" a="1"/>
  <c r="K349" i="3" s="1"/>
  <c r="J350" i="3" a="1"/>
  <c r="J350" i="3"/>
  <c r="K350" i="3" s="1" a="1"/>
  <c r="K350" i="3" s="1"/>
  <c r="J351" i="3" a="1"/>
  <c r="J351" i="3"/>
  <c r="K351" i="3" s="1" a="1"/>
  <c r="K351" i="3" s="1"/>
  <c r="J352" i="3" a="1"/>
  <c r="J352" i="3" s="1"/>
  <c r="J353" i="3" a="1"/>
  <c r="J353" i="3"/>
  <c r="J354" i="3" a="1"/>
  <c r="J354" i="3" s="1"/>
  <c r="J355" i="3" a="1"/>
  <c r="J355" i="3" s="1"/>
  <c r="K355" i="3" s="1" a="1"/>
  <c r="K355" i="3" s="1"/>
  <c r="J356" i="3" a="1"/>
  <c r="J356" i="3" s="1"/>
  <c r="K356" i="3" s="1" a="1"/>
  <c r="K356" i="3" s="1"/>
  <c r="J357" i="3" a="1"/>
  <c r="J357" i="3" s="1"/>
  <c r="K357" i="3" s="1" a="1"/>
  <c r="K357" i="3" s="1"/>
  <c r="J358" i="3" a="1"/>
  <c r="J358" i="3"/>
  <c r="K358" i="3" s="1" a="1"/>
  <c r="K358" i="3" s="1"/>
  <c r="J359" i="3" a="1"/>
  <c r="J359" i="3" s="1"/>
  <c r="K359" i="3" s="1" a="1"/>
  <c r="K359" i="3" s="1"/>
  <c r="J360" i="3" a="1"/>
  <c r="J360" i="3" s="1"/>
  <c r="K360" i="3" s="1" a="1"/>
  <c r="K360" i="3" s="1"/>
  <c r="J361" i="3" a="1"/>
  <c r="J361" i="3" s="1"/>
  <c r="K361" i="3" s="1" a="1"/>
  <c r="K361" i="3" s="1"/>
  <c r="J362" i="3" a="1"/>
  <c r="J362" i="3"/>
  <c r="K362" i="3" s="1" a="1"/>
  <c r="K362" i="3" s="1"/>
  <c r="J363" i="3" a="1"/>
  <c r="J363" i="3" s="1"/>
  <c r="K363" i="3" s="1" a="1"/>
  <c r="K363" i="3" s="1"/>
  <c r="J364" i="3" a="1"/>
  <c r="J364" i="3" s="1"/>
  <c r="K364" i="3" s="1" a="1"/>
  <c r="K364" i="3" s="1"/>
  <c r="J365" i="3" a="1"/>
  <c r="J365" i="3"/>
  <c r="K365" i="3" s="1" a="1"/>
  <c r="K365" i="3" s="1"/>
  <c r="J366" i="3" a="1"/>
  <c r="J366" i="3" s="1"/>
  <c r="J367" i="3" a="1"/>
  <c r="J367" i="3"/>
  <c r="J368" i="3" a="1"/>
  <c r="J368" i="3" s="1"/>
  <c r="J369" i="3" a="1"/>
  <c r="J369" i="3" s="1"/>
  <c r="K369" i="3" s="1" a="1"/>
  <c r="K369" i="3" s="1"/>
  <c r="J370" i="3" a="1"/>
  <c r="J370" i="3" s="1"/>
  <c r="K370" i="3" s="1" a="1"/>
  <c r="K370" i="3" s="1"/>
  <c r="J371" i="3" a="1"/>
  <c r="J371" i="3"/>
  <c r="K371" i="3" s="1" a="1"/>
  <c r="K371" i="3" s="1"/>
  <c r="J372" i="3" a="1"/>
  <c r="J372" i="3" s="1"/>
  <c r="J373" i="3" a="1"/>
  <c r="J373" i="3"/>
  <c r="J374" i="3" a="1"/>
  <c r="J374" i="3"/>
  <c r="K374" i="3" s="1" a="1"/>
  <c r="K374" i="3" s="1"/>
  <c r="J375" i="3" a="1"/>
  <c r="J375" i="3"/>
  <c r="K375" i="3" s="1" a="1"/>
  <c r="K375" i="3" s="1"/>
  <c r="J376" i="3" a="1"/>
  <c r="J376" i="3" s="1"/>
  <c r="K376" i="3" s="1" a="1"/>
  <c r="K376" i="3" s="1"/>
  <c r="J377" i="3" a="1"/>
  <c r="J377" i="3" s="1"/>
  <c r="K377" i="3" s="1" a="1"/>
  <c r="K377" i="3" s="1"/>
  <c r="J378" i="3" a="1"/>
  <c r="J378" i="3" s="1"/>
  <c r="K378" i="3" s="1" a="1"/>
  <c r="K378" i="3" s="1"/>
  <c r="J379" i="3" a="1"/>
  <c r="J379" i="3" s="1"/>
  <c r="K379" i="3" s="1" a="1"/>
  <c r="K379" i="3" s="1"/>
  <c r="J380" i="3" a="1"/>
  <c r="J380" i="3"/>
  <c r="J381" i="3" a="1"/>
  <c r="J381" i="3"/>
  <c r="K381" i="3" s="1" a="1"/>
  <c r="K381" i="3" s="1"/>
  <c r="J382" i="3" a="1"/>
  <c r="J382" i="3"/>
  <c r="K382" i="3" s="1" a="1"/>
  <c r="K382" i="3" s="1"/>
  <c r="J383" i="3" a="1"/>
  <c r="J383" i="3" s="1"/>
  <c r="K383" i="3" s="1" a="1"/>
  <c r="K383" i="3" s="1"/>
  <c r="J384" i="3" a="1"/>
  <c r="J384" i="3" s="1"/>
  <c r="K384" i="3" s="1" a="1"/>
  <c r="K384" i="3" s="1"/>
  <c r="J385" i="3" a="1"/>
  <c r="J385" i="3" s="1"/>
  <c r="K385" i="3" s="1" a="1"/>
  <c r="K385" i="3" s="1"/>
  <c r="J386" i="3" a="1"/>
  <c r="J386" i="3" s="1"/>
  <c r="J387" i="3" a="1"/>
  <c r="J387" i="3" s="1"/>
  <c r="K387" i="3" s="1" a="1"/>
  <c r="K387" i="3" s="1"/>
  <c r="J388" i="3" a="1"/>
  <c r="J388" i="3"/>
  <c r="J389" i="3" a="1"/>
  <c r="J389" i="3" s="1"/>
  <c r="K389" i="3" s="1" a="1"/>
  <c r="K389" i="3" s="1"/>
  <c r="J390" i="3" a="1"/>
  <c r="J390" i="3" s="1"/>
  <c r="K390" i="3" s="1" a="1"/>
  <c r="K390" i="3" s="1"/>
  <c r="J391" i="3" a="1"/>
  <c r="J391" i="3" s="1"/>
  <c r="K391" i="3" s="1" a="1"/>
  <c r="K391" i="3" s="1"/>
  <c r="J392" i="3" a="1"/>
  <c r="J392" i="3" s="1"/>
  <c r="K392" i="3" s="1" a="1"/>
  <c r="K392" i="3" s="1"/>
  <c r="J393" i="3" a="1"/>
  <c r="J393" i="3"/>
  <c r="J394" i="3" a="1"/>
  <c r="J394" i="3"/>
  <c r="K394" i="3" s="1" a="1"/>
  <c r="K394" i="3" s="1"/>
  <c r="J395" i="3" a="1"/>
  <c r="J395" i="3" s="1"/>
  <c r="K395" i="3" s="1" a="1"/>
  <c r="K395" i="3" s="1"/>
  <c r="J396" i="3" a="1"/>
  <c r="J396" i="3" s="1"/>
  <c r="K396" i="3" s="1" a="1"/>
  <c r="K396" i="3" s="1"/>
  <c r="J397" i="3" a="1"/>
  <c r="J397" i="3" s="1"/>
  <c r="K397" i="3" s="1" a="1"/>
  <c r="K397" i="3" s="1"/>
  <c r="J398" i="3" a="1"/>
  <c r="J398" i="3" s="1"/>
  <c r="K398" i="3" s="1" a="1"/>
  <c r="K398" i="3" s="1"/>
  <c r="J399" i="3" a="1"/>
  <c r="J399" i="3" s="1"/>
  <c r="K399" i="3" s="1" a="1"/>
  <c r="K399" i="3" s="1"/>
  <c r="J400" i="3" a="1"/>
  <c r="J400" i="3"/>
  <c r="J401" i="3" a="1"/>
  <c r="J401" i="3"/>
  <c r="J402" i="3" a="1"/>
  <c r="J402" i="3" s="1"/>
  <c r="K402" i="3" s="1" a="1"/>
  <c r="K402" i="3" s="1"/>
  <c r="J403" i="3" a="1"/>
  <c r="J403" i="3" s="1"/>
  <c r="K403" i="3" s="1" a="1"/>
  <c r="K403" i="3" s="1"/>
  <c r="J404" i="3" a="1"/>
  <c r="J404" i="3" s="1"/>
  <c r="K404" i="3" s="1" a="1"/>
  <c r="K404" i="3" s="1"/>
  <c r="J405" i="3" a="1"/>
  <c r="J405" i="3" s="1"/>
  <c r="K405" i="3" s="1" a="1"/>
  <c r="K405" i="3" s="1"/>
  <c r="J406" i="3" a="1"/>
  <c r="J406" i="3" s="1"/>
  <c r="K406" i="3" s="1" a="1"/>
  <c r="K406" i="3" s="1"/>
  <c r="J407" i="3" a="1"/>
  <c r="J407" i="3" s="1"/>
  <c r="J408" i="3" a="1"/>
  <c r="J408" i="3" s="1"/>
  <c r="J409" i="3" a="1"/>
  <c r="J409" i="3"/>
  <c r="J410" i="3" a="1"/>
  <c r="J410" i="3" s="1"/>
  <c r="K410" i="3" s="1" a="1"/>
  <c r="K410" i="3" s="1"/>
  <c r="J411" i="3" a="1"/>
  <c r="J411" i="3"/>
  <c r="J412" i="3" a="1"/>
  <c r="J412" i="3" s="1"/>
  <c r="K412" i="3" s="1" a="1"/>
  <c r="K412" i="3" s="1"/>
  <c r="J413" i="3" a="1"/>
  <c r="J413" i="3" s="1"/>
  <c r="K413" i="3" s="1" a="1"/>
  <c r="K413" i="3" s="1"/>
  <c r="J414" i="3" a="1"/>
  <c r="J414" i="3" s="1"/>
  <c r="K414" i="3" s="1" a="1"/>
  <c r="K414" i="3" s="1"/>
  <c r="J415" i="3" a="1"/>
  <c r="J415" i="3"/>
  <c r="J416" i="3" a="1"/>
  <c r="J416" i="3"/>
  <c r="K416" i="3" s="1" a="1"/>
  <c r="K416" i="3" s="1"/>
  <c r="J417" i="3" a="1"/>
  <c r="J417" i="3" s="1"/>
  <c r="K417" i="3" s="1" a="1"/>
  <c r="K417" i="3" s="1"/>
  <c r="J418" i="3" a="1"/>
  <c r="J418" i="3" s="1"/>
  <c r="J419" i="3" a="1"/>
  <c r="J419" i="3"/>
  <c r="K419" i="3" s="1" a="1"/>
  <c r="K419" i="3" s="1"/>
  <c r="J420" i="3" a="1"/>
  <c r="J420" i="3" s="1"/>
  <c r="K420" i="3" s="1" a="1"/>
  <c r="K420" i="3" s="1"/>
  <c r="J421" i="3" a="1"/>
  <c r="J421" i="3" s="1"/>
  <c r="K421" i="3" s="1" a="1"/>
  <c r="K421" i="3" s="1"/>
  <c r="J422" i="3" a="1"/>
  <c r="J422" i="3" s="1"/>
  <c r="J423" i="3" a="1"/>
  <c r="J423" i="3" s="1"/>
  <c r="K423" i="3" s="1" a="1"/>
  <c r="K423" i="3" s="1"/>
  <c r="J424" i="3" a="1"/>
  <c r="J424" i="3" s="1"/>
  <c r="K424" i="3" s="1" a="1"/>
  <c r="K424" i="3" s="1"/>
  <c r="J425" i="3" a="1"/>
  <c r="J425" i="3" s="1"/>
  <c r="J426" i="3" a="1"/>
  <c r="J426" i="3" s="1"/>
  <c r="J427" i="3" a="1"/>
  <c r="J427" i="3" s="1"/>
  <c r="K427" i="3" s="1" a="1"/>
  <c r="K427" i="3" s="1"/>
  <c r="J428" i="3" a="1"/>
  <c r="J428" i="3" s="1"/>
  <c r="K428" i="3" s="1" a="1"/>
  <c r="K428" i="3" s="1"/>
  <c r="J429" i="3" a="1"/>
  <c r="J429" i="3" s="1"/>
  <c r="K429" i="3" s="1" a="1"/>
  <c r="K429" i="3" s="1"/>
  <c r="J430" i="3" a="1"/>
  <c r="J430" i="3"/>
  <c r="K430" i="3" s="1" a="1"/>
  <c r="K430" i="3" s="1"/>
  <c r="J431" i="3" a="1"/>
  <c r="J431" i="3" s="1"/>
  <c r="K431" i="3" s="1" a="1"/>
  <c r="K431" i="3" s="1"/>
  <c r="J432" i="3" a="1"/>
  <c r="J432" i="3" s="1"/>
  <c r="J433" i="3" a="1"/>
  <c r="J433" i="3" s="1"/>
  <c r="K433" i="3" s="1" a="1"/>
  <c r="K433" i="3" s="1"/>
  <c r="J434" i="3" a="1"/>
  <c r="J434" i="3" s="1"/>
  <c r="K434" i="3" s="1" a="1"/>
  <c r="K434" i="3" s="1"/>
  <c r="J435" i="3" a="1"/>
  <c r="J435" i="3"/>
  <c r="K435" i="3" s="1" a="1"/>
  <c r="K435" i="3" s="1"/>
  <c r="J436" i="3" a="1"/>
  <c r="J436" i="3" s="1"/>
  <c r="K436" i="3" s="1" a="1"/>
  <c r="K436" i="3" s="1"/>
  <c r="J437" i="3" a="1"/>
  <c r="J437" i="3" s="1"/>
  <c r="K437" i="3" s="1" a="1"/>
  <c r="K437" i="3" s="1"/>
  <c r="J438" i="3" a="1"/>
  <c r="J438" i="3" s="1"/>
  <c r="J439" i="3" a="1"/>
  <c r="J439" i="3"/>
  <c r="J440" i="3" a="1"/>
  <c r="J440" i="3" s="1"/>
  <c r="K440" i="3" s="1" a="1"/>
  <c r="K440" i="3" s="1"/>
  <c r="J441" i="3" a="1"/>
  <c r="J441" i="3" s="1"/>
  <c r="K441" i="3" s="1" a="1"/>
  <c r="K441" i="3" s="1"/>
  <c r="J442" i="3" a="1"/>
  <c r="J442" i="3" s="1"/>
  <c r="J443" i="3" a="1"/>
  <c r="J443" i="3"/>
  <c r="K443" i="3" s="1" a="1"/>
  <c r="K443" i="3" s="1"/>
  <c r="J444" i="3" a="1"/>
  <c r="J444" i="3" s="1"/>
  <c r="K444" i="3" s="1" a="1"/>
  <c r="K444" i="3" s="1"/>
  <c r="J445" i="3" a="1"/>
  <c r="J445" i="3" s="1"/>
  <c r="J446" i="3" a="1"/>
  <c r="J446" i="3"/>
  <c r="K446" i="3" s="1" a="1"/>
  <c r="K446" i="3" s="1"/>
  <c r="J447" i="3" a="1"/>
  <c r="J447" i="3" s="1"/>
  <c r="K447" i="3" s="1" a="1"/>
  <c r="K447" i="3" s="1"/>
  <c r="J448" i="3" a="1"/>
  <c r="J448" i="3"/>
  <c r="K448" i="3" s="1" a="1"/>
  <c r="K448" i="3" s="1"/>
  <c r="J449" i="3" a="1"/>
  <c r="J449" i="3" s="1"/>
  <c r="K449" i="3" s="1" a="1"/>
  <c r="K449" i="3" s="1"/>
  <c r="J450" i="3" a="1"/>
  <c r="J450" i="3" s="1"/>
  <c r="K450" i="3" s="1" a="1"/>
  <c r="K450" i="3" s="1"/>
  <c r="J451" i="3" a="1"/>
  <c r="J451" i="3" s="1"/>
  <c r="K451" i="3" s="1" a="1"/>
  <c r="K451" i="3" s="1"/>
  <c r="J452" i="3" a="1"/>
  <c r="J452" i="3"/>
  <c r="J453" i="3" a="1"/>
  <c r="J453" i="3" s="1"/>
  <c r="K453" i="3" s="1" a="1"/>
  <c r="K453" i="3" s="1"/>
  <c r="J454" i="3" a="1"/>
  <c r="J454" i="3" s="1"/>
  <c r="J455" i="3" a="1"/>
  <c r="J455" i="3" s="1"/>
  <c r="K455" i="3" s="1" a="1"/>
  <c r="K455" i="3" s="1"/>
  <c r="J456" i="3" a="1"/>
  <c r="J456" i="3" s="1"/>
  <c r="K456" i="3" s="1" a="1"/>
  <c r="K456" i="3" s="1"/>
  <c r="J457" i="3" a="1"/>
  <c r="J457" i="3"/>
  <c r="K457" i="3" s="1" a="1"/>
  <c r="K457" i="3" s="1"/>
  <c r="J458" i="3" a="1"/>
  <c r="J458" i="3" s="1"/>
  <c r="K458" i="3" s="1" a="1"/>
  <c r="K458" i="3" s="1"/>
  <c r="J459" i="3" a="1"/>
  <c r="J459" i="3" s="1"/>
  <c r="K459" i="3" s="1" a="1"/>
  <c r="K459" i="3" s="1"/>
  <c r="J460" i="3" a="1"/>
  <c r="J460" i="3" s="1"/>
  <c r="K460" i="3" s="1" a="1"/>
  <c r="K460" i="3" s="1"/>
  <c r="J461" i="3" a="1"/>
  <c r="J461" i="3"/>
  <c r="J462" i="3" a="1"/>
  <c r="J462" i="3" s="1"/>
  <c r="J463" i="3" a="1"/>
  <c r="J463" i="3"/>
  <c r="K463" i="3" s="1" a="1"/>
  <c r="K463" i="3" s="1"/>
  <c r="J464" i="3" a="1"/>
  <c r="J464" i="3" s="1"/>
  <c r="K464" i="3" s="1" a="1"/>
  <c r="K464" i="3" s="1"/>
  <c r="J465" i="3" a="1"/>
  <c r="J465" i="3"/>
  <c r="K465" i="3" s="1" a="1"/>
  <c r="K465" i="3" s="1"/>
  <c r="J466" i="3" a="1"/>
  <c r="J466" i="3" s="1"/>
  <c r="K466" i="3" s="1" a="1"/>
  <c r="K466" i="3" s="1"/>
  <c r="J467" i="3" a="1"/>
  <c r="J467" i="3" s="1"/>
  <c r="K467" i="3" s="1" a="1"/>
  <c r="K467" i="3" s="1"/>
  <c r="J468" i="3" a="1"/>
  <c r="J468" i="3" s="1"/>
  <c r="J469" i="3" a="1"/>
  <c r="J469" i="3"/>
  <c r="K469" i="3" s="1" a="1"/>
  <c r="K469" i="3" s="1"/>
  <c r="J470" i="3" a="1"/>
  <c r="J470" i="3" s="1"/>
  <c r="K470" i="3" s="1" a="1"/>
  <c r="K470" i="3" s="1"/>
  <c r="J471" i="3" a="1"/>
  <c r="J471" i="3"/>
  <c r="K471" i="3" s="1" a="1"/>
  <c r="K471" i="3" s="1"/>
  <c r="J472" i="3" a="1"/>
  <c r="J472" i="3"/>
  <c r="K472" i="3" s="1" a="1"/>
  <c r="K472" i="3" s="1"/>
  <c r="J473" i="3" a="1"/>
  <c r="J473" i="3" s="1"/>
  <c r="K473" i="3" s="1" a="1"/>
  <c r="K473" i="3" s="1"/>
  <c r="J474" i="3" a="1"/>
  <c r="J474" i="3" s="1"/>
  <c r="K474" i="3" s="1" a="1"/>
  <c r="K474" i="3" s="1"/>
  <c r="J475" i="3" a="1"/>
  <c r="J475" i="3"/>
  <c r="J476" i="3" a="1"/>
  <c r="J476" i="3"/>
  <c r="J477" i="3" a="1"/>
  <c r="J477" i="3" s="1"/>
  <c r="K477" i="3" s="1" a="1"/>
  <c r="K477" i="3" s="1"/>
  <c r="J478" i="3" a="1"/>
  <c r="J478" i="3"/>
  <c r="J479" i="3" a="1"/>
  <c r="J479" i="3"/>
  <c r="K479" i="3" s="1" a="1"/>
  <c r="K479" i="3" s="1"/>
  <c r="J480" i="3" a="1"/>
  <c r="J480" i="3" s="1"/>
  <c r="K480" i="3" s="1" a="1"/>
  <c r="K480" i="3" s="1"/>
  <c r="J481" i="3" a="1"/>
  <c r="J481" i="3" s="1"/>
  <c r="K481" i="3" s="1" a="1"/>
  <c r="K481" i="3" s="1"/>
  <c r="J482" i="3" a="1"/>
  <c r="J482" i="3" s="1"/>
  <c r="K482" i="3" s="1" a="1"/>
  <c r="K482" i="3" s="1"/>
  <c r="J483" i="3" a="1"/>
  <c r="J483" i="3" s="1"/>
  <c r="J484" i="3" a="1"/>
  <c r="J484" i="3"/>
  <c r="J485" i="3" a="1"/>
  <c r="J485" i="3"/>
  <c r="K485" i="3" s="1" a="1"/>
  <c r="K485" i="3" s="1"/>
  <c r="J486" i="3" a="1"/>
  <c r="J486" i="3" s="1"/>
  <c r="K486" i="3" s="1" a="1"/>
  <c r="K486" i="3" s="1"/>
  <c r="J487" i="3" a="1"/>
  <c r="J487" i="3" s="1"/>
  <c r="K487" i="3" s="1" a="1"/>
  <c r="K487" i="3" s="1"/>
  <c r="J488" i="3" a="1"/>
  <c r="J488" i="3" s="1"/>
  <c r="K488" i="3" s="1" a="1"/>
  <c r="K488" i="3" s="1"/>
  <c r="J489" i="3" a="1"/>
  <c r="J489" i="3"/>
  <c r="K489" i="3" s="1" a="1"/>
  <c r="K489" i="3" s="1"/>
  <c r="J490" i="3" a="1"/>
  <c r="J490" i="3" s="1"/>
  <c r="J491" i="3" a="1"/>
  <c r="J491" i="3" s="1"/>
  <c r="K491" i="3" s="1" a="1"/>
  <c r="K491" i="3" s="1"/>
  <c r="J492" i="3" a="1"/>
  <c r="J492" i="3" s="1"/>
  <c r="J493" i="3" a="1"/>
  <c r="J493" i="3" s="1"/>
  <c r="K493" i="3" s="1" a="1"/>
  <c r="K493" i="3" s="1"/>
  <c r="J494" i="3" a="1"/>
  <c r="J494" i="3"/>
  <c r="K494" i="3" s="1" a="1"/>
  <c r="K494" i="3" s="1"/>
  <c r="J495" i="3" a="1"/>
  <c r="J495" i="3" s="1"/>
  <c r="J496" i="3" a="1"/>
  <c r="J496" i="3" s="1"/>
  <c r="J497" i="3" a="1"/>
  <c r="J497" i="3" s="1"/>
  <c r="K497" i="3" s="1" a="1"/>
  <c r="K497" i="3" s="1"/>
  <c r="J498" i="3" a="1"/>
  <c r="J498" i="3" s="1"/>
  <c r="J499" i="3" a="1"/>
  <c r="J499" i="3"/>
  <c r="K499" i="3" s="1" a="1"/>
  <c r="K499" i="3" s="1"/>
  <c r="J500" i="3" a="1"/>
  <c r="J500" i="3" s="1"/>
  <c r="K500" i="3" s="1" a="1"/>
  <c r="K500" i="3" s="1"/>
  <c r="J501" i="3" a="1"/>
  <c r="J501" i="3" s="1"/>
  <c r="K501" i="3" s="1" a="1"/>
  <c r="K501" i="3" s="1"/>
  <c r="J502" i="3" a="1"/>
  <c r="J502" i="3"/>
  <c r="K502" i="3" s="1" a="1"/>
  <c r="K502" i="3" s="1"/>
  <c r="J503" i="3" a="1"/>
  <c r="J503" i="3" s="1"/>
  <c r="J504" i="3" a="1"/>
  <c r="J504" i="3" s="1"/>
  <c r="K504" i="3" s="1" a="1"/>
  <c r="K504" i="3" s="1"/>
  <c r="J5" i="3" a="1"/>
  <c r="J5" i="3" s="1"/>
  <c r="K5" i="3" s="1" a="1"/>
  <c r="K5" i="3" s="1"/>
  <c r="H6" i="3" a="1"/>
  <c r="H6" i="3" s="1"/>
  <c r="H7" i="3" a="1"/>
  <c r="H7" i="3" s="1"/>
  <c r="I7" i="3" s="1" a="1"/>
  <c r="I7" i="3" s="1"/>
  <c r="H8" i="3" a="1"/>
  <c r="H8" i="3" s="1"/>
  <c r="I8" i="3" s="1" a="1"/>
  <c r="I8" i="3" s="1"/>
  <c r="H9" i="3" a="1"/>
  <c r="H9" i="3" s="1"/>
  <c r="I9" i="3" s="1" a="1"/>
  <c r="I9" i="3" s="1"/>
  <c r="H10" i="3" a="1"/>
  <c r="H10" i="3"/>
  <c r="I10" i="3" s="1" a="1"/>
  <c r="I10" i="3" s="1"/>
  <c r="H11" i="3" a="1"/>
  <c r="H11" i="3"/>
  <c r="I11" i="3" s="1" a="1"/>
  <c r="I11" i="3" s="1"/>
  <c r="H12" i="3" a="1"/>
  <c r="H12" i="3" s="1"/>
  <c r="I12" i="3" s="1" a="1"/>
  <c r="I12" i="3" s="1"/>
  <c r="H13" i="3" a="1"/>
  <c r="H13" i="3" s="1"/>
  <c r="I13" i="3" s="1" a="1"/>
  <c r="I13" i="3" s="1"/>
  <c r="H14" i="3" a="1"/>
  <c r="H14" i="3" s="1"/>
  <c r="I14" i="3" s="1" a="1"/>
  <c r="I14" i="3" s="1"/>
  <c r="H15" i="3" a="1"/>
  <c r="H15" i="3" s="1"/>
  <c r="I15" i="3" s="1" a="1"/>
  <c r="I15" i="3" s="1"/>
  <c r="H16" i="3" a="1"/>
  <c r="H16" i="3" s="1"/>
  <c r="H17" i="3" a="1"/>
  <c r="H17" i="3"/>
  <c r="H18" i="3" a="1"/>
  <c r="H18" i="3" s="1"/>
  <c r="H19" i="3" a="1"/>
  <c r="H19" i="3" s="1"/>
  <c r="I19" i="3" s="1" a="1"/>
  <c r="I19" i="3" s="1"/>
  <c r="H20" i="3" a="1"/>
  <c r="H20" i="3" s="1"/>
  <c r="I20" i="3" s="1" a="1"/>
  <c r="I20" i="3" s="1"/>
  <c r="H21" i="3" a="1"/>
  <c r="H21" i="3"/>
  <c r="I21" i="3" s="1" a="1"/>
  <c r="I21" i="3" s="1"/>
  <c r="H22" i="3" a="1"/>
  <c r="H22" i="3" s="1"/>
  <c r="I22" i="3" s="1" a="1"/>
  <c r="I22" i="3" s="1"/>
  <c r="H23" i="3" a="1"/>
  <c r="H23" i="3" s="1"/>
  <c r="I23" i="3" s="1" a="1"/>
  <c r="I23" i="3" s="1"/>
  <c r="H24" i="3" a="1"/>
  <c r="H24" i="3" s="1"/>
  <c r="I24" i="3" s="1" a="1"/>
  <c r="I24" i="3" s="1"/>
  <c r="H25" i="3" a="1"/>
  <c r="H25" i="3" s="1"/>
  <c r="H26" i="3" a="1"/>
  <c r="H26" i="3" s="1"/>
  <c r="I26" i="3" s="1" a="1"/>
  <c r="I26" i="3" s="1"/>
  <c r="H27" i="3" a="1"/>
  <c r="H27" i="3"/>
  <c r="I27" i="3" s="1" a="1"/>
  <c r="I27" i="3" s="1"/>
  <c r="H28" i="3" a="1"/>
  <c r="H28" i="3" s="1"/>
  <c r="I28" i="3" s="1" a="1"/>
  <c r="I28" i="3" s="1"/>
  <c r="H29" i="3" a="1"/>
  <c r="H29" i="3"/>
  <c r="I29" i="3" s="1" a="1"/>
  <c r="I29" i="3" s="1"/>
  <c r="H30" i="3" a="1"/>
  <c r="H30" i="3" s="1"/>
  <c r="H31" i="3" a="1"/>
  <c r="H31" i="3" s="1"/>
  <c r="H32" i="3" a="1"/>
  <c r="H32" i="3" s="1"/>
  <c r="H33" i="3" a="1"/>
  <c r="H33" i="3" s="1"/>
  <c r="I33" i="3" s="1" a="1"/>
  <c r="I33" i="3" s="1"/>
  <c r="H34" i="3" a="1"/>
  <c r="H34" i="3"/>
  <c r="H35" i="3" a="1"/>
  <c r="H35" i="3"/>
  <c r="I35" i="3" s="1" a="1"/>
  <c r="I35" i="3" s="1"/>
  <c r="H36" i="3" a="1"/>
  <c r="H36" i="3" s="1"/>
  <c r="I36" i="3" s="1" a="1"/>
  <c r="I36" i="3" s="1"/>
  <c r="H37" i="3" a="1"/>
  <c r="H37" i="3" s="1"/>
  <c r="I37" i="3" s="1" a="1"/>
  <c r="I37" i="3" s="1"/>
  <c r="H38" i="3" a="1"/>
  <c r="H38" i="3" s="1"/>
  <c r="I38" i="3" s="1" a="1"/>
  <c r="I38" i="3" s="1"/>
  <c r="H39" i="3" a="1"/>
  <c r="H39" i="3" s="1"/>
  <c r="I39" i="3" s="1" a="1"/>
  <c r="I39" i="3" s="1"/>
  <c r="H40" i="3" a="1"/>
  <c r="H40" i="3" s="1"/>
  <c r="I40" i="3" s="1" a="1"/>
  <c r="I40" i="3" s="1"/>
  <c r="H41" i="3" a="1"/>
  <c r="H41" i="3"/>
  <c r="I41" i="3" s="1" a="1"/>
  <c r="I41" i="3" s="1"/>
  <c r="H42" i="3" a="1"/>
  <c r="H42" i="3" s="1"/>
  <c r="I42" i="3" s="1" a="1"/>
  <c r="I42" i="3" s="1"/>
  <c r="H43" i="3" a="1"/>
  <c r="H43" i="3" s="1"/>
  <c r="I43" i="3" s="1" a="1"/>
  <c r="I43" i="3" s="1"/>
  <c r="H44" i="3" a="1"/>
  <c r="H44" i="3" s="1"/>
  <c r="I44" i="3" s="1" a="1"/>
  <c r="I44" i="3" s="1"/>
  <c r="H45" i="3" a="1"/>
  <c r="H45" i="3"/>
  <c r="I45" i="3" s="1" a="1"/>
  <c r="I45" i="3" s="1"/>
  <c r="H46" i="3" a="1"/>
  <c r="H46" i="3" s="1"/>
  <c r="I46" i="3" s="1" a="1"/>
  <c r="I46" i="3" s="1"/>
  <c r="H47" i="3" a="1"/>
  <c r="H47" i="3"/>
  <c r="I47" i="3" s="1" a="1"/>
  <c r="I47" i="3" s="1"/>
  <c r="H48" i="3" a="1"/>
  <c r="H48" i="3" s="1"/>
  <c r="I48" i="3" s="1" a="1"/>
  <c r="I48" i="3" s="1"/>
  <c r="H49" i="3" a="1"/>
  <c r="H49" i="3" s="1"/>
  <c r="H50" i="3" a="1"/>
  <c r="H50" i="3" s="1"/>
  <c r="H51" i="3" a="1"/>
  <c r="H51" i="3" s="1"/>
  <c r="H52" i="3" a="1"/>
  <c r="H52" i="3"/>
  <c r="I52" i="3" s="1" a="1"/>
  <c r="I52" i="3" s="1"/>
  <c r="H53" i="3" a="1"/>
  <c r="H53" i="3"/>
  <c r="I53" i="3" s="1" a="1"/>
  <c r="I53" i="3" s="1"/>
  <c r="H54" i="3" a="1"/>
  <c r="H54" i="3" s="1"/>
  <c r="I54" i="3" s="1" a="1"/>
  <c r="I54" i="3" s="1"/>
  <c r="H55" i="3" a="1"/>
  <c r="H55" i="3" s="1"/>
  <c r="H56" i="3" a="1"/>
  <c r="H56" i="3" s="1"/>
  <c r="I56" i="3" s="1" a="1"/>
  <c r="I56" i="3" s="1"/>
  <c r="H57" i="3" a="1"/>
  <c r="H57" i="3" s="1"/>
  <c r="I57" i="3" s="1" a="1"/>
  <c r="I57" i="3" s="1"/>
  <c r="H58" i="3" a="1"/>
  <c r="H58" i="3"/>
  <c r="H59" i="3" a="1"/>
  <c r="H59" i="3" s="1"/>
  <c r="I59" i="3" s="1" a="1"/>
  <c r="I59" i="3" s="1"/>
  <c r="H60" i="3" a="1"/>
  <c r="H60" i="3" s="1"/>
  <c r="I60" i="3" s="1" a="1"/>
  <c r="I60" i="3" s="1"/>
  <c r="H61" i="3" a="1"/>
  <c r="H61" i="3" s="1"/>
  <c r="H62" i="3" a="1"/>
  <c r="H62" i="3" s="1"/>
  <c r="I62" i="3" s="1" a="1"/>
  <c r="I62" i="3" s="1"/>
  <c r="H63" i="3" a="1"/>
  <c r="H63" i="3"/>
  <c r="H64" i="3" a="1"/>
  <c r="H64" i="3" s="1"/>
  <c r="H65" i="3" a="1"/>
  <c r="H65" i="3"/>
  <c r="H66" i="3" a="1"/>
  <c r="H66" i="3" s="1"/>
  <c r="I66" i="3" s="1" a="1"/>
  <c r="I66" i="3" s="1"/>
  <c r="H67" i="3" a="1"/>
  <c r="H67" i="3" s="1"/>
  <c r="H68" i="3" a="1"/>
  <c r="H68" i="3" s="1"/>
  <c r="I68" i="3" s="1" a="1"/>
  <c r="I68" i="3" s="1"/>
  <c r="H69" i="3" a="1"/>
  <c r="H69" i="3" s="1"/>
  <c r="I69" i="3" s="1" a="1"/>
  <c r="I69" i="3" s="1"/>
  <c r="H70" i="3" a="1"/>
  <c r="H70" i="3" s="1"/>
  <c r="I70" i="3" s="1" a="1"/>
  <c r="I70" i="3" s="1"/>
  <c r="H71" i="3" a="1"/>
  <c r="H71" i="3"/>
  <c r="H72" i="3" a="1"/>
  <c r="H72" i="3" s="1"/>
  <c r="H73" i="3" a="1"/>
  <c r="H73" i="3" s="1"/>
  <c r="H74" i="3" a="1"/>
  <c r="H74" i="3" s="1"/>
  <c r="I74" i="3" s="1" a="1"/>
  <c r="I74" i="3" s="1"/>
  <c r="H75" i="3" a="1"/>
  <c r="H75" i="3"/>
  <c r="I75" i="3" s="1" a="1"/>
  <c r="I75" i="3" s="1"/>
  <c r="H76" i="3" a="1"/>
  <c r="H76" i="3"/>
  <c r="I76" i="3" s="1" a="1"/>
  <c r="I76" i="3" s="1"/>
  <c r="H77" i="3" a="1"/>
  <c r="H77" i="3" s="1"/>
  <c r="I77" i="3" s="1" a="1"/>
  <c r="I77" i="3" s="1"/>
  <c r="H78" i="3" a="1"/>
  <c r="H78" i="3" s="1"/>
  <c r="H79" i="3" a="1"/>
  <c r="H79" i="3" s="1"/>
  <c r="H80" i="3" a="1"/>
  <c r="H80" i="3" s="1"/>
  <c r="H81" i="3" a="1"/>
  <c r="H81" i="3" s="1"/>
  <c r="I81" i="3" s="1" a="1"/>
  <c r="I81" i="3" s="1"/>
  <c r="H82" i="3" a="1"/>
  <c r="H82" i="3"/>
  <c r="I82" i="3" s="1" a="1"/>
  <c r="I82" i="3" s="1"/>
  <c r="H83" i="3" a="1"/>
  <c r="H83" i="3"/>
  <c r="I83" i="3" s="1" a="1"/>
  <c r="I83" i="3" s="1"/>
  <c r="H84" i="3" a="1"/>
  <c r="H84" i="3" s="1"/>
  <c r="I84" i="3" s="1" a="1"/>
  <c r="I84" i="3" s="1"/>
  <c r="H85" i="3" a="1"/>
  <c r="H85" i="3" s="1"/>
  <c r="I85" i="3" s="1" a="1"/>
  <c r="I85" i="3" s="1"/>
  <c r="H86" i="3" a="1"/>
  <c r="H86" i="3" s="1"/>
  <c r="I86" i="3" s="1" a="1"/>
  <c r="I86" i="3" s="1"/>
  <c r="H87" i="3" a="1"/>
  <c r="H87" i="3" s="1"/>
  <c r="H88" i="3" a="1"/>
  <c r="H88" i="3" s="1"/>
  <c r="I88" i="3" s="1" a="1"/>
  <c r="I88" i="3" s="1"/>
  <c r="H89" i="3" a="1"/>
  <c r="H89" i="3"/>
  <c r="H90" i="3" a="1"/>
  <c r="H90" i="3" s="1"/>
  <c r="I90" i="3" s="1" a="1"/>
  <c r="I90" i="3" s="1"/>
  <c r="H91" i="3" a="1"/>
  <c r="H91" i="3" s="1"/>
  <c r="H92" i="3" a="1"/>
  <c r="H92" i="3" s="1"/>
  <c r="H93" i="3" a="1"/>
  <c r="H93" i="3"/>
  <c r="I93" i="3" s="1" a="1"/>
  <c r="I93" i="3" s="1"/>
  <c r="H94" i="3" a="1"/>
  <c r="H94" i="3" s="1"/>
  <c r="I94" i="3" s="1" a="1"/>
  <c r="I94" i="3" s="1"/>
  <c r="H95" i="3" a="1"/>
  <c r="H95" i="3"/>
  <c r="H96" i="3" a="1"/>
  <c r="H96" i="3" s="1"/>
  <c r="H97" i="3" a="1"/>
  <c r="H97" i="3" s="1"/>
  <c r="H98" i="3" a="1"/>
  <c r="H98" i="3" s="1"/>
  <c r="I98" i="3" s="1" a="1"/>
  <c r="I98" i="3" s="1"/>
  <c r="H99" i="3" a="1"/>
  <c r="H99" i="3"/>
  <c r="I99" i="3" s="1" a="1"/>
  <c r="I99" i="3" s="1"/>
  <c r="H100" i="3" a="1"/>
  <c r="H100" i="3"/>
  <c r="I100" i="3" s="1" a="1"/>
  <c r="I100" i="3" s="1"/>
  <c r="H101" i="3" a="1"/>
  <c r="H101" i="3"/>
  <c r="I101" i="3" s="1" a="1"/>
  <c r="I101" i="3" s="1"/>
  <c r="H102" i="3" a="1"/>
  <c r="H102" i="3" s="1"/>
  <c r="H103" i="3" a="1"/>
  <c r="H103" i="3" s="1"/>
  <c r="H104" i="3" a="1"/>
  <c r="H104" i="3" s="1"/>
  <c r="H105" i="3" a="1"/>
  <c r="H105" i="3" s="1"/>
  <c r="I105" i="3" s="1" a="1"/>
  <c r="I105" i="3" s="1"/>
  <c r="H106" i="3" a="1"/>
  <c r="H106" i="3" s="1"/>
  <c r="H107" i="3" a="1"/>
  <c r="H107" i="3" s="1"/>
  <c r="I107" i="3" s="1" a="1"/>
  <c r="I107" i="3" s="1"/>
  <c r="H108" i="3" a="1"/>
  <c r="H108" i="3" s="1"/>
  <c r="H109" i="3" a="1"/>
  <c r="H109" i="3" s="1"/>
  <c r="H110" i="3" a="1"/>
  <c r="H110" i="3" s="1"/>
  <c r="I110" i="3" s="1" a="1"/>
  <c r="I110" i="3" s="1"/>
  <c r="H111" i="3" a="1"/>
  <c r="H111" i="3" s="1"/>
  <c r="I111" i="3" s="1" a="1"/>
  <c r="I111" i="3" s="1"/>
  <c r="H112" i="3" a="1"/>
  <c r="H112" i="3" s="1"/>
  <c r="I112" i="3" s="1" a="1"/>
  <c r="I112" i="3" s="1"/>
  <c r="H113" i="3" a="1"/>
  <c r="H113" i="3" s="1"/>
  <c r="I113" i="3" s="1" a="1"/>
  <c r="I113" i="3" s="1"/>
  <c r="H114" i="3" a="1"/>
  <c r="H114" i="3" s="1"/>
  <c r="I114" i="3" s="1" a="1"/>
  <c r="I114" i="3" s="1"/>
  <c r="H115" i="3" a="1"/>
  <c r="H115" i="3" s="1"/>
  <c r="I115" i="3" s="1" a="1"/>
  <c r="I115" i="3" s="1"/>
  <c r="H116" i="3" a="1"/>
  <c r="H116" i="3" s="1"/>
  <c r="I116" i="3" s="1" a="1"/>
  <c r="I116" i="3" s="1"/>
  <c r="H117" i="3" a="1"/>
  <c r="H117" i="3" s="1"/>
  <c r="I117" i="3" s="1" a="1"/>
  <c r="I117" i="3" s="1"/>
  <c r="H118" i="3" a="1"/>
  <c r="H118" i="3" s="1"/>
  <c r="I118" i="3" s="1" a="1"/>
  <c r="I118" i="3" s="1"/>
  <c r="H119" i="3" a="1"/>
  <c r="H119" i="3" s="1"/>
  <c r="I119" i="3" s="1" a="1"/>
  <c r="I119" i="3" s="1"/>
  <c r="H120" i="3" a="1"/>
  <c r="H120" i="3" s="1"/>
  <c r="H121" i="3" a="1"/>
  <c r="H121" i="3" s="1"/>
  <c r="H122" i="3" a="1"/>
  <c r="H122" i="3" s="1"/>
  <c r="I122" i="3" s="1" a="1"/>
  <c r="I122" i="3" s="1"/>
  <c r="H123" i="3" a="1"/>
  <c r="H123" i="3" s="1"/>
  <c r="H124" i="3" a="1"/>
  <c r="H124" i="3" s="1"/>
  <c r="H125" i="3" a="1"/>
  <c r="H125" i="3" s="1"/>
  <c r="H126" i="3" a="1"/>
  <c r="H126" i="3" s="1"/>
  <c r="H127" i="3" a="1"/>
  <c r="H127" i="3" s="1"/>
  <c r="H128" i="3" a="1"/>
  <c r="H128" i="3" s="1"/>
  <c r="I128" i="3" s="1" a="1"/>
  <c r="I128" i="3" s="1"/>
  <c r="H129" i="3" a="1"/>
  <c r="H129" i="3" s="1"/>
  <c r="I129" i="3" s="1" a="1"/>
  <c r="I129" i="3" s="1"/>
  <c r="H130" i="3" a="1"/>
  <c r="H130" i="3" s="1"/>
  <c r="I130" i="3" s="1" a="1"/>
  <c r="I130" i="3" s="1"/>
  <c r="H131" i="3" a="1"/>
  <c r="H131" i="3" s="1"/>
  <c r="I131" i="3" s="1" a="1"/>
  <c r="I131" i="3" s="1"/>
  <c r="H132" i="3" a="1"/>
  <c r="H132" i="3" s="1"/>
  <c r="I132" i="3" s="1" a="1"/>
  <c r="I132" i="3" s="1"/>
  <c r="H133" i="3" a="1"/>
  <c r="H133" i="3" s="1"/>
  <c r="I133" i="3" s="1" a="1"/>
  <c r="I133" i="3" s="1"/>
  <c r="H134" i="3" a="1"/>
  <c r="H134" i="3" s="1"/>
  <c r="I134" i="3" s="1" a="1"/>
  <c r="I134" i="3" s="1"/>
  <c r="H135" i="3" a="1"/>
  <c r="H135" i="3" s="1"/>
  <c r="I135" i="3" s="1" a="1"/>
  <c r="I135" i="3" s="1"/>
  <c r="H136" i="3" a="1"/>
  <c r="H136" i="3" s="1"/>
  <c r="I136" i="3" s="1" a="1"/>
  <c r="I136" i="3" s="1"/>
  <c r="H137" i="3" a="1"/>
  <c r="H137" i="3" s="1"/>
  <c r="I137" i="3" s="1" a="1"/>
  <c r="I137" i="3" s="1"/>
  <c r="H138" i="3" a="1"/>
  <c r="H138" i="3" s="1"/>
  <c r="I138" i="3" s="1" a="1"/>
  <c r="I138" i="3" s="1"/>
  <c r="H139" i="3" a="1"/>
  <c r="H139" i="3" s="1"/>
  <c r="H140" i="3" a="1"/>
  <c r="H140" i="3" s="1"/>
  <c r="I140" i="3" s="1" a="1"/>
  <c r="I140" i="3" s="1"/>
  <c r="H141" i="3" a="1"/>
  <c r="H141" i="3" s="1"/>
  <c r="I141" i="3" s="1" a="1"/>
  <c r="I141" i="3" s="1"/>
  <c r="H142" i="3" a="1"/>
  <c r="H142" i="3" s="1"/>
  <c r="I142" i="3" s="1" a="1"/>
  <c r="I142" i="3" s="1"/>
  <c r="H143" i="3" a="1"/>
  <c r="H143" i="3"/>
  <c r="H144" i="3" a="1"/>
  <c r="H144" i="3" s="1"/>
  <c r="H145" i="3" a="1"/>
  <c r="H145" i="3" s="1"/>
  <c r="H146" i="3" a="1"/>
  <c r="H146" i="3" s="1"/>
  <c r="I146" i="3" s="1" a="1"/>
  <c r="I146" i="3" s="1"/>
  <c r="H147" i="3" a="1"/>
  <c r="H147" i="3" s="1"/>
  <c r="I147" i="3" s="1" a="1"/>
  <c r="I147" i="3" s="1"/>
  <c r="H148" i="3" a="1"/>
  <c r="H148" i="3"/>
  <c r="I148" i="3" s="1" a="1"/>
  <c r="I148" i="3" s="1"/>
  <c r="H149" i="3" a="1"/>
  <c r="H149" i="3" s="1"/>
  <c r="I149" i="3" s="1" a="1"/>
  <c r="I149" i="3" s="1"/>
  <c r="H150" i="3" a="1"/>
  <c r="H150" i="3" s="1"/>
  <c r="H151" i="3" a="1"/>
  <c r="H151" i="3" s="1"/>
  <c r="H152" i="3" a="1"/>
  <c r="H152" i="3" s="1"/>
  <c r="H153" i="3" a="1"/>
  <c r="H153" i="3" s="1"/>
  <c r="H154" i="3" a="1"/>
  <c r="H154" i="3"/>
  <c r="I154" i="3" s="1" a="1"/>
  <c r="I154" i="3" s="1"/>
  <c r="H155" i="3" a="1"/>
  <c r="H155" i="3"/>
  <c r="I155" i="3" s="1" a="1"/>
  <c r="I155" i="3" s="1"/>
  <c r="H156" i="3" a="1"/>
  <c r="H156" i="3" s="1"/>
  <c r="I156" i="3" s="1" a="1"/>
  <c r="I156" i="3" s="1"/>
  <c r="H157" i="3" a="1"/>
  <c r="H157" i="3" s="1"/>
  <c r="I157" i="3" s="1" a="1"/>
  <c r="I157" i="3" s="1"/>
  <c r="H158" i="3" a="1"/>
  <c r="H158" i="3" s="1"/>
  <c r="I158" i="3" s="1" a="1"/>
  <c r="I158" i="3" s="1"/>
  <c r="H159" i="3" a="1"/>
  <c r="H159" i="3" s="1"/>
  <c r="I159" i="3" s="1" a="1"/>
  <c r="I159" i="3" s="1"/>
  <c r="H160" i="3" a="1"/>
  <c r="H160" i="3" s="1"/>
  <c r="I160" i="3" s="1" a="1"/>
  <c r="I160" i="3" s="1"/>
  <c r="H161" i="3" a="1"/>
  <c r="H161" i="3"/>
  <c r="I161" i="3" s="1" a="1"/>
  <c r="I161" i="3" s="1"/>
  <c r="H162" i="3" a="1"/>
  <c r="H162" i="3" s="1"/>
  <c r="H163" i="3" a="1"/>
  <c r="H163" i="3" s="1"/>
  <c r="H164" i="3" a="1"/>
  <c r="H164" i="3" s="1"/>
  <c r="I164" i="3" s="1" a="1"/>
  <c r="I164" i="3" s="1"/>
  <c r="H165" i="3" a="1"/>
  <c r="H165" i="3"/>
  <c r="I165" i="3" s="1" a="1"/>
  <c r="I165" i="3" s="1"/>
  <c r="H166" i="3" a="1"/>
  <c r="H166" i="3" s="1"/>
  <c r="I166" i="3" s="1" a="1"/>
  <c r="I166" i="3" s="1"/>
  <c r="H167" i="3" a="1"/>
  <c r="H167" i="3"/>
  <c r="H168" i="3" a="1"/>
  <c r="H168" i="3" s="1"/>
  <c r="H169" i="3" a="1"/>
  <c r="H169" i="3" s="1"/>
  <c r="H170" i="3" a="1"/>
  <c r="H170" i="3" s="1"/>
  <c r="H171" i="3" a="1"/>
  <c r="H171" i="3" s="1"/>
  <c r="H172" i="3" a="1"/>
  <c r="H172" i="3"/>
  <c r="I172" i="3" s="1" a="1"/>
  <c r="I172" i="3" s="1"/>
  <c r="H173" i="3" a="1"/>
  <c r="H173" i="3"/>
  <c r="I173" i="3" s="1" a="1"/>
  <c r="I173" i="3" s="1"/>
  <c r="H174" i="3" a="1"/>
  <c r="H174" i="3" s="1"/>
  <c r="H175" i="3" a="1"/>
  <c r="H175" i="3" s="1"/>
  <c r="I175" i="3" s="1" a="1"/>
  <c r="I175" i="3" s="1"/>
  <c r="H176" i="3" a="1"/>
  <c r="H176" i="3" s="1"/>
  <c r="I176" i="3" s="1" a="1"/>
  <c r="I176" i="3" s="1"/>
  <c r="H177" i="3" a="1"/>
  <c r="H177" i="3" s="1"/>
  <c r="I177" i="3" s="1" a="1"/>
  <c r="I177" i="3" s="1"/>
  <c r="H178" i="3" a="1"/>
  <c r="H178" i="3" s="1"/>
  <c r="H179" i="3" a="1"/>
  <c r="H179" i="3"/>
  <c r="I179" i="3" s="1" a="1"/>
  <c r="I179" i="3" s="1"/>
  <c r="H180" i="3" a="1"/>
  <c r="H180" i="3" s="1"/>
  <c r="H181" i="3" a="1"/>
  <c r="H181" i="3" s="1"/>
  <c r="H182" i="3" a="1"/>
  <c r="H182" i="3" s="1"/>
  <c r="I182" i="3" s="1" a="1"/>
  <c r="I182" i="3" s="1"/>
  <c r="H183" i="3" a="1"/>
  <c r="H183" i="3" s="1"/>
  <c r="I183" i="3" s="1" a="1"/>
  <c r="I183" i="3" s="1"/>
  <c r="H184" i="3" a="1"/>
  <c r="H184" i="3" s="1"/>
  <c r="I184" i="3" s="1" a="1"/>
  <c r="I184" i="3" s="1"/>
  <c r="H185" i="3" a="1"/>
  <c r="H185" i="3"/>
  <c r="I185" i="3" s="1" a="1"/>
  <c r="I185" i="3" s="1"/>
  <c r="H186" i="3" a="1"/>
  <c r="H186" i="3" s="1"/>
  <c r="I186" i="3" s="1" a="1"/>
  <c r="I186" i="3" s="1"/>
  <c r="H187" i="3" a="1"/>
  <c r="H187" i="3" s="1"/>
  <c r="I187" i="3" s="1" a="1"/>
  <c r="I187" i="3" s="1"/>
  <c r="H188" i="3" a="1"/>
  <c r="H188" i="3" s="1"/>
  <c r="I188" i="3" s="1" a="1"/>
  <c r="I188" i="3" s="1"/>
  <c r="H189" i="3" a="1"/>
  <c r="H189" i="3" s="1"/>
  <c r="I189" i="3" s="1" a="1"/>
  <c r="I189" i="3" s="1"/>
  <c r="H190" i="3" a="1"/>
  <c r="H190" i="3" s="1"/>
  <c r="I190" i="3" s="1" a="1"/>
  <c r="I190" i="3" s="1"/>
  <c r="H191" i="3" a="1"/>
  <c r="H191" i="3"/>
  <c r="H192" i="3" a="1"/>
  <c r="H192" i="3" s="1"/>
  <c r="I192" i="3" s="1" a="1"/>
  <c r="I192" i="3" s="1"/>
  <c r="H193" i="3" a="1"/>
  <c r="H193" i="3" s="1"/>
  <c r="H194" i="3" a="1"/>
  <c r="H194" i="3" s="1"/>
  <c r="I194" i="3" s="1" a="1"/>
  <c r="I194" i="3" s="1"/>
  <c r="H195" i="3" a="1"/>
  <c r="H195" i="3"/>
  <c r="I195" i="3" s="1" a="1"/>
  <c r="I195" i="3" s="1"/>
  <c r="H196" i="3" a="1"/>
  <c r="H196" i="3"/>
  <c r="H197" i="3" a="1"/>
  <c r="H197" i="3" s="1"/>
  <c r="I197" i="3" s="1" a="1"/>
  <c r="I197" i="3" s="1"/>
  <c r="H198" i="3" a="1"/>
  <c r="H198" i="3" s="1"/>
  <c r="H199" i="3" a="1"/>
  <c r="H199" i="3" s="1"/>
  <c r="I199" i="3" s="1" a="1"/>
  <c r="I199" i="3" s="1"/>
  <c r="H200" i="3" a="1"/>
  <c r="H200" i="3" s="1"/>
  <c r="H201" i="3" a="1"/>
  <c r="H201" i="3" s="1"/>
  <c r="I201" i="3" s="1" a="1"/>
  <c r="I201" i="3" s="1"/>
  <c r="H202" i="3" a="1"/>
  <c r="H202" i="3" s="1"/>
  <c r="I202" i="3" s="1" a="1"/>
  <c r="I202" i="3" s="1"/>
  <c r="H203" i="3" a="1"/>
  <c r="H203" i="3" s="1"/>
  <c r="I203" i="3" s="1" a="1"/>
  <c r="I203" i="3" s="1"/>
  <c r="H204" i="3" a="1"/>
  <c r="H204" i="3" s="1"/>
  <c r="I204" i="3" s="1" a="1"/>
  <c r="I204" i="3" s="1"/>
  <c r="H205" i="3" a="1"/>
  <c r="H205" i="3" s="1"/>
  <c r="I205" i="3" s="1" a="1"/>
  <c r="I205" i="3" s="1"/>
  <c r="H206" i="3" a="1"/>
  <c r="H206" i="3" s="1"/>
  <c r="H207" i="3" a="1"/>
  <c r="H207" i="3" s="1"/>
  <c r="H208" i="3" a="1"/>
  <c r="H208" i="3" s="1"/>
  <c r="I208" i="3" s="1" a="1"/>
  <c r="I208" i="3" s="1"/>
  <c r="H209" i="3" a="1"/>
  <c r="H209" i="3" s="1"/>
  <c r="H210" i="3" a="1"/>
  <c r="H210" i="3" s="1"/>
  <c r="H211" i="3" a="1"/>
  <c r="H211" i="3" s="1"/>
  <c r="H212" i="3" a="1"/>
  <c r="H212" i="3" s="1"/>
  <c r="I212" i="3" s="1" a="1"/>
  <c r="I212" i="3" s="1"/>
  <c r="H213" i="3" a="1"/>
  <c r="H213" i="3"/>
  <c r="I213" i="3" s="1" a="1"/>
  <c r="I213" i="3" s="1"/>
  <c r="H214" i="3" a="1"/>
  <c r="H214" i="3" s="1"/>
  <c r="I214" i="3" s="1" a="1"/>
  <c r="I214" i="3" s="1"/>
  <c r="H215" i="3" a="1"/>
  <c r="H215" i="3"/>
  <c r="H216" i="3" a="1"/>
  <c r="H216" i="3" s="1"/>
  <c r="H217" i="3" a="1"/>
  <c r="H217" i="3" s="1"/>
  <c r="I217" i="3" s="1" a="1"/>
  <c r="I217" i="3" s="1"/>
  <c r="H218" i="3" a="1"/>
  <c r="H218" i="3" s="1"/>
  <c r="I218" i="3" s="1" a="1"/>
  <c r="I218" i="3" s="1"/>
  <c r="H219" i="3" a="1"/>
  <c r="H219" i="3"/>
  <c r="I219" i="3" s="1" a="1"/>
  <c r="I219" i="3" s="1"/>
  <c r="H220" i="3" a="1"/>
  <c r="H220" i="3"/>
  <c r="I220" i="3" s="1" a="1"/>
  <c r="I220" i="3" s="1"/>
  <c r="H221" i="3" a="1"/>
  <c r="H221" i="3"/>
  <c r="I221" i="3" s="1" a="1"/>
  <c r="I221" i="3" s="1"/>
  <c r="H222" i="3" a="1"/>
  <c r="H222" i="3" s="1"/>
  <c r="H223" i="3" a="1"/>
  <c r="H223" i="3" s="1"/>
  <c r="H224" i="3" a="1"/>
  <c r="H224" i="3" s="1"/>
  <c r="H225" i="3" a="1"/>
  <c r="H225" i="3" s="1"/>
  <c r="H226" i="3" a="1"/>
  <c r="H226" i="3"/>
  <c r="H227" i="3" a="1"/>
  <c r="H227" i="3"/>
  <c r="I227" i="3" s="1" a="1"/>
  <c r="I227" i="3" s="1"/>
  <c r="H228" i="3" a="1"/>
  <c r="H228" i="3" s="1"/>
  <c r="I228" i="3" s="1" a="1"/>
  <c r="I228" i="3" s="1"/>
  <c r="H229" i="3" a="1"/>
  <c r="H229" i="3" s="1"/>
  <c r="I229" i="3" s="1" a="1"/>
  <c r="I229" i="3" s="1"/>
  <c r="H230" i="3" a="1"/>
  <c r="H230" i="3" s="1"/>
  <c r="I230" i="3" s="1" a="1"/>
  <c r="I230" i="3" s="1"/>
  <c r="H231" i="3" a="1"/>
  <c r="H231" i="3" s="1"/>
  <c r="I231" i="3" s="1" a="1"/>
  <c r="I231" i="3" s="1"/>
  <c r="H232" i="3" a="1"/>
  <c r="H232" i="3" s="1"/>
  <c r="I232" i="3" s="1" a="1"/>
  <c r="I232" i="3" s="1"/>
  <c r="H233" i="3" a="1"/>
  <c r="H233" i="3"/>
  <c r="I233" i="3" s="1" a="1"/>
  <c r="I233" i="3" s="1"/>
  <c r="H234" i="3" a="1"/>
  <c r="H234" i="3" s="1"/>
  <c r="I234" i="3" s="1" a="1"/>
  <c r="I234" i="3" s="1"/>
  <c r="H235" i="3" a="1"/>
  <c r="H235" i="3" s="1"/>
  <c r="I235" i="3" s="1" a="1"/>
  <c r="I235" i="3" s="1"/>
  <c r="H236" i="3" a="1"/>
  <c r="H236" i="3" s="1"/>
  <c r="I236" i="3" s="1" a="1"/>
  <c r="I236" i="3" s="1"/>
  <c r="H237" i="3" a="1"/>
  <c r="H237" i="3"/>
  <c r="I237" i="3" s="1" a="1"/>
  <c r="I237" i="3" s="1"/>
  <c r="H238" i="3" a="1"/>
  <c r="H238" i="3" s="1"/>
  <c r="H239" i="3" a="1"/>
  <c r="H239" i="3" s="1"/>
  <c r="H240" i="3" a="1"/>
  <c r="H240" i="3" s="1"/>
  <c r="H241" i="3" a="1"/>
  <c r="H241" i="3" s="1"/>
  <c r="H242" i="3" a="1"/>
  <c r="H242" i="3" s="1"/>
  <c r="I242" i="3" s="1" a="1"/>
  <c r="I242" i="3" s="1"/>
  <c r="H243" i="3" a="1"/>
  <c r="H243" i="3" s="1"/>
  <c r="I243" i="3" s="1" a="1"/>
  <c r="I243" i="3" s="1"/>
  <c r="H244" i="3" a="1"/>
  <c r="H244" i="3"/>
  <c r="I244" i="3" s="1" a="1"/>
  <c r="I244" i="3" s="1"/>
  <c r="H245" i="3" a="1"/>
  <c r="H245" i="3"/>
  <c r="I245" i="3" s="1" a="1"/>
  <c r="I245" i="3" s="1"/>
  <c r="H246" i="3" a="1"/>
  <c r="H246" i="3" s="1"/>
  <c r="H247" i="3" a="1"/>
  <c r="H247" i="3" s="1"/>
  <c r="H248" i="3" a="1"/>
  <c r="H248" i="3" s="1"/>
  <c r="I248" i="3" s="1" a="1"/>
  <c r="I248" i="3" s="1"/>
  <c r="H249" i="3" a="1"/>
  <c r="H249" i="3" s="1"/>
  <c r="I249" i="3" s="1" a="1"/>
  <c r="I249" i="3" s="1"/>
  <c r="H250" i="3" a="1"/>
  <c r="H250" i="3" s="1"/>
  <c r="H251" i="3" a="1"/>
  <c r="H251" i="3" s="1"/>
  <c r="H252" i="3" a="1"/>
  <c r="H252" i="3" s="1"/>
  <c r="H253" i="3" a="1"/>
  <c r="H253" i="3" s="1"/>
  <c r="H254" i="3" a="1"/>
  <c r="H254" i="3" s="1"/>
  <c r="I254" i="3" s="1" a="1"/>
  <c r="I254" i="3" s="1"/>
  <c r="H255" i="3" a="1"/>
  <c r="H255" i="3" s="1"/>
  <c r="I255" i="3" s="1" a="1"/>
  <c r="I255" i="3" s="1"/>
  <c r="H256" i="3" a="1"/>
  <c r="H256" i="3" s="1"/>
  <c r="I256" i="3" s="1" a="1"/>
  <c r="I256" i="3" s="1"/>
  <c r="H257" i="3" a="1"/>
  <c r="H257" i="3" s="1"/>
  <c r="I257" i="3" s="1" a="1"/>
  <c r="I257" i="3" s="1"/>
  <c r="H258" i="3" a="1"/>
  <c r="H258" i="3" s="1"/>
  <c r="I258" i="3" s="1" a="1"/>
  <c r="I258" i="3" s="1"/>
  <c r="H259" i="3" a="1"/>
  <c r="H259" i="3" s="1"/>
  <c r="I259" i="3" s="1" a="1"/>
  <c r="I259" i="3" s="1"/>
  <c r="H260" i="3" a="1"/>
  <c r="H260" i="3" s="1"/>
  <c r="I260" i="3" s="1" a="1"/>
  <c r="I260" i="3" s="1"/>
  <c r="H261" i="3" a="1"/>
  <c r="H261" i="3" s="1"/>
  <c r="I261" i="3" s="1" a="1"/>
  <c r="I261" i="3" s="1"/>
  <c r="H262" i="3" a="1"/>
  <c r="H262" i="3" s="1"/>
  <c r="I262" i="3" s="1" a="1"/>
  <c r="I262" i="3" s="1"/>
  <c r="H263" i="3" a="1"/>
  <c r="H263" i="3"/>
  <c r="H264" i="3" a="1"/>
  <c r="H264" i="3" s="1"/>
  <c r="H265" i="3" a="1"/>
  <c r="H265" i="3" s="1"/>
  <c r="I265" i="3" s="1" a="1"/>
  <c r="I265" i="3" s="1"/>
  <c r="H266" i="3" a="1"/>
  <c r="H266" i="3" s="1"/>
  <c r="I266" i="3" s="1" a="1"/>
  <c r="I266" i="3" s="1"/>
  <c r="H267" i="3" a="1"/>
  <c r="H267" i="3" s="1"/>
  <c r="I267" i="3" s="1" a="1"/>
  <c r="I267" i="3" s="1"/>
  <c r="H268" i="3" a="1"/>
  <c r="H268" i="3"/>
  <c r="I268" i="3" s="1" a="1"/>
  <c r="I268" i="3" s="1"/>
  <c r="H269" i="3" a="1"/>
  <c r="H269" i="3" s="1"/>
  <c r="I269" i="3" s="1" a="1"/>
  <c r="I269" i="3" s="1"/>
  <c r="H270" i="3" a="1"/>
  <c r="H270" i="3" s="1"/>
  <c r="H271" i="3" a="1"/>
  <c r="H271" i="3" s="1"/>
  <c r="H272" i="3" a="1"/>
  <c r="H272" i="3" s="1"/>
  <c r="I272" i="3" s="1" a="1"/>
  <c r="I272" i="3" s="1"/>
  <c r="H273" i="3" a="1"/>
  <c r="H273" i="3" s="1"/>
  <c r="I273" i="3" s="1" a="1"/>
  <c r="I273" i="3" s="1"/>
  <c r="H274" i="3" a="1"/>
  <c r="H274" i="3"/>
  <c r="I274" i="3" s="1" a="1"/>
  <c r="I274" i="3" s="1"/>
  <c r="H275" i="3" a="1"/>
  <c r="H275" i="3"/>
  <c r="I275" i="3" s="1" a="1"/>
  <c r="I275" i="3" s="1"/>
  <c r="H276" i="3" a="1"/>
  <c r="H276" i="3" s="1"/>
  <c r="I276" i="3" s="1" a="1"/>
  <c r="I276" i="3" s="1"/>
  <c r="H277" i="3" a="1"/>
  <c r="H277" i="3" s="1"/>
  <c r="I277" i="3" s="1" a="1"/>
  <c r="I277" i="3" s="1"/>
  <c r="H278" i="3" a="1"/>
  <c r="H278" i="3" s="1"/>
  <c r="I278" i="3" s="1" a="1"/>
  <c r="I278" i="3" s="1"/>
  <c r="H279" i="3" a="1"/>
  <c r="H279" i="3" s="1"/>
  <c r="I279" i="3" s="1" a="1"/>
  <c r="I279" i="3" s="1"/>
  <c r="H280" i="3" a="1"/>
  <c r="H280" i="3" s="1"/>
  <c r="I280" i="3" s="1" a="1"/>
  <c r="I280" i="3" s="1"/>
  <c r="H281" i="3" a="1"/>
  <c r="H281" i="3"/>
  <c r="I281" i="3" s="1" a="1"/>
  <c r="I281" i="3" s="1"/>
  <c r="H282" i="3" a="1"/>
  <c r="H282" i="3" s="1"/>
  <c r="H283" i="3" a="1"/>
  <c r="H283" i="3" s="1"/>
  <c r="I283" i="3" s="1" a="1"/>
  <c r="I283" i="3" s="1"/>
  <c r="H284" i="3" a="1"/>
  <c r="H284" i="3" s="1"/>
  <c r="I284" i="3" s="1" a="1"/>
  <c r="I284" i="3" s="1"/>
  <c r="H285" i="3" a="1"/>
  <c r="H285" i="3"/>
  <c r="I285" i="3" s="1" a="1"/>
  <c r="I285" i="3" s="1"/>
  <c r="H286" i="3" a="1"/>
  <c r="H286" i="3" s="1"/>
  <c r="I286" i="3" s="1" a="1"/>
  <c r="I286" i="3" s="1"/>
  <c r="H287" i="3" a="1"/>
  <c r="H287" i="3"/>
  <c r="H288" i="3" a="1"/>
  <c r="H288" i="3" s="1"/>
  <c r="H289" i="3" a="1"/>
  <c r="H289" i="3" s="1"/>
  <c r="H290" i="3" a="1"/>
  <c r="H290" i="3" s="1"/>
  <c r="I290" i="3" s="1" a="1"/>
  <c r="I290" i="3" s="1"/>
  <c r="H291" i="3" a="1"/>
  <c r="H291" i="3" s="1"/>
  <c r="I291" i="3" s="1" a="1"/>
  <c r="I291" i="3" s="1"/>
  <c r="H292" i="3" a="1"/>
  <c r="H292" i="3"/>
  <c r="I292" i="3" s="1" a="1"/>
  <c r="I292" i="3" s="1"/>
  <c r="H293" i="3" a="1"/>
  <c r="H293" i="3"/>
  <c r="I293" i="3" s="1" a="1"/>
  <c r="I293" i="3" s="1"/>
  <c r="H294" i="3" a="1"/>
  <c r="H294" i="3" s="1"/>
  <c r="H295" i="3" a="1"/>
  <c r="H295" i="3" s="1"/>
  <c r="H296" i="3" a="1"/>
  <c r="H296" i="3" s="1"/>
  <c r="H297" i="3" a="1"/>
  <c r="H297" i="3" s="1"/>
  <c r="I297" i="3" s="1" a="1"/>
  <c r="I297" i="3" s="1"/>
  <c r="H298" i="3" a="1"/>
  <c r="H298" i="3" s="1"/>
  <c r="I298" i="3" s="1" a="1"/>
  <c r="I298" i="3" s="1"/>
  <c r="H299" i="3" a="1"/>
  <c r="H299" i="3"/>
  <c r="I299" i="3" s="1" a="1"/>
  <c r="I299" i="3" s="1"/>
  <c r="H300" i="3" a="1"/>
  <c r="H300" i="3" s="1"/>
  <c r="I300" i="3" s="1" a="1"/>
  <c r="I300" i="3" s="1"/>
  <c r="H301" i="3" a="1"/>
  <c r="H301" i="3" s="1"/>
  <c r="I301" i="3" s="1" a="1"/>
  <c r="I301" i="3" s="1"/>
  <c r="H302" i="3" a="1"/>
  <c r="H302" i="3" s="1"/>
  <c r="I302" i="3" s="1" a="1"/>
  <c r="I302" i="3" s="1"/>
  <c r="H303" i="3" a="1"/>
  <c r="H303" i="3" s="1"/>
  <c r="I303" i="3" s="1" a="1"/>
  <c r="I303" i="3" s="1"/>
  <c r="H304" i="3" a="1"/>
  <c r="H304" i="3" s="1"/>
  <c r="I304" i="3" s="1" a="1"/>
  <c r="I304" i="3" s="1"/>
  <c r="H305" i="3" a="1"/>
  <c r="H305" i="3"/>
  <c r="H306" i="3" a="1"/>
  <c r="H306" i="3" s="1"/>
  <c r="H307" i="3" a="1"/>
  <c r="H307" i="3" s="1"/>
  <c r="H308" i="3" a="1"/>
  <c r="H308" i="3" s="1"/>
  <c r="H309" i="3" a="1"/>
  <c r="H309" i="3"/>
  <c r="I309" i="3" s="1" a="1"/>
  <c r="I309" i="3" s="1"/>
  <c r="H310" i="3" a="1"/>
  <c r="H310" i="3" s="1"/>
  <c r="I310" i="3" s="1" a="1"/>
  <c r="I310" i="3" s="1"/>
  <c r="H311" i="3" a="1"/>
  <c r="H311" i="3"/>
  <c r="I311" i="3" s="1" a="1"/>
  <c r="I311" i="3" s="1"/>
  <c r="H312" i="3" a="1"/>
  <c r="H312" i="3" s="1"/>
  <c r="I312" i="3" s="1" a="1"/>
  <c r="I312" i="3" s="1"/>
  <c r="H313" i="3" a="1"/>
  <c r="H313" i="3" s="1"/>
  <c r="I313" i="3" s="1" a="1"/>
  <c r="I313" i="3" s="1"/>
  <c r="H314" i="3" a="1"/>
  <c r="H314" i="3" s="1"/>
  <c r="I314" i="3" s="1" a="1"/>
  <c r="I314" i="3" s="1"/>
  <c r="H315" i="3" a="1"/>
  <c r="H315" i="3" s="1"/>
  <c r="H316" i="3" a="1"/>
  <c r="H316" i="3" s="1"/>
  <c r="I316" i="3" s="1" a="1"/>
  <c r="I316" i="3" s="1"/>
  <c r="H317" i="3" a="1"/>
  <c r="H317" i="3"/>
  <c r="I317" i="3" s="1" a="1"/>
  <c r="I317" i="3" s="1"/>
  <c r="H318" i="3" a="1"/>
  <c r="H318" i="3" s="1"/>
  <c r="H319" i="3" a="1"/>
  <c r="H319" i="3" s="1"/>
  <c r="H320" i="3" a="1"/>
  <c r="H320" i="3" s="1"/>
  <c r="H321" i="3" a="1"/>
  <c r="H321" i="3" s="1"/>
  <c r="I321" i="3" s="1" a="1"/>
  <c r="I321" i="3" s="1"/>
  <c r="H322" i="3" a="1"/>
  <c r="H322" i="3"/>
  <c r="H323" i="3" a="1"/>
  <c r="H323" i="3" s="1"/>
  <c r="H324" i="3" a="1"/>
  <c r="H324" i="3" s="1"/>
  <c r="H325" i="3" a="1"/>
  <c r="H325" i="3" s="1"/>
  <c r="I325" i="3" s="1" a="1"/>
  <c r="I325" i="3" s="1"/>
  <c r="H326" i="3" a="1"/>
  <c r="H326" i="3" s="1"/>
  <c r="I326" i="3" s="1" a="1"/>
  <c r="I326" i="3" s="1"/>
  <c r="H327" i="3" a="1"/>
  <c r="H327" i="3" s="1"/>
  <c r="I327" i="3" s="1" a="1"/>
  <c r="I327" i="3" s="1"/>
  <c r="H328" i="3" a="1"/>
  <c r="H328" i="3" s="1"/>
  <c r="I328" i="3" s="1" a="1"/>
  <c r="I328" i="3" s="1"/>
  <c r="H329" i="3" a="1"/>
  <c r="H329" i="3"/>
  <c r="I329" i="3" s="1" a="1"/>
  <c r="I329" i="3" s="1"/>
  <c r="H330" i="3" a="1"/>
  <c r="H330" i="3" s="1"/>
  <c r="I330" i="3" s="1" a="1"/>
  <c r="I330" i="3" s="1"/>
  <c r="H331" i="3" a="1"/>
  <c r="H331" i="3" s="1"/>
  <c r="I331" i="3" s="1" a="1"/>
  <c r="I331" i="3" s="1"/>
  <c r="H332" i="3" a="1"/>
  <c r="H332" i="3" s="1"/>
  <c r="I332" i="3" s="1" a="1"/>
  <c r="I332" i="3" s="1"/>
  <c r="H333" i="3" a="1"/>
  <c r="H333" i="3" s="1"/>
  <c r="I333" i="3" s="1" a="1"/>
  <c r="I333" i="3" s="1"/>
  <c r="H334" i="3" a="1"/>
  <c r="H334" i="3" s="1"/>
  <c r="I334" i="3" s="1" a="1"/>
  <c r="I334" i="3" s="1"/>
  <c r="H335" i="3" a="1"/>
  <c r="H335" i="3" s="1"/>
  <c r="H336" i="3" a="1"/>
  <c r="H336" i="3" s="1"/>
  <c r="H337" i="3" a="1"/>
  <c r="H337" i="3" s="1"/>
  <c r="H338" i="3" a="1"/>
  <c r="H338" i="3" s="1"/>
  <c r="H339" i="3" a="1"/>
  <c r="H339" i="3" s="1"/>
  <c r="I339" i="3" s="1" a="1"/>
  <c r="I339" i="3" s="1"/>
  <c r="H340" i="3" a="1"/>
  <c r="H340" i="3"/>
  <c r="H341" i="3" a="1"/>
  <c r="H341" i="3" s="1"/>
  <c r="I341" i="3" s="1" a="1"/>
  <c r="I341" i="3" s="1"/>
  <c r="H342" i="3" a="1"/>
  <c r="H342" i="3" s="1"/>
  <c r="I342" i="3" s="1" a="1"/>
  <c r="I342" i="3" s="1"/>
  <c r="H343" i="3" a="1"/>
  <c r="H343" i="3" s="1"/>
  <c r="H344" i="3" a="1"/>
  <c r="H344" i="3" s="1"/>
  <c r="I344" i="3" s="1" a="1"/>
  <c r="I344" i="3" s="1"/>
  <c r="H345" i="3" a="1"/>
  <c r="H345" i="3" s="1"/>
  <c r="I345" i="3" s="1" a="1"/>
  <c r="I345" i="3" s="1"/>
  <c r="H346" i="3" a="1"/>
  <c r="H346" i="3"/>
  <c r="I346" i="3" s="1" a="1"/>
  <c r="I346" i="3" s="1"/>
  <c r="H347" i="3" a="1"/>
  <c r="H347" i="3"/>
  <c r="I347" i="3" s="1" a="1"/>
  <c r="I347" i="3" s="1"/>
  <c r="H348" i="3" a="1"/>
  <c r="H348" i="3" s="1"/>
  <c r="I348" i="3" s="1" a="1"/>
  <c r="I348" i="3" s="1"/>
  <c r="H349" i="3" a="1"/>
  <c r="H349" i="3" s="1"/>
  <c r="I349" i="3" s="1" a="1"/>
  <c r="I349" i="3" s="1"/>
  <c r="H350" i="3" a="1"/>
  <c r="H350" i="3" s="1"/>
  <c r="I350" i="3" s="1" a="1"/>
  <c r="I350" i="3" s="1"/>
  <c r="H351" i="3" a="1"/>
  <c r="H351" i="3"/>
  <c r="H352" i="3" a="1"/>
  <c r="H352" i="3" s="1"/>
  <c r="H353" i="3" a="1"/>
  <c r="H353" i="3" s="1"/>
  <c r="H354" i="3" a="1"/>
  <c r="H354" i="3" s="1"/>
  <c r="I354" i="3" s="1" a="1"/>
  <c r="I354" i="3" s="1"/>
  <c r="H355" i="3" a="1"/>
  <c r="H355" i="3" s="1"/>
  <c r="I355" i="3" s="1" a="1"/>
  <c r="I355" i="3" s="1"/>
  <c r="H356" i="3" a="1"/>
  <c r="H356" i="3" s="1"/>
  <c r="I356" i="3" s="1" a="1"/>
  <c r="I356" i="3" s="1"/>
  <c r="H357" i="3" a="1"/>
  <c r="H357" i="3" s="1"/>
  <c r="I357" i="3" s="1" a="1"/>
  <c r="I357" i="3" s="1"/>
  <c r="H358" i="3" a="1"/>
  <c r="H358" i="3" s="1"/>
  <c r="I358" i="3" s="1" a="1"/>
  <c r="I358" i="3" s="1"/>
  <c r="H359" i="3" a="1"/>
  <c r="H359" i="3"/>
  <c r="H360" i="3" a="1"/>
  <c r="H360" i="3" s="1"/>
  <c r="I360" i="3" s="1" a="1"/>
  <c r="I360" i="3" s="1"/>
  <c r="H361" i="3" a="1"/>
  <c r="H361" i="3" s="1"/>
  <c r="I361" i="3" s="1" a="1"/>
  <c r="I361" i="3" s="1"/>
  <c r="H362" i="3" a="1"/>
  <c r="H362" i="3" s="1"/>
  <c r="H363" i="3" a="1"/>
  <c r="H363" i="3" s="1"/>
  <c r="H364" i="3" a="1"/>
  <c r="H364" i="3" s="1"/>
  <c r="I364" i="3" s="1" a="1"/>
  <c r="I364" i="3" s="1"/>
  <c r="H365" i="3" a="1"/>
  <c r="H365" i="3" s="1"/>
  <c r="I365" i="3" s="1" a="1"/>
  <c r="I365" i="3" s="1"/>
  <c r="H366" i="3" a="1"/>
  <c r="H366" i="3" s="1"/>
  <c r="I366" i="3" s="1" a="1"/>
  <c r="I366" i="3" s="1"/>
  <c r="H367" i="3" a="1"/>
  <c r="H367" i="3" s="1"/>
  <c r="H368" i="3" a="1"/>
  <c r="H368" i="3" s="1"/>
  <c r="H369" i="3" a="1"/>
  <c r="H369" i="3" s="1"/>
  <c r="I369" i="3" s="1" a="1"/>
  <c r="I369" i="3" s="1"/>
  <c r="H370" i="3" a="1"/>
  <c r="H370" i="3" s="1"/>
  <c r="I370" i="3" s="1" a="1"/>
  <c r="I370" i="3" s="1"/>
  <c r="H371" i="3" a="1"/>
  <c r="H371" i="3"/>
  <c r="I371" i="3" s="1" a="1"/>
  <c r="I371" i="3" s="1"/>
  <c r="H372" i="3" a="1"/>
  <c r="H372" i="3" s="1"/>
  <c r="I372" i="3" s="1" a="1"/>
  <c r="I372" i="3" s="1"/>
  <c r="H373" i="3" a="1"/>
  <c r="H373" i="3" s="1"/>
  <c r="I373" i="3" s="1" a="1"/>
  <c r="I373" i="3" s="1"/>
  <c r="H374" i="3" a="1"/>
  <c r="H374" i="3" s="1"/>
  <c r="I374" i="3" s="1" a="1"/>
  <c r="I374" i="3" s="1"/>
  <c r="H375" i="3" a="1"/>
  <c r="H375" i="3"/>
  <c r="I375" i="3" s="1" a="1"/>
  <c r="I375" i="3" s="1"/>
  <c r="H376" i="3" a="1"/>
  <c r="H376" i="3" s="1"/>
  <c r="I376" i="3" s="1" a="1"/>
  <c r="I376" i="3" s="1"/>
  <c r="H377" i="3" a="1"/>
  <c r="H377" i="3" s="1"/>
  <c r="H378" i="3" a="1"/>
  <c r="H378" i="3" s="1"/>
  <c r="H379" i="3" a="1"/>
  <c r="H379" i="3" s="1"/>
  <c r="I379" i="3" s="1" a="1"/>
  <c r="I379" i="3" s="1"/>
  <c r="H380" i="3" a="1"/>
  <c r="H380" i="3" s="1"/>
  <c r="H381" i="3" a="1"/>
  <c r="H381" i="3" s="1"/>
  <c r="I381" i="3" s="1" a="1"/>
  <c r="I381" i="3" s="1"/>
  <c r="H382" i="3" a="1"/>
  <c r="H382" i="3" s="1"/>
  <c r="I382" i="3" s="1" a="1"/>
  <c r="I382" i="3" s="1"/>
  <c r="H383" i="3" a="1"/>
  <c r="H383" i="3" s="1"/>
  <c r="I383" i="3" s="1" a="1"/>
  <c r="I383" i="3" s="1"/>
  <c r="H384" i="3" a="1"/>
  <c r="H384" i="3" s="1"/>
  <c r="H385" i="3" a="1"/>
  <c r="H385" i="3" s="1"/>
  <c r="H386" i="3" a="1"/>
  <c r="H386" i="3" s="1"/>
  <c r="I386" i="3" s="1" a="1"/>
  <c r="I386" i="3" s="1"/>
  <c r="H387" i="3" a="1"/>
  <c r="H387" i="3"/>
  <c r="I387" i="3" s="1" a="1"/>
  <c r="I387" i="3" s="1"/>
  <c r="H388" i="3" a="1"/>
  <c r="H388" i="3" s="1"/>
  <c r="I388" i="3" s="1" a="1"/>
  <c r="I388" i="3" s="1"/>
  <c r="H389" i="3" a="1"/>
  <c r="H389" i="3" s="1"/>
  <c r="I389" i="3" s="1" a="1"/>
  <c r="I389" i="3" s="1"/>
  <c r="H390" i="3" a="1"/>
  <c r="H390" i="3" s="1"/>
  <c r="I390" i="3" s="1" a="1"/>
  <c r="I390" i="3" s="1"/>
  <c r="H391" i="3" a="1"/>
  <c r="H391" i="3" s="1"/>
  <c r="H392" i="3" a="1"/>
  <c r="H392" i="3" s="1"/>
  <c r="H393" i="3" a="1"/>
  <c r="H393" i="3" s="1"/>
  <c r="H394" i="3" a="1"/>
  <c r="H394" i="3" s="1"/>
  <c r="I394" i="3" s="1" a="1"/>
  <c r="I394" i="3" s="1"/>
  <c r="H395" i="3" a="1"/>
  <c r="H395" i="3"/>
  <c r="I395" i="3" s="1" a="1"/>
  <c r="I395" i="3" s="1"/>
  <c r="H396" i="3" a="1"/>
  <c r="H396" i="3" s="1"/>
  <c r="I396" i="3" s="1" a="1"/>
  <c r="I396" i="3" s="1"/>
  <c r="H397" i="3" a="1"/>
  <c r="H397" i="3" s="1"/>
  <c r="I397" i="3" s="1" a="1"/>
  <c r="I397" i="3" s="1"/>
  <c r="H398" i="3" a="1"/>
  <c r="H398" i="3" s="1"/>
  <c r="I398" i="3" s="1" a="1"/>
  <c r="I398" i="3" s="1"/>
  <c r="H399" i="3" a="1"/>
  <c r="H399" i="3"/>
  <c r="H400" i="3" a="1"/>
  <c r="H400" i="3" s="1"/>
  <c r="I400" i="3" s="1" a="1"/>
  <c r="I400" i="3" s="1"/>
  <c r="H401" i="3" a="1"/>
  <c r="H401" i="3"/>
  <c r="I401" i="3" s="1" a="1"/>
  <c r="I401" i="3" s="1"/>
  <c r="H402" i="3" a="1"/>
  <c r="H402" i="3" s="1"/>
  <c r="I402" i="3" s="1" a="1"/>
  <c r="I402" i="3" s="1"/>
  <c r="H403" i="3" a="1"/>
  <c r="H403" i="3" s="1"/>
  <c r="H404" i="3" a="1"/>
  <c r="H404" i="3" s="1"/>
  <c r="H405" i="3" a="1"/>
  <c r="H405" i="3" s="1"/>
  <c r="I405" i="3" s="1" a="1"/>
  <c r="I405" i="3" s="1"/>
  <c r="H406" i="3" a="1"/>
  <c r="H406" i="3" s="1"/>
  <c r="I406" i="3" s="1" a="1"/>
  <c r="I406" i="3" s="1"/>
  <c r="H407" i="3" a="1"/>
  <c r="H407" i="3" s="1"/>
  <c r="H408" i="3" a="1"/>
  <c r="H408" i="3" s="1"/>
  <c r="I408" i="3" s="1" a="1"/>
  <c r="I408" i="3" s="1"/>
  <c r="H409" i="3" a="1"/>
  <c r="H409" i="3" s="1"/>
  <c r="I409" i="3" s="1" a="1"/>
  <c r="I409" i="3" s="1"/>
  <c r="H410" i="3" a="1"/>
  <c r="H410" i="3" s="1"/>
  <c r="H411" i="3" a="1"/>
  <c r="H411" i="3" s="1"/>
  <c r="I411" i="3" s="1" a="1"/>
  <c r="I411" i="3" s="1"/>
  <c r="H412" i="3" a="1"/>
  <c r="H412" i="3" s="1"/>
  <c r="I412" i="3" s="1" a="1"/>
  <c r="I412" i="3" s="1"/>
  <c r="H413" i="3" a="1"/>
  <c r="H413" i="3"/>
  <c r="I413" i="3" s="1" a="1"/>
  <c r="I413" i="3" s="1"/>
  <c r="H414" i="3" a="1"/>
  <c r="H414" i="3" s="1"/>
  <c r="H415" i="3" a="1"/>
  <c r="H415" i="3" s="1"/>
  <c r="I415" i="3" s="1" a="1"/>
  <c r="I415" i="3" s="1"/>
  <c r="H416" i="3" a="1"/>
  <c r="H416" i="3" s="1"/>
  <c r="H417" i="3" a="1"/>
  <c r="H417" i="3" s="1"/>
  <c r="I417" i="3" s="1" a="1"/>
  <c r="I417" i="3" s="1"/>
  <c r="H418" i="3" a="1"/>
  <c r="H418" i="3" s="1"/>
  <c r="I418" i="3" s="1" a="1"/>
  <c r="I418" i="3" s="1"/>
  <c r="H419" i="3" a="1"/>
  <c r="H419" i="3" s="1"/>
  <c r="I419" i="3" s="1" a="1"/>
  <c r="I419" i="3" s="1"/>
  <c r="H420" i="3" a="1"/>
  <c r="H420" i="3" s="1"/>
  <c r="I420" i="3" s="1" a="1"/>
  <c r="I420" i="3" s="1"/>
  <c r="H421" i="3" a="1"/>
  <c r="H421" i="3" s="1"/>
  <c r="I421" i="3" s="1" a="1"/>
  <c r="I421" i="3" s="1"/>
  <c r="H422" i="3" a="1"/>
  <c r="H422" i="3" s="1"/>
  <c r="I422" i="3" s="1" a="1"/>
  <c r="I422" i="3" s="1"/>
  <c r="H423" i="3" a="1"/>
  <c r="H423" i="3" s="1"/>
  <c r="I423" i="3" s="1" a="1"/>
  <c r="I423" i="3" s="1"/>
  <c r="H424" i="3" a="1"/>
  <c r="H424" i="3" s="1"/>
  <c r="I424" i="3" s="1" a="1"/>
  <c r="I424" i="3" s="1"/>
  <c r="H425" i="3" a="1"/>
  <c r="H425" i="3" s="1"/>
  <c r="H426" i="3" a="1"/>
  <c r="H426" i="3" s="1"/>
  <c r="I426" i="3" s="1" a="1"/>
  <c r="I426" i="3" s="1"/>
  <c r="H427" i="3" a="1"/>
  <c r="H427" i="3" s="1"/>
  <c r="H428" i="3" a="1"/>
  <c r="H428" i="3" s="1"/>
  <c r="H429" i="3" a="1"/>
  <c r="H429" i="3" s="1"/>
  <c r="I429" i="3" s="1" a="1"/>
  <c r="I429" i="3" s="1"/>
  <c r="H430" i="3" a="1"/>
  <c r="H430" i="3" s="1"/>
  <c r="H431" i="3" a="1"/>
  <c r="H431" i="3" s="1"/>
  <c r="I431" i="3" s="1" a="1"/>
  <c r="I431" i="3" s="1"/>
  <c r="H432" i="3" a="1"/>
  <c r="H432" i="3" s="1"/>
  <c r="H433" i="3" a="1"/>
  <c r="H433" i="3" s="1"/>
  <c r="H434" i="3" a="1"/>
  <c r="H434" i="3" s="1"/>
  <c r="I434" i="3" s="1" a="1"/>
  <c r="I434" i="3" s="1"/>
  <c r="H435" i="3" a="1"/>
  <c r="H435" i="3"/>
  <c r="I435" i="3" s="1" a="1"/>
  <c r="I435" i="3" s="1"/>
  <c r="H436" i="3" a="1"/>
  <c r="H436" i="3" s="1"/>
  <c r="I436" i="3" s="1" a="1"/>
  <c r="I436" i="3" s="1"/>
  <c r="H437" i="3" a="1"/>
  <c r="H437" i="3"/>
  <c r="I437" i="3" s="1" a="1"/>
  <c r="I437" i="3" s="1"/>
  <c r="H438" i="3" a="1"/>
  <c r="H438" i="3" s="1"/>
  <c r="I438" i="3" s="1" a="1"/>
  <c r="I438" i="3" s="1"/>
  <c r="H439" i="3" a="1"/>
  <c r="H439" i="3" s="1"/>
  <c r="H440" i="3" a="1"/>
  <c r="H440" i="3" s="1"/>
  <c r="H441" i="3" a="1"/>
  <c r="H441" i="3" s="1"/>
  <c r="I441" i="3" s="1" a="1"/>
  <c r="I441" i="3" s="1"/>
  <c r="H442" i="3" a="1"/>
  <c r="H442" i="3"/>
  <c r="H443" i="3" a="1"/>
  <c r="H443" i="3"/>
  <c r="H444" i="3" a="1"/>
  <c r="H444" i="3" s="1"/>
  <c r="I444" i="3" s="1" a="1"/>
  <c r="I444" i="3" s="1"/>
  <c r="H445" i="3" a="1"/>
  <c r="H445" i="3" s="1"/>
  <c r="I445" i="3" s="1" a="1"/>
  <c r="I445" i="3" s="1"/>
  <c r="H446" i="3" a="1"/>
  <c r="H446" i="3" s="1"/>
  <c r="I446" i="3" s="1" a="1"/>
  <c r="I446" i="3" s="1"/>
  <c r="H447" i="3" a="1"/>
  <c r="H447" i="3" s="1"/>
  <c r="I447" i="3" s="1" a="1"/>
  <c r="I447" i="3" s="1"/>
  <c r="H448" i="3" a="1"/>
  <c r="H448" i="3" s="1"/>
  <c r="I448" i="3" s="1" a="1"/>
  <c r="I448" i="3" s="1"/>
  <c r="H449" i="3" a="1"/>
  <c r="H449" i="3"/>
  <c r="H450" i="3" a="1"/>
  <c r="H450" i="3" s="1"/>
  <c r="H451" i="3" a="1"/>
  <c r="H451" i="3" s="1"/>
  <c r="H452" i="3" a="1"/>
  <c r="H452" i="3" s="1"/>
  <c r="H453" i="3" a="1"/>
  <c r="H453" i="3"/>
  <c r="I453" i="3" s="1" a="1"/>
  <c r="I453" i="3" s="1"/>
  <c r="H454" i="3" a="1"/>
  <c r="H454" i="3" s="1"/>
  <c r="I454" i="3" s="1" a="1"/>
  <c r="I454" i="3" s="1"/>
  <c r="H455" i="3" a="1"/>
  <c r="H455" i="3"/>
  <c r="I455" i="3" s="1" a="1"/>
  <c r="I455" i="3" s="1"/>
  <c r="H456" i="3" a="1"/>
  <c r="H456" i="3" s="1"/>
  <c r="I456" i="3" s="1" a="1"/>
  <c r="I456" i="3" s="1"/>
  <c r="H457" i="3" a="1"/>
  <c r="H457" i="3" s="1"/>
  <c r="H458" i="3" a="1"/>
  <c r="H458" i="3" s="1"/>
  <c r="I458" i="3" s="1" a="1"/>
  <c r="I458" i="3" s="1"/>
  <c r="H459" i="3" a="1"/>
  <c r="H459" i="3" s="1"/>
  <c r="I459" i="3" s="1" a="1"/>
  <c r="I459" i="3" s="1"/>
  <c r="H460" i="3" a="1"/>
  <c r="H460" i="3"/>
  <c r="I460" i="3" s="1" a="1"/>
  <c r="I460" i="3" s="1"/>
  <c r="H461" i="3" a="1"/>
  <c r="H461" i="3"/>
  <c r="I461" i="3" s="1" a="1"/>
  <c r="I461" i="3" s="1"/>
  <c r="H462" i="3" a="1"/>
  <c r="H462" i="3" s="1"/>
  <c r="I462" i="3" s="1" a="1"/>
  <c r="I462" i="3" s="1"/>
  <c r="H463" i="3" a="1"/>
  <c r="H463" i="3" s="1"/>
  <c r="H464" i="3" a="1"/>
  <c r="H464" i="3" s="1"/>
  <c r="I464" i="3" s="1" a="1"/>
  <c r="I464" i="3" s="1"/>
  <c r="H465" i="3" a="1"/>
  <c r="H465" i="3" s="1"/>
  <c r="I465" i="3" s="1" a="1"/>
  <c r="I465" i="3" s="1"/>
  <c r="H466" i="3" a="1"/>
  <c r="H466" i="3" s="1"/>
  <c r="I466" i="3" s="1" a="1"/>
  <c r="I466" i="3" s="1"/>
  <c r="H467" i="3" a="1"/>
  <c r="H467" i="3" s="1"/>
  <c r="I467" i="3" s="1" a="1"/>
  <c r="I467" i="3" s="1"/>
  <c r="H468" i="3" a="1"/>
  <c r="H468" i="3" s="1"/>
  <c r="I468" i="3" s="1" a="1"/>
  <c r="I468" i="3" s="1"/>
  <c r="H469" i="3" a="1"/>
  <c r="H469" i="3" s="1"/>
  <c r="I469" i="3" s="1" a="1"/>
  <c r="I469" i="3" s="1"/>
  <c r="H470" i="3" a="1"/>
  <c r="H470" i="3" s="1"/>
  <c r="I470" i="3" s="1" a="1"/>
  <c r="I470" i="3" s="1"/>
  <c r="H471" i="3" a="1"/>
  <c r="H471" i="3" s="1"/>
  <c r="I471" i="3" s="1" a="1"/>
  <c r="I471" i="3" s="1"/>
  <c r="H472" i="3" a="1"/>
  <c r="H472" i="3" s="1"/>
  <c r="I472" i="3" s="1" a="1"/>
  <c r="I472" i="3" s="1"/>
  <c r="H473" i="3" a="1"/>
  <c r="H473" i="3"/>
  <c r="H474" i="3" a="1"/>
  <c r="H474" i="3" s="1"/>
  <c r="I474" i="3" s="1" a="1"/>
  <c r="I474" i="3" s="1"/>
  <c r="H475" i="3" a="1"/>
  <c r="H475" i="3" s="1"/>
  <c r="I475" i="3" s="1" a="1"/>
  <c r="I475" i="3" s="1"/>
  <c r="H476" i="3" a="1"/>
  <c r="H476" i="3" s="1"/>
  <c r="H477" i="3" a="1"/>
  <c r="H477" i="3" s="1"/>
  <c r="I477" i="3" s="1" a="1"/>
  <c r="I477" i="3" s="1"/>
  <c r="H478" i="3" a="1"/>
  <c r="H478" i="3" s="1"/>
  <c r="H479" i="3" a="1"/>
  <c r="H479" i="3" s="1"/>
  <c r="H480" i="3" a="1"/>
  <c r="H480" i="3" s="1"/>
  <c r="H481" i="3" a="1"/>
  <c r="H481" i="3" s="1"/>
  <c r="H482" i="3" a="1"/>
  <c r="H482" i="3" s="1"/>
  <c r="I482" i="3" s="1" a="1"/>
  <c r="I482" i="3" s="1"/>
  <c r="H483" i="3" a="1"/>
  <c r="H483" i="3"/>
  <c r="I483" i="3" s="1" a="1"/>
  <c r="I483" i="3" s="1"/>
  <c r="H484" i="3" a="1"/>
  <c r="H484" i="3" s="1"/>
  <c r="I484" i="3" s="1" a="1"/>
  <c r="I484" i="3" s="1"/>
  <c r="H485" i="3" a="1"/>
  <c r="H485" i="3"/>
  <c r="I485" i="3" s="1" a="1"/>
  <c r="I485" i="3" s="1"/>
  <c r="H486" i="3" a="1"/>
  <c r="H486" i="3" s="1"/>
  <c r="H487" i="3" a="1"/>
  <c r="H487" i="3" s="1"/>
  <c r="H488" i="3" a="1"/>
  <c r="H488" i="3" s="1"/>
  <c r="H489" i="3" a="1"/>
  <c r="H489" i="3" s="1"/>
  <c r="I489" i="3" s="1" a="1"/>
  <c r="I489" i="3" s="1"/>
  <c r="H490" i="3" a="1"/>
  <c r="H490" i="3" s="1"/>
  <c r="H491" i="3" a="1"/>
  <c r="H491" i="3"/>
  <c r="I491" i="3" s="1" a="1"/>
  <c r="I491" i="3" s="1"/>
  <c r="H492" i="3" a="1"/>
  <c r="H492" i="3" s="1"/>
  <c r="I492" i="3" s="1" a="1"/>
  <c r="I492" i="3" s="1"/>
  <c r="H493" i="3" a="1"/>
  <c r="H493" i="3" s="1"/>
  <c r="I493" i="3" s="1" a="1"/>
  <c r="I493" i="3" s="1"/>
  <c r="H494" i="3" a="1"/>
  <c r="H494" i="3" s="1"/>
  <c r="I494" i="3" s="1" a="1"/>
  <c r="I494" i="3" s="1"/>
  <c r="H495" i="3" a="1"/>
  <c r="H495" i="3" s="1"/>
  <c r="I495" i="3" s="1" a="1"/>
  <c r="I495" i="3" s="1"/>
  <c r="H496" i="3" a="1"/>
  <c r="H496" i="3" s="1"/>
  <c r="I496" i="3" s="1" a="1"/>
  <c r="I496" i="3" s="1"/>
  <c r="H497" i="3" a="1"/>
  <c r="H497" i="3" s="1"/>
  <c r="I497" i="3" s="1" a="1"/>
  <c r="I497" i="3" s="1"/>
  <c r="H498" i="3" a="1"/>
  <c r="H498" i="3" s="1"/>
  <c r="I498" i="3" s="1" a="1"/>
  <c r="I498" i="3" s="1"/>
  <c r="H499" i="3" a="1"/>
  <c r="H499" i="3" s="1"/>
  <c r="I499" i="3" s="1" a="1"/>
  <c r="I499" i="3" s="1"/>
  <c r="H500" i="3" a="1"/>
  <c r="H500" i="3" s="1"/>
  <c r="I500" i="3" s="1" a="1"/>
  <c r="I500" i="3" s="1"/>
  <c r="H501" i="3" a="1"/>
  <c r="H501" i="3" s="1"/>
  <c r="I501" i="3" s="1" a="1"/>
  <c r="I501" i="3" s="1"/>
  <c r="H502" i="3" a="1"/>
  <c r="H502" i="3" s="1"/>
  <c r="I502" i="3" s="1" a="1"/>
  <c r="I502" i="3" s="1"/>
  <c r="H503" i="3" a="1"/>
  <c r="H503" i="3"/>
  <c r="I503" i="3" s="1" a="1"/>
  <c r="I503" i="3" s="1"/>
  <c r="H504" i="3" a="1"/>
  <c r="H504" i="3" s="1"/>
  <c r="I504" i="3" s="1" a="1"/>
  <c r="I504" i="3" s="1"/>
  <c r="H5" i="3" a="1"/>
  <c r="H5" i="3" s="1"/>
  <c r="I5" i="3" s="1" a="1"/>
  <c r="I5" i="3" s="1"/>
  <c r="F6" i="3" a="1"/>
  <c r="F6" i="3" s="1"/>
  <c r="F7" i="3" a="1"/>
  <c r="F7" i="3" s="1"/>
  <c r="F8" i="3" a="1"/>
  <c r="F8" i="3" s="1"/>
  <c r="F9" i="3" a="1"/>
  <c r="F9" i="3" s="1"/>
  <c r="F10" i="3" a="1"/>
  <c r="F10" i="3"/>
  <c r="F11" i="3" a="1"/>
  <c r="F11" i="3"/>
  <c r="F12" i="3" a="1"/>
  <c r="F12" i="3" s="1"/>
  <c r="F13" i="3" a="1"/>
  <c r="F13" i="3" s="1"/>
  <c r="F14" i="3" a="1"/>
  <c r="F14" i="3" s="1"/>
  <c r="F15" i="3" a="1"/>
  <c r="F15" i="3"/>
  <c r="F16" i="3" a="1"/>
  <c r="F16" i="3" s="1"/>
  <c r="F17" i="3" a="1"/>
  <c r="F17" i="3" s="1"/>
  <c r="F18" i="3" a="1"/>
  <c r="F18" i="3" s="1"/>
  <c r="F19" i="3" a="1"/>
  <c r="F19" i="3" s="1"/>
  <c r="F20" i="3" a="1"/>
  <c r="F20" i="3" s="1"/>
  <c r="F21" i="3" a="1"/>
  <c r="F21" i="3"/>
  <c r="F22" i="3" a="1"/>
  <c r="F22" i="3"/>
  <c r="F23" i="3" a="1"/>
  <c r="F23" i="3" s="1"/>
  <c r="F24" i="3" a="1"/>
  <c r="F24" i="3" s="1"/>
  <c r="F25" i="3" a="1"/>
  <c r="F25" i="3" s="1"/>
  <c r="F26" i="3" a="1"/>
  <c r="F26" i="3" s="1"/>
  <c r="F27" i="3" a="1"/>
  <c r="F27" i="3" s="1"/>
  <c r="F28" i="3" a="1"/>
  <c r="F28" i="3"/>
  <c r="F29" i="3" a="1"/>
  <c r="F29" i="3"/>
  <c r="F30" i="3" a="1"/>
  <c r="F30" i="3" s="1"/>
  <c r="F31" i="3" a="1"/>
  <c r="F31" i="3"/>
  <c r="F32" i="3" a="1"/>
  <c r="F32" i="3" s="1"/>
  <c r="F33" i="3" a="1"/>
  <c r="F33" i="3"/>
  <c r="F34" i="3" a="1"/>
  <c r="F34" i="3" s="1"/>
  <c r="F35" i="3" a="1"/>
  <c r="F35" i="3"/>
  <c r="F36" i="3" a="1"/>
  <c r="F36" i="3" s="1"/>
  <c r="F37" i="3" a="1"/>
  <c r="F37" i="3"/>
  <c r="F38" i="3" a="1"/>
  <c r="F38" i="3" s="1"/>
  <c r="F39" i="3" a="1"/>
  <c r="F39" i="3"/>
  <c r="F40" i="3" a="1"/>
  <c r="F40" i="3"/>
  <c r="F41" i="3" a="1"/>
  <c r="F41" i="3" s="1"/>
  <c r="F42" i="3" a="1"/>
  <c r="F42" i="3" s="1"/>
  <c r="F43" i="3" a="1"/>
  <c r="F43" i="3" s="1"/>
  <c r="F44" i="3" a="1"/>
  <c r="F44" i="3" s="1"/>
  <c r="F45" i="3" a="1"/>
  <c r="F45" i="3" s="1"/>
  <c r="F46" i="3" a="1"/>
  <c r="F46" i="3"/>
  <c r="F47" i="3" a="1"/>
  <c r="F47" i="3"/>
  <c r="F48" i="3" a="1"/>
  <c r="F48" i="3" s="1"/>
  <c r="F49" i="3" a="1"/>
  <c r="F49" i="3" s="1"/>
  <c r="F50" i="3" a="1"/>
  <c r="F50" i="3" s="1"/>
  <c r="F51" i="3" a="1"/>
  <c r="F51" i="3"/>
  <c r="F52" i="3" a="1"/>
  <c r="F52" i="3" s="1"/>
  <c r="F53" i="3" a="1"/>
  <c r="F53" i="3" s="1"/>
  <c r="F54" i="3" a="1"/>
  <c r="F54" i="3" s="1"/>
  <c r="F55" i="3" a="1"/>
  <c r="F55" i="3"/>
  <c r="F56" i="3" a="1"/>
  <c r="F56" i="3" s="1"/>
  <c r="F57" i="3" a="1"/>
  <c r="F57" i="3"/>
  <c r="F58" i="3" a="1"/>
  <c r="F58" i="3"/>
  <c r="F59" i="3" a="1"/>
  <c r="F59" i="3" s="1"/>
  <c r="F60" i="3" a="1"/>
  <c r="F60" i="3" s="1"/>
  <c r="F61" i="3" a="1"/>
  <c r="F61" i="3" s="1"/>
  <c r="F62" i="3" a="1"/>
  <c r="F62" i="3" s="1"/>
  <c r="F63" i="3" a="1"/>
  <c r="F63" i="3"/>
  <c r="F64" i="3" a="1"/>
  <c r="F64" i="3"/>
  <c r="F65" i="3" a="1"/>
  <c r="F65" i="3"/>
  <c r="F66" i="3" a="1"/>
  <c r="F66" i="3" s="1"/>
  <c r="F67" i="3" a="1"/>
  <c r="F67" i="3"/>
  <c r="F68" i="3" a="1"/>
  <c r="F68" i="3" s="1"/>
  <c r="F69" i="3" a="1"/>
  <c r="F69" i="3"/>
  <c r="F70" i="3" a="1"/>
  <c r="F70" i="3"/>
  <c r="F71" i="3" a="1"/>
  <c r="F71" i="3"/>
  <c r="F72" i="3" a="1"/>
  <c r="F72" i="3" s="1"/>
  <c r="F73" i="3" a="1"/>
  <c r="F73" i="3" s="1"/>
  <c r="F74" i="3" a="1"/>
  <c r="F74" i="3" s="1"/>
  <c r="F75" i="3" a="1"/>
  <c r="F75" i="3" s="1"/>
  <c r="F76" i="3" a="1"/>
  <c r="F76" i="3" s="1"/>
  <c r="F77" i="3" a="1"/>
  <c r="F77" i="3"/>
  <c r="F78" i="3" a="1"/>
  <c r="F78" i="3" s="1"/>
  <c r="F79" i="3" a="1"/>
  <c r="F79" i="3" s="1"/>
  <c r="F80" i="3" a="1"/>
  <c r="F80" i="3" s="1"/>
  <c r="F81" i="3" a="1"/>
  <c r="F81" i="3" s="1"/>
  <c r="F82" i="3" a="1"/>
  <c r="F82" i="3"/>
  <c r="F83" i="3" a="1"/>
  <c r="F83" i="3" s="1"/>
  <c r="F84" i="3" a="1"/>
  <c r="F84" i="3" s="1"/>
  <c r="F85" i="3" a="1"/>
  <c r="F85" i="3" s="1"/>
  <c r="F86" i="3" a="1"/>
  <c r="F86" i="3" s="1"/>
  <c r="F87" i="3" a="1"/>
  <c r="F87" i="3"/>
  <c r="F88" i="3" a="1"/>
  <c r="F88" i="3" s="1"/>
  <c r="F89" i="3" a="1"/>
  <c r="F89" i="3"/>
  <c r="F90" i="3" a="1"/>
  <c r="F90" i="3" s="1"/>
  <c r="F91" i="3" a="1"/>
  <c r="F91" i="3"/>
  <c r="F92" i="3" a="1"/>
  <c r="F92" i="3" s="1"/>
  <c r="F93" i="3" a="1"/>
  <c r="F93" i="3"/>
  <c r="F94" i="3" a="1"/>
  <c r="F94" i="3"/>
  <c r="F95" i="3" a="1"/>
  <c r="F95" i="3" s="1"/>
  <c r="F96" i="3" a="1"/>
  <c r="F96" i="3" s="1"/>
  <c r="F97" i="3" a="1"/>
  <c r="F97" i="3"/>
  <c r="F98" i="3" a="1"/>
  <c r="F98" i="3" s="1"/>
  <c r="F99" i="3" a="1"/>
  <c r="F99" i="3"/>
  <c r="F100" i="3" a="1"/>
  <c r="F100" i="3"/>
  <c r="F101" i="3" a="1"/>
  <c r="F101" i="3"/>
  <c r="F102" i="3" a="1"/>
  <c r="F102" i="3" s="1"/>
  <c r="F103" i="3" a="1"/>
  <c r="F103" i="3"/>
  <c r="F104" i="3" a="1"/>
  <c r="F104" i="3" s="1"/>
  <c r="F105" i="3" a="1"/>
  <c r="F105" i="3" s="1"/>
  <c r="F106" i="3" a="1"/>
  <c r="F106" i="3" s="1"/>
  <c r="F107" i="3" a="1"/>
  <c r="F107" i="3"/>
  <c r="F108" i="3" a="1"/>
  <c r="F108" i="3" s="1"/>
  <c r="F109" i="3" a="1"/>
  <c r="F109" i="3"/>
  <c r="F110" i="3" a="1"/>
  <c r="F110" i="3" s="1"/>
  <c r="F111" i="3" a="1"/>
  <c r="F111" i="3"/>
  <c r="F112" i="3" a="1"/>
  <c r="F112" i="3" s="1"/>
  <c r="F113" i="3" a="1"/>
  <c r="F113" i="3" s="1"/>
  <c r="F114" i="3" a="1"/>
  <c r="F114" i="3" s="1"/>
  <c r="F115" i="3" a="1"/>
  <c r="F115" i="3" s="1"/>
  <c r="F116" i="3" a="1"/>
  <c r="F116" i="3" s="1"/>
  <c r="F117" i="3" a="1"/>
  <c r="F117" i="3" s="1"/>
  <c r="F118" i="3" a="1"/>
  <c r="F118" i="3"/>
  <c r="F119" i="3" a="1"/>
  <c r="F119" i="3"/>
  <c r="F120" i="3" a="1"/>
  <c r="F120" i="3" s="1"/>
  <c r="F121" i="3" a="1"/>
  <c r="F121" i="3" s="1"/>
  <c r="F122" i="3" a="1"/>
  <c r="F122" i="3" s="1"/>
  <c r="F123" i="3" a="1"/>
  <c r="F123" i="3"/>
  <c r="F124" i="3" a="1"/>
  <c r="F124" i="3" s="1"/>
  <c r="F125" i="3" a="1"/>
  <c r="F125" i="3"/>
  <c r="F126" i="3" a="1"/>
  <c r="F126" i="3" s="1"/>
  <c r="F127" i="3" a="1"/>
  <c r="F127" i="3" s="1"/>
  <c r="F128" i="3" a="1"/>
  <c r="F128" i="3" s="1"/>
  <c r="F129" i="3" a="1"/>
  <c r="F129" i="3"/>
  <c r="F130" i="3" a="1"/>
  <c r="F130" i="3"/>
  <c r="F131" i="3" a="1"/>
  <c r="F131" i="3" s="1"/>
  <c r="F132" i="3" a="1"/>
  <c r="F132" i="3" s="1"/>
  <c r="F133" i="3" a="1"/>
  <c r="F133" i="3" s="1"/>
  <c r="F134" i="3" a="1"/>
  <c r="F134" i="3" s="1"/>
  <c r="F135" i="3" a="1"/>
  <c r="F135" i="3" s="1"/>
  <c r="F136" i="3" a="1"/>
  <c r="F136" i="3"/>
  <c r="F137" i="3" a="1"/>
  <c r="F137" i="3"/>
  <c r="F138" i="3" a="1"/>
  <c r="F138" i="3" s="1"/>
  <c r="F139" i="3" a="1"/>
  <c r="F139" i="3"/>
  <c r="F140" i="3" a="1"/>
  <c r="F140" i="3" s="1"/>
  <c r="F141" i="3" a="1"/>
  <c r="F141" i="3" s="1"/>
  <c r="F142" i="3" a="1"/>
  <c r="F142" i="3" s="1"/>
  <c r="F143" i="3" a="1"/>
  <c r="F143" i="3"/>
  <c r="F144" i="3" a="1"/>
  <c r="F144" i="3" s="1"/>
  <c r="F145" i="3" a="1"/>
  <c r="F145" i="3"/>
  <c r="F146" i="3" a="1"/>
  <c r="F146" i="3" s="1"/>
  <c r="F147" i="3" a="1"/>
  <c r="F147" i="3" s="1"/>
  <c r="F148" i="3" a="1"/>
  <c r="F148" i="3"/>
  <c r="F149" i="3" a="1"/>
  <c r="F149" i="3" s="1"/>
  <c r="F150" i="3" a="1"/>
  <c r="F150" i="3" s="1"/>
  <c r="F151" i="3" a="1"/>
  <c r="F151" i="3" s="1"/>
  <c r="F152" i="3" a="1"/>
  <c r="F152" i="3" s="1"/>
  <c r="F153" i="3" a="1"/>
  <c r="F153" i="3" s="1"/>
  <c r="F154" i="3" a="1"/>
  <c r="F154" i="3"/>
  <c r="F155" i="3" a="1"/>
  <c r="F155" i="3"/>
  <c r="F156" i="3" a="1"/>
  <c r="F156" i="3" s="1"/>
  <c r="F157" i="3" a="1"/>
  <c r="F157" i="3" s="1"/>
  <c r="F158" i="3" a="1"/>
  <c r="F158" i="3" s="1"/>
  <c r="F159" i="3" a="1"/>
  <c r="F159" i="3"/>
  <c r="F160" i="3" a="1"/>
  <c r="F160" i="3" s="1"/>
  <c r="F161" i="3" a="1"/>
  <c r="F161" i="3"/>
  <c r="F162" i="3" a="1"/>
  <c r="F162" i="3" s="1"/>
  <c r="F163" i="3" a="1"/>
  <c r="F163" i="3"/>
  <c r="F164" i="3" a="1"/>
  <c r="F164" i="3" s="1"/>
  <c r="F165" i="3" a="1"/>
  <c r="F165" i="3"/>
  <c r="F166" i="3" a="1"/>
  <c r="F166" i="3"/>
  <c r="F167" i="3" a="1"/>
  <c r="F167" i="3" s="1"/>
  <c r="F168" i="3" a="1"/>
  <c r="F168" i="3" s="1"/>
  <c r="F169" i="3" a="1"/>
  <c r="F169" i="3"/>
  <c r="F170" i="3" a="1"/>
  <c r="F170" i="3" s="1"/>
  <c r="F171" i="3" a="1"/>
  <c r="F171" i="3"/>
  <c r="F172" i="3" a="1"/>
  <c r="F172" i="3"/>
  <c r="F173" i="3" a="1"/>
  <c r="F173" i="3"/>
  <c r="F174" i="3" a="1"/>
  <c r="F174" i="3" s="1"/>
  <c r="F175" i="3" a="1"/>
  <c r="F175" i="3"/>
  <c r="F176" i="3" a="1"/>
  <c r="F176" i="3" s="1"/>
  <c r="F177" i="3" a="1"/>
  <c r="F177" i="3"/>
  <c r="F178" i="3" a="1"/>
  <c r="F178" i="3"/>
  <c r="F179" i="3" a="1"/>
  <c r="F179" i="3"/>
  <c r="F180" i="3" a="1"/>
  <c r="F180" i="3" s="1"/>
  <c r="F181" i="3" a="1"/>
  <c r="F181" i="3" s="1"/>
  <c r="F182" i="3" a="1"/>
  <c r="F182" i="3" s="1"/>
  <c r="F183" i="3" a="1"/>
  <c r="F183" i="3" s="1"/>
  <c r="F184" i="3" a="1"/>
  <c r="F184" i="3"/>
  <c r="F185" i="3" a="1"/>
  <c r="F185" i="3"/>
  <c r="F186" i="3" a="1"/>
  <c r="F186" i="3" s="1"/>
  <c r="F187" i="3" a="1"/>
  <c r="F187" i="3" s="1"/>
  <c r="F188" i="3" a="1"/>
  <c r="F188" i="3" s="1"/>
  <c r="F189" i="3" a="1"/>
  <c r="F189" i="3" s="1"/>
  <c r="F190" i="3" a="1"/>
  <c r="F190" i="3"/>
  <c r="F191" i="3" a="1"/>
  <c r="F191" i="3" s="1"/>
  <c r="F192" i="3" a="1"/>
  <c r="F192" i="3" s="1"/>
  <c r="F193" i="3" a="1"/>
  <c r="F193" i="3" s="1"/>
  <c r="F194" i="3" a="1"/>
  <c r="F194" i="3" s="1"/>
  <c r="F195" i="3" a="1"/>
  <c r="F195" i="3"/>
  <c r="F196" i="3" a="1"/>
  <c r="F196" i="3" s="1"/>
  <c r="F197" i="3" a="1"/>
  <c r="F197" i="3"/>
  <c r="F198" i="3" a="1"/>
  <c r="F198" i="3" s="1"/>
  <c r="F199" i="3" a="1"/>
  <c r="F199" i="3"/>
  <c r="F200" i="3" a="1"/>
  <c r="F200" i="3" s="1"/>
  <c r="F201" i="3" a="1"/>
  <c r="F201" i="3"/>
  <c r="F202" i="3" a="1"/>
  <c r="F202" i="3"/>
  <c r="F203" i="3" a="1"/>
  <c r="F203" i="3" s="1"/>
  <c r="F204" i="3" a="1"/>
  <c r="F204" i="3" s="1"/>
  <c r="F205" i="3" a="1"/>
  <c r="F205" i="3"/>
  <c r="F206" i="3" a="1"/>
  <c r="F206" i="3" s="1"/>
  <c r="F207" i="3" a="1"/>
  <c r="F207" i="3"/>
  <c r="F208" i="3" a="1"/>
  <c r="F208" i="3"/>
  <c r="F209" i="3" a="1"/>
  <c r="F209" i="3"/>
  <c r="F210" i="3" a="1"/>
  <c r="F210" i="3" s="1"/>
  <c r="F211" i="3" a="1"/>
  <c r="F211" i="3"/>
  <c r="F212" i="3" a="1"/>
  <c r="F212" i="3" s="1"/>
  <c r="F213" i="3" a="1"/>
  <c r="F213" i="3" s="1"/>
  <c r="F214" i="3" a="1"/>
  <c r="F214" i="3"/>
  <c r="F215" i="3" a="1"/>
  <c r="F215" i="3"/>
  <c r="F216" i="3" a="1"/>
  <c r="F216" i="3" s="1"/>
  <c r="F217" i="3" a="1"/>
  <c r="F217" i="3"/>
  <c r="F218" i="3" a="1"/>
  <c r="F218" i="3" s="1"/>
  <c r="F219" i="3" a="1"/>
  <c r="F219" i="3"/>
  <c r="F220" i="3" a="1"/>
  <c r="F220" i="3" s="1"/>
  <c r="F221" i="3" a="1"/>
  <c r="F221" i="3"/>
  <c r="F222" i="3" a="1"/>
  <c r="F222" i="3" s="1"/>
  <c r="F223" i="3" a="1"/>
  <c r="F223" i="3" s="1"/>
  <c r="F224" i="3" a="1"/>
  <c r="F224" i="3" s="1"/>
  <c r="F225" i="3" a="1"/>
  <c r="F225" i="3" s="1"/>
  <c r="F226" i="3" a="1"/>
  <c r="F226" i="3"/>
  <c r="F227" i="3" a="1"/>
  <c r="F227" i="3"/>
  <c r="F228" i="3" a="1"/>
  <c r="F228" i="3" s="1"/>
  <c r="F229" i="3" a="1"/>
  <c r="F229" i="3" s="1"/>
  <c r="F230" i="3" a="1"/>
  <c r="F230" i="3" s="1"/>
  <c r="F231" i="3" a="1"/>
  <c r="F231" i="3"/>
  <c r="F232" i="3" a="1"/>
  <c r="F232" i="3" s="1"/>
  <c r="F233" i="3" a="1"/>
  <c r="F233" i="3"/>
  <c r="F234" i="3" a="1"/>
  <c r="F234" i="3" s="1"/>
  <c r="F235" i="3" a="1"/>
  <c r="F235" i="3"/>
  <c r="F236" i="3" a="1"/>
  <c r="F236" i="3" s="1"/>
  <c r="F237" i="3" a="1"/>
  <c r="F237" i="3"/>
  <c r="F238" i="3" a="1"/>
  <c r="F238" i="3"/>
  <c r="F239" i="3" a="1"/>
  <c r="F239" i="3" s="1"/>
  <c r="F240" i="3" a="1"/>
  <c r="F240" i="3" s="1"/>
  <c r="F241" i="3" a="1"/>
  <c r="F241" i="3"/>
  <c r="F242" i="3" a="1"/>
  <c r="F242" i="3" s="1"/>
  <c r="F243" i="3" a="1"/>
  <c r="F243" i="3"/>
  <c r="F244" i="3" a="1"/>
  <c r="F244" i="3"/>
  <c r="F245" i="3" a="1"/>
  <c r="F245" i="3"/>
  <c r="F246" i="3" a="1"/>
  <c r="F246" i="3" s="1"/>
  <c r="F247" i="3" a="1"/>
  <c r="F247" i="3"/>
  <c r="F248" i="3" a="1"/>
  <c r="F248" i="3" s="1"/>
  <c r="F249" i="3" a="1"/>
  <c r="F249" i="3" s="1"/>
  <c r="F250" i="3" a="1"/>
  <c r="F250" i="3"/>
  <c r="F251" i="3" a="1"/>
  <c r="F251" i="3"/>
  <c r="F252" i="3" a="1"/>
  <c r="F252" i="3" s="1"/>
  <c r="F253" i="3" a="1"/>
  <c r="F253" i="3"/>
  <c r="F254" i="3" a="1"/>
  <c r="F254" i="3" s="1"/>
  <c r="F255" i="3" a="1"/>
  <c r="F255" i="3" s="1"/>
  <c r="F256" i="3" a="1"/>
  <c r="F256" i="3" s="1"/>
  <c r="F257" i="3" a="1"/>
  <c r="F257" i="3"/>
  <c r="F258" i="3" a="1"/>
  <c r="F258" i="3" s="1"/>
  <c r="F259" i="3" a="1"/>
  <c r="F259" i="3" s="1"/>
  <c r="F260" i="3" a="1"/>
  <c r="F260" i="3" s="1"/>
  <c r="F261" i="3" a="1"/>
  <c r="F261" i="3" s="1"/>
  <c r="F262" i="3" a="1"/>
  <c r="F262" i="3" s="1"/>
  <c r="F263" i="3" a="1"/>
  <c r="F263" i="3"/>
  <c r="F264" i="3" a="1"/>
  <c r="F264" i="3" s="1"/>
  <c r="F265" i="3" a="1"/>
  <c r="F265" i="3" s="1"/>
  <c r="F266" i="3" a="1"/>
  <c r="F266" i="3" s="1"/>
  <c r="F267" i="3" a="1"/>
  <c r="F267" i="3"/>
  <c r="F268" i="3" a="1"/>
  <c r="F268" i="3" s="1"/>
  <c r="F269" i="3" a="1"/>
  <c r="F269" i="3"/>
  <c r="F270" i="3" a="1"/>
  <c r="F270" i="3" s="1"/>
  <c r="F271" i="3" a="1"/>
  <c r="F271" i="3"/>
  <c r="F272" i="3" a="1"/>
  <c r="F272" i="3" s="1"/>
  <c r="F273" i="3" a="1"/>
  <c r="F273" i="3"/>
  <c r="F274" i="3" a="1"/>
  <c r="F274" i="3"/>
  <c r="F275" i="3" a="1"/>
  <c r="F275" i="3" s="1"/>
  <c r="F276" i="3" a="1"/>
  <c r="F276" i="3" s="1"/>
  <c r="F277" i="3" a="1"/>
  <c r="F277" i="3"/>
  <c r="F278" i="3" a="1"/>
  <c r="F278" i="3" s="1"/>
  <c r="F279" i="3" a="1"/>
  <c r="F279" i="3"/>
  <c r="F280" i="3" a="1"/>
  <c r="F280" i="3"/>
  <c r="F281" i="3" a="1"/>
  <c r="F281" i="3"/>
  <c r="F282" i="3" a="1"/>
  <c r="F282" i="3" s="1"/>
  <c r="F283" i="3" a="1"/>
  <c r="F283" i="3"/>
  <c r="F284" i="3" a="1"/>
  <c r="F284" i="3" s="1"/>
  <c r="F285" i="3" a="1"/>
  <c r="F285" i="3"/>
  <c r="F286" i="3" a="1"/>
  <c r="F286" i="3"/>
  <c r="F287" i="3" a="1"/>
  <c r="F287" i="3"/>
  <c r="F288" i="3" a="1"/>
  <c r="F288" i="3" s="1"/>
  <c r="F289" i="3" a="1"/>
  <c r="F289" i="3"/>
  <c r="F290" i="3" a="1"/>
  <c r="F290" i="3" s="1"/>
  <c r="F291" i="3" a="1"/>
  <c r="F291" i="3" s="1"/>
  <c r="F292" i="3" a="1"/>
  <c r="F292" i="3"/>
  <c r="F293" i="3" a="1"/>
  <c r="F293" i="3"/>
  <c r="F294" i="3" a="1"/>
  <c r="F294" i="3" s="1"/>
  <c r="F295" i="3" a="1"/>
  <c r="F295" i="3" s="1"/>
  <c r="F296" i="3" a="1"/>
  <c r="F296" i="3" s="1"/>
  <c r="F297" i="3" a="1"/>
  <c r="F297" i="3" s="1"/>
  <c r="F298" i="3" a="1"/>
  <c r="F298" i="3"/>
  <c r="F299" i="3" a="1"/>
  <c r="F299" i="3" s="1"/>
  <c r="F300" i="3" a="1"/>
  <c r="F300" i="3" s="1"/>
  <c r="F301" i="3" a="1"/>
  <c r="F301" i="3" s="1"/>
  <c r="F302" i="3" a="1"/>
  <c r="F302" i="3" s="1"/>
  <c r="F303" i="3" a="1"/>
  <c r="F303" i="3"/>
  <c r="F304" i="3" a="1"/>
  <c r="F304" i="3" s="1"/>
  <c r="F305" i="3" a="1"/>
  <c r="F305" i="3" s="1"/>
  <c r="F306" i="3" a="1"/>
  <c r="F306" i="3" s="1"/>
  <c r="F307" i="3" a="1"/>
  <c r="F307" i="3" s="1"/>
  <c r="F308" i="3" a="1"/>
  <c r="F308" i="3" s="1"/>
  <c r="F309" i="3" a="1"/>
  <c r="F309" i="3" s="1"/>
  <c r="F310" i="3" a="1"/>
  <c r="F310" i="3"/>
  <c r="F311" i="3" a="1"/>
  <c r="F311" i="3" s="1"/>
  <c r="F312" i="3" a="1"/>
  <c r="F312" i="3" s="1"/>
  <c r="F313" i="3" a="1"/>
  <c r="F313" i="3" s="1"/>
  <c r="F314" i="3" a="1"/>
  <c r="F314" i="3" s="1"/>
  <c r="F315" i="3" a="1"/>
  <c r="F315" i="3" s="1"/>
  <c r="F316" i="3" a="1"/>
  <c r="F316" i="3"/>
  <c r="F317" i="3" a="1"/>
  <c r="F317" i="3"/>
  <c r="F318" i="3" a="1"/>
  <c r="F318" i="3" s="1"/>
  <c r="F319" i="3" a="1"/>
  <c r="F319" i="3"/>
  <c r="F320" i="3" a="1"/>
  <c r="F320" i="3" s="1"/>
  <c r="F321" i="3" a="1"/>
  <c r="F321" i="3" s="1"/>
  <c r="F322" i="3" a="1"/>
  <c r="F322" i="3" s="1"/>
  <c r="F323" i="3" a="1"/>
  <c r="F323" i="3"/>
  <c r="F324" i="3" a="1"/>
  <c r="F324" i="3" s="1"/>
  <c r="F325" i="3" a="1"/>
  <c r="F325" i="3"/>
  <c r="F326" i="3" a="1"/>
  <c r="F326" i="3" s="1"/>
  <c r="F327" i="3" a="1"/>
  <c r="F327" i="3"/>
  <c r="F328" i="3" a="1"/>
  <c r="F328" i="3" s="1"/>
  <c r="F329" i="3" a="1"/>
  <c r="F329" i="3" s="1"/>
  <c r="F330" i="3" a="1"/>
  <c r="F330" i="3" s="1"/>
  <c r="F331" i="3" a="1"/>
  <c r="F331" i="3" s="1"/>
  <c r="F332" i="3" a="1"/>
  <c r="F332" i="3" s="1"/>
  <c r="F333" i="3" a="1"/>
  <c r="F333" i="3" s="1"/>
  <c r="F334" i="3" a="1"/>
  <c r="F334" i="3"/>
  <c r="F335" i="3" a="1"/>
  <c r="F335" i="3"/>
  <c r="F336" i="3" a="1"/>
  <c r="F336" i="3" s="1"/>
  <c r="F337" i="3" a="1"/>
  <c r="F337" i="3" s="1"/>
  <c r="F338" i="3" a="1"/>
  <c r="F338" i="3" s="1"/>
  <c r="F339" i="3" a="1"/>
  <c r="F339" i="3"/>
  <c r="F340" i="3" a="1"/>
  <c r="F340" i="3" s="1"/>
  <c r="F341" i="3" a="1"/>
  <c r="F341" i="3"/>
  <c r="F342" i="3" a="1"/>
  <c r="F342" i="3" s="1"/>
  <c r="F343" i="3" a="1"/>
  <c r="F343" i="3"/>
  <c r="F344" i="3" a="1"/>
  <c r="F344" i="3" s="1"/>
  <c r="F345" i="3" a="1"/>
  <c r="F345" i="3" s="1"/>
  <c r="F346" i="3" a="1"/>
  <c r="F346" i="3"/>
  <c r="F347" i="3" a="1"/>
  <c r="F347" i="3" s="1"/>
  <c r="F348" i="3" a="1"/>
  <c r="F348" i="3" s="1"/>
  <c r="F349" i="3" a="1"/>
  <c r="F349" i="3"/>
  <c r="F350" i="3" a="1"/>
  <c r="F350" i="3" s="1"/>
  <c r="F351" i="3" a="1"/>
  <c r="F351" i="3"/>
  <c r="F352" i="3" a="1"/>
  <c r="F352" i="3"/>
  <c r="F353" i="3" a="1"/>
  <c r="F353" i="3"/>
  <c r="F354" i="3" a="1"/>
  <c r="F354" i="3" s="1"/>
  <c r="F355" i="3" a="1"/>
  <c r="F355" i="3"/>
  <c r="F356" i="3" a="1"/>
  <c r="F356" i="3" s="1"/>
  <c r="F357" i="3" a="1"/>
  <c r="F357" i="3"/>
  <c r="F358" i="3" a="1"/>
  <c r="F358" i="3"/>
  <c r="F359" i="3" a="1"/>
  <c r="F359" i="3"/>
  <c r="F360" i="3" a="1"/>
  <c r="F360" i="3" s="1"/>
  <c r="F361" i="3" a="1"/>
  <c r="F361" i="3"/>
  <c r="F362" i="3" a="1"/>
  <c r="F362" i="3" s="1"/>
  <c r="F363" i="3" a="1"/>
  <c r="F363" i="3"/>
  <c r="F364" i="3" a="1"/>
  <c r="F364" i="3"/>
  <c r="F365" i="3" a="1"/>
  <c r="F365" i="3"/>
  <c r="F366" i="3" a="1"/>
  <c r="F366" i="3" s="1"/>
  <c r="F367" i="3" a="1"/>
  <c r="F367" i="3" s="1"/>
  <c r="F368" i="3" a="1"/>
  <c r="F368" i="3" s="1"/>
  <c r="F369" i="3" a="1"/>
  <c r="F369" i="3" s="1"/>
  <c r="F370" i="3" a="1"/>
  <c r="F370" i="3"/>
  <c r="F371" i="3" a="1"/>
  <c r="F371" i="3"/>
  <c r="F372" i="3" a="1"/>
  <c r="F372" i="3" s="1"/>
  <c r="F373" i="3" a="1"/>
  <c r="F373" i="3"/>
  <c r="F374" i="3" a="1"/>
  <c r="F374" i="3" s="1"/>
  <c r="F375" i="3" a="1"/>
  <c r="F375" i="3"/>
  <c r="F376" i="3" a="1"/>
  <c r="F376" i="3" s="1"/>
  <c r="F377" i="3" a="1"/>
  <c r="F377" i="3"/>
  <c r="F378" i="3" a="1"/>
  <c r="F378" i="3" s="1"/>
  <c r="F379" i="3" a="1"/>
  <c r="F379" i="3" s="1"/>
  <c r="F380" i="3" a="1"/>
  <c r="F380" i="3" s="1"/>
  <c r="F381" i="3" a="1"/>
  <c r="F381" i="3"/>
  <c r="F382" i="3" a="1"/>
  <c r="F382" i="3"/>
  <c r="F383" i="3" a="1"/>
  <c r="F383" i="3" s="1"/>
  <c r="F384" i="3" a="1"/>
  <c r="F384" i="3" s="1"/>
  <c r="F385" i="3" a="1"/>
  <c r="F385" i="3" s="1"/>
  <c r="F386" i="3" a="1"/>
  <c r="F386" i="3" s="1"/>
  <c r="F387" i="3" a="1"/>
  <c r="F387" i="3"/>
  <c r="F388" i="3" a="1"/>
  <c r="F388" i="3"/>
  <c r="F389" i="3" a="1"/>
  <c r="F389" i="3"/>
  <c r="F390" i="3" a="1"/>
  <c r="F390" i="3" s="1"/>
  <c r="F391" i="3" a="1"/>
  <c r="F391" i="3"/>
  <c r="F392" i="3" a="1"/>
  <c r="F392" i="3" s="1"/>
  <c r="F393" i="3" a="1"/>
  <c r="F393" i="3"/>
  <c r="F394" i="3" a="1"/>
  <c r="F394" i="3"/>
  <c r="F395" i="3" a="1"/>
  <c r="F395" i="3"/>
  <c r="F396" i="3" a="1"/>
  <c r="F396" i="3" s="1"/>
  <c r="F397" i="3" a="1"/>
  <c r="F397" i="3"/>
  <c r="F398" i="3" a="1"/>
  <c r="F398" i="3" s="1"/>
  <c r="F399" i="3" a="1"/>
  <c r="F399" i="3"/>
  <c r="F400" i="3" a="1"/>
  <c r="F400" i="3"/>
  <c r="F401" i="3" a="1"/>
  <c r="F401" i="3"/>
  <c r="F402" i="3" a="1"/>
  <c r="F402" i="3" s="1"/>
  <c r="F403" i="3" a="1"/>
  <c r="F403" i="3" s="1"/>
  <c r="F404" i="3" a="1"/>
  <c r="F404" i="3" s="1"/>
  <c r="F405" i="3" a="1"/>
  <c r="F405" i="3"/>
  <c r="F406" i="3" a="1"/>
  <c r="F406" i="3"/>
  <c r="F407" i="3" a="1"/>
  <c r="F407" i="3" s="1"/>
  <c r="F408" i="3" a="1"/>
  <c r="F408" i="3" s="1"/>
  <c r="F409" i="3" a="1"/>
  <c r="F409" i="3" s="1"/>
  <c r="F410" i="3" a="1"/>
  <c r="F410" i="3" s="1"/>
  <c r="F411" i="3" a="1"/>
  <c r="F411" i="3"/>
  <c r="F412" i="3" a="1"/>
  <c r="F412" i="3"/>
  <c r="F413" i="3" a="1"/>
  <c r="F413" i="3"/>
  <c r="F414" i="3" a="1"/>
  <c r="F414" i="3" s="1"/>
  <c r="F415" i="3" a="1"/>
  <c r="F415" i="3"/>
  <c r="F416" i="3" a="1"/>
  <c r="F416" i="3" s="1"/>
  <c r="F417" i="3" a="1"/>
  <c r="F417" i="3"/>
  <c r="F418" i="3" a="1"/>
  <c r="F418" i="3"/>
  <c r="F419" i="3" a="1"/>
  <c r="F419" i="3"/>
  <c r="F420" i="3" a="1"/>
  <c r="F420" i="3" s="1"/>
  <c r="F421" i="3" a="1"/>
  <c r="F421" i="3"/>
  <c r="F422" i="3" a="1"/>
  <c r="F422" i="3" s="1"/>
  <c r="F423" i="3" a="1"/>
  <c r="F423" i="3"/>
  <c r="F424" i="3" a="1"/>
  <c r="F424" i="3"/>
  <c r="F425" i="3" a="1"/>
  <c r="F425" i="3"/>
  <c r="F426" i="3" a="1"/>
  <c r="F426" i="3" s="1"/>
  <c r="F427" i="3" a="1"/>
  <c r="F427" i="3" s="1"/>
  <c r="F428" i="3" a="1"/>
  <c r="F428" i="3" s="1"/>
  <c r="F429" i="3" a="1"/>
  <c r="F429" i="3" s="1"/>
  <c r="F430" i="3" a="1"/>
  <c r="F430" i="3" s="1"/>
  <c r="F431" i="3" a="1"/>
  <c r="F431" i="3"/>
  <c r="F432" i="3" a="1"/>
  <c r="F432" i="3" s="1"/>
  <c r="F433" i="3" a="1"/>
  <c r="F433" i="3" s="1"/>
  <c r="F434" i="3" a="1"/>
  <c r="F434" i="3" s="1"/>
  <c r="F435" i="3" a="1"/>
  <c r="F435" i="3"/>
  <c r="F436" i="3" a="1"/>
  <c r="F436" i="3" s="1"/>
  <c r="F437" i="3" a="1"/>
  <c r="F437" i="3"/>
  <c r="F438" i="3" a="1"/>
  <c r="F438" i="3" s="1"/>
  <c r="F439" i="3" a="1"/>
  <c r="F439" i="3" s="1"/>
  <c r="F440" i="3" a="1"/>
  <c r="F440" i="3" s="1"/>
  <c r="F441" i="3" a="1"/>
  <c r="F441" i="3"/>
  <c r="F442" i="3" a="1"/>
  <c r="F442" i="3" s="1"/>
  <c r="F443" i="3" a="1"/>
  <c r="F443" i="3"/>
  <c r="F444" i="3" a="1"/>
  <c r="F444" i="3" s="1"/>
  <c r="F445" i="3" a="1"/>
  <c r="F445" i="3"/>
  <c r="F446" i="3" a="1"/>
  <c r="F446" i="3" s="1"/>
  <c r="F447" i="3" a="1"/>
  <c r="F447" i="3"/>
  <c r="F448" i="3" a="1"/>
  <c r="F448" i="3" s="1"/>
  <c r="F449" i="3" a="1"/>
  <c r="F449" i="3" s="1"/>
  <c r="F450" i="3" a="1"/>
  <c r="F450" i="3" s="1"/>
  <c r="F451" i="3" a="1"/>
  <c r="F451" i="3" s="1"/>
  <c r="F452" i="3" a="1"/>
  <c r="F452" i="3" s="1"/>
  <c r="F453" i="3" a="1"/>
  <c r="F453" i="3"/>
  <c r="F454" i="3" a="1"/>
  <c r="F454" i="3"/>
  <c r="F455" i="3" a="1"/>
  <c r="F455" i="3" s="1"/>
  <c r="F456" i="3" a="1"/>
  <c r="F456" i="3" s="1"/>
  <c r="F457" i="3" a="1"/>
  <c r="F457" i="3"/>
  <c r="F458" i="3" a="1"/>
  <c r="F458" i="3" s="1"/>
  <c r="F459" i="3" a="1"/>
  <c r="F459" i="3"/>
  <c r="F460" i="3" a="1"/>
  <c r="F460" i="3"/>
  <c r="F461" i="3" a="1"/>
  <c r="F461" i="3"/>
  <c r="F462" i="3" a="1"/>
  <c r="F462" i="3" s="1"/>
  <c r="F463" i="3" a="1"/>
  <c r="F463" i="3"/>
  <c r="F464" i="3" a="1"/>
  <c r="F464" i="3" s="1"/>
  <c r="F465" i="3" a="1"/>
  <c r="F465" i="3"/>
  <c r="F466" i="3" a="1"/>
  <c r="F466" i="3"/>
  <c r="F467" i="3" a="1"/>
  <c r="F467" i="3"/>
  <c r="F468" i="3" a="1"/>
  <c r="F468" i="3" s="1"/>
  <c r="F469" i="3" a="1"/>
  <c r="F469" i="3" s="1"/>
  <c r="F470" i="3" a="1"/>
  <c r="F470" i="3" s="1"/>
  <c r="F471" i="3" a="1"/>
  <c r="F471" i="3" s="1"/>
  <c r="F472" i="3" a="1"/>
  <c r="F472" i="3"/>
  <c r="F473" i="3" a="1"/>
  <c r="F473" i="3"/>
  <c r="F474" i="3" a="1"/>
  <c r="F474" i="3" s="1"/>
  <c r="F475" i="3" a="1"/>
  <c r="F475" i="3" s="1"/>
  <c r="F476" i="3" a="1"/>
  <c r="F476" i="3" s="1"/>
  <c r="F477" i="3" a="1"/>
  <c r="F477" i="3"/>
  <c r="F478" i="3" a="1"/>
  <c r="F478" i="3" s="1"/>
  <c r="F479" i="3" a="1"/>
  <c r="F479" i="3"/>
  <c r="F480" i="3" a="1"/>
  <c r="F480" i="3" s="1"/>
  <c r="F481" i="3" a="1"/>
  <c r="F481" i="3"/>
  <c r="F482" i="3" a="1"/>
  <c r="F482" i="3" s="1"/>
  <c r="F483" i="3" a="1"/>
  <c r="F483" i="3"/>
  <c r="F484" i="3" a="1"/>
  <c r="F484" i="3"/>
  <c r="F485" i="3" a="1"/>
  <c r="F485" i="3" s="1"/>
  <c r="F486" i="3" a="1"/>
  <c r="F486" i="3" s="1"/>
  <c r="F487" i="3" a="1"/>
  <c r="F487" i="3"/>
  <c r="F488" i="3" a="1"/>
  <c r="F488" i="3" s="1"/>
  <c r="F489" i="3" a="1"/>
  <c r="F489" i="3"/>
  <c r="F490" i="3" a="1"/>
  <c r="F490" i="3"/>
  <c r="F491" i="3" a="1"/>
  <c r="F491" i="3"/>
  <c r="F492" i="3" a="1"/>
  <c r="F492" i="3" s="1"/>
  <c r="F493" i="3" a="1"/>
  <c r="F493" i="3" s="1"/>
  <c r="F494" i="3" a="1"/>
  <c r="F494" i="3" s="1"/>
  <c r="F495" i="3" a="1"/>
  <c r="F495" i="3" s="1"/>
  <c r="F496" i="3" a="1"/>
  <c r="F496" i="3" s="1"/>
  <c r="F497" i="3" a="1"/>
  <c r="F497" i="3"/>
  <c r="F498" i="3" a="1"/>
  <c r="F498" i="3" s="1"/>
  <c r="F499" i="3" a="1"/>
  <c r="F499" i="3"/>
  <c r="F500" i="3" a="1"/>
  <c r="F500" i="3" s="1"/>
  <c r="F501" i="3" a="1"/>
  <c r="F501" i="3"/>
  <c r="F502" i="3" a="1"/>
  <c r="F502" i="3" s="1"/>
  <c r="F503" i="3" a="1"/>
  <c r="F503" i="3"/>
  <c r="F504" i="3" a="1"/>
  <c r="F504" i="3" s="1"/>
  <c r="F5" i="3" a="1"/>
  <c r="F5" i="3" s="1"/>
  <c r="M13" i="3"/>
  <c r="N13" i="3" s="1" a="1"/>
  <c r="N13" i="3" s="1"/>
  <c r="M14" i="3"/>
  <c r="N14" i="3" s="1" a="1"/>
  <c r="N14" i="3" s="1"/>
  <c r="M20" i="3"/>
  <c r="N20" i="3" s="1" a="1"/>
  <c r="N20" i="3" s="1"/>
  <c r="M22" i="3"/>
  <c r="N22" i="3" s="1" a="1"/>
  <c r="N22" i="3" s="1"/>
  <c r="M23" i="3"/>
  <c r="N23" i="3" s="1" a="1"/>
  <c r="N23" i="3" s="1"/>
  <c r="M24" i="3"/>
  <c r="N24" i="3" s="1" a="1"/>
  <c r="N24" i="3" s="1"/>
  <c r="M26" i="3"/>
  <c r="N26" i="3" s="1" a="1"/>
  <c r="N26" i="3" s="1"/>
  <c r="M36" i="3"/>
  <c r="N36" i="3" s="1" a="1"/>
  <c r="N36" i="3" s="1"/>
  <c r="M38" i="3"/>
  <c r="N38" i="3" s="1" a="1"/>
  <c r="N38" i="3" s="1"/>
  <c r="M47" i="3"/>
  <c r="N47" i="3" s="1" a="1"/>
  <c r="N47" i="3" s="1"/>
  <c r="M48" i="3"/>
  <c r="N48" i="3" s="1" a="1"/>
  <c r="N48" i="3" s="1"/>
  <c r="M50" i="3"/>
  <c r="N50" i="3" s="1" a="1"/>
  <c r="N50" i="3" s="1"/>
  <c r="M57" i="3"/>
  <c r="N57" i="3" s="1" a="1"/>
  <c r="N57" i="3" s="1"/>
  <c r="M64" i="3"/>
  <c r="N64" i="3" s="1" a="1"/>
  <c r="N64" i="3" s="1"/>
  <c r="M65" i="3"/>
  <c r="N65" i="3" s="1" a="1"/>
  <c r="N65" i="3" s="1"/>
  <c r="M70" i="3"/>
  <c r="N70" i="3" s="1" a="1"/>
  <c r="N70" i="3" s="1"/>
  <c r="M71" i="3"/>
  <c r="N71" i="3" s="1" a="1"/>
  <c r="N71" i="3" s="1"/>
  <c r="M72" i="3"/>
  <c r="N72" i="3" s="1" a="1"/>
  <c r="N72" i="3" s="1"/>
  <c r="M87" i="3"/>
  <c r="N87" i="3" s="1" a="1"/>
  <c r="N87" i="3" s="1"/>
  <c r="M96" i="3"/>
  <c r="N96" i="3" s="1" a="1"/>
  <c r="N96" i="3" s="1"/>
  <c r="M98" i="3"/>
  <c r="N98" i="3" s="1" a="1"/>
  <c r="N98" i="3" s="1"/>
  <c r="M99" i="3"/>
  <c r="N99" i="3" s="1" a="1"/>
  <c r="N99" i="3" s="1"/>
  <c r="M111" i="3"/>
  <c r="N111" i="3" s="1" a="1"/>
  <c r="N111" i="3" s="1"/>
  <c r="M112" i="3"/>
  <c r="N112" i="3" s="1" a="1"/>
  <c r="N112" i="3" s="1"/>
  <c r="M115" i="3"/>
  <c r="N115" i="3" s="1" a="1"/>
  <c r="N115" i="3" s="1"/>
  <c r="M120" i="3"/>
  <c r="N120" i="3" s="1" a="1"/>
  <c r="N120" i="3" s="1"/>
  <c r="M121" i="3"/>
  <c r="N121" i="3" s="1" a="1"/>
  <c r="N121" i="3" s="1"/>
  <c r="M132" i="3"/>
  <c r="N132" i="3" s="1" a="1"/>
  <c r="N132" i="3" s="1"/>
  <c r="M135" i="3"/>
  <c r="N135" i="3" s="1" a="1"/>
  <c r="N135" i="3" s="1"/>
  <c r="M136" i="3"/>
  <c r="N136" i="3" s="1" a="1"/>
  <c r="N136" i="3" s="1"/>
  <c r="M137" i="3"/>
  <c r="N137" i="3" s="1" a="1"/>
  <c r="N137" i="3" s="1"/>
  <c r="M141" i="3"/>
  <c r="N141" i="3" s="1" a="1"/>
  <c r="N141" i="3" s="1"/>
  <c r="M143" i="3"/>
  <c r="N143" i="3" s="1" a="1"/>
  <c r="N143" i="3" s="1"/>
  <c r="M144" i="3"/>
  <c r="N144" i="3" s="1" a="1"/>
  <c r="N144" i="3" s="1"/>
  <c r="M145" i="3"/>
  <c r="N145" i="3" s="1" a="1"/>
  <c r="N145" i="3" s="1"/>
  <c r="M172" i="3"/>
  <c r="N172" i="3" s="1" a="1"/>
  <c r="N172" i="3" s="1"/>
  <c r="M173" i="3"/>
  <c r="N173" i="3" s="1" a="1"/>
  <c r="N173" i="3" s="1"/>
  <c r="M176" i="3"/>
  <c r="N176" i="3" s="1" a="1"/>
  <c r="N176" i="3" s="1"/>
  <c r="M177" i="3"/>
  <c r="N177" i="3" s="1" a="1"/>
  <c r="N177" i="3" s="1"/>
  <c r="M183" i="3"/>
  <c r="N183" i="3" s="1" a="1"/>
  <c r="N183" i="3" s="1"/>
  <c r="M191" i="3"/>
  <c r="N191" i="3" s="1" a="1"/>
  <c r="N191" i="3" s="1"/>
  <c r="M192" i="3"/>
  <c r="N192" i="3" s="1" a="1"/>
  <c r="N192" i="3" s="1"/>
  <c r="M193" i="3"/>
  <c r="N193" i="3" s="1" a="1"/>
  <c r="N193" i="3" s="1"/>
  <c r="M204" i="3"/>
  <c r="N204" i="3" s="1" a="1"/>
  <c r="N204" i="3" s="1"/>
  <c r="M206" i="3"/>
  <c r="N206" i="3" s="1" a="1"/>
  <c r="N206" i="3" s="1"/>
  <c r="M207" i="3"/>
  <c r="N207" i="3" s="1" a="1"/>
  <c r="N207" i="3" s="1"/>
  <c r="M208" i="3"/>
  <c r="N208" i="3" s="1" a="1"/>
  <c r="N208" i="3" s="1"/>
  <c r="M209" i="3"/>
  <c r="N209" i="3" s="1" a="1"/>
  <c r="N209" i="3" s="1"/>
  <c r="M213" i="3"/>
  <c r="N213" i="3" s="1" a="1"/>
  <c r="N213" i="3" s="1"/>
  <c r="M216" i="3"/>
  <c r="N216" i="3" s="1" a="1"/>
  <c r="N216" i="3" s="1"/>
  <c r="M220" i="3"/>
  <c r="N220" i="3" s="1" a="1"/>
  <c r="N220" i="3" s="1"/>
  <c r="M227" i="3"/>
  <c r="N227" i="3" s="1" a="1"/>
  <c r="N227" i="3" s="1"/>
  <c r="M229" i="3"/>
  <c r="N229" i="3" s="1" a="1"/>
  <c r="N229" i="3" s="1"/>
  <c r="M240" i="3"/>
  <c r="N240" i="3" s="1" a="1"/>
  <c r="N240" i="3" s="1"/>
  <c r="M248" i="3"/>
  <c r="N248" i="3" s="1" a="1"/>
  <c r="N248" i="3" s="1"/>
  <c r="M249" i="3"/>
  <c r="N249" i="3" s="1" a="1"/>
  <c r="N249" i="3" s="1"/>
  <c r="M255" i="3"/>
  <c r="N255" i="3" s="1" a="1"/>
  <c r="N255" i="3" s="1"/>
  <c r="M256" i="3"/>
  <c r="N256" i="3" s="1" a="1"/>
  <c r="N256" i="3" s="1"/>
  <c r="M262" i="3"/>
  <c r="N262" i="3" s="1" a="1"/>
  <c r="N262" i="3" s="1"/>
  <c r="M263" i="3"/>
  <c r="N263" i="3" s="1" a="1"/>
  <c r="N263" i="3" s="1"/>
  <c r="M264" i="3"/>
  <c r="N264" i="3" s="1" a="1"/>
  <c r="N264" i="3" s="1"/>
  <c r="M265" i="3"/>
  <c r="N265" i="3" s="1" a="1"/>
  <c r="N265" i="3" s="1"/>
  <c r="M268" i="3"/>
  <c r="N268" i="3" s="1" a="1"/>
  <c r="N268" i="3" s="1"/>
  <c r="M269" i="3"/>
  <c r="N269" i="3" s="1" a="1"/>
  <c r="N269" i="3" s="1"/>
  <c r="M277" i="3"/>
  <c r="N277" i="3" s="1" a="1"/>
  <c r="N277" i="3" s="1"/>
  <c r="M281" i="3"/>
  <c r="N281" i="3" s="1" a="1"/>
  <c r="N281" i="3" s="1"/>
  <c r="M285" i="3"/>
  <c r="N285" i="3" s="1" a="1"/>
  <c r="N285" i="3" s="1"/>
  <c r="M287" i="3"/>
  <c r="N287" i="3" s="1" a="1"/>
  <c r="N287" i="3" s="1"/>
  <c r="M298" i="3"/>
  <c r="N298" i="3" s="1" a="1"/>
  <c r="N298" i="3" s="1"/>
  <c r="M302" i="3"/>
  <c r="N302" i="3" s="1" a="1"/>
  <c r="N302" i="3" s="1"/>
  <c r="M309" i="3"/>
  <c r="N309" i="3" s="1" a="1"/>
  <c r="N309" i="3" s="1"/>
  <c r="M312" i="3"/>
  <c r="N312" i="3" s="1" a="1"/>
  <c r="N312" i="3" s="1"/>
  <c r="M320" i="3"/>
  <c r="N320" i="3" s="1" a="1"/>
  <c r="N320" i="3" s="1"/>
  <c r="M328" i="3"/>
  <c r="N328" i="3" s="1" a="1"/>
  <c r="N328" i="3" s="1"/>
  <c r="M329" i="3"/>
  <c r="N329" i="3" s="1" a="1"/>
  <c r="N329" i="3" s="1"/>
  <c r="M340" i="3"/>
  <c r="N340" i="3" s="1" a="1"/>
  <c r="N340" i="3" s="1"/>
  <c r="M341" i="3"/>
  <c r="N341" i="3" s="1" a="1"/>
  <c r="N341" i="3" s="1"/>
  <c r="M346" i="3"/>
  <c r="N346" i="3" s="1" a="1"/>
  <c r="N346" i="3" s="1"/>
  <c r="M347" i="3"/>
  <c r="N347" i="3" s="1" a="1"/>
  <c r="N347" i="3" s="1"/>
  <c r="M348" i="3"/>
  <c r="N348" i="3" s="1" a="1"/>
  <c r="N348" i="3" s="1"/>
  <c r="M349" i="3"/>
  <c r="N349" i="3" s="1" a="1"/>
  <c r="N349" i="3" s="1"/>
  <c r="M353" i="3"/>
  <c r="N353" i="3" s="1" a="1"/>
  <c r="N353" i="3" s="1"/>
  <c r="M360" i="3"/>
  <c r="N360" i="3" s="1" a="1"/>
  <c r="N360" i="3" s="1"/>
  <c r="M361" i="3"/>
  <c r="N361" i="3" s="1" a="1"/>
  <c r="N361" i="3" s="1"/>
  <c r="M362" i="3"/>
  <c r="N362" i="3" s="1" a="1"/>
  <c r="N362" i="3" s="1"/>
  <c r="M372" i="3"/>
  <c r="N372" i="3" s="1" a="1"/>
  <c r="N372" i="3" s="1"/>
  <c r="M373" i="3"/>
  <c r="N373" i="3" s="1" a="1"/>
  <c r="N373" i="3" s="1"/>
  <c r="M374" i="3"/>
  <c r="N374" i="3" s="1" a="1"/>
  <c r="N374" i="3" s="1"/>
  <c r="M375" i="3"/>
  <c r="N375" i="3" s="1" a="1"/>
  <c r="N375" i="3" s="1"/>
  <c r="M385" i="3"/>
  <c r="N385" i="3" s="1" a="1"/>
  <c r="N385" i="3" s="1"/>
  <c r="M389" i="3"/>
  <c r="N389" i="3" s="1" a="1"/>
  <c r="N389" i="3" s="1"/>
  <c r="M399" i="3"/>
  <c r="N399" i="3" s="1" a="1"/>
  <c r="N399" i="3" s="1"/>
  <c r="M404" i="3"/>
  <c r="N404" i="3" s="1" a="1"/>
  <c r="N404" i="3" s="1"/>
  <c r="M405" i="3"/>
  <c r="N405" i="3" s="1" a="1"/>
  <c r="N405" i="3" s="1"/>
  <c r="M406" i="3"/>
  <c r="N406" i="3" s="1" a="1"/>
  <c r="N406" i="3" s="1"/>
  <c r="M407" i="3"/>
  <c r="N407" i="3" s="1" a="1"/>
  <c r="N407" i="3" s="1"/>
  <c r="M408" i="3"/>
  <c r="N408" i="3" s="1" a="1"/>
  <c r="N408" i="3" s="1"/>
  <c r="M412" i="3"/>
  <c r="N412" i="3" s="1" a="1"/>
  <c r="N412" i="3" s="1"/>
  <c r="M413" i="3"/>
  <c r="N413" i="3" s="1" a="1"/>
  <c r="N413" i="3" s="1"/>
  <c r="M418" i="3"/>
  <c r="N418" i="3" s="1" a="1"/>
  <c r="N418" i="3" s="1"/>
  <c r="M419" i="3"/>
  <c r="N419" i="3" s="1" a="1"/>
  <c r="N419" i="3" s="1"/>
  <c r="M421" i="3"/>
  <c r="N421" i="3" s="1" a="1"/>
  <c r="N421" i="3" s="1"/>
  <c r="M422" i="3"/>
  <c r="N422" i="3" s="1" a="1"/>
  <c r="N422" i="3" s="1"/>
  <c r="M428" i="3"/>
  <c r="N428" i="3" s="1" a="1"/>
  <c r="N428" i="3" s="1"/>
  <c r="M431" i="3"/>
  <c r="N431" i="3" s="1" a="1"/>
  <c r="N431" i="3" s="1"/>
  <c r="M432" i="3"/>
  <c r="N432" i="3" s="1" a="1"/>
  <c r="N432" i="3" s="1"/>
  <c r="M433" i="3"/>
  <c r="N433" i="3" s="1" a="1"/>
  <c r="N433" i="3" s="1"/>
  <c r="M441" i="3"/>
  <c r="N441" i="3" s="1" a="1"/>
  <c r="N441" i="3" s="1"/>
  <c r="M442" i="3"/>
  <c r="N442" i="3" s="1" a="1"/>
  <c r="N442" i="3" s="1"/>
  <c r="M443" i="3"/>
  <c r="N443" i="3" s="1" a="1"/>
  <c r="N443" i="3" s="1"/>
  <c r="M446" i="3"/>
  <c r="N446" i="3" s="1" a="1"/>
  <c r="N446" i="3" s="1"/>
  <c r="M456" i="3"/>
  <c r="N456" i="3" s="1" a="1"/>
  <c r="N456" i="3" s="1"/>
  <c r="M458" i="3"/>
  <c r="N458" i="3" s="1" a="1"/>
  <c r="N458" i="3" s="1"/>
  <c r="M460" i="3"/>
  <c r="N460" i="3" s="1" a="1"/>
  <c r="N460" i="3" s="1"/>
  <c r="M461" i="3"/>
  <c r="N461" i="3" s="1" a="1"/>
  <c r="N461" i="3" s="1"/>
  <c r="M472" i="3"/>
  <c r="N472" i="3" s="1" a="1"/>
  <c r="N472" i="3" s="1"/>
  <c r="M476" i="3"/>
  <c r="N476" i="3" s="1" a="1"/>
  <c r="N476" i="3" s="1"/>
  <c r="M477" i="3"/>
  <c r="N477" i="3" s="1" a="1"/>
  <c r="N477" i="3" s="1"/>
  <c r="M478" i="3"/>
  <c r="N478" i="3" s="1" a="1"/>
  <c r="N478" i="3" s="1"/>
  <c r="M484" i="3"/>
  <c r="N484" i="3" s="1" a="1"/>
  <c r="N484" i="3" s="1"/>
  <c r="M492" i="3"/>
  <c r="N492" i="3" s="1" a="1"/>
  <c r="N492" i="3" s="1"/>
  <c r="M497" i="3"/>
  <c r="N497" i="3" s="1" a="1"/>
  <c r="N497" i="3" s="1"/>
  <c r="M499" i="3"/>
  <c r="N499" i="3" s="1" a="1"/>
  <c r="N499" i="3" s="1"/>
  <c r="M500" i="3"/>
  <c r="N500" i="3" s="1" a="1"/>
  <c r="N500" i="3" s="1"/>
  <c r="M504" i="3"/>
  <c r="N504" i="3" s="1" a="1"/>
  <c r="N504" i="3" s="1"/>
  <c r="K6" i="3" a="1"/>
  <c r="K6" i="3" s="1"/>
  <c r="K7" i="3" a="1"/>
  <c r="K7" i="3" s="1"/>
  <c r="K8" i="3" a="1"/>
  <c r="K8" i="3" s="1"/>
  <c r="K9" i="3" a="1"/>
  <c r="K9" i="3" s="1"/>
  <c r="K20" i="3" a="1"/>
  <c r="K20" i="3" s="1"/>
  <c r="K26" i="3" a="1"/>
  <c r="K26" i="3" s="1"/>
  <c r="K27" i="3" a="1"/>
  <c r="K27" i="3" s="1"/>
  <c r="K39" i="3" a="1"/>
  <c r="K39" i="3" s="1"/>
  <c r="K48" i="3" a="1"/>
  <c r="K48" i="3" s="1"/>
  <c r="K53" i="3" a="1"/>
  <c r="K53" i="3" s="1"/>
  <c r="K54" i="3" a="1"/>
  <c r="K54" i="3" s="1"/>
  <c r="K60" i="3" a="1"/>
  <c r="K60" i="3" s="1"/>
  <c r="K61" i="3" a="1"/>
  <c r="K61" i="3" s="1"/>
  <c r="K65" i="3" a="1"/>
  <c r="K65" i="3" s="1"/>
  <c r="K66" i="3" a="1"/>
  <c r="K66" i="3" s="1"/>
  <c r="K67" i="3" a="1"/>
  <c r="K67" i="3" s="1"/>
  <c r="K68" i="3" a="1"/>
  <c r="K68" i="3" s="1"/>
  <c r="K74" i="3" a="1"/>
  <c r="K74" i="3" s="1"/>
  <c r="K78" i="3" a="1"/>
  <c r="K78" i="3" s="1"/>
  <c r="K81" i="3" a="1"/>
  <c r="K81" i="3" s="1"/>
  <c r="K83" i="3" a="1"/>
  <c r="K83" i="3" s="1"/>
  <c r="K86" i="3" a="1"/>
  <c r="K86" i="3" s="1"/>
  <c r="K87" i="3" a="1"/>
  <c r="K87" i="3" s="1"/>
  <c r="K88" i="3" a="1"/>
  <c r="K88" i="3" s="1"/>
  <c r="K98" i="3" a="1"/>
  <c r="K98" i="3" s="1"/>
  <c r="K101" i="3" a="1"/>
  <c r="K101" i="3" s="1"/>
  <c r="K102" i="3" a="1"/>
  <c r="K102" i="3" s="1"/>
  <c r="K103" i="3" a="1"/>
  <c r="K103" i="3" s="1"/>
  <c r="K104" i="3" a="1"/>
  <c r="K104" i="3" s="1"/>
  <c r="K110" i="3" a="1"/>
  <c r="K110" i="3" s="1"/>
  <c r="K111" i="3" a="1"/>
  <c r="K111" i="3" s="1"/>
  <c r="K114" i="3" a="1"/>
  <c r="K114" i="3" s="1"/>
  <c r="K116" i="3" a="1"/>
  <c r="K116" i="3" s="1"/>
  <c r="K117" i="3" a="1"/>
  <c r="K117" i="3" s="1"/>
  <c r="K124" i="3" a="1"/>
  <c r="K124" i="3" s="1"/>
  <c r="K126" i="3" a="1"/>
  <c r="K126" i="3" s="1"/>
  <c r="K128" i="3" a="1"/>
  <c r="K128" i="3" s="1"/>
  <c r="K137" i="3" a="1"/>
  <c r="K137" i="3" s="1"/>
  <c r="K138" i="3" a="1"/>
  <c r="K138" i="3" s="1"/>
  <c r="K145" i="3" a="1"/>
  <c r="K145" i="3" s="1"/>
  <c r="K150" i="3" a="1"/>
  <c r="K150" i="3" s="1"/>
  <c r="K151" i="3" a="1"/>
  <c r="K151" i="3" s="1"/>
  <c r="K153" i="3" a="1"/>
  <c r="K153" i="3" s="1"/>
  <c r="K156" i="3" a="1"/>
  <c r="K156" i="3" s="1"/>
  <c r="K157" i="3" a="1"/>
  <c r="K157" i="3" s="1"/>
  <c r="K159" i="3" a="1"/>
  <c r="K159" i="3" s="1"/>
  <c r="K160" i="3" a="1"/>
  <c r="K160" i="3" s="1"/>
  <c r="K162" i="3" a="1"/>
  <c r="K162" i="3" s="1"/>
  <c r="K169" i="3" a="1"/>
  <c r="K169" i="3" s="1"/>
  <c r="K170" i="3" a="1"/>
  <c r="K170" i="3" s="1"/>
  <c r="K173" i="3" a="1"/>
  <c r="K173" i="3" s="1"/>
  <c r="K174" i="3" a="1"/>
  <c r="K174" i="3" s="1"/>
  <c r="K175" i="3" a="1"/>
  <c r="K175" i="3" s="1"/>
  <c r="K176" i="3" a="1"/>
  <c r="K176" i="3" s="1"/>
  <c r="K183" i="3" a="1"/>
  <c r="K183" i="3" s="1"/>
  <c r="K189" i="3" a="1"/>
  <c r="K189" i="3" s="1"/>
  <c r="K196" i="3" a="1"/>
  <c r="K196" i="3" s="1"/>
  <c r="K198" i="3" a="1"/>
  <c r="K198" i="3" s="1"/>
  <c r="K209" i="3" a="1"/>
  <c r="K209" i="3" s="1"/>
  <c r="K217" i="3" a="1"/>
  <c r="K217" i="3" s="1"/>
  <c r="K219" i="3" a="1"/>
  <c r="K219" i="3" s="1"/>
  <c r="K222" i="3" a="1"/>
  <c r="K222" i="3" s="1"/>
  <c r="K224" i="3" a="1"/>
  <c r="K224" i="3" s="1"/>
  <c r="K232" i="3" a="1"/>
  <c r="K232" i="3" s="1"/>
  <c r="K236" i="3" a="1"/>
  <c r="K236" i="3" s="1"/>
  <c r="K242" i="3" a="1"/>
  <c r="K242" i="3" s="1"/>
  <c r="K252" i="3" a="1"/>
  <c r="K252" i="3" s="1"/>
  <c r="K253" i="3" a="1"/>
  <c r="K253" i="3" s="1"/>
  <c r="K256" i="3" a="1"/>
  <c r="K256" i="3" s="1"/>
  <c r="K260" i="3" a="1"/>
  <c r="K260" i="3" s="1"/>
  <c r="K265" i="3" a="1"/>
  <c r="K265" i="3" s="1"/>
  <c r="K268" i="3" a="1"/>
  <c r="K268" i="3" s="1"/>
  <c r="K270" i="3" a="1"/>
  <c r="K270" i="3" s="1"/>
  <c r="K275" i="3" a="1"/>
  <c r="K275" i="3" s="1"/>
  <c r="K281" i="3" a="1"/>
  <c r="K281" i="3" s="1"/>
  <c r="K282" i="3" a="1"/>
  <c r="K282" i="3" s="1"/>
  <c r="K288" i="3" a="1"/>
  <c r="K288" i="3" s="1"/>
  <c r="K292" i="3" a="1"/>
  <c r="K292" i="3" s="1"/>
  <c r="K295" i="3" a="1"/>
  <c r="K295" i="3" s="1"/>
  <c r="K301" i="3" a="1"/>
  <c r="K301" i="3" s="1"/>
  <c r="K303" i="3" a="1"/>
  <c r="K303" i="3" s="1"/>
  <c r="K304" i="3" a="1"/>
  <c r="K304" i="3" s="1"/>
  <c r="K305" i="3" a="1"/>
  <c r="K305" i="3" s="1"/>
  <c r="K312" i="3" a="1"/>
  <c r="K312" i="3" s="1"/>
  <c r="K314" i="3" a="1"/>
  <c r="K314" i="3" s="1"/>
  <c r="K318" i="3" a="1"/>
  <c r="K318" i="3" s="1"/>
  <c r="K319" i="3" a="1"/>
  <c r="K319" i="3" s="1"/>
  <c r="K320" i="3" a="1"/>
  <c r="K320" i="3" s="1"/>
  <c r="K324" i="3" a="1"/>
  <c r="K324" i="3" s="1"/>
  <c r="K325" i="3" a="1"/>
  <c r="K325" i="3" s="1"/>
  <c r="K326" i="3" a="1"/>
  <c r="K326" i="3" s="1"/>
  <c r="K327" i="3" a="1"/>
  <c r="K327" i="3" s="1"/>
  <c r="K328" i="3" a="1"/>
  <c r="K328" i="3" s="1"/>
  <c r="K343" i="3" a="1"/>
  <c r="K343" i="3" s="1"/>
  <c r="K344" i="3" a="1"/>
  <c r="K344" i="3" s="1"/>
  <c r="K352" i="3" a="1"/>
  <c r="K352" i="3" s="1"/>
  <c r="K353" i="3" a="1"/>
  <c r="K353" i="3" s="1"/>
  <c r="K354" i="3" a="1"/>
  <c r="K354" i="3" s="1"/>
  <c r="K366" i="3" a="1"/>
  <c r="K366" i="3" s="1"/>
  <c r="K367" i="3" a="1"/>
  <c r="K367" i="3" s="1"/>
  <c r="K368" i="3" a="1"/>
  <c r="K368" i="3" s="1"/>
  <c r="K372" i="3" a="1"/>
  <c r="K372" i="3" s="1"/>
  <c r="K373" i="3" a="1"/>
  <c r="K373" i="3" s="1"/>
  <c r="K380" i="3" a="1"/>
  <c r="K380" i="3" s="1"/>
  <c r="K386" i="3" a="1"/>
  <c r="K386" i="3" s="1"/>
  <c r="K388" i="3" a="1"/>
  <c r="K388" i="3" s="1"/>
  <c r="K393" i="3" a="1"/>
  <c r="K393" i="3" s="1"/>
  <c r="K400" i="3" a="1"/>
  <c r="K400" i="3" s="1"/>
  <c r="K401" i="3" a="1"/>
  <c r="K401" i="3" s="1"/>
  <c r="K408" i="3" a="1"/>
  <c r="K408" i="3" s="1"/>
  <c r="K409" i="3" a="1"/>
  <c r="K409" i="3" s="1"/>
  <c r="K411" i="3" a="1"/>
  <c r="K411" i="3" s="1"/>
  <c r="K415" i="3" a="1"/>
  <c r="K415" i="3" s="1"/>
  <c r="K422" i="3" a="1"/>
  <c r="K422" i="3" s="1"/>
  <c r="K426" i="3" a="1"/>
  <c r="K426" i="3" s="1"/>
  <c r="K432" i="3" a="1"/>
  <c r="K432" i="3" s="1"/>
  <c r="K438" i="3" a="1"/>
  <c r="K438" i="3" s="1"/>
  <c r="K439" i="3" a="1"/>
  <c r="K439" i="3" s="1"/>
  <c r="K445" i="3" a="1"/>
  <c r="K445" i="3" s="1"/>
  <c r="K452" i="3" a="1"/>
  <c r="K452" i="3" s="1"/>
  <c r="K461" i="3" a="1"/>
  <c r="K461" i="3" s="1"/>
  <c r="K462" i="3" a="1"/>
  <c r="K462" i="3" s="1"/>
  <c r="K468" i="3" a="1"/>
  <c r="K468" i="3" s="1"/>
  <c r="K475" i="3" a="1"/>
  <c r="K475" i="3" s="1"/>
  <c r="K476" i="3" a="1"/>
  <c r="K476" i="3" s="1"/>
  <c r="K483" i="3" a="1"/>
  <c r="K483" i="3" s="1"/>
  <c r="K484" i="3" a="1"/>
  <c r="K484" i="3" s="1"/>
  <c r="K492" i="3" a="1"/>
  <c r="K492" i="3" s="1"/>
  <c r="K495" i="3" a="1"/>
  <c r="K495" i="3" s="1"/>
  <c r="K496" i="3" a="1"/>
  <c r="K496" i="3" s="1"/>
  <c r="K498" i="3" a="1"/>
  <c r="K498" i="3" s="1"/>
  <c r="I6" i="3" a="1"/>
  <c r="I6" i="3" s="1"/>
  <c r="I16" i="3" a="1"/>
  <c r="I16" i="3" s="1"/>
  <c r="I17" i="3" a="1"/>
  <c r="I17" i="3" s="1"/>
  <c r="I18" i="3" a="1"/>
  <c r="I18" i="3" s="1"/>
  <c r="I25" i="3" a="1"/>
  <c r="I25" i="3" s="1"/>
  <c r="I30" i="3" a="1"/>
  <c r="I30" i="3" s="1"/>
  <c r="I31" i="3" a="1"/>
  <c r="I31" i="3" s="1"/>
  <c r="I32" i="3" a="1"/>
  <c r="I32" i="3" s="1"/>
  <c r="I34" i="3" a="1"/>
  <c r="I34" i="3" s="1"/>
  <c r="I49" i="3" a="1"/>
  <c r="I49" i="3" s="1"/>
  <c r="I55" i="3" a="1"/>
  <c r="I55" i="3" s="1"/>
  <c r="I58" i="3" a="1"/>
  <c r="I58" i="3" s="1"/>
  <c r="I61" i="3" a="1"/>
  <c r="I61" i="3" s="1"/>
  <c r="I64" i="3" a="1"/>
  <c r="I64" i="3" s="1"/>
  <c r="I65" i="3" a="1"/>
  <c r="I65" i="3" s="1"/>
  <c r="I71" i="3" a="1"/>
  <c r="I71" i="3" s="1"/>
  <c r="I72" i="3" a="1"/>
  <c r="I72" i="3" s="1"/>
  <c r="I73" i="3" a="1"/>
  <c r="I73" i="3" s="1"/>
  <c r="I79" i="3" a="1"/>
  <c r="I79" i="3" s="1"/>
  <c r="I80" i="3" a="1"/>
  <c r="I80" i="3" s="1"/>
  <c r="I89" i="3" a="1"/>
  <c r="I89" i="3" s="1"/>
  <c r="I91" i="3" a="1"/>
  <c r="I91" i="3" s="1"/>
  <c r="I92" i="3" a="1"/>
  <c r="I92" i="3" s="1"/>
  <c r="I95" i="3" a="1"/>
  <c r="I95" i="3" s="1"/>
  <c r="I96" i="3" a="1"/>
  <c r="I96" i="3" s="1"/>
  <c r="I97" i="3" a="1"/>
  <c r="I97" i="3" s="1"/>
  <c r="I102" i="3" a="1"/>
  <c r="I102" i="3" s="1"/>
  <c r="I103" i="3" a="1"/>
  <c r="I103" i="3" s="1"/>
  <c r="I104" i="3" a="1"/>
  <c r="I104" i="3" s="1"/>
  <c r="I106" i="3" a="1"/>
  <c r="I106" i="3" s="1"/>
  <c r="I108" i="3" a="1"/>
  <c r="I108" i="3" s="1"/>
  <c r="I109" i="3" a="1"/>
  <c r="I109" i="3" s="1"/>
  <c r="I120" i="3" a="1"/>
  <c r="I120" i="3" s="1"/>
  <c r="I121" i="3" a="1"/>
  <c r="I121" i="3" s="1"/>
  <c r="I124" i="3" a="1"/>
  <c r="I124" i="3" s="1"/>
  <c r="I125" i="3" a="1"/>
  <c r="I125" i="3" s="1"/>
  <c r="I126" i="3" a="1"/>
  <c r="I126" i="3" s="1"/>
  <c r="I127" i="3" a="1"/>
  <c r="I127" i="3" s="1"/>
  <c r="I139" i="3" a="1"/>
  <c r="I139" i="3" s="1"/>
  <c r="I143" i="3" a="1"/>
  <c r="I143" i="3" s="1"/>
  <c r="I144" i="3" a="1"/>
  <c r="I144" i="3" s="1"/>
  <c r="I145" i="3" a="1"/>
  <c r="I145" i="3" s="1"/>
  <c r="I150" i="3" a="1"/>
  <c r="I150" i="3" s="1"/>
  <c r="I151" i="3" a="1"/>
  <c r="I151" i="3" s="1"/>
  <c r="I152" i="3" a="1"/>
  <c r="I152" i="3" s="1"/>
  <c r="I153" i="3" a="1"/>
  <c r="I153" i="3" s="1"/>
  <c r="I162" i="3" a="1"/>
  <c r="I162" i="3" s="1"/>
  <c r="I163" i="3" a="1"/>
  <c r="I163" i="3" s="1"/>
  <c r="I167" i="3" a="1"/>
  <c r="I167" i="3" s="1"/>
  <c r="I168" i="3" a="1"/>
  <c r="I168" i="3" s="1"/>
  <c r="I169" i="3" a="1"/>
  <c r="I169" i="3" s="1"/>
  <c r="I178" i="3" a="1"/>
  <c r="I178" i="3" s="1"/>
  <c r="I180" i="3" a="1"/>
  <c r="I180" i="3" s="1"/>
  <c r="I181" i="3" a="1"/>
  <c r="I181" i="3" s="1"/>
  <c r="I191" i="3" a="1"/>
  <c r="I191" i="3" s="1"/>
  <c r="I193" i="3" a="1"/>
  <c r="I193" i="3" s="1"/>
  <c r="I196" i="3" a="1"/>
  <c r="I196" i="3" s="1"/>
  <c r="I198" i="3" a="1"/>
  <c r="I198" i="3" s="1"/>
  <c r="I200" i="3" a="1"/>
  <c r="I200" i="3" s="1"/>
  <c r="I209" i="3" a="1"/>
  <c r="I209" i="3" s="1"/>
  <c r="I210" i="3" a="1"/>
  <c r="I210" i="3" s="1"/>
  <c r="I211" i="3" a="1"/>
  <c r="I211" i="3" s="1"/>
  <c r="I215" i="3" a="1"/>
  <c r="I215" i="3" s="1"/>
  <c r="I216" i="3" a="1"/>
  <c r="I216" i="3" s="1"/>
  <c r="I222" i="3" a="1"/>
  <c r="I222" i="3" s="1"/>
  <c r="I223" i="3" a="1"/>
  <c r="I223" i="3" s="1"/>
  <c r="I224" i="3" a="1"/>
  <c r="I224" i="3" s="1"/>
  <c r="I225" i="3" a="1"/>
  <c r="I225" i="3" s="1"/>
  <c r="I226" i="3" a="1"/>
  <c r="I226" i="3" s="1"/>
  <c r="I238" i="3" a="1"/>
  <c r="I238" i="3" s="1"/>
  <c r="I239" i="3" a="1"/>
  <c r="I239" i="3" s="1"/>
  <c r="I240" i="3" a="1"/>
  <c r="I240" i="3" s="1"/>
  <c r="I241" i="3" a="1"/>
  <c r="I241" i="3" s="1"/>
  <c r="I246" i="3" a="1"/>
  <c r="I246" i="3" s="1"/>
  <c r="I247" i="3" a="1"/>
  <c r="I247" i="3" s="1"/>
  <c r="I250" i="3" a="1"/>
  <c r="I250" i="3" s="1"/>
  <c r="I251" i="3" a="1"/>
  <c r="I251" i="3" s="1"/>
  <c r="I252" i="3" a="1"/>
  <c r="I252" i="3" s="1"/>
  <c r="I253" i="3" a="1"/>
  <c r="I253" i="3" s="1"/>
  <c r="I263" i="3" a="1"/>
  <c r="I263" i="3" s="1"/>
  <c r="I264" i="3" a="1"/>
  <c r="I264" i="3" s="1"/>
  <c r="I270" i="3" a="1"/>
  <c r="I270" i="3" s="1"/>
  <c r="I282" i="3" a="1"/>
  <c r="I282" i="3" s="1"/>
  <c r="I287" i="3" a="1"/>
  <c r="I287" i="3" s="1"/>
  <c r="I288" i="3" a="1"/>
  <c r="I288" i="3" s="1"/>
  <c r="I289" i="3" a="1"/>
  <c r="I289" i="3" s="1"/>
  <c r="I294" i="3" a="1"/>
  <c r="I294" i="3" s="1"/>
  <c r="I295" i="3" a="1"/>
  <c r="I295" i="3" s="1"/>
  <c r="I296" i="3" a="1"/>
  <c r="I296" i="3" s="1"/>
  <c r="I305" i="3" a="1"/>
  <c r="I305" i="3" s="1"/>
  <c r="I306" i="3" a="1"/>
  <c r="I306" i="3" s="1"/>
  <c r="I307" i="3" a="1"/>
  <c r="I307" i="3" s="1"/>
  <c r="I308" i="3" a="1"/>
  <c r="I308" i="3" s="1"/>
  <c r="I318" i="3" a="1"/>
  <c r="I318" i="3" s="1"/>
  <c r="I319" i="3" a="1"/>
  <c r="I319" i="3" s="1"/>
  <c r="I320" i="3" a="1"/>
  <c r="I320" i="3" s="1"/>
  <c r="I322" i="3" a="1"/>
  <c r="I322" i="3" s="1"/>
  <c r="I323" i="3" a="1"/>
  <c r="I323" i="3" s="1"/>
  <c r="I324" i="3" a="1"/>
  <c r="I324" i="3" s="1"/>
  <c r="I335" i="3" a="1"/>
  <c r="I335" i="3" s="1"/>
  <c r="I336" i="3" a="1"/>
  <c r="I336" i="3" s="1"/>
  <c r="I337" i="3" a="1"/>
  <c r="I337" i="3" s="1"/>
  <c r="I340" i="3" a="1"/>
  <c r="I340" i="3" s="1"/>
  <c r="I343" i="3" a="1"/>
  <c r="I343" i="3" s="1"/>
  <c r="I351" i="3" a="1"/>
  <c r="I351" i="3" s="1"/>
  <c r="I352" i="3" a="1"/>
  <c r="I352" i="3" s="1"/>
  <c r="I353" i="3" a="1"/>
  <c r="I353" i="3" s="1"/>
  <c r="I359" i="3" a="1"/>
  <c r="I359" i="3" s="1"/>
  <c r="I363" i="3" a="1"/>
  <c r="I363" i="3" s="1"/>
  <c r="I367" i="3" a="1"/>
  <c r="I367" i="3" s="1"/>
  <c r="I368" i="3" a="1"/>
  <c r="I368" i="3" s="1"/>
  <c r="I377" i="3" a="1"/>
  <c r="I377" i="3" s="1"/>
  <c r="I378" i="3" a="1"/>
  <c r="I378" i="3" s="1"/>
  <c r="I380" i="3" a="1"/>
  <c r="I380" i="3" s="1"/>
  <c r="I384" i="3" a="1"/>
  <c r="I384" i="3" s="1"/>
  <c r="I385" i="3" a="1"/>
  <c r="I385" i="3" s="1"/>
  <c r="I391" i="3" a="1"/>
  <c r="I391" i="3" s="1"/>
  <c r="I392" i="3" a="1"/>
  <c r="I392" i="3" s="1"/>
  <c r="I393" i="3" a="1"/>
  <c r="I393" i="3" s="1"/>
  <c r="I399" i="3" a="1"/>
  <c r="I399" i="3" s="1"/>
  <c r="I403" i="3" a="1"/>
  <c r="I403" i="3" s="1"/>
  <c r="I404" i="3" a="1"/>
  <c r="I404" i="3" s="1"/>
  <c r="I407" i="3" a="1"/>
  <c r="I407" i="3" s="1"/>
  <c r="I414" i="3" a="1"/>
  <c r="I414" i="3" s="1"/>
  <c r="I416" i="3" a="1"/>
  <c r="I416" i="3" s="1"/>
  <c r="I425" i="3" a="1"/>
  <c r="I425" i="3" s="1"/>
  <c r="I427" i="3" a="1"/>
  <c r="I427" i="3" s="1"/>
  <c r="I428" i="3" a="1"/>
  <c r="I428" i="3" s="1"/>
  <c r="I430" i="3" a="1"/>
  <c r="I430" i="3" s="1"/>
  <c r="I432" i="3" a="1"/>
  <c r="I432" i="3" s="1"/>
  <c r="I433" i="3" a="1"/>
  <c r="I433" i="3" s="1"/>
  <c r="I439" i="3" a="1"/>
  <c r="I439" i="3" s="1"/>
  <c r="I440" i="3" a="1"/>
  <c r="I440" i="3" s="1"/>
  <c r="I442" i="3" a="1"/>
  <c r="I442" i="3" s="1"/>
  <c r="I443" i="3" a="1"/>
  <c r="I443" i="3" s="1"/>
  <c r="I449" i="3" a="1"/>
  <c r="I449" i="3" s="1"/>
  <c r="I450" i="3" a="1"/>
  <c r="I450" i="3" s="1"/>
  <c r="I451" i="3" a="1"/>
  <c r="I451" i="3" s="1"/>
  <c r="I452" i="3" a="1"/>
  <c r="I452" i="3" s="1"/>
  <c r="I457" i="3" a="1"/>
  <c r="I457" i="3" s="1"/>
  <c r="I463" i="3" a="1"/>
  <c r="I463" i="3" s="1"/>
  <c r="I473" i="3" a="1"/>
  <c r="I473" i="3" s="1"/>
  <c r="I476" i="3" a="1"/>
  <c r="I476" i="3" s="1"/>
  <c r="I478" i="3" a="1"/>
  <c r="I478" i="3" s="1"/>
  <c r="I479" i="3" a="1"/>
  <c r="I479" i="3" s="1"/>
  <c r="I480" i="3" a="1"/>
  <c r="I480" i="3" s="1"/>
  <c r="I481" i="3" a="1"/>
  <c r="I481" i="3" s="1"/>
  <c r="I486" i="3" a="1"/>
  <c r="I486" i="3" s="1"/>
  <c r="I487" i="3" a="1"/>
  <c r="I487" i="3" s="1"/>
  <c r="I488" i="3" a="1"/>
  <c r="I488" i="3" s="1"/>
  <c r="I490" i="3" a="1"/>
  <c r="I490" i="3" s="1"/>
  <c r="K503" i="3" a="1"/>
  <c r="K503" i="3" s="1"/>
  <c r="M498" i="3"/>
  <c r="N498" i="3" s="1" a="1"/>
  <c r="N498" i="3" s="1"/>
  <c r="K490" i="3" a="1"/>
  <c r="K490" i="3" s="1"/>
  <c r="M482" i="3"/>
  <c r="N482" i="3" s="1" a="1"/>
  <c r="N482" i="3" s="1"/>
  <c r="K478" i="3" a="1"/>
  <c r="K478" i="3" s="1"/>
  <c r="M475" i="3"/>
  <c r="N475" i="3" s="1" a="1"/>
  <c r="N475" i="3" s="1"/>
  <c r="M474" i="3"/>
  <c r="N474" i="3" s="1" a="1"/>
  <c r="N474" i="3" s="1"/>
  <c r="K454" i="3" a="1"/>
  <c r="K454" i="3" s="1"/>
  <c r="M450" i="3"/>
  <c r="N450" i="3" s="1" a="1"/>
  <c r="N450" i="3" s="1"/>
  <c r="K442" i="3" a="1"/>
  <c r="K442" i="3" s="1"/>
  <c r="M438" i="3"/>
  <c r="N438" i="3" s="1" a="1"/>
  <c r="N438" i="3" s="1"/>
  <c r="M426" i="3"/>
  <c r="N426" i="3" s="1" a="1"/>
  <c r="N426" i="3" s="1"/>
  <c r="K425" i="3" a="1"/>
  <c r="K425" i="3" s="1"/>
  <c r="K418" i="3" a="1"/>
  <c r="K418" i="3" s="1"/>
  <c r="I410" i="3" a="1"/>
  <c r="I410" i="3" s="1"/>
  <c r="K407" i="3" a="1"/>
  <c r="K407" i="3" s="1"/>
  <c r="M391" i="3"/>
  <c r="N391" i="3" s="1" a="1"/>
  <c r="N391" i="3" s="1"/>
  <c r="M366" i="3"/>
  <c r="N366" i="3" s="1" a="1"/>
  <c r="N366" i="3" s="1"/>
  <c r="I362" i="3" a="1"/>
  <c r="I362" i="3" s="1"/>
  <c r="M355" i="3"/>
  <c r="N355" i="3" s="1" a="1"/>
  <c r="N355" i="3" s="1"/>
  <c r="M354" i="3"/>
  <c r="N354" i="3" s="1" a="1"/>
  <c r="N354" i="3" s="1"/>
  <c r="K347" i="3" a="1"/>
  <c r="K347" i="3" s="1"/>
  <c r="K346" i="3" a="1"/>
  <c r="K346" i="3" s="1"/>
  <c r="M343" i="3"/>
  <c r="N343" i="3" s="1" a="1"/>
  <c r="N343" i="3" s="1"/>
  <c r="K339" i="3" a="1"/>
  <c r="K339" i="3" s="1"/>
  <c r="I338" i="3" a="1"/>
  <c r="I338" i="3" s="1"/>
  <c r="M318" i="3"/>
  <c r="N318" i="3" s="1" a="1"/>
  <c r="N318" i="3" s="1"/>
  <c r="I315" i="3" a="1"/>
  <c r="I315" i="3" s="1"/>
  <c r="M314" i="3"/>
  <c r="N314" i="3" s="1" a="1"/>
  <c r="N314" i="3" s="1"/>
  <c r="K311" i="3" a="1"/>
  <c r="K311" i="3" s="1"/>
  <c r="K299" i="3" a="1"/>
  <c r="K299" i="3" s="1"/>
  <c r="K298" i="3" a="1"/>
  <c r="K298" i="3" s="1"/>
  <c r="M294" i="3"/>
  <c r="N294" i="3" s="1" a="1"/>
  <c r="N294" i="3" s="1"/>
  <c r="M282" i="3"/>
  <c r="N282" i="3" s="1" a="1"/>
  <c r="N282" i="3" s="1"/>
  <c r="K274" i="3" a="1"/>
  <c r="K274" i="3" s="1"/>
  <c r="I271" i="3" a="1"/>
  <c r="I271" i="3" s="1"/>
  <c r="M270" i="3"/>
  <c r="N270" i="3" s="1" a="1"/>
  <c r="N270" i="3" s="1"/>
  <c r="K262" i="3" a="1"/>
  <c r="K262" i="3" s="1"/>
  <c r="K239" i="3" a="1"/>
  <c r="K239" i="3" s="1"/>
  <c r="K238" i="3" a="1"/>
  <c r="K238" i="3" s="1"/>
  <c r="M236" i="3"/>
  <c r="N236" i="3" s="1" a="1"/>
  <c r="N236" i="3" s="1"/>
  <c r="M222" i="3"/>
  <c r="N222" i="3" s="1" a="1"/>
  <c r="N222" i="3" s="1"/>
  <c r="M211" i="3"/>
  <c r="N211" i="3" s="1" a="1"/>
  <c r="N211" i="3" s="1"/>
  <c r="M210" i="3"/>
  <c r="N210" i="3" s="1" a="1"/>
  <c r="N210" i="3" s="1"/>
  <c r="I207" i="3" a="1"/>
  <c r="I207" i="3" s="1"/>
  <c r="I206" i="3" a="1"/>
  <c r="I206" i="3" s="1"/>
  <c r="M199" i="3"/>
  <c r="N199" i="3" s="1" a="1"/>
  <c r="N199" i="3" s="1"/>
  <c r="K190" i="3" a="1"/>
  <c r="K190" i="3" s="1"/>
  <c r="M186" i="3"/>
  <c r="N186" i="3" s="1" a="1"/>
  <c r="N186" i="3" s="1"/>
  <c r="M174" i="3"/>
  <c r="N174" i="3" s="1" a="1"/>
  <c r="N174" i="3" s="1"/>
  <c r="I174" i="3" a="1"/>
  <c r="I174" i="3" s="1"/>
  <c r="I171" i="3" a="1"/>
  <c r="I171" i="3" s="1"/>
  <c r="I170" i="3" a="1"/>
  <c r="I170" i="3" s="1"/>
  <c r="M163" i="3"/>
  <c r="N163" i="3" s="1" a="1"/>
  <c r="N163" i="3" s="1"/>
  <c r="M162" i="3"/>
  <c r="N162" i="3" s="1" a="1"/>
  <c r="N162" i="3" s="1"/>
  <c r="M157" i="3"/>
  <c r="N157" i="3" s="1" a="1"/>
  <c r="N157" i="3" s="1"/>
  <c r="M151" i="3"/>
  <c r="N151" i="3" s="1" a="1"/>
  <c r="N151" i="3" s="1"/>
  <c r="M150" i="3"/>
  <c r="N150" i="3" s="1" a="1"/>
  <c r="N150" i="3" s="1"/>
  <c r="M138" i="3"/>
  <c r="N138" i="3" s="1" a="1"/>
  <c r="N138" i="3" s="1"/>
  <c r="K131" i="3" a="1"/>
  <c r="K131" i="3" s="1"/>
  <c r="K130" i="3" a="1"/>
  <c r="K130" i="3" s="1"/>
  <c r="M127" i="3"/>
  <c r="N127" i="3" s="1" a="1"/>
  <c r="N127" i="3" s="1"/>
  <c r="I123" i="3" a="1"/>
  <c r="I123" i="3" s="1"/>
  <c r="K119" i="3" a="1"/>
  <c r="K119" i="3" s="1"/>
  <c r="K118" i="3" a="1"/>
  <c r="K118" i="3" s="1"/>
  <c r="M114" i="3"/>
  <c r="N114" i="3" s="1" a="1"/>
  <c r="N114" i="3" s="1"/>
  <c r="M106" i="3"/>
  <c r="N106" i="3" s="1" a="1"/>
  <c r="N106" i="3" s="1"/>
  <c r="M103" i="3"/>
  <c r="N103" i="3" s="1" a="1"/>
  <c r="N103" i="3" s="1"/>
  <c r="M102" i="3"/>
  <c r="N102" i="3" s="1" a="1"/>
  <c r="N102" i="3" s="1"/>
  <c r="K95" i="3" a="1"/>
  <c r="K95" i="3" s="1"/>
  <c r="K94" i="3" a="1"/>
  <c r="K94" i="3" s="1"/>
  <c r="M91" i="3"/>
  <c r="N91" i="3" s="1" a="1"/>
  <c r="N91" i="3" s="1"/>
  <c r="I87" i="3" a="1"/>
  <c r="I87" i="3" s="1"/>
  <c r="M80" i="3"/>
  <c r="N80" i="3" s="1" a="1"/>
  <c r="N80" i="3" s="1"/>
  <c r="M79" i="3"/>
  <c r="N79" i="3" s="1" a="1"/>
  <c r="N79" i="3" s="1"/>
  <c r="M78" i="3"/>
  <c r="N78" i="3" s="1" a="1"/>
  <c r="N78" i="3" s="1"/>
  <c r="I78" i="3" a="1"/>
  <c r="I78" i="3" s="1"/>
  <c r="I67" i="3" a="1"/>
  <c r="I67" i="3" s="1"/>
  <c r="M66" i="3"/>
  <c r="N66" i="3" s="1" a="1"/>
  <c r="N66" i="3" s="1"/>
  <c r="I63" i="3" a="1"/>
  <c r="I63" i="3" s="1"/>
  <c r="M56" i="3"/>
  <c r="N56" i="3" s="1" a="1"/>
  <c r="N56" i="3" s="1"/>
  <c r="I51" i="3" a="1"/>
  <c r="I51" i="3" s="1"/>
  <c r="I50" i="3" a="1"/>
  <c r="I50" i="3" s="1"/>
  <c r="K47" i="3" a="1"/>
  <c r="K47" i="3" s="1"/>
  <c r="K24" i="3" a="1"/>
  <c r="K24" i="3" s="1"/>
  <c r="K23" i="3" a="1"/>
  <c r="K23" i="3" s="1"/>
  <c r="K12" i="3" a="1"/>
  <c r="K12" i="3" s="1"/>
  <c r="M7" i="3"/>
  <c r="N7" i="3" s="1" a="1"/>
  <c r="N7" i="3" s="1"/>
  <c r="M6" i="3"/>
  <c r="N6" i="3" s="1" a="1"/>
  <c r="N6"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2B26A9-C351-43D3-B687-E1875E9C8108}" keepAlive="1" name="Query - CustomerData_Final" description="Connection to the 'CustomerData_Final' query in the workbook." type="5" refreshedVersion="8" background="1" saveData="1">
    <dbPr connection="Provider=Microsoft.Mashup.OleDb.1;Data Source=$Workbook$;Location=CustomerData_Final;Extended Properties=&quot;&quot;" command="SELECT * FROM [CustomerData_Final]"/>
  </connection>
  <connection id="2" xr16:uid="{55AB75CE-7ACE-409A-BDB9-19414E372902}" keepAlive="1" name="Query - CustomerPersonalData" description="Connection to the 'CustomerPersonalData' query in the workbook." type="5" refreshedVersion="8" background="1" saveData="1">
    <dbPr connection="Provider=Microsoft.Mashup.OleDb.1;Data Source=$Workbook$;Location=CustomerPersonalData;Extended Properties=&quot;&quot;" command="SELECT * FROM [CustomerPersonalData]"/>
  </connection>
  <connection id="3" xr16:uid="{C35BB4DE-FCC5-401D-A70A-37CBA80F9E90}" keepAlive="1" name="Query - CustomerSalesData" description="Connection to the 'CustomerSalesData' query in the workbook." type="5" refreshedVersion="8" background="1" saveData="1">
    <dbPr connection="Provider=Microsoft.Mashup.OleDb.1;Data Source=$Workbook$;Location=CustomerSalesData;Extended Properties=&quot;&quot;" command="SELECT * FROM [CustomerSalesData]"/>
  </connection>
  <connection id="4" xr16:uid="{53DC6850-19AC-4810-9371-4ABF4C9E648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3C16381A-A4DC-415B-B865-35D01FF3C33A}" name="WorksheetConnection_DATA ANALYSIS USING EXCEL - CUSTOMER INSIGHTS DATASET.xlsx!CustomerPersonalData" type="102" refreshedVersion="8" minRefreshableVersion="5">
    <extLst>
      <ext xmlns:x15="http://schemas.microsoft.com/office/spreadsheetml/2010/11/main" uri="{DE250136-89BD-433C-8126-D09CA5730AF9}">
        <x15:connection id="CustomerPersonalData">
          <x15:rangePr sourceName="_xlcn.WorksheetConnection_DATAANALYSISUSINGEXCELCUSTOMERINSIGHTSDATASET.xlsxCustomerPersonalData"/>
        </x15:connection>
      </ext>
    </extLst>
  </connection>
  <connection id="6" xr16:uid="{BB357EE0-7284-4ABF-9810-097CD099BB4A}" name="WorksheetConnection_DATA ANALYSIS USING EXCEL - CUSTOMER INSIGHTS DATASET.xlsx!CustomerSalesData" type="102" refreshedVersion="8" minRefreshableVersion="5">
    <extLst>
      <ext xmlns:x15="http://schemas.microsoft.com/office/spreadsheetml/2010/11/main" uri="{DE250136-89BD-433C-8126-D09CA5730AF9}">
        <x15:connection id="CustomerSalesData">
          <x15:rangePr sourceName="_xlcn.WorksheetConnection_DATAANALYSISUSINGEXCELCUSTOMERINSIGHTSDATASET.xlsxCustomerSales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<sst xmlns="http://schemas.openxmlformats.org/spreadsheetml/2006/main" count="8159" uniqueCount="1573">
  <si>
    <t>TASK ADDRESSED: Clean the data in both sheets and ensure proper formatting.</t>
  </si>
  <si>
    <r>
      <rPr>
        <b/>
        <sz val="11"/>
        <color rgb="FFFF0000"/>
        <rFont val="Calibri"/>
        <family val="2"/>
        <scheme val="minor"/>
      </rPr>
      <t>Note:</t>
    </r>
    <r>
      <rPr>
        <sz val="11"/>
        <color rgb="FFFF0000"/>
        <rFont val="Calibri"/>
        <family val="2"/>
        <scheme val="minor"/>
      </rPr>
      <t xml:space="preserve"> The dataset contains no missing data. Hence the task "Use conditional formatting to highlight any missing data." could not be performed.</t>
    </r>
  </si>
  <si>
    <t>Customer Name</t>
  </si>
  <si>
    <t>Customer Email</t>
  </si>
  <si>
    <t>Age</t>
  </si>
  <si>
    <t>Gender</t>
  </si>
  <si>
    <t>Aamir Abbas</t>
  </si>
  <si>
    <t>aamir.abbas@gmail.com</t>
  </si>
  <si>
    <t>Female</t>
  </si>
  <si>
    <t>Abigail Wrightson</t>
  </si>
  <si>
    <t>abigail.wrightson@gmail.com</t>
  </si>
  <si>
    <t>Abigail Youngblood</t>
  </si>
  <si>
    <t>abigail.youngblood@gmail.com</t>
  </si>
  <si>
    <t>Male</t>
  </si>
  <si>
    <t>Adam Lewis</t>
  </si>
  <si>
    <t>adam.lewis@gmail.com</t>
  </si>
  <si>
    <t>Addie Smith</t>
  </si>
  <si>
    <t>addie.smith@gmail.com</t>
  </si>
  <si>
    <t>Adrian Green</t>
  </si>
  <si>
    <t>adrian.green@gmail.com</t>
  </si>
  <si>
    <t>Agnita Williams</t>
  </si>
  <si>
    <t>agnita.williams@gmail.com</t>
  </si>
  <si>
    <t>Aiden Brownfield</t>
  </si>
  <si>
    <t>aiden.brownfield@gmail.com</t>
  </si>
  <si>
    <t>Aiden Clarkston</t>
  </si>
  <si>
    <t>aiden.clarkston@gmail.com</t>
  </si>
  <si>
    <t>Aiden Davidson</t>
  </si>
  <si>
    <t>aiden.davidson@gmail.com</t>
  </si>
  <si>
    <t>Aiden Greenway</t>
  </si>
  <si>
    <t>aiden.greenway@gmail.com</t>
  </si>
  <si>
    <t>Aiden Harrington</t>
  </si>
  <si>
    <t>aiden.harrington@gmail.com</t>
  </si>
  <si>
    <t>Aiden Johnsonson</t>
  </si>
  <si>
    <t>aiden.johnsonson@gmail.com</t>
  </si>
  <si>
    <t>Aiden Lewisburg</t>
  </si>
  <si>
    <t>aiden.lewisburg@gmail.com</t>
  </si>
  <si>
    <t>Aiden Martinezson</t>
  </si>
  <si>
    <t>aiden.martinezson@gmail.com</t>
  </si>
  <si>
    <t>Aiden Miller</t>
  </si>
  <si>
    <t>aiden.miller@gmail.com</t>
  </si>
  <si>
    <t>Aiden Scottman</t>
  </si>
  <si>
    <t>aiden.scottman@gmail.com</t>
  </si>
  <si>
    <t>Aiden Walkerfield</t>
  </si>
  <si>
    <t>aiden.walkerfield@gmail.com</t>
  </si>
  <si>
    <t>Aiden Whitehouse</t>
  </si>
  <si>
    <t>aiden.whitehouse@gmail.com</t>
  </si>
  <si>
    <t>Aiden Youngs</t>
  </si>
  <si>
    <t>aiden.youngs@gmail.com</t>
  </si>
  <si>
    <t>Aimee Johnson</t>
  </si>
  <si>
    <t>aimee.johnson@gmail.com</t>
  </si>
  <si>
    <t>Alana Brown</t>
  </si>
  <si>
    <t>alana.brown@gmail.com</t>
  </si>
  <si>
    <t>Albert Clark</t>
  </si>
  <si>
    <t>albert.clark@gmail.com</t>
  </si>
  <si>
    <t>Alex Browning</t>
  </si>
  <si>
    <t>alex.browning@gmail.com</t>
  </si>
  <si>
    <t>Alex Davenport</t>
  </si>
  <si>
    <t>alex.davenport@gmail.com</t>
  </si>
  <si>
    <t>Alex Davidson</t>
  </si>
  <si>
    <t>alex.davidson@gmail.com</t>
  </si>
  <si>
    <t>Alex Davis</t>
  </si>
  <si>
    <t>alex.davis@gmail.com</t>
  </si>
  <si>
    <t>Alex Davison</t>
  </si>
  <si>
    <t>alex.davison@gmail.com</t>
  </si>
  <si>
    <t>Alex Hamiltonshire</t>
  </si>
  <si>
    <t>alex.hamiltonshire@gmail.com</t>
  </si>
  <si>
    <t>Alex Joneson</t>
  </si>
  <si>
    <t>alex.joneson@gmail.com</t>
  </si>
  <si>
    <t>Alex Millerfield</t>
  </si>
  <si>
    <t>alex.millerfield@gmail.com</t>
  </si>
  <si>
    <t>Alex Mooreland</t>
  </si>
  <si>
    <t>alex.mooreland@gmail.com</t>
  </si>
  <si>
    <t>Alex Smithson</t>
  </si>
  <si>
    <t>alex.smithson@gmail.com</t>
  </si>
  <si>
    <t>Alex Taylorson</t>
  </si>
  <si>
    <t>alex.taylorson@gmail.com</t>
  </si>
  <si>
    <t>Alex Williamson</t>
  </si>
  <si>
    <t>alex.williamson@gmail.com</t>
  </si>
  <si>
    <t>Alexander Leet</t>
  </si>
  <si>
    <t>alexander.leet@gmail.com</t>
  </si>
  <si>
    <t>Alexander Youngs</t>
  </si>
  <si>
    <t>alexander.youngs@gmail.com</t>
  </si>
  <si>
    <t>Alexandra Harris</t>
  </si>
  <si>
    <t>alexandra.harris@gmail.com</t>
  </si>
  <si>
    <t>Alexis Walker</t>
  </si>
  <si>
    <t>alexis.walker@gmail.com</t>
  </si>
  <si>
    <t>Alice Davis</t>
  </si>
  <si>
    <t>alice.davis@gmail.com</t>
  </si>
  <si>
    <t>Amanda Young</t>
  </si>
  <si>
    <t>amanda.young@gmail.com</t>
  </si>
  <si>
    <t>Amelia Clark</t>
  </si>
  <si>
    <t>amelia.clark@gmail.com</t>
  </si>
  <si>
    <t>Amelia Robertsson</t>
  </si>
  <si>
    <t>amelia.robertsson@gmail.com</t>
  </si>
  <si>
    <t>Amy Lewis</t>
  </si>
  <si>
    <t>amy.lewis@gmail.com</t>
  </si>
  <si>
    <t>Andrew Scott</t>
  </si>
  <si>
    <t>andrew.scott@gmail.com</t>
  </si>
  <si>
    <t>Andrew Wrightson</t>
  </si>
  <si>
    <t>andrew.wrightson@gmail.com</t>
  </si>
  <si>
    <t>Angela White</t>
  </si>
  <si>
    <t>angela.white@gmail.com</t>
  </si>
  <si>
    <t>Anita Davis</t>
  </si>
  <si>
    <t>anita.davis@gmail.com</t>
  </si>
  <si>
    <t>Annabelle Johnson</t>
  </si>
  <si>
    <t>annabelle.johnson@gmail.com</t>
  </si>
  <si>
    <t>Anthony Martin</t>
  </si>
  <si>
    <t>anthony.martin@gmail.com</t>
  </si>
  <si>
    <t>Anthony Wright</t>
  </si>
  <si>
    <t>anthony.wright@gmail.com</t>
  </si>
  <si>
    <t>April Harris</t>
  </si>
  <si>
    <t>april.harris@gmail.com</t>
  </si>
  <si>
    <t>Aria Robinsonville</t>
  </si>
  <si>
    <t>aria.robinsonville@gmail.com</t>
  </si>
  <si>
    <t>Ariana Smith</t>
  </si>
  <si>
    <t>ariana.smith@gmail.com</t>
  </si>
  <si>
    <t>Arthur Johnson</t>
  </si>
  <si>
    <t>arthur.johnson@gmail.com</t>
  </si>
  <si>
    <t>Ashley Wilson</t>
  </si>
  <si>
    <t>ashley.wilson@gmail.com</t>
  </si>
  <si>
    <t>Austin Young</t>
  </si>
  <si>
    <t>austin.young@gmail.com</t>
  </si>
  <si>
    <t>Ava Adamsfield</t>
  </si>
  <si>
    <t>ava.adamsfield@gmail.com</t>
  </si>
  <si>
    <t>Ava Brownstone</t>
  </si>
  <si>
    <t>ava.brownstone@gmail.com</t>
  </si>
  <si>
    <t>Ava Clarkson</t>
  </si>
  <si>
    <t>ava.clarkson@gmail.com</t>
  </si>
  <si>
    <t>Ava Hilltop</t>
  </si>
  <si>
    <t>ava.hilltop@gmail.com</t>
  </si>
  <si>
    <t>Ava Leefield</t>
  </si>
  <si>
    <t>ava.leefield@gmail.com</t>
  </si>
  <si>
    <t>Ava Martinez</t>
  </si>
  <si>
    <t>ava.martinez@gmail.com</t>
  </si>
  <si>
    <t>Ava Martinezville</t>
  </si>
  <si>
    <t>ava.martinezville@gmail.com</t>
  </si>
  <si>
    <t>Ava Scottland</t>
  </si>
  <si>
    <t>ava.scottland@gmail.com</t>
  </si>
  <si>
    <t>Ava Walkerfield</t>
  </si>
  <si>
    <t>ava.walkerfield@gmail.com</t>
  </si>
  <si>
    <t>Ava Youngs</t>
  </si>
  <si>
    <t>ava.youngs@gmail.com</t>
  </si>
  <si>
    <t>Avery Brown</t>
  </si>
  <si>
    <t>avery.brown@gmail.com</t>
  </si>
  <si>
    <t>Barbara Lee</t>
  </si>
  <si>
    <t>barbara.lee@gmail.com</t>
  </si>
  <si>
    <t>Barry Harris</t>
  </si>
  <si>
    <t>barry.harris@gmail.com</t>
  </si>
  <si>
    <t>Beatrice Scott</t>
  </si>
  <si>
    <t>beatrice.scott@gmail.com</t>
  </si>
  <si>
    <t>Bella Green</t>
  </si>
  <si>
    <t>bella.green@gmail.com</t>
  </si>
  <si>
    <t>Ben Harris</t>
  </si>
  <si>
    <t>ben.harris@gmail.com</t>
  </si>
  <si>
    <t>Benjamin Kingman</t>
  </si>
  <si>
    <t>benjamin.kingman@gmail.com</t>
  </si>
  <si>
    <t>Benjamin Leevers</t>
  </si>
  <si>
    <t>benjamin.leevers@gmail.com</t>
  </si>
  <si>
    <t>Benjamin Lewiston</t>
  </si>
  <si>
    <t>benjamin.lewiston@gmail.com</t>
  </si>
  <si>
    <t>Benjamin Scottfield</t>
  </si>
  <si>
    <t>benjamin.scottfield@gmail.com</t>
  </si>
  <si>
    <t>Benjamin Turner</t>
  </si>
  <si>
    <t>benjamin.turner@gmail.com</t>
  </si>
  <si>
    <t>Benjamin Walkerman</t>
  </si>
  <si>
    <t>benjamin.walkerman@gmail.com</t>
  </si>
  <si>
    <t>Benjamin Whitefield</t>
  </si>
  <si>
    <t>benjamin.whitefield@gmail.com</t>
  </si>
  <si>
    <t>Bernard Clark</t>
  </si>
  <si>
    <t>bernard.clark@gmail.com</t>
  </si>
  <si>
    <t>Bethany Brown</t>
  </si>
  <si>
    <t>bethany.brown@gmail.com</t>
  </si>
  <si>
    <t>Bill Davis</t>
  </si>
  <si>
    <t>bill.davis@gmail.com</t>
  </si>
  <si>
    <t>Blake Johnson</t>
  </si>
  <si>
    <t>blake.johnson@gmail.com</t>
  </si>
  <si>
    <t>Brandon Harris</t>
  </si>
  <si>
    <t>brandon.harris@gmail.com</t>
  </si>
  <si>
    <t>Brenda Green</t>
  </si>
  <si>
    <t>brenda.green@gmail.com</t>
  </si>
  <si>
    <t>Brian White</t>
  </si>
  <si>
    <t>brian.white@gmail.com</t>
  </si>
  <si>
    <t>Brittany Lewis</t>
  </si>
  <si>
    <t>brittany.lewis@gmail.com</t>
  </si>
  <si>
    <t>Brooke Scott</t>
  </si>
  <si>
    <t>brooke.scott@gmail.com</t>
  </si>
  <si>
    <t>Bruce Johnson</t>
  </si>
  <si>
    <t>bruce.johnson@gmail.com</t>
  </si>
  <si>
    <t>Bryan Walker</t>
  </si>
  <si>
    <t>bryan.walker@gmail.com</t>
  </si>
  <si>
    <t>Caitlyn Brown</t>
  </si>
  <si>
    <t>caitlyn.brown@gmail.com</t>
  </si>
  <si>
    <t>Caleb Whitestone</t>
  </si>
  <si>
    <t>caleb.whitestone@gmail.com</t>
  </si>
  <si>
    <t>Calvin Green</t>
  </si>
  <si>
    <t>calvin.green@gmail.com</t>
  </si>
  <si>
    <t>Cameron Harris</t>
  </si>
  <si>
    <t>cameron.harris@gmail.com</t>
  </si>
  <si>
    <t>Camilia Larrson</t>
  </si>
  <si>
    <t>camilia.larrson@gmail.com</t>
  </si>
  <si>
    <t>Carl Johnson</t>
  </si>
  <si>
    <t>carl.johnson@gmail.com</t>
  </si>
  <si>
    <t>Carla White</t>
  </si>
  <si>
    <t>carla.white@gmail.com</t>
  </si>
  <si>
    <t>Carmen Scott</t>
  </si>
  <si>
    <t>carmen.scott@gmail.com</t>
  </si>
  <si>
    <t>Carol Davis</t>
  </si>
  <si>
    <t>carol.davis@gmail.com</t>
  </si>
  <si>
    <t>Carson Young</t>
  </si>
  <si>
    <t>carson.young@gmail.com</t>
  </si>
  <si>
    <t>Cassandra Lewis</t>
  </si>
  <si>
    <t>cassandra.lewis@gmail.com</t>
  </si>
  <si>
    <t>Charles Davis</t>
  </si>
  <si>
    <t>charles.davis@gmail.com</t>
  </si>
  <si>
    <t>Charlotte Brownwood</t>
  </si>
  <si>
    <t>charlotte.brownwood@gmail.com</t>
  </si>
  <si>
    <t>Charlotte Clarkson</t>
  </si>
  <si>
    <t>charlotte.clarkson@gmail.com</t>
  </si>
  <si>
    <t>Charlotte Davisville</t>
  </si>
  <si>
    <t>charlotte.davisville@gmail.com</t>
  </si>
  <si>
    <t>Charlotte Green</t>
  </si>
  <si>
    <t>charlotte.green@gmail.com</t>
  </si>
  <si>
    <t>Charlotte Greenfield</t>
  </si>
  <si>
    <t>charlotte.greenfield@gmail.com</t>
  </si>
  <si>
    <t>Charlotte Johnsonson</t>
  </si>
  <si>
    <t>charlotte.johnsonson@gmail.com</t>
  </si>
  <si>
    <t>Charlotte Kingman</t>
  </si>
  <si>
    <t>charlotte.kingman@gmail.com</t>
  </si>
  <si>
    <t>Charlotte Lewisfield</t>
  </si>
  <si>
    <t>charlotte.lewisfield@gmail.com</t>
  </si>
  <si>
    <t>Charlotte Scottson</t>
  </si>
  <si>
    <t>charlotte.scottson@gmail.com</t>
  </si>
  <si>
    <t>Charlotte Walkerfield</t>
  </si>
  <si>
    <t>charlotte.walkerfield@gmail.com</t>
  </si>
  <si>
    <t>Charlotte Whitehouse</t>
  </si>
  <si>
    <t>charlotte.whitehouse@gmail.com</t>
  </si>
  <si>
    <t>Charlotte Youngs</t>
  </si>
  <si>
    <t>charlotte.youngs@gmail.com</t>
  </si>
  <si>
    <t>Chloe Adamsville</t>
  </si>
  <si>
    <t>chloe.adamsville@gmail.com</t>
  </si>
  <si>
    <t>Chloe Clarkston</t>
  </si>
  <si>
    <t>chloe.clarkston@gmail.com</t>
  </si>
  <si>
    <t>Chloe Davisfield</t>
  </si>
  <si>
    <t>chloe.davisfield@gmail.com</t>
  </si>
  <si>
    <t>Chloe Lewisburg</t>
  </si>
  <si>
    <t>chloe.lewisburg@gmail.com</t>
  </si>
  <si>
    <t>Chloe Walkerfield</t>
  </si>
  <si>
    <t>chloe.walkerfield@gmail.com</t>
  </si>
  <si>
    <t>Chloe Williams</t>
  </si>
  <si>
    <t>chloe.williams@gmail.com</t>
  </si>
  <si>
    <t>Chris Browning</t>
  </si>
  <si>
    <t>chris.browning@gmail.com</t>
  </si>
  <si>
    <t>Chris Davids</t>
  </si>
  <si>
    <t>chris.davids@gmail.com</t>
  </si>
  <si>
    <t>Chris Davidson</t>
  </si>
  <si>
    <t>chris.davidson@gmail.com</t>
  </si>
  <si>
    <t>Chris Davisfield</t>
  </si>
  <si>
    <t>chris.davisfield@gmail.com</t>
  </si>
  <si>
    <t>Chris Davison</t>
  </si>
  <si>
    <t>chris.davison@gmail.com</t>
  </si>
  <si>
    <t>Chris Johnsonson</t>
  </si>
  <si>
    <t>chris.johnsonson@gmail.com</t>
  </si>
  <si>
    <t>Chris Jonesfield</t>
  </si>
  <si>
    <t>chris.jonesfield@gmail.com</t>
  </si>
  <si>
    <t>Chris Millerfield</t>
  </si>
  <si>
    <t>chris.millerfield@gmail.com</t>
  </si>
  <si>
    <t>Chris Mooreland</t>
  </si>
  <si>
    <t>chris.mooreland@gmail.com</t>
  </si>
  <si>
    <t>Chris Smithson</t>
  </si>
  <si>
    <t>chris.smithson@gmail.com</t>
  </si>
  <si>
    <t>Chris Taylor</t>
  </si>
  <si>
    <t>chris.taylor@gmail.com</t>
  </si>
  <si>
    <t>Chris Taylorson</t>
  </si>
  <si>
    <t>chris.taylorson@gmail.com</t>
  </si>
  <si>
    <t>Chris Williamson</t>
  </si>
  <si>
    <t>chris.williamson@gmail.com</t>
  </si>
  <si>
    <t>Chris Wilsonson</t>
  </si>
  <si>
    <t>chris.wilsonson@gmail.com</t>
  </si>
  <si>
    <t>Christopher Symonds</t>
  </si>
  <si>
    <t>christopher.symonds@gmail.com</t>
  </si>
  <si>
    <t>Clara Brown</t>
  </si>
  <si>
    <t>clara.brown@gmail.com</t>
  </si>
  <si>
    <t>Clifford White</t>
  </si>
  <si>
    <t>clifford.white@gmail.com</t>
  </si>
  <si>
    <t>Colleen Harris</t>
  </si>
  <si>
    <t>colleen.harris@gmail.com</t>
  </si>
  <si>
    <t>Connie Walker</t>
  </si>
  <si>
    <t>connie.walker@gmail.com</t>
  </si>
  <si>
    <t>Craig Lewis</t>
  </si>
  <si>
    <t>craig.lewis@gmail.com</t>
  </si>
  <si>
    <t>Crystal Johnson</t>
  </si>
  <si>
    <t>crystal.johnson@gmail.com</t>
  </si>
  <si>
    <t>Curtis Davis</t>
  </si>
  <si>
    <t>curtis.davis@gmail.com</t>
  </si>
  <si>
    <t>Daisy Smith</t>
  </si>
  <si>
    <t>daisy.smith@gmail.com</t>
  </si>
  <si>
    <t>Dakota Harris</t>
  </si>
  <si>
    <t>dakota.harris@gmail.com</t>
  </si>
  <si>
    <t>Daniel Allenfield</t>
  </si>
  <si>
    <t>daniel.allenfield@gmail.com</t>
  </si>
  <si>
    <t>Daniel Brownstone</t>
  </si>
  <si>
    <t>daniel.brownstone@gmail.com</t>
  </si>
  <si>
    <t>Daniel Clarkson</t>
  </si>
  <si>
    <t>daniel.clarkson@gmail.com</t>
  </si>
  <si>
    <t>Daniel Davisfield</t>
  </si>
  <si>
    <t>daniel.davisfield@gmail.com</t>
  </si>
  <si>
    <t>Daniel Greenway</t>
  </si>
  <si>
    <t>daniel.greenway@gmail.com</t>
  </si>
  <si>
    <t>Daniel Harrington</t>
  </si>
  <si>
    <t>daniel.harrington@gmail.com</t>
  </si>
  <si>
    <t>Daniel Johnsonson</t>
  </si>
  <si>
    <t>daniel.johnsonson@gmail.com</t>
  </si>
  <si>
    <t>Daniel Leewood</t>
  </si>
  <si>
    <t>daniel.leewood@gmail.com</t>
  </si>
  <si>
    <t>Daniel Lewis</t>
  </si>
  <si>
    <t>daniel.lewis@gmail.com</t>
  </si>
  <si>
    <t>Daniel Lewisfield</t>
  </si>
  <si>
    <t>daniel.lewisfield@gmail.com</t>
  </si>
  <si>
    <t>Daniel Scottman</t>
  </si>
  <si>
    <t>daniel.scottman@gmail.com</t>
  </si>
  <si>
    <t>Daniel Thomason</t>
  </si>
  <si>
    <t>daniel.thomason@gmail.com</t>
  </si>
  <si>
    <t>Daniel Walkerfield</t>
  </si>
  <si>
    <t>daniel.walkerfield@gmail.com</t>
  </si>
  <si>
    <t>Daniel Whitehouse</t>
  </si>
  <si>
    <t>daniel.whitehouse@gmail.com</t>
  </si>
  <si>
    <t>Daniel Youngs</t>
  </si>
  <si>
    <t>daniel.youngs@gmail.com</t>
  </si>
  <si>
    <t>Darren Brown</t>
  </si>
  <si>
    <t>darren.brown@gmail.com</t>
  </si>
  <si>
    <t>David Davidson</t>
  </si>
  <si>
    <t>david.davidson@gmail.com</t>
  </si>
  <si>
    <t>David Davis</t>
  </si>
  <si>
    <t>david.davis@gmail.com</t>
  </si>
  <si>
    <t>David Davisfield</t>
  </si>
  <si>
    <t>david.davisfield@gmail.com</t>
  </si>
  <si>
    <t>David Davison</t>
  </si>
  <si>
    <t>david.davison@gmail.com</t>
  </si>
  <si>
    <t>David Jonesfield</t>
  </si>
  <si>
    <t>david.jonesfield@gmail.com</t>
  </si>
  <si>
    <t>David Millerfield</t>
  </si>
  <si>
    <t>david.millerfield@gmail.com</t>
  </si>
  <si>
    <t>David Mooreland</t>
  </si>
  <si>
    <t>david.mooreland@gmail.com</t>
  </si>
  <si>
    <t>David Smithson</t>
  </si>
  <si>
    <t>david.smithson@gmail.com</t>
  </si>
  <si>
    <t>David Walker</t>
  </si>
  <si>
    <t>david.walker@gmail.com</t>
  </si>
  <si>
    <t>David Williamson</t>
  </si>
  <si>
    <t>david.williamson@gmail.com</t>
  </si>
  <si>
    <t>David Wilsonfield</t>
  </si>
  <si>
    <t>david.wilsonfield@gmail.com</t>
  </si>
  <si>
    <t>Dawn Young</t>
  </si>
  <si>
    <t>dawn.young@gmail.com</t>
  </si>
  <si>
    <t>Deanna Clark</t>
  </si>
  <si>
    <t>deanna.clark@gmail.com</t>
  </si>
  <si>
    <t>Dennis Johnson</t>
  </si>
  <si>
    <t>dennis.johnson@gmail.com</t>
  </si>
  <si>
    <t>Diana Smith</t>
  </si>
  <si>
    <t>diana.smith@gmail.com</t>
  </si>
  <si>
    <t>Diane White</t>
  </si>
  <si>
    <t>diane.white@gmail.com</t>
  </si>
  <si>
    <t>Donald Harris</t>
  </si>
  <si>
    <t>donald.harris@gmail.com</t>
  </si>
  <si>
    <t>Donna Green</t>
  </si>
  <si>
    <t>donna.green@gmail.com</t>
  </si>
  <si>
    <t>Doris Young</t>
  </si>
  <si>
    <t>doris.young@gmail.com</t>
  </si>
  <si>
    <t>Douglas Lewis</t>
  </si>
  <si>
    <t>douglas.lewis@gmail.com</t>
  </si>
  <si>
    <t>Drew Scott</t>
  </si>
  <si>
    <t>drew.scott@gmail.com</t>
  </si>
  <si>
    <t>Dylan Brown</t>
  </si>
  <si>
    <t>dylan.brown@gmail.com</t>
  </si>
  <si>
    <t>Edith Clark</t>
  </si>
  <si>
    <t>edith.clark@gmail.com</t>
  </si>
  <si>
    <t>Elaine Johnson</t>
  </si>
  <si>
    <t>elaine.johnson@gmail.com</t>
  </si>
  <si>
    <t>Eleanor White</t>
  </si>
  <si>
    <t>eleanor.white@gmail.com</t>
  </si>
  <si>
    <t>Elijah Davisfield</t>
  </si>
  <si>
    <t>elijah.davisfield@gmail.com</t>
  </si>
  <si>
    <t>Elijah Martinson</t>
  </si>
  <si>
    <t>elijah.martinson@gmail.com</t>
  </si>
  <si>
    <t>Elizabeth Harris</t>
  </si>
  <si>
    <t>elizabeth.harris@gmail.com</t>
  </si>
  <si>
    <t>Ella Brownfield</t>
  </si>
  <si>
    <t>ella.brownfield@gmail.com</t>
  </si>
  <si>
    <t>Ella Davisfield</t>
  </si>
  <si>
    <t>ella.davisfield@gmail.com</t>
  </si>
  <si>
    <t>Ella Johnsonson</t>
  </si>
  <si>
    <t>ella.johnsonson@gmail.com</t>
  </si>
  <si>
    <t>Ella Scottman</t>
  </si>
  <si>
    <t>ella.scottman@gmail.com</t>
  </si>
  <si>
    <t>Ella Thomason</t>
  </si>
  <si>
    <t>ella.thomason@gmail.com</t>
  </si>
  <si>
    <t>Ella Whitehouse</t>
  </si>
  <si>
    <t>ella.whitehouse@gmail.com</t>
  </si>
  <si>
    <t>Ella Youngs</t>
  </si>
  <si>
    <t>ella.youngs@gmail.com</t>
  </si>
  <si>
    <t>Emily Adamsfield</t>
  </si>
  <si>
    <t>emily.adamsfield@gmail.com</t>
  </si>
  <si>
    <t>Emily Clarkson</t>
  </si>
  <si>
    <t>emily.clarkson@gmail.com</t>
  </si>
  <si>
    <t>Emily Johnsonson</t>
  </si>
  <si>
    <t>emily.johnsonson@gmail.com</t>
  </si>
  <si>
    <t>Emily Martinson</t>
  </si>
  <si>
    <t>emily.martinson@gmail.com</t>
  </si>
  <si>
    <t>Emily Scottson</t>
  </si>
  <si>
    <t>emily.scottson@gmail.com</t>
  </si>
  <si>
    <t>Emily Walkerfield</t>
  </si>
  <si>
    <t>emily.walkerfield@gmail.com</t>
  </si>
  <si>
    <t>Emily White</t>
  </si>
  <si>
    <t>emily.white@gmail.com</t>
  </si>
  <si>
    <t>Emma Andersonfield</t>
  </si>
  <si>
    <t>emma.andersonfield@gmail.com</t>
  </si>
  <si>
    <t>Emma Brownstone</t>
  </si>
  <si>
    <t>emma.brownstone@gmail.com</t>
  </si>
  <si>
    <t>Emma Clarkson</t>
  </si>
  <si>
    <t>emma.clarkson@gmail.com</t>
  </si>
  <si>
    <t>Emma Davis</t>
  </si>
  <si>
    <t>emma.davis@gmail.com</t>
  </si>
  <si>
    <t>Emma Davisfield</t>
  </si>
  <si>
    <t>emma.davisfield@gmail.com</t>
  </si>
  <si>
    <t>Emma Greenway</t>
  </si>
  <si>
    <t>emma.greenway@gmail.com</t>
  </si>
  <si>
    <t>Emma Harrington</t>
  </si>
  <si>
    <t>emma.harrington@gmail.com</t>
  </si>
  <si>
    <t>Emma Johnsonson</t>
  </si>
  <si>
    <t>emma.johnsonson@gmail.com</t>
  </si>
  <si>
    <t>Emma Kingman</t>
  </si>
  <si>
    <t>emma.kingman@gmail.com</t>
  </si>
  <si>
    <t>Emma Lewisfield</t>
  </si>
  <si>
    <t>emma.lewisfield@gmail.com</t>
  </si>
  <si>
    <t>Emma Martinezville</t>
  </si>
  <si>
    <t>emma.martinezville@gmail.com</t>
  </si>
  <si>
    <t>Emma Scottman</t>
  </si>
  <si>
    <t>emma.scottman@gmail.com</t>
  </si>
  <si>
    <t>Emma Walkerfield</t>
  </si>
  <si>
    <t>emma.walkerfield@gmail.com</t>
  </si>
  <si>
    <t>Emma Whitehouse</t>
  </si>
  <si>
    <t>emma.whitehouse@gmail.com</t>
  </si>
  <si>
    <t>Eric Green</t>
  </si>
  <si>
    <t>eric.green@gmail.com</t>
  </si>
  <si>
    <t>Erin Brown</t>
  </si>
  <si>
    <t>erin.brown@gmail.com</t>
  </si>
  <si>
    <t>Ethan Brownfield</t>
  </si>
  <si>
    <t>ethan.brownfield@gmail.com</t>
  </si>
  <si>
    <t>Ethan Harrington</t>
  </si>
  <si>
    <t>ethan.harrington@gmail.com</t>
  </si>
  <si>
    <t>Ethan Wilsonson</t>
  </si>
  <si>
    <t>ethan.wilsonson@gmail.com</t>
  </si>
  <si>
    <t>Ethan Young</t>
  </si>
  <si>
    <t>ethan.young@gmail.com</t>
  </si>
  <si>
    <t>Ethan Youngs</t>
  </si>
  <si>
    <t>ethan.youngs@gmail.com</t>
  </si>
  <si>
    <t>Evelyn Harris</t>
  </si>
  <si>
    <t>evelyn.harris@gmail.com</t>
  </si>
  <si>
    <t>Faith Lewis</t>
  </si>
  <si>
    <t>faith.lewis@gmail.com</t>
  </si>
  <si>
    <t>Felix Johnson</t>
  </si>
  <si>
    <t>felix.johnson@gmail.com</t>
  </si>
  <si>
    <t>Fiona Clark</t>
  </si>
  <si>
    <t>fiona.clark@gmail.com</t>
  </si>
  <si>
    <t>Frances Brown</t>
  </si>
  <si>
    <t>frances.brown@gmail.com</t>
  </si>
  <si>
    <t>Frank Scott</t>
  </si>
  <si>
    <t>frank.scott@gmail.com</t>
  </si>
  <si>
    <t>Fred White</t>
  </si>
  <si>
    <t>fred.white@gmail.com</t>
  </si>
  <si>
    <t>Gabriel Lewisfield</t>
  </si>
  <si>
    <t>gabriel.lewisfield@gmail.com</t>
  </si>
  <si>
    <t>Gail Harris</t>
  </si>
  <si>
    <t>gail.harris@gmail.com</t>
  </si>
  <si>
    <t>Gavin Davis</t>
  </si>
  <si>
    <t>gavin.davis@gmail.com</t>
  </si>
  <si>
    <t>Georgia Young</t>
  </si>
  <si>
    <t>georgia.young@yahoo.com</t>
  </si>
  <si>
    <t>Gerald Lewis</t>
  </si>
  <si>
    <t>gerald.lewis@yahoo.com</t>
  </si>
  <si>
    <t>Gina Johnson</t>
  </si>
  <si>
    <t>gina.johnson@yahoo.com</t>
  </si>
  <si>
    <t>Grace Andersonfield</t>
  </si>
  <si>
    <t>grace.andersonfield@yahoo.com</t>
  </si>
  <si>
    <t>Grace Davisfield</t>
  </si>
  <si>
    <t>grace.davisfield@yahoo.com</t>
  </si>
  <si>
    <t>Grace Greenway</t>
  </si>
  <si>
    <t>grace.greenway@yahoo.com</t>
  </si>
  <si>
    <t>Grace Lewisfield</t>
  </si>
  <si>
    <t>grace.lewisfield@yahoo.com</t>
  </si>
  <si>
    <t>Grace Walkerfield</t>
  </si>
  <si>
    <t>grace.walkerfield@yahoo.com</t>
  </si>
  <si>
    <t>Grace White</t>
  </si>
  <si>
    <t>grace.white@yahoo.com</t>
  </si>
  <si>
    <t>Greg Scott</t>
  </si>
  <si>
    <t>greg.scott@yahoo.com</t>
  </si>
  <si>
    <t>Greta Green</t>
  </si>
  <si>
    <t>greta.green@yahoo.com</t>
  </si>
  <si>
    <t>Gwen Harris</t>
  </si>
  <si>
    <t>gwen.harris@yahoo.com</t>
  </si>
  <si>
    <t>Hailey Davis</t>
  </si>
  <si>
    <t>hailey.davis@yahoo.com</t>
  </si>
  <si>
    <t>Hannah Brown</t>
  </si>
  <si>
    <t>hannah.brown@yahoo.com</t>
  </si>
  <si>
    <t>Harper Thompsonson</t>
  </si>
  <si>
    <t>harper.thompsonson@yahoo.com</t>
  </si>
  <si>
    <t>Harry Johnson</t>
  </si>
  <si>
    <t>harry.johnson@yahoo.com</t>
  </si>
  <si>
    <t>Hazel Clark</t>
  </si>
  <si>
    <t>hazel.clark@yahoo.com</t>
  </si>
  <si>
    <t>Heather White</t>
  </si>
  <si>
    <t>heather.white@yahoo.com</t>
  </si>
  <si>
    <t>Heidi Harris</t>
  </si>
  <si>
    <t>heidi.harris@yahoo.com</t>
  </si>
  <si>
    <t>Henry Brownstone</t>
  </si>
  <si>
    <t>henry.brownstone@yahoo.com</t>
  </si>
  <si>
    <t>Henry Clarkson</t>
  </si>
  <si>
    <t>henry.clarkson@yahoo.com</t>
  </si>
  <si>
    <t>Henry Harrington</t>
  </si>
  <si>
    <t>henry.harrington@yahoo.com</t>
  </si>
  <si>
    <t>Henry Johnsonson</t>
  </si>
  <si>
    <t>henry.johnsonson@yahoo.com</t>
  </si>
  <si>
    <t>Henry Leewood</t>
  </si>
  <si>
    <t>henry.leewood@yahoo.com</t>
  </si>
  <si>
    <t>Henry Taylorson</t>
  </si>
  <si>
    <t>henry.taylorson@yahoo.com</t>
  </si>
  <si>
    <t>Henry Young</t>
  </si>
  <si>
    <t>henry.young@yahoo.com</t>
  </si>
  <si>
    <t>Holly Lewis</t>
  </si>
  <si>
    <t>holly.lewis@yahoo.com</t>
  </si>
  <si>
    <t>Hope Brown</t>
  </si>
  <si>
    <t>hope.brown@yahoo.com</t>
  </si>
  <si>
    <t>Hugh Scott</t>
  </si>
  <si>
    <t>hugh.scott@yahoo.com</t>
  </si>
  <si>
    <t>Ian Green</t>
  </si>
  <si>
    <t>ian.green@yahoo.com</t>
  </si>
  <si>
    <t>Irene White</t>
  </si>
  <si>
    <t>irene.white@yahoo.com</t>
  </si>
  <si>
    <t>Iris Johnson</t>
  </si>
  <si>
    <t>iris.johnson@yahoo.com</t>
  </si>
  <si>
    <t>Isaac Davis</t>
  </si>
  <si>
    <t>isaac.davis@yahoo.com</t>
  </si>
  <si>
    <t>Isabella Brownwood</t>
  </si>
  <si>
    <t>isabella.brownwood@yahoo.com</t>
  </si>
  <si>
    <t>Isabella Davisfield</t>
  </si>
  <si>
    <t>isabella.davisfield@yahoo.com</t>
  </si>
  <si>
    <t>Isabella Lewisfield</t>
  </si>
  <si>
    <t>isabella.lewisfield@yahoo.com</t>
  </si>
  <si>
    <t>Isabella Whitehouse</t>
  </si>
  <si>
    <t>isabella.whitehouse@yahoo.com</t>
  </si>
  <si>
    <t>Jack Davisfield</t>
  </si>
  <si>
    <t>jack.davisfield@yahoo.com</t>
  </si>
  <si>
    <t>Jack Greenway</t>
  </si>
  <si>
    <t>jack.greenway@yahoo.com</t>
  </si>
  <si>
    <t>Jack Harrington</t>
  </si>
  <si>
    <t>jack.harrington@yahoo.com</t>
  </si>
  <si>
    <t>Jack Leewood</t>
  </si>
  <si>
    <t>jack.leewood@yahoo.com</t>
  </si>
  <si>
    <t>Jack Lewis</t>
  </si>
  <si>
    <t>jack.lewis@yahoo.com</t>
  </si>
  <si>
    <t>Jackson Brownfield</t>
  </si>
  <si>
    <t>jackson.brownfield@yahoo.com</t>
  </si>
  <si>
    <t>Jackson Peters</t>
  </si>
  <si>
    <t>jackson.peters@yahoo.com</t>
  </si>
  <si>
    <t>Jackson Wilsonson</t>
  </si>
  <si>
    <t>jackson.wilsonson@yahoo.com</t>
  </si>
  <si>
    <t>Jacob Andersonfield</t>
  </si>
  <si>
    <t>jacob.andersonfield@yahoo.com</t>
  </si>
  <si>
    <t>Jacob Brown</t>
  </si>
  <si>
    <t>jacob.brown@yahoo.com</t>
  </si>
  <si>
    <t>Jacob Davisfield</t>
  </si>
  <si>
    <t>jacob.davisfield@yahoo.com</t>
  </si>
  <si>
    <t>Jacob Hallwood</t>
  </si>
  <si>
    <t>jacob.hallwood@yahoo.com</t>
  </si>
  <si>
    <t>Jacob Harrington</t>
  </si>
  <si>
    <t>jacob.harrington@yahoo.com</t>
  </si>
  <si>
    <t>Jacob Lewisfield</t>
  </si>
  <si>
    <t>jacob.lewisfield@yahoo.com</t>
  </si>
  <si>
    <t>Jacob Mooreland</t>
  </si>
  <si>
    <t>jacob.mooreland@yahoo.com</t>
  </si>
  <si>
    <t>Jacob Scottman</t>
  </si>
  <si>
    <t>jacob.scottman@yahoo.com</t>
  </si>
  <si>
    <t>Jacob Taylorson</t>
  </si>
  <si>
    <t>jacob.taylorson@yahoo.com</t>
  </si>
  <si>
    <t>Jacob Whitehouse</t>
  </si>
  <si>
    <t>jacob.whitehouse@yahoo.com</t>
  </si>
  <si>
    <t>James Andersonfield</t>
  </si>
  <si>
    <t>james.andersonfield@yahoo.com</t>
  </si>
  <si>
    <t>James Brownfield</t>
  </si>
  <si>
    <t>james.brownfield@yahoo.com</t>
  </si>
  <si>
    <t>James Clark</t>
  </si>
  <si>
    <t>james.clark@yahoo.com</t>
  </si>
  <si>
    <t>James Clarkson</t>
  </si>
  <si>
    <t>james.clarkson@yahoo.com</t>
  </si>
  <si>
    <t>James Davisfield</t>
  </si>
  <si>
    <t>james.davisfield@yahoo.com</t>
  </si>
  <si>
    <t>James Greenway</t>
  </si>
  <si>
    <t>james.greenway@yahoo.com</t>
  </si>
  <si>
    <t>James Hallwood</t>
  </si>
  <si>
    <t>james.hallwood@yahoo.com</t>
  </si>
  <si>
    <t>James Harrington</t>
  </si>
  <si>
    <t>james.harrington@yahoo.com</t>
  </si>
  <si>
    <t>James Lewisfield</t>
  </si>
  <si>
    <t>james.lewisfield@yahoo.com</t>
  </si>
  <si>
    <t>James Martinezson</t>
  </si>
  <si>
    <t>james.martinezson@yahoo.com</t>
  </si>
  <si>
    <t>James Scottman</t>
  </si>
  <si>
    <t>james.scottman@yahoo.com</t>
  </si>
  <si>
    <t>James Walkerfield</t>
  </si>
  <si>
    <t>james.walkerfield@yahoo.com</t>
  </si>
  <si>
    <t>James Whitehouse</t>
  </si>
  <si>
    <t>james.whitehouse@yahoo.com</t>
  </si>
  <si>
    <t>James Youngs</t>
  </si>
  <si>
    <t>james.youngs@yahoo.com</t>
  </si>
  <si>
    <t>Jamie White</t>
  </si>
  <si>
    <t>jamie.white@yahoo.com</t>
  </si>
  <si>
    <t>Jane Brownfield</t>
  </si>
  <si>
    <t>jane.brownfield@yahoo.com</t>
  </si>
  <si>
    <t>Jane Davisfield</t>
  </si>
  <si>
    <t>jane.davisfield@yahoo.com</t>
  </si>
  <si>
    <t>Jane Johnsonson</t>
  </si>
  <si>
    <t>jane.johnsonson@yahoo.com</t>
  </si>
  <si>
    <t>Jane Jonesfield</t>
  </si>
  <si>
    <t>jane.jonesfield@yahoo.com</t>
  </si>
  <si>
    <t>Jane Millerfield</t>
  </si>
  <si>
    <t>jane.millerfield@yahoo.com</t>
  </si>
  <si>
    <t>Jane Mooreland</t>
  </si>
  <si>
    <t>jane.mooreland@yahoo.com</t>
  </si>
  <si>
    <t>Jane Scott</t>
  </si>
  <si>
    <t>jane.scott@yahoo.com</t>
  </si>
  <si>
    <t>Jane Smithson</t>
  </si>
  <si>
    <t>jane.smithson@yahoo.com</t>
  </si>
  <si>
    <t>Jane Taylorson</t>
  </si>
  <si>
    <t>jane.taylorson@yahoo.com</t>
  </si>
  <si>
    <t>Jane Williamson</t>
  </si>
  <si>
    <t>jane.williamson@yahoo.com</t>
  </si>
  <si>
    <t>Jane Wilsonfield</t>
  </si>
  <si>
    <t>jane.wilsonfield@yahoo.com</t>
  </si>
  <si>
    <t>Jared Harris</t>
  </si>
  <si>
    <t>jared.harris@yahoo.com</t>
  </si>
  <si>
    <t>Jasmine Young</t>
  </si>
  <si>
    <t>jasmine.young@yahoo.com</t>
  </si>
  <si>
    <t>Jayden Johnson</t>
  </si>
  <si>
    <t>jayden.johnson@yahoo.com</t>
  </si>
  <si>
    <t>Jenna White</t>
  </si>
  <si>
    <t>jenna.white@yahoo.com</t>
  </si>
  <si>
    <t>Jerome Wilson</t>
  </si>
  <si>
    <t>jerome.wilson@yahoo.com</t>
  </si>
  <si>
    <t>Jesse Clark</t>
  </si>
  <si>
    <t>jesse.clark@yahoo.com</t>
  </si>
  <si>
    <t>Jessica Davisfield</t>
  </si>
  <si>
    <t>jessica.davisfield@yahoo.com</t>
  </si>
  <si>
    <t>Jill Brown</t>
  </si>
  <si>
    <t>jill.brown@yahoo.com</t>
  </si>
  <si>
    <t>Jimmy Harris</t>
  </si>
  <si>
    <t>jimmy.harris@yahoo.com</t>
  </si>
  <si>
    <t>Joan Scott</t>
  </si>
  <si>
    <t>joan.scott@yahoo.com</t>
  </si>
  <si>
    <t>Joe Lewis</t>
  </si>
  <si>
    <t>joe.lewis@yahoo.com</t>
  </si>
  <si>
    <t>John Brownstone</t>
  </si>
  <si>
    <t>john.brownstone@yahoo.com</t>
  </si>
  <si>
    <t>John Davisfield</t>
  </si>
  <si>
    <t>john.davisfield@yahoo.com</t>
  </si>
  <si>
    <t>John Johnsonson</t>
  </si>
  <si>
    <t>john.johnsonson@yahoo.com</t>
  </si>
  <si>
    <t>John Jonesfield</t>
  </si>
  <si>
    <t>john.jonesfield@yahoo.com</t>
  </si>
  <si>
    <t>John Millerfield</t>
  </si>
  <si>
    <t>john.millerfield@yahoo.com</t>
  </si>
  <si>
    <t>John Mooreland</t>
  </si>
  <si>
    <t>john.mooreland@yahoo.com</t>
  </si>
  <si>
    <t>John O'Shea</t>
  </si>
  <si>
    <t>john.o'shea@yahoo.com</t>
  </si>
  <si>
    <t>John Smithson</t>
  </si>
  <si>
    <t>john.smithson@yahoo.com</t>
  </si>
  <si>
    <t>John Taylorson</t>
  </si>
  <si>
    <t>john.taylorson@yahoo.com</t>
  </si>
  <si>
    <t>John White</t>
  </si>
  <si>
    <t>john.white@yahoo.com</t>
  </si>
  <si>
    <t>John Williamson</t>
  </si>
  <si>
    <t>john.williamson@yahoo.com</t>
  </si>
  <si>
    <t>John Wilsonfield</t>
  </si>
  <si>
    <t>john.wilsonfield@yahoo.com</t>
  </si>
  <si>
    <t>Johnathan Michaels</t>
  </si>
  <si>
    <t>johnathan.michaels@yahoo.com</t>
  </si>
  <si>
    <t>Jordan Davis</t>
  </si>
  <si>
    <t>jordan.davis@yahoo.com</t>
  </si>
  <si>
    <t>Josephine Harris</t>
  </si>
  <si>
    <t>josephine.harris@yahoo.com</t>
  </si>
  <si>
    <t>Joshua Brown</t>
  </si>
  <si>
    <t>joshua.brown@yahoo.com</t>
  </si>
  <si>
    <t>Julia Green</t>
  </si>
  <si>
    <t>julia.green@yahoo.com</t>
  </si>
  <si>
    <t>Justin Young</t>
  </si>
  <si>
    <t>justin.young@yahoo.com</t>
  </si>
  <si>
    <t>Kara Johnson</t>
  </si>
  <si>
    <t>kara.johnson@yahoo.com</t>
  </si>
  <si>
    <t>Karen Davis</t>
  </si>
  <si>
    <t>karen.davis@yahoo.com</t>
  </si>
  <si>
    <t>Kate White</t>
  </si>
  <si>
    <t>kate.white@yahoo.com</t>
  </si>
  <si>
    <t>Katie Brownfield</t>
  </si>
  <si>
    <t>katie.brownfield@yahoo.com</t>
  </si>
  <si>
    <t>Katie Davisfield</t>
  </si>
  <si>
    <t>katie.davisfield@yahoo.com</t>
  </si>
  <si>
    <t>Katie Johnsonson</t>
  </si>
  <si>
    <t>katie.johnsonson@yahoo.com</t>
  </si>
  <si>
    <t>Katie Jonesfield</t>
  </si>
  <si>
    <t>katie.jonesfield@yahoo.com</t>
  </si>
  <si>
    <t>Katie Millerfield</t>
  </si>
  <si>
    <t>katie.millerfield@yahoo.com</t>
  </si>
  <si>
    <t>Katie Mooreland</t>
  </si>
  <si>
    <t>katie.mooreland@yahoo.com</t>
  </si>
  <si>
    <t>Katie Smithson</t>
  </si>
  <si>
    <t>katie.smithson@yahoo.com</t>
  </si>
  <si>
    <t>Katie Williamson</t>
  </si>
  <si>
    <t>katie.williamson@yahoo.com</t>
  </si>
  <si>
    <t>Katie Wilsonfield</t>
  </si>
  <si>
    <t>katie.wilsonfield@yahoo.com</t>
  </si>
  <si>
    <t>Kayla Harris</t>
  </si>
  <si>
    <t>kayla.harris@yahoo.com</t>
  </si>
  <si>
    <t>Kelly Brown</t>
  </si>
  <si>
    <t>kelly.brown@yahoo.com</t>
  </si>
  <si>
    <t>Ken Scott</t>
  </si>
  <si>
    <t>ken.scott@yahoo.com</t>
  </si>
  <si>
    <t>Laura Davisfield</t>
  </si>
  <si>
    <t>laura.davisfield@yahoo.com</t>
  </si>
  <si>
    <t>Laura Johnsonson</t>
  </si>
  <si>
    <t>laura.johnsonson@yahoo.com</t>
  </si>
  <si>
    <t>Laura Jonesfield</t>
  </si>
  <si>
    <t>laura.jonesfield@yahoo.com</t>
  </si>
  <si>
    <t>Laura Martinezville</t>
  </si>
  <si>
    <t>laura.martinezville@yahoo.com</t>
  </si>
  <si>
    <t>Laura Millerfield</t>
  </si>
  <si>
    <t>laura.millerfield@yahoo.com</t>
  </si>
  <si>
    <t>Laura Mooreland</t>
  </si>
  <si>
    <t>laura.mooreland@yahoo.com</t>
  </si>
  <si>
    <t>Laura Smithson</t>
  </si>
  <si>
    <t>laura.smithson@yahoo.com</t>
  </si>
  <si>
    <t>Laura Taylorson</t>
  </si>
  <si>
    <t>laura.taylorson@yahoo.com</t>
  </si>
  <si>
    <t>Laura Williamson</t>
  </si>
  <si>
    <t>laura.williamson@yahoo.com</t>
  </si>
  <si>
    <t>Laura Wilsonfield</t>
  </si>
  <si>
    <t>laura.wilsonfield@yahoo.com</t>
  </si>
  <si>
    <t>Lily Andersonfield</t>
  </si>
  <si>
    <t>lily.andersonfield@yahoo.com</t>
  </si>
  <si>
    <t>Lily Clarkson</t>
  </si>
  <si>
    <t>lily.clarkson@yahoo.com</t>
  </si>
  <si>
    <t>Lily Collinsfield</t>
  </si>
  <si>
    <t>lily.collinsfield@yahoo.com</t>
  </si>
  <si>
    <t>Lily Davisfield</t>
  </si>
  <si>
    <t>lily.davisfield@yahoo.com</t>
  </si>
  <si>
    <t>Lily Greenway</t>
  </si>
  <si>
    <t>lily.greenway@yahoo.com</t>
  </si>
  <si>
    <t>Lily Harrington</t>
  </si>
  <si>
    <t>lily.harrington@yahoo.com</t>
  </si>
  <si>
    <t>Lily Johnsonson</t>
  </si>
  <si>
    <t>lily.johnsonson@yahoo.com</t>
  </si>
  <si>
    <t>Lily Lewisfield</t>
  </si>
  <si>
    <t>lily.lewisfield@yahoo.com</t>
  </si>
  <si>
    <t>Lily Scottman</t>
  </si>
  <si>
    <t>lily.scottman@yahoo.com</t>
  </si>
  <si>
    <t>Lily Walkerfield</t>
  </si>
  <si>
    <t>lily.walkerfield@yahoo.com</t>
  </si>
  <si>
    <t>Lily Whitehouse</t>
  </si>
  <si>
    <t>lily.whitehouse@yahoo.com</t>
  </si>
  <si>
    <t>Lily Youngs</t>
  </si>
  <si>
    <t>lily.youngs@yahoo.com</t>
  </si>
  <si>
    <t>Logan Lewisfield</t>
  </si>
  <si>
    <t>logan.lewisfield@yahoo.com</t>
  </si>
  <si>
    <t>Lucas Andersonfield</t>
  </si>
  <si>
    <t>lucas.andersonfield@yahoo.com</t>
  </si>
  <si>
    <t>Lucas Brownfield</t>
  </si>
  <si>
    <t>lucas.brownfield@yahoo.com</t>
  </si>
  <si>
    <t>Lucas Greenway</t>
  </si>
  <si>
    <t>lucas.greenway@yahoo.com</t>
  </si>
  <si>
    <t>Lucas Harrington</t>
  </si>
  <si>
    <t>lucas.harrington@yahoo.com</t>
  </si>
  <si>
    <t>Lucas Johnsonson</t>
  </si>
  <si>
    <t>lucas.johnsonson@yahoo.com</t>
  </si>
  <si>
    <t>Lucas Martinson</t>
  </si>
  <si>
    <t>lucas.martinson@yahoo.com</t>
  </si>
  <si>
    <t>Lucas Whitehouse</t>
  </si>
  <si>
    <t>lucas.whitehouse@yahoo.com</t>
  </si>
  <si>
    <t>Madison Johnsonson</t>
  </si>
  <si>
    <t>madison.johnsonson@yahoo.com</t>
  </si>
  <si>
    <t>Matthew Davisfield</t>
  </si>
  <si>
    <t>matthew.davisfield@yahoo.com</t>
  </si>
  <si>
    <t>Matthew Turnerson</t>
  </si>
  <si>
    <t>matthew.turnerson@yahoo.com</t>
  </si>
  <si>
    <t>Matthew Wilsonfield</t>
  </si>
  <si>
    <t>matthew.wilsonfield@yahoo.com</t>
  </si>
  <si>
    <t>Mia Allenfield</t>
  </si>
  <si>
    <t>mia.allenfield@yahoo.com</t>
  </si>
  <si>
    <t>Mia Brownstone</t>
  </si>
  <si>
    <t>mia.brownstone@yahoo.com</t>
  </si>
  <si>
    <t>Mia Clarkson</t>
  </si>
  <si>
    <t>mia.clarkson@yahoo.com</t>
  </si>
  <si>
    <t>Mia Davisfield</t>
  </si>
  <si>
    <t>mia.davisfield@yahoo.com</t>
  </si>
  <si>
    <t>Mia Greenway</t>
  </si>
  <si>
    <t>mia.greenway@yahoo.com</t>
  </si>
  <si>
    <t>Mia Harrington</t>
  </si>
  <si>
    <t>mia.harrington@yahoo.com</t>
  </si>
  <si>
    <t>Mia Johnsonson</t>
  </si>
  <si>
    <t>mia.johnsonson@yahoo.com</t>
  </si>
  <si>
    <t>Mia Lewisfield</t>
  </si>
  <si>
    <t>mia.lewisfield@yahoo.com</t>
  </si>
  <si>
    <t>Mia Martinson</t>
  </si>
  <si>
    <t>mia.martinson@yahoo.com</t>
  </si>
  <si>
    <t>Mia Scottman</t>
  </si>
  <si>
    <t>mia.scottman@yahoo.com</t>
  </si>
  <si>
    <t>Mia Taylorson</t>
  </si>
  <si>
    <t>mia.taylorson@yahoo.com</t>
  </si>
  <si>
    <t>Mia Walkerfield</t>
  </si>
  <si>
    <t>mia.walkerfield@yahoo.com</t>
  </si>
  <si>
    <t>Mia Whitehouse</t>
  </si>
  <si>
    <t>mia.whitehouse@yahoo.com</t>
  </si>
  <si>
    <t>Mia Wrightson</t>
  </si>
  <si>
    <t>mia.wrightson@yahoo.com</t>
  </si>
  <si>
    <t>Michael Andersonfield</t>
  </si>
  <si>
    <t>michael.andersonfield@yahoo.com</t>
  </si>
  <si>
    <t>Michael Brownfield</t>
  </si>
  <si>
    <t>michael.brownfield@yahoo.com</t>
  </si>
  <si>
    <t>Michael Kingman</t>
  </si>
  <si>
    <t>michael.kingman@yahoo.com</t>
  </si>
  <si>
    <t>Michael Turnerson</t>
  </si>
  <si>
    <t>michael.turnerson@yahoo.com</t>
  </si>
  <si>
    <t>Michael Walkerfield</t>
  </si>
  <si>
    <t>michael.walkerfield@yahoo.com</t>
  </si>
  <si>
    <t>Mick Folett</t>
  </si>
  <si>
    <t>mick.folett@yahoo.com</t>
  </si>
  <si>
    <t>Mike Bonelli</t>
  </si>
  <si>
    <t>mike.bonelli@yahoo.com</t>
  </si>
  <si>
    <t>Mike Brownfield</t>
  </si>
  <si>
    <t>mike.brownfield@yahoo.com</t>
  </si>
  <si>
    <t>Mike Davisfield</t>
  </si>
  <si>
    <t>mike.davisfield@hotmail.com</t>
  </si>
  <si>
    <t>Mike Johnsonson</t>
  </si>
  <si>
    <t>mike.johnsonson@hotmail.com</t>
  </si>
  <si>
    <t>Mike Jonesfield</t>
  </si>
  <si>
    <t>mike.jonesfield@hotmail.com</t>
  </si>
  <si>
    <t>Mike Millerfield</t>
  </si>
  <si>
    <t>mike.millerfield@hotmail.com</t>
  </si>
  <si>
    <t>Mike Mooreland</t>
  </si>
  <si>
    <t>mike.mooreland@hotmail.com</t>
  </si>
  <si>
    <t>Mike Smithson</t>
  </si>
  <si>
    <t>mike.smithson@hotmail.com</t>
  </si>
  <si>
    <t>Mike Taylorson</t>
  </si>
  <si>
    <t>mike.taylorson@hotmail.com</t>
  </si>
  <si>
    <t>Mike Wilsonfield</t>
  </si>
  <si>
    <t>mike.wilsonfield@hotmail.com</t>
  </si>
  <si>
    <t>Natalie Brownfield</t>
  </si>
  <si>
    <t>natalie.brownfield@hotmail.com</t>
  </si>
  <si>
    <t>Natalie Clarkson</t>
  </si>
  <si>
    <t>natalie.clarkson@hotmail.com</t>
  </si>
  <si>
    <t>Natalie Greenway</t>
  </si>
  <si>
    <t>natalie.greenway@hotmail.com</t>
  </si>
  <si>
    <t>Natalie Harrington</t>
  </si>
  <si>
    <t>natalie.harrington@hotmail.com</t>
  </si>
  <si>
    <t>Natalie Johnsonson</t>
  </si>
  <si>
    <t>natalie.johnsonson@hotmail.com</t>
  </si>
  <si>
    <t>Natalie Walkerfield</t>
  </si>
  <si>
    <t>natalie.walkerfield@hotmail.com</t>
  </si>
  <si>
    <t>Noah Brownfield</t>
  </si>
  <si>
    <t>noah.brownfield@hotmail.com</t>
  </si>
  <si>
    <t>Noah Clarkson</t>
  </si>
  <si>
    <t>noah.clarkson@hotmail.com</t>
  </si>
  <si>
    <t>Noah Davisfield</t>
  </si>
  <si>
    <t>noah.davisfield@hotmail.com</t>
  </si>
  <si>
    <t>Noah Greenway</t>
  </si>
  <si>
    <t>noah.greenway@hotmail.com</t>
  </si>
  <si>
    <t>Noah Harrington</t>
  </si>
  <si>
    <t>noah.harrington@hotmail.com</t>
  </si>
  <si>
    <t>Noah Johnsonson</t>
  </si>
  <si>
    <t>noah.johnsonson@hotmail.com</t>
  </si>
  <si>
    <t>Noah Lewisfield</t>
  </si>
  <si>
    <t>noah.lewisfield@hotmail.com</t>
  </si>
  <si>
    <t>Noah Scottman</t>
  </si>
  <si>
    <t>noah.scottman@hotmail.com</t>
  </si>
  <si>
    <t>Noah Walkerfield</t>
  </si>
  <si>
    <t>noah.walkerfield@hotmail.com</t>
  </si>
  <si>
    <t>Noah Whitehouse</t>
  </si>
  <si>
    <t>noah.whitehouse@hotmail.com</t>
  </si>
  <si>
    <t>Noah Youngs</t>
  </si>
  <si>
    <t>noah.youngs@hotmail.com</t>
  </si>
  <si>
    <t>Oliver Brownfield</t>
  </si>
  <si>
    <t>oliver.brownfield@hotmail.com</t>
  </si>
  <si>
    <t>Oliver Davisfield</t>
  </si>
  <si>
    <t>oliver.davisfield@hotmail.com</t>
  </si>
  <si>
    <t>Oliver Harrington</t>
  </si>
  <si>
    <t>oliver.harrington@hotmail.com</t>
  </si>
  <si>
    <t>Oliver Lewisfield</t>
  </si>
  <si>
    <t>oliver.lewisfield@hotmail.com</t>
  </si>
  <si>
    <t>Oliver Scottman</t>
  </si>
  <si>
    <t>oliver.scottman@hotmail.com</t>
  </si>
  <si>
    <t>Oliver Taylorson</t>
  </si>
  <si>
    <t>oliver.taylorson@hotmail.com</t>
  </si>
  <si>
    <t>Oliver Whitehouse</t>
  </si>
  <si>
    <t>oliver.whitehouse@hotmail.com</t>
  </si>
  <si>
    <t>Oliver Wilsonfield</t>
  </si>
  <si>
    <t>oliver.wilsonfield@hotmail.com</t>
  </si>
  <si>
    <t>Olivia Brownfield</t>
  </si>
  <si>
    <t>olivia.brownfield@hotmail.com</t>
  </si>
  <si>
    <t>Olivia Clarkson</t>
  </si>
  <si>
    <t>olivia.clarkson@hotmail.com</t>
  </si>
  <si>
    <t>Olivia Davisfield</t>
  </si>
  <si>
    <t>olivia.davisfield@hotmail.com</t>
  </si>
  <si>
    <t>Olivia Greenway</t>
  </si>
  <si>
    <t>olivia.greenway@hotmail.com</t>
  </si>
  <si>
    <t>Olivia Harrington</t>
  </si>
  <si>
    <t>olivia.harrington@hotmail.com</t>
  </si>
  <si>
    <t>Olivia Johnsonson</t>
  </si>
  <si>
    <t>olivia.johnsonson@hotmail.com</t>
  </si>
  <si>
    <t>Olivia Lewisfield</t>
  </si>
  <si>
    <t>olivia.lewisfield@hotmail.com</t>
  </si>
  <si>
    <t>Olivia Scottman</t>
  </si>
  <si>
    <t>olivia.scottman@hotmail.com</t>
  </si>
  <si>
    <t>Olivia Walkerfield</t>
  </si>
  <si>
    <t>olivia.walkerfield@hotmail.com</t>
  </si>
  <si>
    <t>Olivia Whitehouse</t>
  </si>
  <si>
    <t>olivia.whitehouse@hotmail.com</t>
  </si>
  <si>
    <t>Olivia Youngs</t>
  </si>
  <si>
    <t>olivia.youngs@hotmail.com</t>
  </si>
  <si>
    <t>Omar Neil</t>
  </si>
  <si>
    <t>omar.neil@hotmail.com</t>
  </si>
  <si>
    <t>Owen Whitehouse</t>
  </si>
  <si>
    <t>owen.whitehouse@hotmail.com</t>
  </si>
  <si>
    <t>Paul Brownfield</t>
  </si>
  <si>
    <t>paul.brownfield@hotmail.com</t>
  </si>
  <si>
    <t>Paul Davisfield</t>
  </si>
  <si>
    <t>paul.davisfield@hotmail.com</t>
  </si>
  <si>
    <t>Paul Johnsonson</t>
  </si>
  <si>
    <t>paul.johnsonson@hotmail.com</t>
  </si>
  <si>
    <t>Paul Jonesfield</t>
  </si>
  <si>
    <t>paul.jonesfield@hotmail.com</t>
  </si>
  <si>
    <t>Paul Millerfield</t>
  </si>
  <si>
    <t>paul.millerfield@hotmail.com</t>
  </si>
  <si>
    <t>Paul Smithson</t>
  </si>
  <si>
    <t>paul.smithson@hotmail.com</t>
  </si>
  <si>
    <t>Paul Taylorson</t>
  </si>
  <si>
    <t>paul.taylorson@hotmail.com</t>
  </si>
  <si>
    <t>Paul Williamson</t>
  </si>
  <si>
    <t>paul.williamson@hotmail.com</t>
  </si>
  <si>
    <t>Paul Wilsonfield</t>
  </si>
  <si>
    <t>paul.wilsonfield@hotmail.com</t>
  </si>
  <si>
    <t>Rajesh Sathpathy</t>
  </si>
  <si>
    <t>rajesh.sathpathy@hotmail.com</t>
  </si>
  <si>
    <t>Ronel Inniss</t>
  </si>
  <si>
    <t>ronel.inniss@hotmail.com</t>
  </si>
  <si>
    <t>Ryan Leewood</t>
  </si>
  <si>
    <t>ryan.leewood@hotmail.com</t>
  </si>
  <si>
    <t>Samuel Whitehouse</t>
  </si>
  <si>
    <t>samuel.whitehouse@hotmail.com</t>
  </si>
  <si>
    <t>Sarah Brownfield</t>
  </si>
  <si>
    <t>sarah.brownfield@hotmail.com</t>
  </si>
  <si>
    <t>Sarah Davisfield</t>
  </si>
  <si>
    <t>sarah.davisfield@hotmail.com</t>
  </si>
  <si>
    <t>Sarah Johnsonson</t>
  </si>
  <si>
    <t>sarah.johnsonson@hotmail.com</t>
  </si>
  <si>
    <t>Sarah Jonesfield</t>
  </si>
  <si>
    <t>sarah.jonesfield@hotmail.com</t>
  </si>
  <si>
    <t>Sarah Millerfield</t>
  </si>
  <si>
    <t>sarah.millerfield@hotmail.com</t>
  </si>
  <si>
    <t>Sarah Mooreland</t>
  </si>
  <si>
    <t>sarah.mooreland@hotmail.com</t>
  </si>
  <si>
    <t>Sarah Smithson</t>
  </si>
  <si>
    <t>sarah.smithson@hotmail.com</t>
  </si>
  <si>
    <t>Sarah Williamson</t>
  </si>
  <si>
    <t>sarah.williamson@hotmail.com</t>
  </si>
  <si>
    <t>Sarah Wilsonfield</t>
  </si>
  <si>
    <t>sarah.wilsonfield@hotmail.com</t>
  </si>
  <si>
    <t>Scarlett Garciafield</t>
  </si>
  <si>
    <t>scarlett.garciafield@hotmail.com</t>
  </si>
  <si>
    <t>Scarlett Mooreland</t>
  </si>
  <si>
    <t>scarlett.mooreland@hotmail.com</t>
  </si>
  <si>
    <t>Sean Hudson</t>
  </si>
  <si>
    <t>sean.hudson@hotmail.com</t>
  </si>
  <si>
    <t>Sebastian Allenfield</t>
  </si>
  <si>
    <t>sebastian.allenfield@hotmail.com</t>
  </si>
  <si>
    <t>Sheikh Altaf Khan</t>
  </si>
  <si>
    <t>sheikh.altaf@hotmail.com</t>
  </si>
  <si>
    <t>Sofia Kingman</t>
  </si>
  <si>
    <t>sofia.kingman@hotmail.com</t>
  </si>
  <si>
    <t>Sofia Martinezville</t>
  </si>
  <si>
    <t>sofia.martinezville@hotmail.com</t>
  </si>
  <si>
    <t>Sophia Brownfield</t>
  </si>
  <si>
    <t>sophia.brownfield@hotmail.com</t>
  </si>
  <si>
    <t>Sophia Clarkson</t>
  </si>
  <si>
    <t>sophia.clarkson@hotmail.com</t>
  </si>
  <si>
    <t>Sophia Greenway</t>
  </si>
  <si>
    <t>sophia.greenway@hotmail.com</t>
  </si>
  <si>
    <t>Sophia Harrington</t>
  </si>
  <si>
    <t>sophia.harrington@hotmail.com</t>
  </si>
  <si>
    <t>Sophia Johnsonson</t>
  </si>
  <si>
    <t>sophia.johnsonson@hotmail.com</t>
  </si>
  <si>
    <t>Sophia Mooreland</t>
  </si>
  <si>
    <t>sophia.mooreland@hotmail.com</t>
  </si>
  <si>
    <t>Stephen Lawrence</t>
  </si>
  <si>
    <t>stephen.lawrence@hotmail.com</t>
  </si>
  <si>
    <t>Suresh Sethu</t>
  </si>
  <si>
    <t>suresh.sethu@hotmail.com</t>
  </si>
  <si>
    <t>Thomas Gonzales</t>
  </si>
  <si>
    <t>thomas.gonzales@hotmail.com</t>
  </si>
  <si>
    <t>Zephyr Scott</t>
  </si>
  <si>
    <t>zephyr.scott@hotmail.com</t>
  </si>
  <si>
    <t>Age Group</t>
  </si>
  <si>
    <t>Total Purchases</t>
  </si>
  <si>
    <t>Amount Spent</t>
  </si>
  <si>
    <t>Customer Since</t>
  </si>
  <si>
    <t>36-45</t>
  </si>
  <si>
    <t>66-70</t>
  </si>
  <si>
    <t>26-35</t>
  </si>
  <si>
    <t>18-25</t>
  </si>
  <si>
    <t>56-65</t>
  </si>
  <si>
    <t>46-55</t>
  </si>
  <si>
    <t>TASK ADDRESSED: Cross-reference data between the two sheets based on the customer’s name and email.</t>
  </si>
  <si>
    <t>Purchaser Category</t>
  </si>
  <si>
    <t>Purchase Value Category</t>
  </si>
  <si>
    <t>Membership Years</t>
  </si>
  <si>
    <t>Membership Tier</t>
  </si>
  <si>
    <t>TASK ADDRESSED: Utilize advanced Excel features for data analysis.</t>
  </si>
  <si>
    <t>Total Customers</t>
  </si>
  <si>
    <t>Total Orders Placed</t>
  </si>
  <si>
    <t>Average Purchase Amount</t>
  </si>
  <si>
    <t>Bronze Member</t>
  </si>
  <si>
    <t>High Value</t>
  </si>
  <si>
    <t>Gold Member</t>
  </si>
  <si>
    <t>Low Value</t>
  </si>
  <si>
    <t>New Member</t>
  </si>
  <si>
    <t>Medium Value</t>
  </si>
  <si>
    <t>Silver Member</t>
  </si>
  <si>
    <t>Premium Value</t>
  </si>
  <si>
    <t>High Purchaser</t>
  </si>
  <si>
    <t>Low Purchaser</t>
  </si>
  <si>
    <t>Moderate Purchaser</t>
  </si>
  <si>
    <t>Top Purchaser</t>
  </si>
  <si>
    <t>DESCRIPTIVE STATISTICS</t>
  </si>
  <si>
    <t>Purchase Count</t>
  </si>
  <si>
    <t>Mean</t>
  </si>
  <si>
    <t>Standard Error</t>
  </si>
  <si>
    <t>Median</t>
  </si>
  <si>
    <t>Mode</t>
  </si>
  <si>
    <t>Standard Deviation</t>
  </si>
  <si>
    <t>Sample Variance</t>
  </si>
  <si>
    <t>Kurtosis</t>
  </si>
  <si>
    <t>Skewness</t>
  </si>
  <si>
    <t>Range</t>
  </si>
  <si>
    <t>Minimum</t>
  </si>
  <si>
    <t>Maximum</t>
  </si>
  <si>
    <t>Sum</t>
  </si>
  <si>
    <t>Count</t>
  </si>
  <si>
    <t>Purchase Value</t>
  </si>
  <si>
    <t>CORRELATION ANALYIS</t>
  </si>
  <si>
    <t>Legend</t>
  </si>
  <si>
    <t>Correlation</t>
  </si>
  <si>
    <t>Strong</t>
  </si>
  <si>
    <t>Moderate</t>
  </si>
  <si>
    <t>Weak</t>
  </si>
  <si>
    <t>TASK ADDRESSED: Use Power Pivot to create a data model that combines data from both sheets.</t>
  </si>
  <si>
    <t>TASK ADDRESSED: Use Power Query to unpivot the data and prepare it for analysis.</t>
  </si>
  <si>
    <r>
      <rPr>
        <b/>
        <sz val="11"/>
        <color rgb="FFFF0000"/>
        <rFont val="Calibri"/>
        <family val="2"/>
        <scheme val="minor"/>
      </rPr>
      <t>Note:</t>
    </r>
    <r>
      <rPr>
        <sz val="11"/>
        <color rgb="FFFF0000"/>
        <rFont val="Calibri"/>
        <family val="2"/>
        <scheme val="minor"/>
      </rPr>
      <t xml:space="preserve"> The data has not been unpivoted. Since the data is already in long format (and not wide format), the step would have been redundant. Therefore, I have written below the steps to unpivot a data using power query.</t>
    </r>
  </si>
  <si>
    <t>CID0001</t>
  </si>
  <si>
    <t>CID0002</t>
  </si>
  <si>
    <t>CID0003</t>
  </si>
  <si>
    <t>CID0004</t>
  </si>
  <si>
    <t>CID0005</t>
  </si>
  <si>
    <t>CID0006</t>
  </si>
  <si>
    <t>CID0007</t>
  </si>
  <si>
    <t>CID0008</t>
  </si>
  <si>
    <t>CID0009</t>
  </si>
  <si>
    <t>CID0010</t>
  </si>
  <si>
    <t>CID0011</t>
  </si>
  <si>
    <t>CID0012</t>
  </si>
  <si>
    <t>CID0013</t>
  </si>
  <si>
    <t>CID0014</t>
  </si>
  <si>
    <t>CID0015</t>
  </si>
  <si>
    <t>CID0016</t>
  </si>
  <si>
    <t>CID0017</t>
  </si>
  <si>
    <t>CID0018</t>
  </si>
  <si>
    <t>CID0019</t>
  </si>
  <si>
    <t>CID0020</t>
  </si>
  <si>
    <t>CID0021</t>
  </si>
  <si>
    <t>CID0022</t>
  </si>
  <si>
    <t>CID0023</t>
  </si>
  <si>
    <t>CID0024</t>
  </si>
  <si>
    <t>CID0025</t>
  </si>
  <si>
    <t>CID0026</t>
  </si>
  <si>
    <t>CID0027</t>
  </si>
  <si>
    <t>CID0028</t>
  </si>
  <si>
    <t>CID0029</t>
  </si>
  <si>
    <t>CID0030</t>
  </si>
  <si>
    <t>CID0031</t>
  </si>
  <si>
    <t>CID0032</t>
  </si>
  <si>
    <t>CID0033</t>
  </si>
  <si>
    <t>CID0034</t>
  </si>
  <si>
    <t>CID0035</t>
  </si>
  <si>
    <t>CID0036</t>
  </si>
  <si>
    <t>CID0037</t>
  </si>
  <si>
    <t>CID0038</t>
  </si>
  <si>
    <t>CID0039</t>
  </si>
  <si>
    <t>CID0040</t>
  </si>
  <si>
    <t>CID0041</t>
  </si>
  <si>
    <t>CID0042</t>
  </si>
  <si>
    <t>CID0043</t>
  </si>
  <si>
    <t>CID0044</t>
  </si>
  <si>
    <t>CID0045</t>
  </si>
  <si>
    <t>CID0046</t>
  </si>
  <si>
    <t>CID0047</t>
  </si>
  <si>
    <t>CID0048</t>
  </si>
  <si>
    <t>CID0049</t>
  </si>
  <si>
    <t>CID0050</t>
  </si>
  <si>
    <t>CID0051</t>
  </si>
  <si>
    <t>CID0052</t>
  </si>
  <si>
    <t>CID0053</t>
  </si>
  <si>
    <t>CID0054</t>
  </si>
  <si>
    <t>CID0055</t>
  </si>
  <si>
    <t>CID0056</t>
  </si>
  <si>
    <t>CID0057</t>
  </si>
  <si>
    <t>CID0058</t>
  </si>
  <si>
    <t>CID0059</t>
  </si>
  <si>
    <t>CID0060</t>
  </si>
  <si>
    <t>CID0061</t>
  </si>
  <si>
    <t>CID0062</t>
  </si>
  <si>
    <t>CID0063</t>
  </si>
  <si>
    <t>CID0064</t>
  </si>
  <si>
    <t>CID0065</t>
  </si>
  <si>
    <t>CID0066</t>
  </si>
  <si>
    <t>CID0067</t>
  </si>
  <si>
    <t>CID0068</t>
  </si>
  <si>
    <t>CID0069</t>
  </si>
  <si>
    <t>CID0070</t>
  </si>
  <si>
    <t>CID0071</t>
  </si>
  <si>
    <t>CID0072</t>
  </si>
  <si>
    <t>CID0073</t>
  </si>
  <si>
    <t>CID0074</t>
  </si>
  <si>
    <t>CID0075</t>
  </si>
  <si>
    <t>CID0076</t>
  </si>
  <si>
    <t>CID0077</t>
  </si>
  <si>
    <t>CID0078</t>
  </si>
  <si>
    <t>CID0079</t>
  </si>
  <si>
    <t>CID0080</t>
  </si>
  <si>
    <t>CID0081</t>
  </si>
  <si>
    <t>CID0082</t>
  </si>
  <si>
    <t>CID0083</t>
  </si>
  <si>
    <t>CID0084</t>
  </si>
  <si>
    <t>CID0085</t>
  </si>
  <si>
    <t>CID0086</t>
  </si>
  <si>
    <t>CID0087</t>
  </si>
  <si>
    <t>CID0088</t>
  </si>
  <si>
    <t>CID0089</t>
  </si>
  <si>
    <t>CID0090</t>
  </si>
  <si>
    <t>CID0091</t>
  </si>
  <si>
    <t>CID0092</t>
  </si>
  <si>
    <t>CID0093</t>
  </si>
  <si>
    <t>CID0094</t>
  </si>
  <si>
    <t>CID0095</t>
  </si>
  <si>
    <t>CID0096</t>
  </si>
  <si>
    <t>CID0097</t>
  </si>
  <si>
    <t>CID0098</t>
  </si>
  <si>
    <t>CID0099</t>
  </si>
  <si>
    <t>CID0100</t>
  </si>
  <si>
    <t>CID0101</t>
  </si>
  <si>
    <t>CID0102</t>
  </si>
  <si>
    <t>CID0103</t>
  </si>
  <si>
    <t>CID0104</t>
  </si>
  <si>
    <t>CID0105</t>
  </si>
  <si>
    <t>CID0106</t>
  </si>
  <si>
    <t>CID0107</t>
  </si>
  <si>
    <t>CID0108</t>
  </si>
  <si>
    <t>CID0109</t>
  </si>
  <si>
    <t>CID0110</t>
  </si>
  <si>
    <t>CID0111</t>
  </si>
  <si>
    <t>CID0112</t>
  </si>
  <si>
    <t>CID0113</t>
  </si>
  <si>
    <t>CID0114</t>
  </si>
  <si>
    <t>CID0115</t>
  </si>
  <si>
    <t>CID0116</t>
  </si>
  <si>
    <t>CID0117</t>
  </si>
  <si>
    <t>CID0118</t>
  </si>
  <si>
    <t>CID0119</t>
  </si>
  <si>
    <t>CID0120</t>
  </si>
  <si>
    <t>CID0121</t>
  </si>
  <si>
    <t>CID0122</t>
  </si>
  <si>
    <t>CID0123</t>
  </si>
  <si>
    <t>CID0124</t>
  </si>
  <si>
    <t>CID0125</t>
  </si>
  <si>
    <t>CID0126</t>
  </si>
  <si>
    <t>CID0127</t>
  </si>
  <si>
    <t>CID0128</t>
  </si>
  <si>
    <t>CID0129</t>
  </si>
  <si>
    <t>CID0130</t>
  </si>
  <si>
    <t>CID0131</t>
  </si>
  <si>
    <t>CID0132</t>
  </si>
  <si>
    <t>CID0133</t>
  </si>
  <si>
    <t>CID0134</t>
  </si>
  <si>
    <t>CID0135</t>
  </si>
  <si>
    <t>CID0136</t>
  </si>
  <si>
    <t>CID0137</t>
  </si>
  <si>
    <t>CID0138</t>
  </si>
  <si>
    <t>CID0139</t>
  </si>
  <si>
    <t>CID0140</t>
  </si>
  <si>
    <t>CID0141</t>
  </si>
  <si>
    <t>CID0142</t>
  </si>
  <si>
    <t>CID0143</t>
  </si>
  <si>
    <t>CID0144</t>
  </si>
  <si>
    <t>CID0145</t>
  </si>
  <si>
    <t>CID0146</t>
  </si>
  <si>
    <t>CID0147</t>
  </si>
  <si>
    <t>CID0148</t>
  </si>
  <si>
    <t>CID0149</t>
  </si>
  <si>
    <t>CID0150</t>
  </si>
  <si>
    <t>CID0151</t>
  </si>
  <si>
    <t>CID0152</t>
  </si>
  <si>
    <t>CID0153</t>
  </si>
  <si>
    <t>CID0154</t>
  </si>
  <si>
    <t>CID0155</t>
  </si>
  <si>
    <t>CID0156</t>
  </si>
  <si>
    <t>CID0157</t>
  </si>
  <si>
    <t>CID0158</t>
  </si>
  <si>
    <t>CID0159</t>
  </si>
  <si>
    <t>CID0160</t>
  </si>
  <si>
    <t>CID0161</t>
  </si>
  <si>
    <t>CID0162</t>
  </si>
  <si>
    <t>CID0163</t>
  </si>
  <si>
    <t>CID0164</t>
  </si>
  <si>
    <t>CID0165</t>
  </si>
  <si>
    <t>CID0166</t>
  </si>
  <si>
    <t>CID0167</t>
  </si>
  <si>
    <t>CID0168</t>
  </si>
  <si>
    <t>CID0169</t>
  </si>
  <si>
    <t>CID0170</t>
  </si>
  <si>
    <t>CID0171</t>
  </si>
  <si>
    <t>CID0172</t>
  </si>
  <si>
    <t>CID0173</t>
  </si>
  <si>
    <t>CID0174</t>
  </si>
  <si>
    <t>CID0175</t>
  </si>
  <si>
    <t>CID0176</t>
  </si>
  <si>
    <t>CID0177</t>
  </si>
  <si>
    <t>CID0178</t>
  </si>
  <si>
    <t>CID0179</t>
  </si>
  <si>
    <t>CID0180</t>
  </si>
  <si>
    <t>CID0181</t>
  </si>
  <si>
    <t>CID0182</t>
  </si>
  <si>
    <t>CID0183</t>
  </si>
  <si>
    <t>CID0184</t>
  </si>
  <si>
    <t>CID0185</t>
  </si>
  <si>
    <t>CID0186</t>
  </si>
  <si>
    <t>CID0187</t>
  </si>
  <si>
    <t>CID0188</t>
  </si>
  <si>
    <t>CID0189</t>
  </si>
  <si>
    <t>CID0190</t>
  </si>
  <si>
    <t>CID0191</t>
  </si>
  <si>
    <t>CID0192</t>
  </si>
  <si>
    <t>CID0193</t>
  </si>
  <si>
    <t>CID0194</t>
  </si>
  <si>
    <t>CID0195</t>
  </si>
  <si>
    <t>CID0196</t>
  </si>
  <si>
    <t>CID0197</t>
  </si>
  <si>
    <t>CID0198</t>
  </si>
  <si>
    <t>CID0199</t>
  </si>
  <si>
    <t>CID0200</t>
  </si>
  <si>
    <t>CID0201</t>
  </si>
  <si>
    <t>CID0202</t>
  </si>
  <si>
    <t>CID0203</t>
  </si>
  <si>
    <t>CID0204</t>
  </si>
  <si>
    <t>CID0205</t>
  </si>
  <si>
    <t>CID0206</t>
  </si>
  <si>
    <t>CID0207</t>
  </si>
  <si>
    <t>CID0208</t>
  </si>
  <si>
    <t>CID0209</t>
  </si>
  <si>
    <t>CID0210</t>
  </si>
  <si>
    <t>CID0211</t>
  </si>
  <si>
    <t>CID0212</t>
  </si>
  <si>
    <t>CID0213</t>
  </si>
  <si>
    <t>CID0214</t>
  </si>
  <si>
    <t>CID0215</t>
  </si>
  <si>
    <t>CID0216</t>
  </si>
  <si>
    <t>CID0217</t>
  </si>
  <si>
    <t>CID0218</t>
  </si>
  <si>
    <t>CID0219</t>
  </si>
  <si>
    <t>CID0220</t>
  </si>
  <si>
    <t>CID0221</t>
  </si>
  <si>
    <t>CID0222</t>
  </si>
  <si>
    <t>CID0223</t>
  </si>
  <si>
    <t>CID0224</t>
  </si>
  <si>
    <t>CID0225</t>
  </si>
  <si>
    <t>CID0226</t>
  </si>
  <si>
    <t>CID0227</t>
  </si>
  <si>
    <t>CID0228</t>
  </si>
  <si>
    <t>CID0229</t>
  </si>
  <si>
    <t>CID0230</t>
  </si>
  <si>
    <t>CID0231</t>
  </si>
  <si>
    <t>CID0232</t>
  </si>
  <si>
    <t>CID0233</t>
  </si>
  <si>
    <t>CID0234</t>
  </si>
  <si>
    <t>CID0235</t>
  </si>
  <si>
    <t>CID0236</t>
  </si>
  <si>
    <t>CID0237</t>
  </si>
  <si>
    <t>CID0238</t>
  </si>
  <si>
    <t>CID0239</t>
  </si>
  <si>
    <t>CID0240</t>
  </si>
  <si>
    <t>CID0241</t>
  </si>
  <si>
    <t>CID0242</t>
  </si>
  <si>
    <t>CID0243</t>
  </si>
  <si>
    <t>CID0244</t>
  </si>
  <si>
    <t>CID0245</t>
  </si>
  <si>
    <t>CID0246</t>
  </si>
  <si>
    <t>CID0247</t>
  </si>
  <si>
    <t>CID0248</t>
  </si>
  <si>
    <t>CID0249</t>
  </si>
  <si>
    <t>CID0250</t>
  </si>
  <si>
    <t>CID0251</t>
  </si>
  <si>
    <t>CID0252</t>
  </si>
  <si>
    <t>CID0253</t>
  </si>
  <si>
    <t>CID0254</t>
  </si>
  <si>
    <t>CID0255</t>
  </si>
  <si>
    <t>CID0256</t>
  </si>
  <si>
    <t>CID0257</t>
  </si>
  <si>
    <t>CID0258</t>
  </si>
  <si>
    <t>CID0259</t>
  </si>
  <si>
    <t>CID0260</t>
  </si>
  <si>
    <t>CID0261</t>
  </si>
  <si>
    <t>CID0262</t>
  </si>
  <si>
    <t>CID0263</t>
  </si>
  <si>
    <t>CID0264</t>
  </si>
  <si>
    <t>CID0265</t>
  </si>
  <si>
    <t>CID0266</t>
  </si>
  <si>
    <t>CID0267</t>
  </si>
  <si>
    <t>CID0268</t>
  </si>
  <si>
    <t>CID0269</t>
  </si>
  <si>
    <t>CID0270</t>
  </si>
  <si>
    <t>CID0271</t>
  </si>
  <si>
    <t>CID0272</t>
  </si>
  <si>
    <t>CID0273</t>
  </si>
  <si>
    <t>CID0274</t>
  </si>
  <si>
    <t>CID0275</t>
  </si>
  <si>
    <t>CID0276</t>
  </si>
  <si>
    <t>CID0277</t>
  </si>
  <si>
    <t>CID0278</t>
  </si>
  <si>
    <t>CID0279</t>
  </si>
  <si>
    <t>CID0280</t>
  </si>
  <si>
    <t>CID0281</t>
  </si>
  <si>
    <t>CID0282</t>
  </si>
  <si>
    <t>CID0283</t>
  </si>
  <si>
    <t>CID0284</t>
  </si>
  <si>
    <t>CID0285</t>
  </si>
  <si>
    <t>CID0286</t>
  </si>
  <si>
    <t>CID0287</t>
  </si>
  <si>
    <t>CID0288</t>
  </si>
  <si>
    <t>CID0289</t>
  </si>
  <si>
    <t>CID0290</t>
  </si>
  <si>
    <t>CID0291</t>
  </si>
  <si>
    <t>CID0292</t>
  </si>
  <si>
    <t>CID0293</t>
  </si>
  <si>
    <t>CID0294</t>
  </si>
  <si>
    <t>CID0295</t>
  </si>
  <si>
    <t>CID0296</t>
  </si>
  <si>
    <t>CID0297</t>
  </si>
  <si>
    <t>CID0298</t>
  </si>
  <si>
    <t>CID0299</t>
  </si>
  <si>
    <t>CID0300</t>
  </si>
  <si>
    <t>CID0301</t>
  </si>
  <si>
    <t>CID0302</t>
  </si>
  <si>
    <t>CID0303</t>
  </si>
  <si>
    <t>CID0304</t>
  </si>
  <si>
    <t>CID0305</t>
  </si>
  <si>
    <t>CID0306</t>
  </si>
  <si>
    <t>CID0307</t>
  </si>
  <si>
    <t>CID0308</t>
  </si>
  <si>
    <t>CID0309</t>
  </si>
  <si>
    <t>CID0310</t>
  </si>
  <si>
    <t>CID0311</t>
  </si>
  <si>
    <t>CID0312</t>
  </si>
  <si>
    <t>CID0313</t>
  </si>
  <si>
    <t>CID0314</t>
  </si>
  <si>
    <t>CID0315</t>
  </si>
  <si>
    <t>CID0316</t>
  </si>
  <si>
    <t>CID0317</t>
  </si>
  <si>
    <t>CID0318</t>
  </si>
  <si>
    <t>CID0319</t>
  </si>
  <si>
    <t>CID0320</t>
  </si>
  <si>
    <t>CID0321</t>
  </si>
  <si>
    <t>CID0322</t>
  </si>
  <si>
    <t>CID0323</t>
  </si>
  <si>
    <t>CID0324</t>
  </si>
  <si>
    <t>CID0325</t>
  </si>
  <si>
    <t>CID0326</t>
  </si>
  <si>
    <t>CID0327</t>
  </si>
  <si>
    <t>CID0328</t>
  </si>
  <si>
    <t>CID0329</t>
  </si>
  <si>
    <t>CID0330</t>
  </si>
  <si>
    <t>CID0331</t>
  </si>
  <si>
    <t>CID0332</t>
  </si>
  <si>
    <t>CID0333</t>
  </si>
  <si>
    <t>CID0334</t>
  </si>
  <si>
    <t>CID0335</t>
  </si>
  <si>
    <t>CID0336</t>
  </si>
  <si>
    <t>CID0337</t>
  </si>
  <si>
    <t>CID0338</t>
  </si>
  <si>
    <t>CID0339</t>
  </si>
  <si>
    <t>CID0340</t>
  </si>
  <si>
    <t>CID0341</t>
  </si>
  <si>
    <t>CID0342</t>
  </si>
  <si>
    <t>CID0343</t>
  </si>
  <si>
    <t>CID0344</t>
  </si>
  <si>
    <t>CID0345</t>
  </si>
  <si>
    <t>CID0346</t>
  </si>
  <si>
    <t>CID0347</t>
  </si>
  <si>
    <t>CID0348</t>
  </si>
  <si>
    <t>CID0349</t>
  </si>
  <si>
    <t>CID0350</t>
  </si>
  <si>
    <t>CID0351</t>
  </si>
  <si>
    <t>CID0352</t>
  </si>
  <si>
    <t>CID0353</t>
  </si>
  <si>
    <t>CID0354</t>
  </si>
  <si>
    <t>CID0355</t>
  </si>
  <si>
    <t>CID0356</t>
  </si>
  <si>
    <t>CID0357</t>
  </si>
  <si>
    <t>CID0358</t>
  </si>
  <si>
    <t>CID0359</t>
  </si>
  <si>
    <t>CID0360</t>
  </si>
  <si>
    <t>CID0361</t>
  </si>
  <si>
    <t>CID0362</t>
  </si>
  <si>
    <t>CID0363</t>
  </si>
  <si>
    <t>CID0364</t>
  </si>
  <si>
    <t>CID0365</t>
  </si>
  <si>
    <t>CID0366</t>
  </si>
  <si>
    <t>CID0367</t>
  </si>
  <si>
    <t>CID0368</t>
  </si>
  <si>
    <t>CID0369</t>
  </si>
  <si>
    <t>CID0370</t>
  </si>
  <si>
    <t>CID0371</t>
  </si>
  <si>
    <t>CID0372</t>
  </si>
  <si>
    <t>CID0373</t>
  </si>
  <si>
    <t>CID0374</t>
  </si>
  <si>
    <t>CID0375</t>
  </si>
  <si>
    <t>CID0376</t>
  </si>
  <si>
    <t>CID0377</t>
  </si>
  <si>
    <t>CID0378</t>
  </si>
  <si>
    <t>CID0379</t>
  </si>
  <si>
    <t>CID0380</t>
  </si>
  <si>
    <t>CID0381</t>
  </si>
  <si>
    <t>CID0382</t>
  </si>
  <si>
    <t>CID0383</t>
  </si>
  <si>
    <t>CID0384</t>
  </si>
  <si>
    <t>CID0385</t>
  </si>
  <si>
    <t>CID0386</t>
  </si>
  <si>
    <t>CID0387</t>
  </si>
  <si>
    <t>CID0388</t>
  </si>
  <si>
    <t>CID0389</t>
  </si>
  <si>
    <t>CID0390</t>
  </si>
  <si>
    <t>CID0391</t>
  </si>
  <si>
    <t>CID0392</t>
  </si>
  <si>
    <t>CID0393</t>
  </si>
  <si>
    <t>CID0394</t>
  </si>
  <si>
    <t>CID0395</t>
  </si>
  <si>
    <t>CID0396</t>
  </si>
  <si>
    <t>CID0397</t>
  </si>
  <si>
    <t>CID0398</t>
  </si>
  <si>
    <t>CID0399</t>
  </si>
  <si>
    <t>CID0400</t>
  </si>
  <si>
    <t>CID0401</t>
  </si>
  <si>
    <t>CID0402</t>
  </si>
  <si>
    <t>CID0403</t>
  </si>
  <si>
    <t>CID0404</t>
  </si>
  <si>
    <t>CID0405</t>
  </si>
  <si>
    <t>CID0406</t>
  </si>
  <si>
    <t>CID0407</t>
  </si>
  <si>
    <t>CID0408</t>
  </si>
  <si>
    <t>CID0409</t>
  </si>
  <si>
    <t>CID0410</t>
  </si>
  <si>
    <t>CID0411</t>
  </si>
  <si>
    <t>CID0412</t>
  </si>
  <si>
    <t>CID0413</t>
  </si>
  <si>
    <t>CID0414</t>
  </si>
  <si>
    <t>CID0415</t>
  </si>
  <si>
    <t>CID0416</t>
  </si>
  <si>
    <t>CID0417</t>
  </si>
  <si>
    <t>CID0418</t>
  </si>
  <si>
    <t>CID0419</t>
  </si>
  <si>
    <t>CID0420</t>
  </si>
  <si>
    <t>CID0421</t>
  </si>
  <si>
    <t>CID0422</t>
  </si>
  <si>
    <t>CID0423</t>
  </si>
  <si>
    <t>CID0424</t>
  </si>
  <si>
    <t>CID0425</t>
  </si>
  <si>
    <t>CID0426</t>
  </si>
  <si>
    <t>CID0427</t>
  </si>
  <si>
    <t>CID0428</t>
  </si>
  <si>
    <t>CID0429</t>
  </si>
  <si>
    <t>CID0430</t>
  </si>
  <si>
    <t>CID0431</t>
  </si>
  <si>
    <t>CID0432</t>
  </si>
  <si>
    <t>CID0433</t>
  </si>
  <si>
    <t>CID0434</t>
  </si>
  <si>
    <t>CID0435</t>
  </si>
  <si>
    <t>CID0436</t>
  </si>
  <si>
    <t>CID0437</t>
  </si>
  <si>
    <t>CID0438</t>
  </si>
  <si>
    <t>CID0439</t>
  </si>
  <si>
    <t>CID0440</t>
  </si>
  <si>
    <t>CID0441</t>
  </si>
  <si>
    <t>CID0442</t>
  </si>
  <si>
    <t>CID0443</t>
  </si>
  <si>
    <t>CID0444</t>
  </si>
  <si>
    <t>CID0445</t>
  </si>
  <si>
    <t>CID0446</t>
  </si>
  <si>
    <t>CID0447</t>
  </si>
  <si>
    <t>CID0448</t>
  </si>
  <si>
    <t>CID0449</t>
  </si>
  <si>
    <t>CID0450</t>
  </si>
  <si>
    <t>CID0451</t>
  </si>
  <si>
    <t>CID0452</t>
  </si>
  <si>
    <t>CID0453</t>
  </si>
  <si>
    <t>CID0454</t>
  </si>
  <si>
    <t>CID0455</t>
  </si>
  <si>
    <t>CID0456</t>
  </si>
  <si>
    <t>CID0457</t>
  </si>
  <si>
    <t>CID0458</t>
  </si>
  <si>
    <t>CID0459</t>
  </si>
  <si>
    <t>CID0460</t>
  </si>
  <si>
    <t>CID0461</t>
  </si>
  <si>
    <t>CID0462</t>
  </si>
  <si>
    <t>CID0463</t>
  </si>
  <si>
    <t>CID0464</t>
  </si>
  <si>
    <t>CID0465</t>
  </si>
  <si>
    <t>CID0466</t>
  </si>
  <si>
    <t>CID0467</t>
  </si>
  <si>
    <t>CID0468</t>
  </si>
  <si>
    <t>CID0469</t>
  </si>
  <si>
    <t>CID0470</t>
  </si>
  <si>
    <t>CID0471</t>
  </si>
  <si>
    <t>CID0472</t>
  </si>
  <si>
    <t>CID0473</t>
  </si>
  <si>
    <t>CID0474</t>
  </si>
  <si>
    <t>CID0475</t>
  </si>
  <si>
    <t>CID0476</t>
  </si>
  <si>
    <t>CID0477</t>
  </si>
  <si>
    <t>CID0478</t>
  </si>
  <si>
    <t>CID0479</t>
  </si>
  <si>
    <t>CID0480</t>
  </si>
  <si>
    <t>CID0481</t>
  </si>
  <si>
    <t>CID0482</t>
  </si>
  <si>
    <t>CID0483</t>
  </si>
  <si>
    <t>CID0484</t>
  </si>
  <si>
    <t>CID0485</t>
  </si>
  <si>
    <t>CID0486</t>
  </si>
  <si>
    <t>CID0487</t>
  </si>
  <si>
    <t>CID0488</t>
  </si>
  <si>
    <t>CID0489</t>
  </si>
  <si>
    <t>CID0490</t>
  </si>
  <si>
    <t>CID0491</t>
  </si>
  <si>
    <t>CID0492</t>
  </si>
  <si>
    <t>CID0493</t>
  </si>
  <si>
    <t>CID0494</t>
  </si>
  <si>
    <t>CID0495</t>
  </si>
  <si>
    <t>CID0496</t>
  </si>
  <si>
    <t>CID0497</t>
  </si>
  <si>
    <t>CID0498</t>
  </si>
  <si>
    <t>CID0499</t>
  </si>
  <si>
    <t>CID0500</t>
  </si>
  <si>
    <t>36 to 45</t>
  </si>
  <si>
    <t>66 to 70</t>
  </si>
  <si>
    <t>26 to 35</t>
  </si>
  <si>
    <t>18 to 25</t>
  </si>
  <si>
    <t>56 to 65</t>
  </si>
  <si>
    <t>46 to 55</t>
  </si>
  <si>
    <t>Customer ID</t>
  </si>
  <si>
    <t>Purchase Amount</t>
  </si>
  <si>
    <t>Membership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</si>
</sst>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00"/>
    <numFmt numFmtId="165" formatCode="&quot;₹&quot;\ #,##0"/>
  </numFmts>
  <fonts count="8"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6" tint="-0.499984740745262"/>
      <name val="Arial"/>
      <family val="2"/>
    </font>
    <font>
      <b/>
      <sz val="11"/>
      <color rgb="FFFF0000"/>
      <name val="Calibri"/>
      <family val="2"/>
      <scheme val="minor"/>
    </font>
    <font>
      <sz val="12"/>
      <color theme="1"/>
      <name val="Arial"/>
      <family val="2"/>
    </font>
    <font>
      <b/>
      <sz val="11"/>
      <color theme="0"/>
      <name val="Calibri"/>
      <family val="2"/>
      <scheme val="minor"/>
    </font>
    <font>
      <sz val="8"/>
      <name val="Calibri"/>
      <family val="2"/>
      <scheme val="minor"/>
    </font>
  </fonts>
  <fills count="10">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
      <patternFill patternType="solid">
        <fgColor theme="7"/>
        <bgColor indexed="64"/>
      </patternFill>
    </fill>
    <fill>
      <patternFill patternType="solid">
        <fgColor theme="8" tint="0.79998168889431442"/>
        <bgColor theme="8" tint="0.79998168889431442"/>
      </patternFill>
    </fill>
    <fill>
      <patternFill patternType="solid">
        <fgColor theme="8" tint="0.59999389629810485"/>
        <bgColor theme="8" tint="0.59999389629810485"/>
      </patternFill>
    </fill>
  </fills>
  <borders count="19">
    <border>
      <left/>
      <right/>
      <top/>
      <bottom/>
      <diagonal/>
    </border>
    <border>
      <left/>
      <right style="thin">
        <color theme="4"/>
      </right>
      <top/>
      <bottom style="thin">
        <color theme="4"/>
      </bottom>
      <diagonal/>
    </border>
    <border>
      <left style="thin">
        <color theme="4"/>
      </left>
      <right style="thin">
        <color theme="4"/>
      </right>
      <top/>
      <bottom style="thin">
        <color theme="4"/>
      </bottom>
      <diagonal/>
    </border>
    <border>
      <left style="thin">
        <color theme="4"/>
      </left>
      <right/>
      <top/>
      <bottom style="thin">
        <color theme="4"/>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right/>
      <top/>
      <bottom style="thin">
        <color theme="4"/>
      </bottom>
      <diagonal/>
    </border>
    <border>
      <left/>
      <right style="thin">
        <color theme="4"/>
      </right>
      <top style="thin">
        <color theme="4"/>
      </top>
      <bottom style="thin">
        <color theme="4"/>
      </bottom>
      <diagonal/>
    </border>
    <border>
      <left style="thin">
        <color theme="0"/>
      </left>
      <right/>
      <top style="thin">
        <color theme="0"/>
      </top>
      <bottom/>
      <diagonal/>
    </border>
    <border>
      <left style="thin">
        <color theme="4"/>
      </left>
      <right/>
      <top style="thick">
        <color theme="0"/>
      </top>
      <bottom/>
      <diagonal/>
    </border>
    <border>
      <left style="thin">
        <color theme="0"/>
      </left>
      <right/>
      <top style="thick">
        <color theme="0"/>
      </top>
      <bottom/>
      <diagonal/>
    </border>
    <border>
      <left style="thin">
        <color theme="4"/>
      </left>
      <right/>
      <top style="thin">
        <color theme="0"/>
      </top>
      <bottom/>
      <diagonal/>
    </border>
    <border>
      <left style="thin">
        <color theme="4"/>
      </left>
      <right/>
      <top style="thin">
        <color theme="0"/>
      </top>
      <bottom style="thin">
        <color theme="4"/>
      </bottom>
      <diagonal/>
    </border>
    <border>
      <left style="thin">
        <color theme="0"/>
      </left>
      <right/>
      <top style="thin">
        <color theme="0"/>
      </top>
      <bottom style="thin">
        <color theme="4"/>
      </bottom>
      <diagonal/>
    </border>
  </borders>
  <cellStyleXfs count="1">
    <xf numFmtId="0" fontId="0" fillId="0" borderId="0"/>
  </cellStyleXfs>
  <cellXfs count="71">
    <xf numFmtId="0" fontId="0" fillId="0" borderId="0" xfId="0"/>
    <xf numFmtId="0" fontId="3" fillId="0" borderId="0" xfId="0" applyFont="1" applyAlignment="1">
      <alignment horizontal="left"/>
    </xf>
    <xf numFmtId="1" fontId="0" fillId="0" borderId="4" xfId="0" applyNumberFormat="1" applyBorder="1" applyAlignment="1">
      <alignment horizontal="center"/>
    </xf>
    <xf numFmtId="0" fontId="0" fillId="0" borderId="7" xfId="0" applyBorder="1"/>
    <xf numFmtId="0" fontId="0" fillId="0" borderId="9" xfId="0" applyBorder="1"/>
    <xf numFmtId="0" fontId="0" fillId="0" borderId="10" xfId="0" applyBorder="1"/>
    <xf numFmtId="49" fontId="0" fillId="0" borderId="4" xfId="0" applyNumberFormat="1" applyBorder="1" applyAlignment="1">
      <alignment horizontal="center"/>
    </xf>
    <xf numFmtId="164" fontId="0" fillId="0" borderId="4" xfId="0" applyNumberFormat="1" applyBorder="1" applyAlignment="1">
      <alignment horizontal="center"/>
    </xf>
    <xf numFmtId="0" fontId="5" fillId="0" borderId="0" xfId="0" applyFont="1"/>
    <xf numFmtId="0" fontId="3" fillId="0" borderId="0" xfId="0" applyFont="1"/>
    <xf numFmtId="0" fontId="2" fillId="3" borderId="4" xfId="0" applyFont="1" applyFill="1" applyBorder="1"/>
    <xf numFmtId="0" fontId="0" fillId="0" borderId="4" xfId="0" applyBorder="1"/>
    <xf numFmtId="0" fontId="0" fillId="0" borderId="11" xfId="0" applyBorder="1"/>
    <xf numFmtId="0" fontId="2" fillId="4" borderId="6" xfId="0" applyFont="1" applyFill="1" applyBorder="1" applyAlignment="1">
      <alignment horizontal="center"/>
    </xf>
    <xf numFmtId="49" fontId="2" fillId="2" borderId="4" xfId="0" applyNumberFormat="1" applyFont="1" applyFill="1" applyBorder="1" applyAlignment="1">
      <alignment horizontal="center"/>
    </xf>
    <xf numFmtId="49" fontId="2" fillId="3" borderId="2" xfId="0" applyNumberFormat="1" applyFont="1" applyFill="1" applyBorder="1"/>
    <xf numFmtId="2" fontId="0" fillId="0" borderId="2" xfId="0" applyNumberFormat="1" applyBorder="1"/>
    <xf numFmtId="49" fontId="2" fillId="3" borderId="4" xfId="0" applyNumberFormat="1" applyFont="1" applyFill="1" applyBorder="1"/>
    <xf numFmtId="2" fontId="0" fillId="5" borderId="4" xfId="0" applyNumberFormat="1" applyFill="1" applyBorder="1"/>
    <xf numFmtId="2" fontId="0" fillId="0" borderId="4" xfId="0" applyNumberFormat="1" applyBorder="1"/>
    <xf numFmtId="0" fontId="2" fillId="4" borderId="9" xfId="0" applyFont="1" applyFill="1" applyBorder="1" applyAlignment="1">
      <alignment horizontal="center"/>
    </xf>
    <xf numFmtId="2" fontId="0" fillId="6" borderId="4" xfId="0" applyNumberFormat="1" applyFill="1" applyBorder="1"/>
    <xf numFmtId="2" fontId="0" fillId="7" borderId="4" xfId="0" applyNumberFormat="1" applyFill="1" applyBorder="1"/>
    <xf numFmtId="2" fontId="0" fillId="0" borderId="12" xfId="0" applyNumberFormat="1" applyBorder="1"/>
    <xf numFmtId="0" fontId="2" fillId="2" borderId="4" xfId="0" applyFont="1" applyFill="1" applyBorder="1" applyAlignment="1">
      <alignment horizontal="center"/>
    </xf>
    <xf numFmtId="2" fontId="0" fillId="5" borderId="4" xfId="0" applyNumberFormat="1" applyFill="1" applyBorder="1" applyAlignment="1">
      <alignment horizontal="center"/>
    </xf>
    <xf numFmtId="0" fontId="0" fillId="0" borderId="4" xfId="0" applyBorder="1" applyAlignment="1">
      <alignment horizontal="center"/>
    </xf>
    <xf numFmtId="2" fontId="0" fillId="7" borderId="4" xfId="0" applyNumberFormat="1" applyFill="1" applyBorder="1" applyAlignment="1">
      <alignment horizontal="center"/>
    </xf>
    <xf numFmtId="2" fontId="0" fillId="6" borderId="4" xfId="0" applyNumberFormat="1" applyFill="1" applyBorder="1" applyAlignment="1">
      <alignment horizontal="center"/>
    </xf>
    <xf numFmtId="49" fontId="0" fillId="0" borderId="4" xfId="0" pivotButton="1" applyNumberFormat="1" applyBorder="1" applyAlignment="1">
      <alignment horizontal="center"/>
    </xf>
    <xf numFmtId="49" fontId="0" fillId="0" borderId="0" xfId="0" applyNumberFormat="1" applyAlignment="1">
      <alignment horizontal="center"/>
    </xf>
    <xf numFmtId="49" fontId="3" fillId="0" borderId="0" xfId="0" applyNumberFormat="1" applyFont="1"/>
    <xf numFmtId="49" fontId="1" fillId="0" borderId="0" xfId="0" applyNumberFormat="1" applyFont="1" applyAlignment="1">
      <alignment horizontal="left" vertical="top" wrapText="1"/>
    </xf>
    <xf numFmtId="49" fontId="1" fillId="0" borderId="0" xfId="0" applyNumberFormat="1" applyFont="1" applyAlignment="1">
      <alignment vertical="top" wrapText="1"/>
    </xf>
    <xf numFmtId="49" fontId="0" fillId="0" borderId="0" xfId="0" applyNumberFormat="1" applyAlignment="1">
      <alignment horizontal="center" vertical="center"/>
    </xf>
    <xf numFmtId="1" fontId="0" fillId="0" borderId="0" xfId="0" applyNumberFormat="1" applyAlignment="1">
      <alignment horizontal="center" vertical="center"/>
    </xf>
    <xf numFmtId="1" fontId="0" fillId="0" borderId="0" xfId="0" applyNumberFormat="1" applyAlignment="1">
      <alignment horizontal="center"/>
    </xf>
    <xf numFmtId="165" fontId="0" fillId="0" borderId="0" xfId="0" applyNumberFormat="1" applyAlignment="1">
      <alignment horizontal="center"/>
    </xf>
    <xf numFmtId="165" fontId="0" fillId="0" borderId="0" xfId="0" applyNumberFormat="1" applyAlignment="1">
      <alignment horizontal="center" vertical="center"/>
    </xf>
    <xf numFmtId="49" fontId="6" fillId="2" borderId="6" xfId="0" applyNumberFormat="1" applyFont="1" applyFill="1" applyBorder="1" applyAlignment="1">
      <alignment horizontal="center" vertical="top"/>
    </xf>
    <xf numFmtId="0" fontId="6" fillId="2" borderId="6" xfId="0" applyFont="1" applyFill="1" applyBorder="1" applyAlignment="1">
      <alignment horizontal="center"/>
    </xf>
    <xf numFmtId="49" fontId="0" fillId="9" borderId="14" xfId="0" applyNumberFormat="1" applyFill="1" applyBorder="1" applyAlignment="1">
      <alignment horizontal="center"/>
    </xf>
    <xf numFmtId="49" fontId="0" fillId="9" borderId="15" xfId="0" applyNumberFormat="1" applyFill="1" applyBorder="1" applyAlignment="1">
      <alignment horizontal="center"/>
    </xf>
    <xf numFmtId="1" fontId="0" fillId="9" borderId="15" xfId="0" applyNumberFormat="1" applyFill="1" applyBorder="1" applyAlignment="1">
      <alignment horizontal="center"/>
    </xf>
    <xf numFmtId="164" fontId="0" fillId="9" borderId="15" xfId="0" applyNumberFormat="1" applyFill="1" applyBorder="1" applyAlignment="1">
      <alignment horizontal="center"/>
    </xf>
    <xf numFmtId="49" fontId="0" fillId="8" borderId="16" xfId="0" applyNumberFormat="1" applyFill="1" applyBorder="1" applyAlignment="1">
      <alignment horizontal="center"/>
    </xf>
    <xf numFmtId="49" fontId="0" fillId="8" borderId="13" xfId="0" applyNumberFormat="1" applyFill="1" applyBorder="1" applyAlignment="1">
      <alignment horizontal="center"/>
    </xf>
    <xf numFmtId="1" fontId="0" fillId="8" borderId="13" xfId="0" applyNumberFormat="1" applyFill="1" applyBorder="1" applyAlignment="1">
      <alignment horizontal="center"/>
    </xf>
    <xf numFmtId="164" fontId="0" fillId="8" borderId="13" xfId="0" applyNumberFormat="1" applyFill="1" applyBorder="1" applyAlignment="1">
      <alignment horizontal="center"/>
    </xf>
    <xf numFmtId="49" fontId="0" fillId="9" borderId="16" xfId="0" applyNumberFormat="1" applyFill="1" applyBorder="1" applyAlignment="1">
      <alignment horizontal="center"/>
    </xf>
    <xf numFmtId="49" fontId="0" fillId="9" borderId="13" xfId="0" applyNumberFormat="1" applyFill="1" applyBorder="1" applyAlignment="1">
      <alignment horizontal="center"/>
    </xf>
    <xf numFmtId="1" fontId="0" fillId="9" borderId="13" xfId="0" applyNumberFormat="1" applyFill="1" applyBorder="1" applyAlignment="1">
      <alignment horizontal="center"/>
    </xf>
    <xf numFmtId="164" fontId="0" fillId="9" borderId="13" xfId="0" applyNumberFormat="1" applyFill="1" applyBorder="1" applyAlignment="1">
      <alignment horizontal="center"/>
    </xf>
    <xf numFmtId="49" fontId="0" fillId="8" borderId="17" xfId="0" applyNumberFormat="1" applyFill="1" applyBorder="1" applyAlignment="1">
      <alignment horizontal="center"/>
    </xf>
    <xf numFmtId="49" fontId="0" fillId="8" borderId="18" xfId="0" applyNumberFormat="1" applyFill="1" applyBorder="1" applyAlignment="1">
      <alignment horizontal="center"/>
    </xf>
    <xf numFmtId="1" fontId="0" fillId="8" borderId="18" xfId="0" applyNumberFormat="1" applyFill="1" applyBorder="1" applyAlignment="1">
      <alignment horizontal="center"/>
    </xf>
    <xf numFmtId="164" fontId="0" fillId="8" borderId="18" xfId="0" applyNumberFormat="1" applyFill="1" applyBorder="1" applyAlignment="1">
      <alignment horizontal="center"/>
    </xf>
    <xf numFmtId="49" fontId="3" fillId="0" borderId="0" xfId="0" applyNumberFormat="1" applyFont="1" applyAlignment="1">
      <alignment horizontal="left"/>
    </xf>
    <xf numFmtId="49" fontId="1" fillId="0" borderId="0" xfId="0" applyNumberFormat="1" applyFont="1" applyAlignment="1">
      <alignment horizontal="left"/>
    </xf>
    <xf numFmtId="0" fontId="3" fillId="0" borderId="0" xfId="0" applyFont="1" applyAlignment="1">
      <alignment horizontal="left"/>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0" xfId="0" applyFont="1" applyFill="1" applyAlignment="1">
      <alignment horizontal="center" vertical="center"/>
    </xf>
    <xf numFmtId="0" fontId="2" fillId="2" borderId="10" xfId="0" applyFont="1" applyFill="1" applyBorder="1" applyAlignment="1">
      <alignment horizontal="center" vertical="center"/>
    </xf>
    <xf numFmtId="0" fontId="2" fillId="2" borderId="9" xfId="0" applyFont="1" applyFill="1" applyBorder="1" applyAlignment="1">
      <alignment horizontal="center" vertical="center"/>
    </xf>
    <xf numFmtId="49" fontId="1" fillId="0" borderId="0" xfId="0" applyNumberFormat="1" applyFont="1" applyAlignment="1">
      <alignment horizontal="left" vertical="top" wrapText="1"/>
    </xf>
  </cellXfs>
  <cellStyles count="1">
    <cellStyle name="Normal" xfId="0" builtinId="0"/>
  </cellStyles>
  <dxfs count="122">
    <dxf>
      <numFmt numFmtId="1" formatCode="0"/>
      <alignment horizontal="center" vertical="bottom" textRotation="0" wrapText="0" indent="0" justifyLastLine="0" shrinkToFit="0" readingOrder="0"/>
    </dxf>
    <dxf>
      <numFmt numFmtId="165" formatCode="&quot;₹&quot;\ #,##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alignment horizontal="center"/>
    </dxf>
    <dxf>
      <alignment horizontal="center"/>
    </dxf>
    <dxf>
      <alignment horizontal="center"/>
    </dxf>
    <dxf>
      <alignment horizontal="center"/>
    </dxf>
    <dxf>
      <alignment horizontal="center"/>
    </dxf>
    <dxf>
      <numFmt numFmtId="1" formatCode="0"/>
    </dxf>
    <dxf>
      <numFmt numFmtId="30" formatCode="@"/>
    </dxf>
    <dxf>
      <numFmt numFmtId="30" formatCode="@"/>
    </dxf>
    <dxf>
      <numFmt numFmtId="30" formatCode="@"/>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alignment horizontal="center"/>
    </dxf>
    <dxf>
      <alignment horizontal="center"/>
    </dxf>
    <dxf>
      <alignment horizontal="center"/>
    </dxf>
    <dxf>
      <alignment horizontal="center"/>
    </dxf>
    <dxf>
      <alignment horizontal="center"/>
    </dxf>
    <dxf>
      <numFmt numFmtId="1" formatCode="0"/>
    </dxf>
    <dxf>
      <numFmt numFmtId="30" formatCode="@"/>
    </dxf>
    <dxf>
      <numFmt numFmtId="30" formatCode="@"/>
    </dxf>
    <dxf>
      <numFmt numFmtId="30" formatCode="@"/>
    </dxf>
    <dxf>
      <alignment horizontal="center"/>
    </dxf>
    <dxf>
      <alignment horizontal="center"/>
    </dxf>
    <dxf>
      <alignment horizontal="center"/>
    </dxf>
    <dxf>
      <alignment horizontal="center"/>
    </dxf>
    <dxf>
      <alignment horizontal="cent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numFmt numFmtId="1" formatCode="0"/>
    </dxf>
    <dxf>
      <numFmt numFmtId="30" formatCode="@"/>
    </dxf>
    <dxf>
      <numFmt numFmtId="30" formatCode="@"/>
    </dxf>
    <dxf>
      <numFmt numFmtId="30" formatCode="@"/>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alignment horizontal="center"/>
    </dxf>
    <dxf>
      <alignment horizontal="center"/>
    </dxf>
    <dxf>
      <alignment horizontal="center"/>
    </dxf>
    <dxf>
      <alignment horizontal="center"/>
    </dxf>
    <dxf>
      <alignment horizontal="center"/>
    </dxf>
    <dxf>
      <numFmt numFmtId="1" formatCode="0"/>
    </dxf>
    <dxf>
      <numFmt numFmtId="30" formatCode="@"/>
    </dxf>
    <dxf>
      <numFmt numFmtId="30" formatCode="@"/>
    </dxf>
    <dxf>
      <numFmt numFmtId="30" formatCode="@"/>
    </dxf>
    <dxf>
      <numFmt numFmtId="164" formatCode="&quot;₹&quot;\ #,##0.00"/>
    </dxf>
    <dxf>
      <numFmt numFmtId="1" formatCode="0"/>
    </dxf>
    <dxf>
      <numFmt numFmtId="30" formatCode="@"/>
    </dxf>
    <dxf>
      <alignment horizontal="center"/>
    </dxf>
    <dxf>
      <alignment horizontal="center"/>
    </dxf>
    <dxf>
      <alignment horizontal="cent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alignment horizontal="center"/>
    </dxf>
    <dxf>
      <alignment horizontal="center"/>
    </dxf>
    <dxf>
      <alignment horizontal="center"/>
    </dxf>
    <dxf>
      <alignment horizontal="center"/>
    </dxf>
    <dxf>
      <alignment horizontal="center"/>
    </dxf>
    <dxf>
      <numFmt numFmtId="1" formatCode="0"/>
    </dxf>
    <dxf>
      <numFmt numFmtId="30" formatCode="@"/>
    </dxf>
    <dxf>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fill>
        <patternFill patternType="solid">
          <fgColor theme="8" tint="0.79998168889431442"/>
          <bgColor theme="8" tint="0.79998168889431442"/>
        </patternFill>
      </fill>
      <alignment horizontal="center"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theme="8" tint="0.79998168889431442"/>
          <bgColor theme="8" tint="0.79998168889431442"/>
        </patternFill>
      </fill>
      <alignment horizontal="center"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theme="8" tint="0.79998168889431442"/>
          <bgColor theme="8" tint="0.79998168889431442"/>
        </patternFill>
      </fill>
      <alignment horizontal="center"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8" tint="0.79998168889431442"/>
          <bgColor theme="8" tint="0.79998168889431442"/>
        </patternFill>
      </fill>
      <alignment horizontal="center"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164" formatCode="&quot;₹&quot;\ #,##0.00"/>
      <fill>
        <patternFill patternType="solid">
          <fgColor theme="8" tint="0.79998168889431442"/>
          <bgColor theme="8" tint="0.79998168889431442"/>
        </patternFill>
      </fill>
      <alignment horizontal="center"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8" tint="0.79998168889431442"/>
          <bgColor theme="8" tint="0.79998168889431442"/>
        </patternFill>
      </fill>
      <alignment horizontal="center"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theme="8" tint="0.79998168889431442"/>
          <bgColor theme="8" tint="0.79998168889431442"/>
        </patternFill>
      </fill>
      <alignment horizontal="center"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8" tint="0.79998168889431442"/>
          <bgColor theme="8" tint="0.79998168889431442"/>
        </patternFill>
      </fill>
      <alignment horizontal="center" vertical="bottom" textRotation="0" wrapText="0" indent="0" justifyLastLine="0" shrinkToFit="0" readingOrder="0"/>
      <border diagonalUp="0" diagonalDown="0" outline="0">
        <left/>
        <right/>
        <top style="thin">
          <color theme="0"/>
        </top>
        <bottom/>
      </border>
    </dxf>
    <dxf>
      <font>
        <b val="0"/>
        <i val="0"/>
        <strike val="0"/>
        <condense val="0"/>
        <extend val="0"/>
        <outline val="0"/>
        <shadow val="0"/>
        <u val="none"/>
        <vertAlign val="baseline"/>
        <sz val="11"/>
        <color theme="1"/>
        <name val="Calibri"/>
        <family val="2"/>
        <scheme val="minor"/>
      </font>
      <numFmt numFmtId="30" formatCode="@"/>
      <fill>
        <patternFill patternType="solid">
          <fgColor theme="8" tint="0.79998168889431442"/>
          <bgColor theme="8" tint="0.79998168889431442"/>
        </patternFill>
      </fill>
      <alignment horizontal="center" vertical="bottom"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1"/>
        <color theme="1"/>
        <name val="Calibri"/>
        <family val="2"/>
        <scheme val="minor"/>
      </font>
      <numFmt numFmtId="1" formatCode="0"/>
      <fill>
        <patternFill patternType="solid">
          <fgColor theme="8" tint="0.79998168889431442"/>
          <bgColor theme="8" tint="0.79998168889431442"/>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border>
    </dxf>
    <dxf>
      <font>
        <b val="0"/>
        <i val="0"/>
        <strike val="0"/>
        <condense val="0"/>
        <extend val="0"/>
        <outline val="0"/>
        <shadow val="0"/>
        <u val="none"/>
        <vertAlign val="baseline"/>
        <sz val="11"/>
        <color theme="1"/>
        <name val="Calibri"/>
        <family val="2"/>
        <scheme val="minor"/>
      </font>
      <numFmt numFmtId="30" formatCode="@"/>
      <fill>
        <patternFill patternType="solid">
          <fgColor theme="8" tint="0.79998168889431442"/>
          <bgColor theme="8" tint="0.79998168889431442"/>
        </patternFill>
      </fill>
      <alignment horizontal="center"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8" tint="0.79998168889431442"/>
          <bgColor theme="8" tint="0.79998168889431442"/>
        </patternFill>
      </fill>
      <alignment horizontal="center" vertical="bottom" textRotation="0" wrapText="0" indent="0" justifyLastLine="0" shrinkToFit="0" readingOrder="0"/>
      <border diagonalUp="0" diagonalDown="0">
        <left style="thin">
          <color theme="4"/>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8" tint="0.79998168889431442"/>
          <bgColor theme="8" tint="0.79998168889431442"/>
        </patternFill>
      </fill>
      <alignment horizontal="center" vertical="bottom" textRotation="0" wrapText="0" indent="0" justifyLastLine="0" shrinkToFit="0" readingOrder="0"/>
      <border diagonalUp="0" diagonalDown="0">
        <left style="thin">
          <color theme="4"/>
        </left>
        <right/>
        <top style="thin">
          <color theme="0"/>
        </top>
        <bottom/>
        <vertical/>
        <horizontal/>
      </border>
    </dxf>
    <dxf>
      <border outline="0">
        <right style="thin">
          <color theme="4"/>
        </right>
      </border>
    </dxf>
    <dxf>
      <font>
        <b val="0"/>
        <i val="0"/>
        <strike val="0"/>
        <condense val="0"/>
        <extend val="0"/>
        <outline val="0"/>
        <shadow val="0"/>
        <u val="none"/>
        <vertAlign val="baseline"/>
        <sz val="11"/>
        <color theme="1"/>
        <name val="Calibri"/>
        <family val="2"/>
        <scheme val="minor"/>
      </font>
      <fill>
        <patternFill patternType="solid">
          <fgColor theme="8" tint="0.79998168889431442"/>
          <bgColor theme="8" tint="0.79998168889431442"/>
        </patternFill>
      </fill>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30" formatCode="@"/>
      <fill>
        <patternFill patternType="solid">
          <fgColor indexed="64"/>
          <bgColor theme="4" tint="0.39997558519241921"/>
        </patternFill>
      </fill>
      <alignment horizontal="center" vertical="top" textRotation="0" wrapText="0" indent="0" justifyLastLine="0" shrinkToFit="0" readingOrder="0"/>
    </dxf>
    <dxf>
      <numFmt numFmtId="1" formatCode="0"/>
      <alignment horizontal="center" vertical="center" textRotation="0" wrapText="0" indent="0" justifyLastLine="0" shrinkToFit="0" readingOrder="0"/>
    </dxf>
    <dxf>
      <numFmt numFmtId="165" formatCode="&quot;₹&quot;\ #,##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pivotCacheDefinition" Target="pivotCache/pivotCacheDefinition1.xml"/><Relationship Id="rId12" Type="http://schemas.openxmlformats.org/officeDocument/2006/relationships/styles" Target="styles.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powerPivotData" Target="model/item.data"/><Relationship Id="rId23" Type="http://schemas.openxmlformats.org/officeDocument/2006/relationships/customXml" Target="../customXml/item7.xml"/><Relationship Id="rId28" Type="http://schemas.openxmlformats.org/officeDocument/2006/relationships/customXml" Target="../customXml/item12.xml"/><Relationship Id="rId10" Type="http://schemas.openxmlformats.org/officeDocument/2006/relationships/theme" Target="theme/theme1.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8"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USING EXCEL - SHOPEASE CUSTOMER INSIGHTS DATASET.xlsx]Advanced Excel Data Analysis!PivotTable23</c:name>
    <c:fmtId val="1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000"/>
              <a:t>TOTAL CUSTOMERS BY MEMBERSHIP TIER</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accent1">
              <a:lumMod val="20000"/>
              <a:lumOff val="80000"/>
            </a:schemeClr>
          </a:solidFill>
          <a:ln>
            <a:noFill/>
          </a:ln>
          <a:effectLst/>
          <a:sp3d/>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solidFill>
          <a:schemeClr val="accent1">
            <a:alpha val="30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'Advanced Excel Data Analysis'!$F$12</c:f>
              <c:strCache>
                <c:ptCount val="1"/>
                <c:pt idx="0">
                  <c:v>Total</c:v>
                </c:pt>
              </c:strCache>
            </c:strRef>
          </c:tx>
          <c:spPr>
            <a:solidFill>
              <a:schemeClr val="accent1">
                <a:lumMod val="20000"/>
                <a:lumOff val="80000"/>
              </a:schemeClr>
            </a:solidFill>
            <a:ln>
              <a:noFill/>
            </a:ln>
            <a:effectLst/>
            <a:sp3d/>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'Advanced Excel Data Analysis'!$E$13:$E$16</c:f>
              <c:strCache>
                <c:ptCount val="4"/>
                <c:pt idx="0">
                  <c:v>Bronze Member</c:v>
                </c:pt>
                <c:pt idx="1">
                  <c:v>Gold Member</c:v>
                </c:pt>
                <c:pt idx="2">
                  <c:v>New Member</c:v>
                </c:pt>
                <c:pt idx="3">
                  <c:v>Silver Member</c:v>
                </c:pt>
              </c:strCache>
            </c:strRef>
          </c:cat>
          <c:val>
            <c:numRef>
              <c:f>'Advanced Excel Data Analysis'!$F$13:$F$16</c:f>
              <c:numCache>
                <c:formatCode>0</c:formatCode>
                <c:ptCount val="4"/>
                <c:pt idx="0">
                  <c:v>112</c:v>
                </c:pt>
                <c:pt idx="1">
                  <c:v>174</c:v>
                </c:pt>
                <c:pt idx="2">
                  <c:v>31</c:v>
                </c:pt>
                <c:pt idx="3">
                  <c:v>183</c:v>
                </c:pt>
              </c:numCache>
            </c:numRef>
          </c:val>
          <c:extLst>
            <c:ext xmlns:c16="http://schemas.microsoft.com/office/drawing/2014/chart" uri="{C3380CC4-5D6E-409C-BE32-E72D297353CC}">
              <c16:uniqueId val="{00000000-D764-4147-8E4D-AD5522EB2254}"/>
            </c:ext>
          </c:extLst>
        </c:ser>
        <c:dLbls>
          <c:showLegendKey val="0"/>
          <c:showVal val="1"/>
          <c:showCatName val="0"/>
          <c:showSerName val="0"/>
          <c:showPercent val="0"/>
          <c:showBubbleSize val="0"/>
        </c:dLbls>
        <c:gapWidth val="154"/>
        <c:gapDepth val="0"/>
        <c:shape val="box"/>
        <c:axId val="295445952"/>
        <c:axId val="295447872"/>
        <c:axId val="0"/>
      </c:bar3DChart>
      <c:catAx>
        <c:axId val="29544595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cap="all" spc="150" normalizeH="0" baseline="0">
                <a:solidFill>
                  <a:schemeClr val="lt1"/>
                </a:solidFill>
                <a:latin typeface="+mn-lt"/>
                <a:ea typeface="+mn-ea"/>
                <a:cs typeface="+mn-cs"/>
              </a:defRPr>
            </a:pPr>
            <a:endParaRPr lang="en-US"/>
          </a:p>
        </c:txPr>
        <c:crossAx val="295447872"/>
        <c:crosses val="autoZero"/>
        <c:auto val="1"/>
        <c:lblAlgn val="ctr"/>
        <c:lblOffset val="100"/>
        <c:noMultiLvlLbl val="0"/>
      </c:catAx>
      <c:valAx>
        <c:axId val="295447872"/>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95445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bg2">
            <a:lumMod val="50000"/>
            <a:alpha val="79000"/>
          </a:schemeClr>
        </a:gs>
        <a:gs pos="74000">
          <a:schemeClr val="accent1">
            <a:lumMod val="60000"/>
            <a:lumOff val="40000"/>
          </a:schemeClr>
        </a:gs>
        <a:gs pos="83000">
          <a:schemeClr val="accent1">
            <a:lumMod val="60000"/>
            <a:lumOff val="40000"/>
          </a:schemeClr>
        </a:gs>
        <a:gs pos="100000">
          <a:schemeClr val="accent1">
            <a:lumMod val="75000"/>
          </a:schemeClr>
        </a:gs>
      </a:gsLst>
      <a:lin ang="5400000" scaled="1"/>
    </a:gradFill>
    <a:ln w="9525" cap="flat" cmpd="sng" algn="ctr">
      <a:noFill/>
      <a:round/>
    </a:ln>
    <a:effectLst>
      <a:softEdge rad="381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USING EXCEL - SHOPEASE CUSTOMER INSIGHTS DATASET.xlsx]Advanced Excel Data Analysis!PivotTable21</c:name>
    <c:fmtId val="17"/>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000"/>
              <a:t>TOTAL CUSTOMERS BY PURCHASE</a:t>
            </a:r>
            <a:r>
              <a:rPr lang="en-US" sz="1000" baseline="0"/>
              <a:t> VALUE CATEGORY</a:t>
            </a:r>
            <a:endParaRPr lang="en-US" sz="1000"/>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accent1">
              <a:lumMod val="20000"/>
              <a:lumOff val="80000"/>
            </a:schemeClr>
          </a:solidFill>
          <a:ln>
            <a:noFill/>
          </a:ln>
          <a:effectLst/>
          <a:sp3d/>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solidFill>
          <a:schemeClr val="accent1">
            <a:alpha val="30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'Advanced Excel Data Analysis'!$I$12</c:f>
              <c:strCache>
                <c:ptCount val="1"/>
                <c:pt idx="0">
                  <c:v>Total</c:v>
                </c:pt>
              </c:strCache>
            </c:strRef>
          </c:tx>
          <c:spPr>
            <a:solidFill>
              <a:schemeClr val="accent1">
                <a:lumMod val="20000"/>
                <a:lumOff val="80000"/>
              </a:schemeClr>
            </a:solidFill>
            <a:ln>
              <a:noFill/>
            </a:ln>
            <a:effectLst/>
            <a:sp3d/>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'Advanced Excel Data Analysis'!$H$13:$H$16</c:f>
              <c:strCache>
                <c:ptCount val="4"/>
                <c:pt idx="0">
                  <c:v>High Value</c:v>
                </c:pt>
                <c:pt idx="1">
                  <c:v>Low Value</c:v>
                </c:pt>
                <c:pt idx="2">
                  <c:v>Medium Value</c:v>
                </c:pt>
                <c:pt idx="3">
                  <c:v>Premium Value</c:v>
                </c:pt>
              </c:strCache>
            </c:strRef>
          </c:cat>
          <c:val>
            <c:numRef>
              <c:f>'Advanced Excel Data Analysis'!$I$13:$I$16</c:f>
              <c:numCache>
                <c:formatCode>0</c:formatCode>
                <c:ptCount val="4"/>
                <c:pt idx="0">
                  <c:v>140</c:v>
                </c:pt>
                <c:pt idx="1">
                  <c:v>23</c:v>
                </c:pt>
                <c:pt idx="2">
                  <c:v>80</c:v>
                </c:pt>
                <c:pt idx="3">
                  <c:v>257</c:v>
                </c:pt>
              </c:numCache>
            </c:numRef>
          </c:val>
          <c:extLst>
            <c:ext xmlns:c16="http://schemas.microsoft.com/office/drawing/2014/chart" uri="{C3380CC4-5D6E-409C-BE32-E72D297353CC}">
              <c16:uniqueId val="{00000000-5D9B-4070-9D98-46DBE258AF63}"/>
            </c:ext>
          </c:extLst>
        </c:ser>
        <c:dLbls>
          <c:showLegendKey val="0"/>
          <c:showVal val="1"/>
          <c:showCatName val="0"/>
          <c:showSerName val="0"/>
          <c:showPercent val="0"/>
          <c:showBubbleSize val="0"/>
        </c:dLbls>
        <c:gapWidth val="154"/>
        <c:gapDepth val="0"/>
        <c:shape val="box"/>
        <c:axId val="219051392"/>
        <c:axId val="219057152"/>
        <c:axId val="0"/>
      </c:bar3DChart>
      <c:catAx>
        <c:axId val="2190513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all" spc="150" normalizeH="0" baseline="0">
                <a:solidFill>
                  <a:schemeClr val="lt1"/>
                </a:solidFill>
                <a:latin typeface="+mn-lt"/>
                <a:ea typeface="+mn-ea"/>
                <a:cs typeface="+mn-cs"/>
              </a:defRPr>
            </a:pPr>
            <a:endParaRPr lang="en-US"/>
          </a:p>
        </c:txPr>
        <c:crossAx val="219057152"/>
        <c:crosses val="autoZero"/>
        <c:auto val="1"/>
        <c:lblAlgn val="ctr"/>
        <c:lblOffset val="100"/>
        <c:noMultiLvlLbl val="0"/>
      </c:catAx>
      <c:valAx>
        <c:axId val="21905715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19051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bg2">
            <a:lumMod val="50000"/>
            <a:alpha val="79000"/>
          </a:schemeClr>
        </a:gs>
        <a:gs pos="74000">
          <a:schemeClr val="accent1">
            <a:lumMod val="60000"/>
            <a:lumOff val="40000"/>
          </a:schemeClr>
        </a:gs>
        <a:gs pos="83000">
          <a:schemeClr val="accent1">
            <a:lumMod val="60000"/>
            <a:lumOff val="40000"/>
          </a:schemeClr>
        </a:gs>
        <a:gs pos="100000">
          <a:schemeClr val="accent1">
            <a:lumMod val="75000"/>
          </a:schemeClr>
        </a:gs>
      </a:gsLst>
      <a:lin ang="5400000" scaled="1"/>
    </a:gradFill>
    <a:ln w="9525" cap="flat" cmpd="sng" algn="ctr">
      <a:noFill/>
      <a:round/>
    </a:ln>
    <a:effectLst>
      <a:softEdge rad="381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USING EXCEL - SHOPEASE CUSTOMER INSIGHTS DATASET.xlsx]Advanced Excel Data Analysis!PivotTable22</c:name>
    <c:fmtId val="9"/>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000"/>
              <a:t>TOTAL CUSTOMERS BY</a:t>
            </a:r>
            <a:r>
              <a:rPr lang="en-US" sz="1000" baseline="0"/>
              <a:t> PURCHASER CATEGORY</a:t>
            </a:r>
            <a:endParaRPr lang="en-US" sz="1000"/>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accent1">
              <a:lumMod val="20000"/>
              <a:lumOff val="80000"/>
            </a:schemeClr>
          </a:solidFill>
          <a:ln>
            <a:noFill/>
          </a:ln>
          <a:effectLst/>
          <a:sp3d/>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solidFill>
          <a:schemeClr val="accent1">
            <a:alpha val="30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'Advanced Excel Data Analysis'!$F$18</c:f>
              <c:strCache>
                <c:ptCount val="1"/>
                <c:pt idx="0">
                  <c:v>Total</c:v>
                </c:pt>
              </c:strCache>
            </c:strRef>
          </c:tx>
          <c:spPr>
            <a:solidFill>
              <a:schemeClr val="accent1">
                <a:lumMod val="20000"/>
                <a:lumOff val="80000"/>
              </a:schemeClr>
            </a:solidFill>
            <a:ln>
              <a:noFill/>
            </a:ln>
            <a:effectLst/>
            <a:sp3d/>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'Advanced Excel Data Analysis'!$E$19:$E$22</c:f>
              <c:strCache>
                <c:ptCount val="4"/>
                <c:pt idx="0">
                  <c:v>High Purchaser</c:v>
                </c:pt>
                <c:pt idx="1">
                  <c:v>Low Purchaser</c:v>
                </c:pt>
                <c:pt idx="2">
                  <c:v>Moderate Purchaser</c:v>
                </c:pt>
                <c:pt idx="3">
                  <c:v>Top Purchaser</c:v>
                </c:pt>
              </c:strCache>
            </c:strRef>
          </c:cat>
          <c:val>
            <c:numRef>
              <c:f>'Advanced Excel Data Analysis'!$F$19:$F$22</c:f>
              <c:numCache>
                <c:formatCode>0</c:formatCode>
                <c:ptCount val="4"/>
                <c:pt idx="0">
                  <c:v>147</c:v>
                </c:pt>
                <c:pt idx="1">
                  <c:v>51</c:v>
                </c:pt>
                <c:pt idx="2">
                  <c:v>205</c:v>
                </c:pt>
                <c:pt idx="3">
                  <c:v>97</c:v>
                </c:pt>
              </c:numCache>
            </c:numRef>
          </c:val>
          <c:extLst>
            <c:ext xmlns:c16="http://schemas.microsoft.com/office/drawing/2014/chart" uri="{C3380CC4-5D6E-409C-BE32-E72D297353CC}">
              <c16:uniqueId val="{00000000-9ADD-4D0F-8AC2-D9A890DED365}"/>
            </c:ext>
          </c:extLst>
        </c:ser>
        <c:dLbls>
          <c:showLegendKey val="0"/>
          <c:showVal val="1"/>
          <c:showCatName val="0"/>
          <c:showSerName val="0"/>
          <c:showPercent val="0"/>
          <c:showBubbleSize val="0"/>
        </c:dLbls>
        <c:gapWidth val="154"/>
        <c:gapDepth val="0"/>
        <c:shape val="box"/>
        <c:axId val="114087712"/>
        <c:axId val="114082912"/>
        <c:axId val="0"/>
      </c:bar3DChart>
      <c:catAx>
        <c:axId val="1140877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all" spc="150" normalizeH="0" baseline="0">
                <a:solidFill>
                  <a:schemeClr val="lt1"/>
                </a:solidFill>
                <a:latin typeface="+mn-lt"/>
                <a:ea typeface="+mn-ea"/>
                <a:cs typeface="+mn-cs"/>
              </a:defRPr>
            </a:pPr>
            <a:endParaRPr lang="en-US"/>
          </a:p>
        </c:txPr>
        <c:crossAx val="114082912"/>
        <c:crosses val="autoZero"/>
        <c:auto val="1"/>
        <c:lblAlgn val="ctr"/>
        <c:lblOffset val="100"/>
        <c:noMultiLvlLbl val="0"/>
      </c:catAx>
      <c:valAx>
        <c:axId val="11408291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14087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bg2">
            <a:lumMod val="50000"/>
          </a:schemeClr>
        </a:gs>
        <a:gs pos="74000">
          <a:schemeClr val="accent1">
            <a:lumMod val="60000"/>
            <a:lumOff val="40000"/>
          </a:schemeClr>
        </a:gs>
        <a:gs pos="83000">
          <a:schemeClr val="accent1">
            <a:lumMod val="60000"/>
            <a:lumOff val="40000"/>
          </a:schemeClr>
        </a:gs>
        <a:gs pos="100000">
          <a:schemeClr val="accent1">
            <a:lumMod val="75000"/>
          </a:schemeClr>
        </a:gs>
      </a:gsLst>
      <a:lin ang="5400000" scaled="1"/>
    </a:gradFill>
    <a:ln w="9525" cap="flat" cmpd="sng" algn="ctr">
      <a:noFill/>
      <a:round/>
    </a:ln>
    <a:effectLst>
      <a:softEdge rad="381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76200</xdr:colOff>
      <xdr:row>3</xdr:row>
      <xdr:rowOff>76200</xdr:rowOff>
    </xdr:from>
    <xdr:to>
      <xdr:col>5</xdr:col>
      <xdr:colOff>967740</xdr:colOff>
      <xdr:row>5</xdr:row>
      <xdr:rowOff>91440</xdr:rowOff>
    </xdr:to>
    <xdr:sp macro="" textlink="">
      <xdr:nvSpPr>
        <xdr:cNvPr id="2" name="Rectangle: Rounded Corners 1">
          <a:extLst>
            <a:ext uri="{FF2B5EF4-FFF2-40B4-BE49-F238E27FC236}">
              <a16:creationId xmlns:a16="http://schemas.microsoft.com/office/drawing/2014/main" id="{14BE52D8-1ED9-4B22-9C4F-B40E0506E71C}"/>
            </a:ext>
          </a:extLst>
        </xdr:cNvPr>
        <xdr:cNvSpPr/>
      </xdr:nvSpPr>
      <xdr:spPr>
        <a:xfrm>
          <a:off x="4389120" y="655320"/>
          <a:ext cx="2400300" cy="411480"/>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accent1">
                  <a:lumMod val="50000"/>
                </a:schemeClr>
              </a:solidFill>
            </a:rPr>
            <a:t>Customer</a:t>
          </a:r>
          <a:r>
            <a:rPr lang="en-IN" sz="1400" b="1" baseline="0">
              <a:solidFill>
                <a:schemeClr val="accent1">
                  <a:lumMod val="50000"/>
                </a:schemeClr>
              </a:solidFill>
            </a:rPr>
            <a:t> Data Analysis</a:t>
          </a:r>
        </a:p>
        <a:p>
          <a:pPr algn="ctr"/>
          <a:endParaRPr lang="en-IN" sz="1400">
            <a:solidFill>
              <a:schemeClr val="accent1">
                <a:lumMod val="50000"/>
              </a:schemeClr>
            </a:solidFill>
          </a:endParaRPr>
        </a:p>
      </xdr:txBody>
    </xdr:sp>
    <xdr:clientData/>
  </xdr:twoCellAnchor>
  <xdr:twoCellAnchor>
    <xdr:from>
      <xdr:col>0</xdr:col>
      <xdr:colOff>167640</xdr:colOff>
      <xdr:row>3</xdr:row>
      <xdr:rowOff>0</xdr:rowOff>
    </xdr:from>
    <xdr:to>
      <xdr:col>9</xdr:col>
      <xdr:colOff>434340</xdr:colOff>
      <xdr:row>23</xdr:row>
      <xdr:rowOff>0</xdr:rowOff>
    </xdr:to>
    <xdr:sp macro="" textlink="">
      <xdr:nvSpPr>
        <xdr:cNvPr id="3" name="Rectangle: Rounded Corners 2">
          <a:extLst>
            <a:ext uri="{FF2B5EF4-FFF2-40B4-BE49-F238E27FC236}">
              <a16:creationId xmlns:a16="http://schemas.microsoft.com/office/drawing/2014/main" id="{6B1FA42F-2F66-4EDF-9DC6-CCB9E63AE1D8}"/>
            </a:ext>
          </a:extLst>
        </xdr:cNvPr>
        <xdr:cNvSpPr/>
      </xdr:nvSpPr>
      <xdr:spPr>
        <a:xfrm>
          <a:off x="167640" y="579120"/>
          <a:ext cx="11140440" cy="3703320"/>
        </a:xfrm>
        <a:prstGeom prst="roundRect">
          <a:avLst/>
        </a:prstGeom>
        <a:noFill/>
        <a:ln>
          <a:solidFill>
            <a:schemeClr val="accent1">
              <a:lumMod val="50000"/>
            </a:schemeClr>
          </a:solidFill>
        </a:ln>
        <a:effectLst>
          <a:glow rad="25400">
            <a:schemeClr val="accent1">
              <a:lumMod val="75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0</xdr:colOff>
      <xdr:row>29</xdr:row>
      <xdr:rowOff>30480</xdr:rowOff>
    </xdr:from>
    <xdr:to>
      <xdr:col>2</xdr:col>
      <xdr:colOff>281940</xdr:colOff>
      <xdr:row>34</xdr:row>
      <xdr:rowOff>68580</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21EBD0C4-4D7C-4820-A94D-4E5250F3D5F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09600" y="5410200"/>
              <a:ext cx="182880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35</xdr:row>
      <xdr:rowOff>53340</xdr:rowOff>
    </xdr:from>
    <xdr:to>
      <xdr:col>2</xdr:col>
      <xdr:colOff>281940</xdr:colOff>
      <xdr:row>46</xdr:row>
      <xdr:rowOff>0</xdr:rowOff>
    </xdr:to>
    <mc:AlternateContent xmlns:mc="http://schemas.openxmlformats.org/markup-compatibility/2006" xmlns:a14="http://schemas.microsoft.com/office/drawing/2010/main">
      <mc:Choice Requires="a14">
        <xdr:graphicFrame macro="">
          <xdr:nvGraphicFramePr>
            <xdr:cNvPr id="5" name="Age Group">
              <a:extLst>
                <a:ext uri="{FF2B5EF4-FFF2-40B4-BE49-F238E27FC236}">
                  <a16:creationId xmlns:a16="http://schemas.microsoft.com/office/drawing/2014/main" id="{2230D249-4783-497D-81A6-0BDE978DDAF2}"/>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609600" y="6530340"/>
              <a:ext cx="1828800" cy="1958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167640</xdr:colOff>
      <xdr:row>23</xdr:row>
      <xdr:rowOff>175260</xdr:rowOff>
    </xdr:from>
    <xdr:to>
      <xdr:col>11</xdr:col>
      <xdr:colOff>730080</xdr:colOff>
      <xdr:row>56</xdr:row>
      <xdr:rowOff>0</xdr:rowOff>
    </xdr:to>
    <xdr:sp macro="" textlink="">
      <xdr:nvSpPr>
        <xdr:cNvPr id="9" name="Rectangle: Rounded Corners 8">
          <a:extLst>
            <a:ext uri="{FF2B5EF4-FFF2-40B4-BE49-F238E27FC236}">
              <a16:creationId xmlns:a16="http://schemas.microsoft.com/office/drawing/2014/main" id="{6454AAF1-70C3-4985-8C19-BFC40C012548}"/>
            </a:ext>
          </a:extLst>
        </xdr:cNvPr>
        <xdr:cNvSpPr/>
      </xdr:nvSpPr>
      <xdr:spPr>
        <a:xfrm>
          <a:off x="167640" y="4457700"/>
          <a:ext cx="13402140" cy="5859780"/>
        </a:xfrm>
        <a:prstGeom prst="roundRect">
          <a:avLst/>
        </a:prstGeom>
        <a:noFill/>
        <a:ln>
          <a:solidFill>
            <a:schemeClr val="accent1">
              <a:lumMod val="50000"/>
            </a:schemeClr>
          </a:solidFill>
        </a:ln>
        <a:effectLst>
          <a:glow rad="25400">
            <a:schemeClr val="accent1">
              <a:lumMod val="75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805268</xdr:colOff>
      <xdr:row>25</xdr:row>
      <xdr:rowOff>106680</xdr:rowOff>
    </xdr:from>
    <xdr:to>
      <xdr:col>7</xdr:col>
      <xdr:colOff>1502152</xdr:colOff>
      <xdr:row>27</xdr:row>
      <xdr:rowOff>152400</xdr:rowOff>
    </xdr:to>
    <xdr:sp macro="" textlink="">
      <xdr:nvSpPr>
        <xdr:cNvPr id="10" name="Rectangle: Rounded Corners 9">
          <a:extLst>
            <a:ext uri="{FF2B5EF4-FFF2-40B4-BE49-F238E27FC236}">
              <a16:creationId xmlns:a16="http://schemas.microsoft.com/office/drawing/2014/main" id="{60A976AF-3967-4AD2-AA43-9084AA14EE06}"/>
            </a:ext>
          </a:extLst>
        </xdr:cNvPr>
        <xdr:cNvSpPr/>
      </xdr:nvSpPr>
      <xdr:spPr>
        <a:xfrm>
          <a:off x="5118188" y="4754880"/>
          <a:ext cx="4423064" cy="411480"/>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accent1">
                  <a:lumMod val="50000"/>
                </a:schemeClr>
              </a:solidFill>
            </a:rPr>
            <a:t>Customer</a:t>
          </a:r>
          <a:r>
            <a:rPr lang="en-IN" sz="1400" b="1" baseline="0">
              <a:solidFill>
                <a:schemeClr val="accent1">
                  <a:lumMod val="50000"/>
                </a:schemeClr>
              </a:solidFill>
            </a:rPr>
            <a:t> Analysis Dashboard</a:t>
          </a:r>
        </a:p>
        <a:p>
          <a:pPr algn="ctr"/>
          <a:endParaRPr lang="en-IN" sz="1400" b="1" baseline="0">
            <a:solidFill>
              <a:schemeClr val="accent1">
                <a:lumMod val="50000"/>
              </a:schemeClr>
            </a:solidFill>
          </a:endParaRPr>
        </a:p>
        <a:p>
          <a:pPr algn="ctr"/>
          <a:endParaRPr lang="en-IN" sz="1400">
            <a:solidFill>
              <a:schemeClr val="accent1">
                <a:lumMod val="50000"/>
              </a:schemeClr>
            </a:solidFill>
          </a:endParaRPr>
        </a:p>
      </xdr:txBody>
    </xdr:sp>
    <xdr:clientData/>
  </xdr:twoCellAnchor>
  <xdr:twoCellAnchor>
    <xdr:from>
      <xdr:col>1</xdr:col>
      <xdr:colOff>0</xdr:colOff>
      <xdr:row>58</xdr:row>
      <xdr:rowOff>0</xdr:rowOff>
    </xdr:from>
    <xdr:to>
      <xdr:col>3</xdr:col>
      <xdr:colOff>0</xdr:colOff>
      <xdr:row>60</xdr:row>
      <xdr:rowOff>45720</xdr:rowOff>
    </xdr:to>
    <xdr:sp macro="" textlink="">
      <xdr:nvSpPr>
        <xdr:cNvPr id="11" name="Rectangle: Rounded Corners 10">
          <a:extLst>
            <a:ext uri="{FF2B5EF4-FFF2-40B4-BE49-F238E27FC236}">
              <a16:creationId xmlns:a16="http://schemas.microsoft.com/office/drawing/2014/main" id="{47C1F815-741E-47E1-A17C-E2CAF55F38CB}"/>
            </a:ext>
          </a:extLst>
        </xdr:cNvPr>
        <xdr:cNvSpPr/>
      </xdr:nvSpPr>
      <xdr:spPr>
        <a:xfrm>
          <a:off x="609600" y="10683240"/>
          <a:ext cx="2552700" cy="411480"/>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accent1">
                  <a:lumMod val="50000"/>
                </a:schemeClr>
              </a:solidFill>
            </a:rPr>
            <a:t>Additional</a:t>
          </a:r>
          <a:r>
            <a:rPr lang="en-IN" sz="1400" b="1" baseline="0">
              <a:solidFill>
                <a:schemeClr val="accent1">
                  <a:lumMod val="50000"/>
                </a:schemeClr>
              </a:solidFill>
            </a:rPr>
            <a:t> Data Analyis</a:t>
          </a:r>
          <a:endParaRPr lang="en-IN" sz="1400" b="0" baseline="0">
            <a:solidFill>
              <a:schemeClr val="accent1">
                <a:lumMod val="50000"/>
              </a:schemeClr>
            </a:solidFill>
          </a:endParaRPr>
        </a:p>
      </xdr:txBody>
    </xdr:sp>
    <xdr:clientData/>
  </xdr:twoCellAnchor>
  <xdr:twoCellAnchor>
    <xdr:from>
      <xdr:col>2</xdr:col>
      <xdr:colOff>335280</xdr:colOff>
      <xdr:row>29</xdr:row>
      <xdr:rowOff>0</xdr:rowOff>
    </xdr:from>
    <xdr:to>
      <xdr:col>7</xdr:col>
      <xdr:colOff>824640</xdr:colOff>
      <xdr:row>41</xdr:row>
      <xdr:rowOff>181440</xdr:rowOff>
    </xdr:to>
    <xdr:graphicFrame macro="">
      <xdr:nvGraphicFramePr>
        <xdr:cNvPr id="12" name="Chart 11">
          <a:extLst>
            <a:ext uri="{FF2B5EF4-FFF2-40B4-BE49-F238E27FC236}">
              <a16:creationId xmlns:a16="http://schemas.microsoft.com/office/drawing/2014/main" id="{FD362547-2589-1019-BE88-228442DDAC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335280</xdr:colOff>
      <xdr:row>41</xdr:row>
      <xdr:rowOff>181440</xdr:rowOff>
    </xdr:from>
    <xdr:to>
      <xdr:col>7</xdr:col>
      <xdr:colOff>824640</xdr:colOff>
      <xdr:row>54</xdr:row>
      <xdr:rowOff>180000</xdr:rowOff>
    </xdr:to>
    <xdr:graphicFrame macro="">
      <xdr:nvGraphicFramePr>
        <xdr:cNvPr id="13" name="Chart 12">
          <a:extLst>
            <a:ext uri="{FF2B5EF4-FFF2-40B4-BE49-F238E27FC236}">
              <a16:creationId xmlns:a16="http://schemas.microsoft.com/office/drawing/2014/main" id="{406F2EA8-C75C-EEC8-8F4E-E474E95C14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831120</xdr:colOff>
      <xdr:row>29</xdr:row>
      <xdr:rowOff>0</xdr:rowOff>
    </xdr:from>
    <xdr:to>
      <xdr:col>11</xdr:col>
      <xdr:colOff>350520</xdr:colOff>
      <xdr:row>47</xdr:row>
      <xdr:rowOff>92160</xdr:rowOff>
    </xdr:to>
    <xdr:graphicFrame macro="">
      <xdr:nvGraphicFramePr>
        <xdr:cNvPr id="14" name="Chart 13">
          <a:extLst>
            <a:ext uri="{FF2B5EF4-FFF2-40B4-BE49-F238E27FC236}">
              <a16:creationId xmlns:a16="http://schemas.microsoft.com/office/drawing/2014/main" id="{92EC0C6D-74D4-CA8C-2317-0D39BE61B7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10</xdr:col>
      <xdr:colOff>0</xdr:colOff>
      <xdr:row>15</xdr:row>
      <xdr:rowOff>0</xdr:rowOff>
    </xdr:to>
    <xdr:sp macro="" textlink="">
      <xdr:nvSpPr>
        <xdr:cNvPr id="3" name="Rectangle: Rounded Corners 2">
          <a:extLst>
            <a:ext uri="{FF2B5EF4-FFF2-40B4-BE49-F238E27FC236}">
              <a16:creationId xmlns:a16="http://schemas.microsoft.com/office/drawing/2014/main" id="{AC9FBA2E-57CC-4DED-930A-3DFA1DA2753C}"/>
            </a:ext>
          </a:extLst>
        </xdr:cNvPr>
        <xdr:cNvSpPr/>
      </xdr:nvSpPr>
      <xdr:spPr>
        <a:xfrm>
          <a:off x="609600" y="563880"/>
          <a:ext cx="5486400" cy="2194560"/>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000" b="1">
              <a:solidFill>
                <a:schemeClr val="tx1"/>
              </a:solidFill>
            </a:rPr>
            <a:t>In order to access the data model follow the steps below:</a:t>
          </a:r>
        </a:p>
        <a:p>
          <a:pPr algn="l"/>
          <a:endParaRPr lang="en-IN" sz="1000" b="1">
            <a:solidFill>
              <a:schemeClr val="tx1"/>
            </a:solidFill>
          </a:endParaRPr>
        </a:p>
        <a:p>
          <a:pPr algn="l"/>
          <a:r>
            <a:rPr lang="en-IN" sz="1000" b="1">
              <a:solidFill>
                <a:schemeClr val="tx1"/>
              </a:solidFill>
            </a:rPr>
            <a:t>1. Access the Power Pivot Window</a:t>
          </a:r>
        </a:p>
        <a:p>
          <a:pPr algn="l"/>
          <a:r>
            <a:rPr lang="en-IN" sz="1000" b="1">
              <a:solidFill>
                <a:schemeClr val="tx1"/>
              </a:solidFill>
            </a:rPr>
            <a:t>   -Go to the `Data` tab on the Excel ribbon.</a:t>
          </a:r>
        </a:p>
        <a:p>
          <a:pPr algn="l"/>
          <a:r>
            <a:rPr lang="en-IN" sz="1000" b="1">
              <a:solidFill>
                <a:schemeClr val="tx1"/>
              </a:solidFill>
            </a:rPr>
            <a:t>   -Click on `Manage Data Model` or `Manage` in the `Data Tools` group to open the Power Pivot window.</a:t>
          </a:r>
        </a:p>
        <a:p>
          <a:pPr algn="l"/>
          <a:r>
            <a:rPr lang="en-IN" sz="1000" b="1">
              <a:solidFill>
                <a:schemeClr val="tx1"/>
              </a:solidFill>
            </a:rPr>
            <a:t>   </a:t>
          </a:r>
        </a:p>
        <a:p>
          <a:pPr algn="l"/>
          <a:r>
            <a:rPr lang="en-IN" sz="1000" b="1">
              <a:solidFill>
                <a:schemeClr val="tx1"/>
              </a:solidFill>
            </a:rPr>
            <a:t>2. Open Diagram View</a:t>
          </a:r>
        </a:p>
        <a:p>
          <a:pPr algn="l"/>
          <a:r>
            <a:rPr lang="en-IN" sz="1000" b="1">
              <a:solidFill>
                <a:schemeClr val="tx1"/>
              </a:solidFill>
            </a:rPr>
            <a:t>   -Once the Power Pivot window is open, look for the `Home` tab in the Power Pivot ribbon.</a:t>
          </a:r>
        </a:p>
        <a:p>
          <a:pPr algn="l"/>
          <a:r>
            <a:rPr lang="en-IN" sz="1000" b="1">
              <a:solidFill>
                <a:schemeClr val="tx1"/>
              </a:solidFill>
            </a:rPr>
            <a:t>   -Click on `Diagram View`. This will switch your view from the default Data View (tabular view)</a:t>
          </a:r>
          <a:r>
            <a:rPr lang="en-IN" sz="1000" b="1" baseline="0">
              <a:solidFill>
                <a:schemeClr val="tx1"/>
              </a:solidFill>
            </a:rPr>
            <a:t> </a:t>
          </a:r>
        </a:p>
        <a:p>
          <a:pPr algn="l"/>
          <a:r>
            <a:rPr lang="en-IN" sz="1000" b="1" baseline="0">
              <a:solidFill>
                <a:schemeClr val="tx1"/>
              </a:solidFill>
            </a:rPr>
            <a:t>    </a:t>
          </a:r>
          <a:r>
            <a:rPr lang="en-IN" sz="1000" b="1">
              <a:solidFill>
                <a:schemeClr val="tx1"/>
              </a:solidFill>
            </a:rPr>
            <a:t>to Diagram View, where you can see a</a:t>
          </a:r>
          <a:r>
            <a:rPr lang="en-IN" sz="1000" b="1" baseline="0">
              <a:solidFill>
                <a:schemeClr val="tx1"/>
              </a:solidFill>
            </a:rPr>
            <a:t> </a:t>
          </a:r>
          <a:r>
            <a:rPr lang="en-IN" sz="1000" b="1">
              <a:solidFill>
                <a:schemeClr val="tx1"/>
              </a:solidFill>
            </a:rPr>
            <a:t>graphical representation of your data model.</a:t>
          </a:r>
        </a:p>
      </xdr:txBody>
    </xdr:sp>
    <xdr:clientData/>
  </xdr:twoCellAnchor>
  <xdr:twoCellAnchor editAs="oneCell">
    <xdr:from>
      <xdr:col>0</xdr:col>
      <xdr:colOff>510540</xdr:colOff>
      <xdr:row>16</xdr:row>
      <xdr:rowOff>68580</xdr:rowOff>
    </xdr:from>
    <xdr:to>
      <xdr:col>11</xdr:col>
      <xdr:colOff>530529</xdr:colOff>
      <xdr:row>33</xdr:row>
      <xdr:rowOff>36624</xdr:rowOff>
    </xdr:to>
    <xdr:pic>
      <xdr:nvPicPr>
        <xdr:cNvPr id="4" name="Picture 3">
          <a:extLst>
            <a:ext uri="{FF2B5EF4-FFF2-40B4-BE49-F238E27FC236}">
              <a16:creationId xmlns:a16="http://schemas.microsoft.com/office/drawing/2014/main" id="{186F433E-7DE7-95F7-560E-622C9EE1F6BB}"/>
            </a:ext>
          </a:extLst>
        </xdr:cNvPr>
        <xdr:cNvPicPr>
          <a:picLocks noChangeAspect="1"/>
        </xdr:cNvPicPr>
      </xdr:nvPicPr>
      <xdr:blipFill>
        <a:blip xmlns:r="http://schemas.openxmlformats.org/officeDocument/2006/relationships" r:embed="rId1"/>
        <a:stretch>
          <a:fillRect/>
        </a:stretch>
      </xdr:blipFill>
      <xdr:spPr>
        <a:xfrm>
          <a:off x="510540" y="3009900"/>
          <a:ext cx="6725589" cy="307700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xdr:row>
      <xdr:rowOff>32004</xdr:rowOff>
    </xdr:from>
    <xdr:to>
      <xdr:col>9</xdr:col>
      <xdr:colOff>0</xdr:colOff>
      <xdr:row>29</xdr:row>
      <xdr:rowOff>175260</xdr:rowOff>
    </xdr:to>
    <xdr:sp macro="" textlink="">
      <xdr:nvSpPr>
        <xdr:cNvPr id="5" name="Rectangle: Rounded Corners 4">
          <a:extLst>
            <a:ext uri="{FF2B5EF4-FFF2-40B4-BE49-F238E27FC236}">
              <a16:creationId xmlns:a16="http://schemas.microsoft.com/office/drawing/2014/main" id="{1C9E6376-C95E-4917-8BEE-56CAF17582ED}"/>
            </a:ext>
          </a:extLst>
        </xdr:cNvPr>
        <xdr:cNvSpPr/>
      </xdr:nvSpPr>
      <xdr:spPr>
        <a:xfrm>
          <a:off x="609600" y="961644"/>
          <a:ext cx="8884920" cy="4349496"/>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000" b="1" u="sng">
              <a:solidFill>
                <a:schemeClr val="tx1"/>
              </a:solidFill>
            </a:rPr>
            <a:t>STEPS TO LAUNCH POWER QUERY AND UNPIVOT DATA USING POWER PIVOT</a:t>
          </a:r>
        </a:p>
        <a:p>
          <a:pPr algn="l"/>
          <a:endParaRPr lang="en-IN" sz="1000" b="1" u="sng">
            <a:solidFill>
              <a:schemeClr val="tx1"/>
            </a:solidFill>
          </a:endParaRPr>
        </a:p>
        <a:p>
          <a:pPr algn="l"/>
          <a:r>
            <a:rPr lang="en-IN" sz="1000" b="1">
              <a:solidFill>
                <a:schemeClr val="tx1"/>
              </a:solidFill>
            </a:rPr>
            <a:t>Unpivoting data in Power Query is a common task when you need to transform data from a wide format to a long format. Below are the steps to unpivot data in Power Query:</a:t>
          </a:r>
        </a:p>
        <a:p>
          <a:pPr algn="l"/>
          <a:endParaRPr lang="en-IN" sz="1000" b="1">
            <a:solidFill>
              <a:schemeClr val="tx1"/>
            </a:solidFill>
          </a:endParaRPr>
        </a:p>
        <a:p>
          <a:pPr algn="l"/>
          <a:r>
            <a:rPr lang="en-IN" sz="1000" b="1">
              <a:solidFill>
                <a:schemeClr val="tx1"/>
              </a:solidFill>
            </a:rPr>
            <a:t>1. Load Data into Power Query</a:t>
          </a:r>
        </a:p>
        <a:p>
          <a:pPr algn="l"/>
          <a:r>
            <a:rPr lang="en-IN" sz="1000" b="1">
              <a:solidFill>
                <a:schemeClr val="tx1"/>
              </a:solidFill>
              <a:latin typeface="+mn-lt"/>
              <a:ea typeface="+mn-ea"/>
              <a:cs typeface="+mn-cs"/>
            </a:rPr>
            <a:t>   -Open Excel and load your dataset.</a:t>
          </a:r>
        </a:p>
        <a:p>
          <a:pPr algn="l"/>
          <a:r>
            <a:rPr lang="en-IN" sz="1000" b="1" baseline="0">
              <a:solidFill>
                <a:schemeClr val="tx1"/>
              </a:solidFill>
              <a:latin typeface="+mn-lt"/>
              <a:ea typeface="+mn-ea"/>
              <a:cs typeface="+mn-cs"/>
            </a:rPr>
            <a:t>   </a:t>
          </a:r>
        </a:p>
        <a:p>
          <a:pPr algn="l"/>
          <a:r>
            <a:rPr lang="en-IN" sz="1000" b="1" baseline="0">
              <a:solidFill>
                <a:srgbClr val="C00000"/>
              </a:solidFill>
              <a:latin typeface="+mn-lt"/>
              <a:ea typeface="+mn-ea"/>
              <a:cs typeface="+mn-cs"/>
            </a:rPr>
            <a:t>NOTE:</a:t>
          </a:r>
          <a:r>
            <a:rPr lang="en-IN" sz="1000" b="0" baseline="0">
              <a:solidFill>
                <a:srgbClr val="C00000"/>
              </a:solidFill>
              <a:latin typeface="+mn-lt"/>
              <a:ea typeface="+mn-ea"/>
              <a:cs typeface="+mn-cs"/>
            </a:rPr>
            <a:t> </a:t>
          </a:r>
          <a:r>
            <a:rPr lang="en-IN" sz="1000" b="1" baseline="0">
              <a:solidFill>
                <a:srgbClr val="C00000"/>
              </a:solidFill>
              <a:latin typeface="+mn-lt"/>
              <a:ea typeface="+mn-ea"/>
              <a:cs typeface="+mn-cs"/>
            </a:rPr>
            <a:t>If </a:t>
          </a:r>
          <a:r>
            <a:rPr lang="en-IN" sz="1000" b="1">
              <a:solidFill>
                <a:srgbClr val="C00000"/>
              </a:solidFill>
              <a:latin typeface="+mn-lt"/>
              <a:ea typeface="+mn-ea"/>
              <a:cs typeface="+mn-cs"/>
            </a:rPr>
            <a:t>your data is already loaded, go to the Data tab, click Queries &amp; Connections to open the pane, then double-click your query to edit it in the Power Query</a:t>
          </a:r>
          <a:r>
            <a:rPr lang="en-IN" sz="1000" b="1" baseline="0">
              <a:solidFill>
                <a:srgbClr val="C00000"/>
              </a:solidFill>
              <a:latin typeface="+mn-lt"/>
              <a:ea typeface="+mn-ea"/>
              <a:cs typeface="+mn-cs"/>
            </a:rPr>
            <a:t> </a:t>
          </a:r>
          <a:r>
            <a:rPr lang="en-IN" sz="1000" b="1">
              <a:solidFill>
                <a:srgbClr val="C00000"/>
              </a:solidFill>
              <a:latin typeface="+mn-lt"/>
              <a:ea typeface="+mn-ea"/>
              <a:cs typeface="+mn-cs"/>
            </a:rPr>
            <a:t>Editor.</a:t>
          </a:r>
          <a:endParaRPr lang="en-IN" sz="1000" b="1">
            <a:solidFill>
              <a:srgbClr val="C00000"/>
            </a:solidFill>
          </a:endParaRPr>
        </a:p>
        <a:p>
          <a:pPr algn="l"/>
          <a:r>
            <a:rPr lang="en-IN" sz="1000" b="1">
              <a:solidFill>
                <a:schemeClr val="tx1"/>
              </a:solidFill>
            </a:rPr>
            <a:t>   </a:t>
          </a:r>
        </a:p>
        <a:p>
          <a:pPr algn="l"/>
          <a:r>
            <a:rPr lang="en-IN" sz="1000" b="1">
              <a:solidFill>
                <a:schemeClr val="tx1"/>
              </a:solidFill>
            </a:rPr>
            <a:t>2. Select the Columns to Unpivot</a:t>
          </a:r>
        </a:p>
        <a:p>
          <a:pPr algn="l"/>
          <a:r>
            <a:rPr lang="en-IN" sz="1000" b="1">
              <a:solidFill>
                <a:schemeClr val="tx1"/>
              </a:solidFill>
            </a:rPr>
            <a:t>   -In the Power Query Editor, identify the columns you want to keep as they are (these will remain as is in the resulting table). Usually, these are columns</a:t>
          </a:r>
        </a:p>
        <a:p>
          <a:pPr algn="l"/>
          <a:r>
            <a:rPr lang="en-IN" sz="1000" b="1" baseline="0">
              <a:solidFill>
                <a:schemeClr val="tx1"/>
              </a:solidFill>
            </a:rPr>
            <a:t>    </a:t>
          </a:r>
          <a:r>
            <a:rPr lang="en-IN" sz="1000" b="1">
              <a:solidFill>
                <a:schemeClr val="tx1"/>
              </a:solidFill>
            </a:rPr>
            <a:t>like IDs, categories, or other identifiers.</a:t>
          </a:r>
        </a:p>
        <a:p>
          <a:pPr algn="l"/>
          <a:r>
            <a:rPr lang="en-IN" sz="1000" b="1">
              <a:solidFill>
                <a:schemeClr val="tx1"/>
              </a:solidFill>
            </a:rPr>
            <a:t>   -Select the columns you want to unpivot by holding down the `Ctrl` key and clicking on each column header.</a:t>
          </a:r>
        </a:p>
        <a:p>
          <a:pPr algn="l"/>
          <a:r>
            <a:rPr lang="en-IN" sz="1000" b="1">
              <a:solidFill>
                <a:schemeClr val="tx1"/>
              </a:solidFill>
            </a:rPr>
            <a:t>   -Alternatively, if you want to unpivot all columns except a few, select those few columns, right-click, and choose `Unpivot Other Columns`.</a:t>
          </a:r>
        </a:p>
        <a:p>
          <a:pPr algn="l"/>
          <a:endParaRPr lang="en-IN" sz="1000" b="1">
            <a:solidFill>
              <a:schemeClr val="tx1"/>
            </a:solidFill>
          </a:endParaRPr>
        </a:p>
        <a:p>
          <a:pPr algn="l"/>
          <a:r>
            <a:rPr lang="en-IN" sz="1000" b="1">
              <a:solidFill>
                <a:schemeClr val="tx1"/>
              </a:solidFill>
            </a:rPr>
            <a:t>3. Unpivot the Selected Columns</a:t>
          </a:r>
        </a:p>
        <a:p>
          <a:pPr algn="l"/>
          <a:r>
            <a:rPr lang="en-IN" sz="1000" b="1">
              <a:solidFill>
                <a:schemeClr val="tx1"/>
              </a:solidFill>
            </a:rPr>
            <a:t>   -Right-click on the selected columns.</a:t>
          </a:r>
        </a:p>
        <a:p>
          <a:pPr algn="l"/>
          <a:r>
            <a:rPr lang="en-IN" sz="1000" b="1">
              <a:solidFill>
                <a:schemeClr val="tx1"/>
              </a:solidFill>
            </a:rPr>
            <a:t>   -Choose `Unpivot Columns` from the context menu.</a:t>
          </a:r>
        </a:p>
        <a:p>
          <a:pPr algn="l"/>
          <a:r>
            <a:rPr lang="en-IN" sz="1000" b="1">
              <a:solidFill>
                <a:schemeClr val="tx1"/>
              </a:solidFill>
            </a:rPr>
            <a:t>   -This action will convert the selected columns into rows, creating two new columns: "Attribute" and "Value."</a:t>
          </a:r>
        </a:p>
        <a:p>
          <a:pPr algn="l"/>
          <a:endParaRPr lang="en-IN" sz="1000" b="1">
            <a:solidFill>
              <a:schemeClr val="tx1"/>
            </a:solidFill>
          </a:endParaRPr>
        </a:p>
        <a:p>
          <a:pPr algn="l"/>
          <a:r>
            <a:rPr lang="en-IN" sz="1000" b="1">
              <a:solidFill>
                <a:schemeClr val="tx1"/>
              </a:solidFill>
            </a:rPr>
            <a:t>4. Close &amp; Load</a:t>
          </a:r>
        </a:p>
        <a:p>
          <a:pPr algn="l"/>
          <a:r>
            <a:rPr lang="en-IN" sz="1000" b="1">
              <a:solidFill>
                <a:schemeClr val="tx1"/>
              </a:solidFill>
            </a:rPr>
            <a:t>   -Once you're satisfied with the unpivoted data, click on `Close &amp; Load` in the `Home` tab of the Power Query Editor.</a:t>
          </a:r>
        </a:p>
        <a:p>
          <a:pPr algn="l"/>
          <a:r>
            <a:rPr lang="en-IN" sz="1000" b="1">
              <a:solidFill>
                <a:schemeClr val="tx1"/>
              </a:solidFill>
            </a:rPr>
            <a:t>   -This will load the transformed data back into Excel as a new table, where you can continue your analysis.</a:t>
          </a:r>
        </a:p>
      </xdr:txBody>
    </xdr:sp>
    <xdr:clientData/>
  </xdr:twoCellAnchor>
  <xdr:twoCellAnchor>
    <xdr:from>
      <xdr:col>1</xdr:col>
      <xdr:colOff>0</xdr:colOff>
      <xdr:row>31</xdr:row>
      <xdr:rowOff>15240</xdr:rowOff>
    </xdr:from>
    <xdr:to>
      <xdr:col>2</xdr:col>
      <xdr:colOff>678180</xdr:colOff>
      <xdr:row>33</xdr:row>
      <xdr:rowOff>60960</xdr:rowOff>
    </xdr:to>
    <xdr:sp macro="" textlink="">
      <xdr:nvSpPr>
        <xdr:cNvPr id="6" name="Rectangle: Rounded Corners 5">
          <a:extLst>
            <a:ext uri="{FF2B5EF4-FFF2-40B4-BE49-F238E27FC236}">
              <a16:creationId xmlns:a16="http://schemas.microsoft.com/office/drawing/2014/main" id="{F4313B1D-0705-49D7-A490-AE13B133E743}"/>
            </a:ext>
          </a:extLst>
        </xdr:cNvPr>
        <xdr:cNvSpPr/>
      </xdr:nvSpPr>
      <xdr:spPr>
        <a:xfrm>
          <a:off x="609600" y="5516880"/>
          <a:ext cx="1760220" cy="411480"/>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accent1">
                  <a:lumMod val="50000"/>
                </a:schemeClr>
              </a:solidFill>
            </a:rPr>
            <a:t>The Final Dataset</a:t>
          </a:r>
          <a:endParaRPr lang="en-IN" sz="1400" b="0" baseline="0">
            <a:solidFill>
              <a:schemeClr val="accent1">
                <a:lumMod val="50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DASGUPTA" refreshedDate="45543.771919791667" createdVersion="8" refreshedVersion="8" minRefreshableVersion="3" recordCount="500" xr:uid="{CEEA1913-9A36-4D17-8A07-23E2E88F2F89}">
  <cacheSource type="worksheet">
    <worksheetSource ref="C4:N504" sheet="Cross Referenced Data"/>
  </cacheSource>
  <cacheFields count="12">
    <cacheField name="Customer Name" numFmtId="49">
      <sharedItems/>
    </cacheField>
    <cacheField name="Customer Email" numFmtId="49">
      <sharedItems/>
    </cacheField>
    <cacheField name="Age" numFmtId="1">
      <sharedItems containsSemiMixedTypes="0" containsString="0" containsNumber="1" containsInteger="1" minValue="18" maxValue="70"/>
    </cacheField>
    <cacheField name="Age Group" numFmtId="1">
      <sharedItems count="6">
        <s v="36-45"/>
        <s v="66-70"/>
        <s v="26-35"/>
        <s v="18-25"/>
        <s v="56-65"/>
        <s v="46-55"/>
      </sharedItems>
    </cacheField>
    <cacheField name="Gender" numFmtId="49">
      <sharedItems count="2">
        <s v="Male"/>
        <s v="Female"/>
      </sharedItems>
    </cacheField>
    <cacheField name="Total Purchases" numFmtId="1">
      <sharedItems containsSemiMixedTypes="0" containsString="0" containsNumber="1" containsInteger="1" minValue="1" maxValue="100"/>
    </cacheField>
    <cacheField name="Purchaser Category" numFmtId="1">
      <sharedItems count="4">
        <s v="Moderate Purchaser"/>
        <s v="High Purchaser"/>
        <s v="Top Purchaser"/>
        <s v="Low Purchaser"/>
      </sharedItems>
    </cacheField>
    <cacheField name="Amount Spent" numFmtId="0">
      <sharedItems containsSemiMixedTypes="0" containsString="0" containsNumber="1" minValue="112.12" maxValue="9973.99"/>
    </cacheField>
    <cacheField name="Purchase Value Category" numFmtId="0">
      <sharedItems count="4">
        <s v="Premium Value"/>
        <s v="High Value"/>
        <s v="Medium Value"/>
        <s v="Low Value"/>
      </sharedItems>
    </cacheField>
    <cacheField name="Customer Since" numFmtId="1">
      <sharedItems containsSemiMixedTypes="0" containsString="0" containsNumber="1" containsInteger="1" minValue="2010" maxValue="2023"/>
    </cacheField>
    <cacheField name="Membership Years" numFmtId="1">
      <sharedItems containsSemiMixedTypes="0" containsString="0" containsNumber="1" containsInteger="1" minValue="1" maxValue="14"/>
    </cacheField>
    <cacheField name="Membership Tier" numFmtId="0">
      <sharedItems count="4">
        <s v="Silver Member"/>
        <s v="Gold Member"/>
        <s v="Bronze Member"/>
        <s v="New Member"/>
      </sharedItems>
    </cacheField>
  </cacheFields>
  <extLst>
    <ext xmlns:x14="http://schemas.microsoft.com/office/spreadsheetml/2009/9/main" uri="{725AE2AE-9491-48be-B2B4-4EB974FC3084}">
      <x14:pivotCacheDefinition pivotCacheId="17752517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Katie Smith"/>
    <s v="katie.smith@company.com"/>
    <n v="36"/>
    <x v="0"/>
    <x v="0"/>
    <n v="38"/>
    <x v="0"/>
    <n v="5423.18"/>
    <x v="0"/>
    <n v="2017"/>
    <n v="7"/>
    <x v="0"/>
  </r>
  <r>
    <s v="David Smith"/>
    <s v="david.smith@yahoo.com"/>
    <n v="69"/>
    <x v="1"/>
    <x v="1"/>
    <n v="54"/>
    <x v="1"/>
    <n v="8292.73"/>
    <x v="0"/>
    <n v="2019"/>
    <n v="5"/>
    <x v="0"/>
  </r>
  <r>
    <s v="Sarah Jones"/>
    <s v="sarah.jones@hotmail.com"/>
    <n v="35"/>
    <x v="2"/>
    <x v="1"/>
    <n v="90"/>
    <x v="2"/>
    <n v="8270.9699999999993"/>
    <x v="0"/>
    <n v="2014"/>
    <n v="10"/>
    <x v="1"/>
  </r>
  <r>
    <s v="Chris Moore"/>
    <s v="chris.moore@outlook.com"/>
    <n v="20"/>
    <x v="3"/>
    <x v="0"/>
    <n v="22"/>
    <x v="0"/>
    <n v="4891.91"/>
    <x v="1"/>
    <n v="2019"/>
    <n v="5"/>
    <x v="0"/>
  </r>
  <r>
    <s v="Mike Wilson"/>
    <s v="mike.wilson@hotmail.com"/>
    <n v="25"/>
    <x v="3"/>
    <x v="1"/>
    <n v="27"/>
    <x v="0"/>
    <n v="1276.33"/>
    <x v="2"/>
    <n v="2017"/>
    <n v="7"/>
    <x v="0"/>
  </r>
  <r>
    <s v="Mike Williams"/>
    <s v="mike.williams@hotmail.com"/>
    <n v="41"/>
    <x v="0"/>
    <x v="0"/>
    <n v="33"/>
    <x v="0"/>
    <n v="5163"/>
    <x v="0"/>
    <n v="2014"/>
    <n v="10"/>
    <x v="1"/>
  </r>
  <r>
    <s v="John Williams"/>
    <s v="john.williams@outlook.com"/>
    <n v="61"/>
    <x v="4"/>
    <x v="0"/>
    <n v="71"/>
    <x v="1"/>
    <n v="4552.67"/>
    <x v="1"/>
    <n v="2017"/>
    <n v="7"/>
    <x v="0"/>
  </r>
  <r>
    <s v="Katie Moore"/>
    <s v="katie.moore@yahoo.com"/>
    <n v="55"/>
    <x v="5"/>
    <x v="0"/>
    <n v="15"/>
    <x v="0"/>
    <n v="1362.9"/>
    <x v="2"/>
    <n v="2018"/>
    <n v="6"/>
    <x v="0"/>
  </r>
  <r>
    <s v="Paul Moore"/>
    <s v="paul.moore@gmail.com"/>
    <n v="40"/>
    <x v="0"/>
    <x v="0"/>
    <n v="30"/>
    <x v="0"/>
    <n v="1493.74"/>
    <x v="2"/>
    <n v="2021"/>
    <n v="3"/>
    <x v="2"/>
  </r>
  <r>
    <s v="Paul Brown"/>
    <s v="paul.brown@outlook.com"/>
    <n v="50"/>
    <x v="5"/>
    <x v="1"/>
    <n v="29"/>
    <x v="0"/>
    <n v="9293.06"/>
    <x v="0"/>
    <n v="2022"/>
    <n v="2"/>
    <x v="2"/>
  </r>
  <r>
    <s v="Sarah Miller"/>
    <s v="sarah.miller@company.com"/>
    <n v="67"/>
    <x v="1"/>
    <x v="1"/>
    <n v="78"/>
    <x v="1"/>
    <n v="6731.9"/>
    <x v="0"/>
    <n v="2023"/>
    <n v="1"/>
    <x v="3"/>
  </r>
  <r>
    <s v="David Taylor"/>
    <s v="david.taylor@yahoo.com"/>
    <n v="25"/>
    <x v="3"/>
    <x v="0"/>
    <n v="12"/>
    <x v="0"/>
    <n v="3473.45"/>
    <x v="1"/>
    <n v="2017"/>
    <n v="7"/>
    <x v="0"/>
  </r>
  <r>
    <s v="Mike Jones"/>
    <s v="mike.jones@outlook.com"/>
    <n v="18"/>
    <x v="3"/>
    <x v="0"/>
    <n v="82"/>
    <x v="2"/>
    <n v="141.93"/>
    <x v="3"/>
    <n v="2021"/>
    <n v="3"/>
    <x v="2"/>
  </r>
  <r>
    <s v="David Jones"/>
    <s v="david.jones@yahoo.com"/>
    <n v="67"/>
    <x v="1"/>
    <x v="0"/>
    <n v="99"/>
    <x v="2"/>
    <n v="2020.54"/>
    <x v="1"/>
    <n v="2020"/>
    <n v="4"/>
    <x v="2"/>
  </r>
  <r>
    <s v="Mike Miller"/>
    <s v="mike.miller@yahoo.com"/>
    <n v="35"/>
    <x v="2"/>
    <x v="1"/>
    <n v="25"/>
    <x v="0"/>
    <n v="620.27"/>
    <x v="2"/>
    <n v="2020"/>
    <n v="4"/>
    <x v="2"/>
  </r>
  <r>
    <s v="Sarah Wilson"/>
    <s v="sarah.wilson@company.com"/>
    <n v="35"/>
    <x v="2"/>
    <x v="0"/>
    <n v="81"/>
    <x v="2"/>
    <n v="1346.3"/>
    <x v="2"/>
    <n v="2012"/>
    <n v="12"/>
    <x v="1"/>
  </r>
  <r>
    <s v="Alex Taylor"/>
    <s v="alex.taylor@hotmail.com"/>
    <n v="65"/>
    <x v="4"/>
    <x v="1"/>
    <n v="38"/>
    <x v="0"/>
    <n v="2197.21"/>
    <x v="1"/>
    <n v="2023"/>
    <n v="1"/>
    <x v="3"/>
  </r>
  <r>
    <s v="Laura Williams"/>
    <s v="laura.williams@outlook.com"/>
    <n v="41"/>
    <x v="0"/>
    <x v="0"/>
    <n v="24"/>
    <x v="0"/>
    <n v="8645.2199999999993"/>
    <x v="0"/>
    <n v="2019"/>
    <n v="5"/>
    <x v="0"/>
  </r>
  <r>
    <s v="Sarah Taylor"/>
    <s v="sarah.taylor@gmail.com"/>
    <n v="22"/>
    <x v="3"/>
    <x v="1"/>
    <n v="84"/>
    <x v="2"/>
    <n v="1266.02"/>
    <x v="2"/>
    <n v="2019"/>
    <n v="5"/>
    <x v="0"/>
  </r>
  <r>
    <s v="Paul Wilson"/>
    <s v="paul.wilson@hotmail.com"/>
    <n v="58"/>
    <x v="4"/>
    <x v="1"/>
    <n v="57"/>
    <x v="1"/>
    <n v="5613.42"/>
    <x v="0"/>
    <n v="2020"/>
    <n v="4"/>
    <x v="2"/>
  </r>
  <r>
    <s v="David Moore"/>
    <s v="david.moore@company.com"/>
    <n v="66"/>
    <x v="1"/>
    <x v="1"/>
    <n v="47"/>
    <x v="0"/>
    <n v="3553.52"/>
    <x v="1"/>
    <n v="2020"/>
    <n v="4"/>
    <x v="2"/>
  </r>
  <r>
    <s v="John Taylor"/>
    <s v="john.taylor@outlook.com"/>
    <n v="45"/>
    <x v="0"/>
    <x v="1"/>
    <n v="49"/>
    <x v="0"/>
    <n v="7135.55"/>
    <x v="0"/>
    <n v="2012"/>
    <n v="12"/>
    <x v="1"/>
  </r>
  <r>
    <s v="Katie Miller"/>
    <s v="katie.miller@company.com"/>
    <n v="51"/>
    <x v="5"/>
    <x v="0"/>
    <n v="59"/>
    <x v="1"/>
    <n v="8998.09"/>
    <x v="0"/>
    <n v="2017"/>
    <n v="7"/>
    <x v="0"/>
  </r>
  <r>
    <s v="Katie Wilson"/>
    <s v="katie.wilson@yahoo.com"/>
    <n v="40"/>
    <x v="0"/>
    <x v="1"/>
    <n v="65"/>
    <x v="1"/>
    <n v="8311.8700000000008"/>
    <x v="0"/>
    <n v="2018"/>
    <n v="6"/>
    <x v="0"/>
  </r>
  <r>
    <s v="Alex Williams"/>
    <s v="alex.williams@gmail.com"/>
    <n v="41"/>
    <x v="0"/>
    <x v="0"/>
    <n v="97"/>
    <x v="2"/>
    <n v="7728.88"/>
    <x v="0"/>
    <n v="2018"/>
    <n v="6"/>
    <x v="0"/>
  </r>
  <r>
    <s v="Katie Davis"/>
    <s v="katie.davis@company.com"/>
    <n v="69"/>
    <x v="1"/>
    <x v="0"/>
    <n v="90"/>
    <x v="2"/>
    <n v="6420.23"/>
    <x v="0"/>
    <n v="2013"/>
    <n v="11"/>
    <x v="1"/>
  </r>
  <r>
    <s v="Sarah Brown"/>
    <s v="sarah.brown@company.com"/>
    <n v="43"/>
    <x v="0"/>
    <x v="1"/>
    <n v="21"/>
    <x v="0"/>
    <n v="9228.89"/>
    <x v="0"/>
    <n v="2017"/>
    <n v="7"/>
    <x v="0"/>
  </r>
  <r>
    <s v="Paul Johnson"/>
    <s v="paul.johnson@gmail.com"/>
    <n v="68"/>
    <x v="1"/>
    <x v="0"/>
    <n v="42"/>
    <x v="0"/>
    <n v="6342.83"/>
    <x v="0"/>
    <n v="2017"/>
    <n v="7"/>
    <x v="0"/>
  </r>
  <r>
    <s v="John Taylor"/>
    <s v="john.taylor@hotmail.com"/>
    <n v="55"/>
    <x v="5"/>
    <x v="1"/>
    <n v="57"/>
    <x v="1"/>
    <n v="5094.58"/>
    <x v="0"/>
    <n v="2018"/>
    <n v="6"/>
    <x v="0"/>
  </r>
  <r>
    <s v="Sarah Moore"/>
    <s v="sarah.moore@hotmail.com"/>
    <n v="60"/>
    <x v="4"/>
    <x v="0"/>
    <n v="77"/>
    <x v="1"/>
    <n v="1127.9000000000001"/>
    <x v="2"/>
    <n v="2018"/>
    <n v="6"/>
    <x v="0"/>
  </r>
  <r>
    <s v="Mike Miller"/>
    <s v="mike.miller@company.com"/>
    <n v="50"/>
    <x v="5"/>
    <x v="1"/>
    <n v="14"/>
    <x v="0"/>
    <n v="1194.77"/>
    <x v="2"/>
    <n v="2013"/>
    <n v="11"/>
    <x v="1"/>
  </r>
  <r>
    <s v="Jane Davis"/>
    <s v="jane.davis@outlook.com"/>
    <n v="41"/>
    <x v="0"/>
    <x v="0"/>
    <n v="71"/>
    <x v="1"/>
    <n v="267.3"/>
    <x v="3"/>
    <n v="2012"/>
    <n v="12"/>
    <x v="1"/>
  </r>
  <r>
    <s v="Sarah Davis"/>
    <s v="sarah.davis@outlook.com"/>
    <n v="18"/>
    <x v="3"/>
    <x v="0"/>
    <n v="90"/>
    <x v="2"/>
    <n v="4993.17"/>
    <x v="1"/>
    <n v="2013"/>
    <n v="11"/>
    <x v="1"/>
  </r>
  <r>
    <s v="Katie Jones"/>
    <s v="katie.jones@gmail.com"/>
    <n v="67"/>
    <x v="1"/>
    <x v="0"/>
    <n v="2"/>
    <x v="3"/>
    <n v="1117.93"/>
    <x v="2"/>
    <n v="2011"/>
    <n v="13"/>
    <x v="1"/>
  </r>
  <r>
    <s v="Chris Taylor"/>
    <s v="chris.taylor@company.com"/>
    <n v="37"/>
    <x v="0"/>
    <x v="0"/>
    <n v="50"/>
    <x v="0"/>
    <n v="9843.33"/>
    <x v="0"/>
    <n v="2017"/>
    <n v="7"/>
    <x v="0"/>
  </r>
  <r>
    <s v="John Wilson"/>
    <s v="john.wilson@outlook.com"/>
    <n v="40"/>
    <x v="0"/>
    <x v="0"/>
    <n v="2"/>
    <x v="3"/>
    <n v="7518.06"/>
    <x v="0"/>
    <n v="2016"/>
    <n v="8"/>
    <x v="0"/>
  </r>
  <r>
    <s v="Mike Johnson"/>
    <s v="mike.johnson@outlook.com"/>
    <n v="25"/>
    <x v="3"/>
    <x v="0"/>
    <n v="12"/>
    <x v="0"/>
    <n v="6651.34"/>
    <x v="0"/>
    <n v="2013"/>
    <n v="11"/>
    <x v="1"/>
  </r>
  <r>
    <s v="Chris Jones"/>
    <s v="chris.jones@gmail.com"/>
    <n v="53"/>
    <x v="5"/>
    <x v="1"/>
    <n v="46"/>
    <x v="0"/>
    <n v="9258.33"/>
    <x v="0"/>
    <n v="2018"/>
    <n v="6"/>
    <x v="0"/>
  </r>
  <r>
    <s v="Katie Jones"/>
    <s v="katie.jones@company.com"/>
    <n v="60"/>
    <x v="4"/>
    <x v="0"/>
    <n v="30"/>
    <x v="0"/>
    <n v="4040.6"/>
    <x v="1"/>
    <n v="2022"/>
    <n v="2"/>
    <x v="2"/>
  </r>
  <r>
    <s v="Chris Johnson"/>
    <s v="chris.johnson@yahoo.com"/>
    <n v="56"/>
    <x v="4"/>
    <x v="1"/>
    <n v="13"/>
    <x v="0"/>
    <n v="2442.8000000000002"/>
    <x v="1"/>
    <n v="2016"/>
    <n v="8"/>
    <x v="0"/>
  </r>
  <r>
    <s v="Katie Smith"/>
    <s v="katie.smith@hotmail.com"/>
    <n v="41"/>
    <x v="0"/>
    <x v="1"/>
    <n v="10"/>
    <x v="3"/>
    <n v="721.77"/>
    <x v="2"/>
    <n v="2010"/>
    <n v="14"/>
    <x v="1"/>
  </r>
  <r>
    <s v="Laura Moore"/>
    <s v="laura.moore@hotmail.com"/>
    <n v="61"/>
    <x v="4"/>
    <x v="0"/>
    <n v="95"/>
    <x v="2"/>
    <n v="112.12"/>
    <x v="3"/>
    <n v="2022"/>
    <n v="2"/>
    <x v="2"/>
  </r>
  <r>
    <s v="John Miller"/>
    <s v="john.miller@gmail.com"/>
    <n v="29"/>
    <x v="2"/>
    <x v="1"/>
    <n v="69"/>
    <x v="1"/>
    <n v="3980.19"/>
    <x v="1"/>
    <n v="2022"/>
    <n v="2"/>
    <x v="2"/>
  </r>
  <r>
    <s v="Jane Wilson"/>
    <s v="jane.wilson@gmail.com"/>
    <n v="47"/>
    <x v="5"/>
    <x v="0"/>
    <n v="88"/>
    <x v="2"/>
    <n v="1795.01"/>
    <x v="2"/>
    <n v="2022"/>
    <n v="2"/>
    <x v="2"/>
  </r>
  <r>
    <s v="Katie Moore"/>
    <s v="katie.moore@gmail.com"/>
    <n v="40"/>
    <x v="0"/>
    <x v="0"/>
    <n v="91"/>
    <x v="2"/>
    <n v="3158.24"/>
    <x v="1"/>
    <n v="2017"/>
    <n v="7"/>
    <x v="0"/>
  </r>
  <r>
    <s v="Alex Taylor"/>
    <s v="alex.taylor@outlook.com"/>
    <n v="45"/>
    <x v="0"/>
    <x v="0"/>
    <n v="28"/>
    <x v="0"/>
    <n v="4713.13"/>
    <x v="1"/>
    <n v="2017"/>
    <n v="7"/>
    <x v="0"/>
  </r>
  <r>
    <s v="David Johnson"/>
    <s v="david.johnson@outlook.com"/>
    <n v="70"/>
    <x v="1"/>
    <x v="0"/>
    <n v="16"/>
    <x v="0"/>
    <n v="2580.4"/>
    <x v="1"/>
    <n v="2023"/>
    <n v="1"/>
    <x v="3"/>
  </r>
  <r>
    <s v="John Taylor"/>
    <s v="john.taylor@outlook.com"/>
    <n v="48"/>
    <x v="5"/>
    <x v="1"/>
    <n v="52"/>
    <x v="1"/>
    <n v="5558.63"/>
    <x v="0"/>
    <n v="2023"/>
    <n v="1"/>
    <x v="3"/>
  </r>
  <r>
    <s v="John Wilson"/>
    <s v="john.wilson@outlook.com"/>
    <n v="44"/>
    <x v="0"/>
    <x v="1"/>
    <n v="15"/>
    <x v="0"/>
    <n v="1049.3699999999999"/>
    <x v="2"/>
    <n v="2020"/>
    <n v="4"/>
    <x v="2"/>
  </r>
  <r>
    <s v="Sarah Moore"/>
    <s v="sarah.moore@yahoo.com"/>
    <n v="33"/>
    <x v="2"/>
    <x v="1"/>
    <n v="2"/>
    <x v="3"/>
    <n v="4959.5600000000004"/>
    <x v="1"/>
    <n v="2014"/>
    <n v="10"/>
    <x v="1"/>
  </r>
  <r>
    <s v="Paul Moore"/>
    <s v="paul.moore@company.com"/>
    <n v="59"/>
    <x v="4"/>
    <x v="0"/>
    <n v="47"/>
    <x v="0"/>
    <n v="726.49"/>
    <x v="2"/>
    <n v="2010"/>
    <n v="14"/>
    <x v="1"/>
  </r>
  <r>
    <s v="David Miller"/>
    <s v="david.miller@gmail.com"/>
    <n v="55"/>
    <x v="5"/>
    <x v="0"/>
    <n v="4"/>
    <x v="3"/>
    <n v="775.81"/>
    <x v="2"/>
    <n v="2010"/>
    <n v="14"/>
    <x v="1"/>
  </r>
  <r>
    <s v="David Davis"/>
    <s v="david.davis@outlook.com"/>
    <n v="40"/>
    <x v="0"/>
    <x v="1"/>
    <n v="60"/>
    <x v="1"/>
    <n v="1089.8699999999999"/>
    <x v="2"/>
    <n v="2016"/>
    <n v="8"/>
    <x v="0"/>
  </r>
  <r>
    <s v="Laura Miller"/>
    <s v="laura.miller@gmail.com"/>
    <n v="63"/>
    <x v="4"/>
    <x v="1"/>
    <n v="10"/>
    <x v="3"/>
    <n v="1010.36"/>
    <x v="2"/>
    <n v="2022"/>
    <n v="2"/>
    <x v="2"/>
  </r>
  <r>
    <s v="Jane Williams"/>
    <s v="jane.williams@outlook.com"/>
    <n v="47"/>
    <x v="5"/>
    <x v="0"/>
    <n v="28"/>
    <x v="0"/>
    <n v="6595.3"/>
    <x v="0"/>
    <n v="2022"/>
    <n v="2"/>
    <x v="2"/>
  </r>
  <r>
    <s v="Laura Brown"/>
    <s v="laura.brown@outlook.com"/>
    <n v="66"/>
    <x v="1"/>
    <x v="1"/>
    <n v="95"/>
    <x v="2"/>
    <n v="5401.05"/>
    <x v="0"/>
    <n v="2013"/>
    <n v="11"/>
    <x v="1"/>
  </r>
  <r>
    <s v="Paul Taylor"/>
    <s v="paul.taylor@gmail.com"/>
    <n v="26"/>
    <x v="2"/>
    <x v="0"/>
    <n v="48"/>
    <x v="0"/>
    <n v="4245.5200000000004"/>
    <x v="1"/>
    <n v="2015"/>
    <n v="9"/>
    <x v="0"/>
  </r>
  <r>
    <s v="Jane Smith"/>
    <s v="jane.smith@yahoo.com"/>
    <n v="66"/>
    <x v="1"/>
    <x v="0"/>
    <n v="33"/>
    <x v="0"/>
    <n v="5797.53"/>
    <x v="0"/>
    <n v="2010"/>
    <n v="14"/>
    <x v="1"/>
  </r>
  <r>
    <s v="Mike Wilson"/>
    <s v="mike.wilson@yahoo.com"/>
    <n v="27"/>
    <x v="2"/>
    <x v="1"/>
    <n v="3"/>
    <x v="3"/>
    <n v="1530.79"/>
    <x v="2"/>
    <n v="2016"/>
    <n v="8"/>
    <x v="0"/>
  </r>
  <r>
    <s v="Paul Wilson"/>
    <s v="paul.wilson@hotmail.com"/>
    <n v="70"/>
    <x v="1"/>
    <x v="0"/>
    <n v="63"/>
    <x v="1"/>
    <n v="5269.19"/>
    <x v="0"/>
    <n v="2017"/>
    <n v="7"/>
    <x v="0"/>
  </r>
  <r>
    <s v="Paul Miller"/>
    <s v="paul.miller@hotmail.com"/>
    <n v="27"/>
    <x v="2"/>
    <x v="0"/>
    <n v="35"/>
    <x v="0"/>
    <n v="1830.69"/>
    <x v="2"/>
    <n v="2017"/>
    <n v="7"/>
    <x v="0"/>
  </r>
  <r>
    <s v="Paul Johnson"/>
    <s v="paul.johnson@company.com"/>
    <n v="41"/>
    <x v="0"/>
    <x v="0"/>
    <n v="14"/>
    <x v="0"/>
    <n v="172.69"/>
    <x v="3"/>
    <n v="2020"/>
    <n v="4"/>
    <x v="2"/>
  </r>
  <r>
    <s v="Mike Davis"/>
    <s v="mike.davis@hotmail.com"/>
    <n v="64"/>
    <x v="4"/>
    <x v="0"/>
    <n v="91"/>
    <x v="2"/>
    <n v="8280.36"/>
    <x v="0"/>
    <n v="2020"/>
    <n v="4"/>
    <x v="2"/>
  </r>
  <r>
    <s v="Alex Williams"/>
    <s v="alex.williams@company.com"/>
    <n v="69"/>
    <x v="1"/>
    <x v="0"/>
    <n v="56"/>
    <x v="1"/>
    <n v="5965.56"/>
    <x v="0"/>
    <n v="2020"/>
    <n v="4"/>
    <x v="2"/>
  </r>
  <r>
    <s v="Alex Moore"/>
    <s v="alex.moore@hotmail.com"/>
    <n v="67"/>
    <x v="1"/>
    <x v="1"/>
    <n v="95"/>
    <x v="2"/>
    <n v="7144"/>
    <x v="0"/>
    <n v="2023"/>
    <n v="1"/>
    <x v="3"/>
  </r>
  <r>
    <s v="Paul Smith"/>
    <s v="paul.smith@yahoo.com"/>
    <n v="53"/>
    <x v="5"/>
    <x v="0"/>
    <n v="57"/>
    <x v="1"/>
    <n v="6561.93"/>
    <x v="0"/>
    <n v="2015"/>
    <n v="9"/>
    <x v="0"/>
  </r>
  <r>
    <s v="Mike Johnson"/>
    <s v="mike.johnson@company.com"/>
    <n v="38"/>
    <x v="0"/>
    <x v="1"/>
    <n v="93"/>
    <x v="2"/>
    <n v="3668.94"/>
    <x v="1"/>
    <n v="2014"/>
    <n v="10"/>
    <x v="1"/>
  </r>
  <r>
    <s v="Laura Moore"/>
    <s v="laura.moore@company.com"/>
    <n v="69"/>
    <x v="1"/>
    <x v="0"/>
    <n v="9"/>
    <x v="3"/>
    <n v="9725.34"/>
    <x v="0"/>
    <n v="2020"/>
    <n v="4"/>
    <x v="2"/>
  </r>
  <r>
    <s v="Chris Miller"/>
    <s v="chris.miller@gmail.com"/>
    <n v="22"/>
    <x v="3"/>
    <x v="1"/>
    <n v="21"/>
    <x v="0"/>
    <n v="2800.13"/>
    <x v="1"/>
    <n v="2015"/>
    <n v="9"/>
    <x v="0"/>
  </r>
  <r>
    <s v="John Davis"/>
    <s v="john.davis@company.com"/>
    <n v="27"/>
    <x v="2"/>
    <x v="1"/>
    <n v="33"/>
    <x v="0"/>
    <n v="8167.47"/>
    <x v="0"/>
    <n v="2022"/>
    <n v="2"/>
    <x v="2"/>
  </r>
  <r>
    <s v="David Brown"/>
    <s v="david.brown@gmail.com"/>
    <n v="25"/>
    <x v="3"/>
    <x v="1"/>
    <n v="53"/>
    <x v="1"/>
    <n v="9687.5"/>
    <x v="0"/>
    <n v="2016"/>
    <n v="8"/>
    <x v="0"/>
  </r>
  <r>
    <s v="Jane Brown"/>
    <s v="jane.brown@company.com"/>
    <n v="51"/>
    <x v="5"/>
    <x v="1"/>
    <n v="22"/>
    <x v="0"/>
    <n v="8526.26"/>
    <x v="0"/>
    <n v="2011"/>
    <n v="13"/>
    <x v="1"/>
  </r>
  <r>
    <s v="Sarah Smith"/>
    <s v="sarah.smith@gmail.com"/>
    <n v="39"/>
    <x v="0"/>
    <x v="0"/>
    <n v="60"/>
    <x v="1"/>
    <n v="3963.38"/>
    <x v="1"/>
    <n v="2019"/>
    <n v="5"/>
    <x v="0"/>
  </r>
  <r>
    <s v="David Jones"/>
    <s v="david.jones@hotmail.com"/>
    <n v="59"/>
    <x v="4"/>
    <x v="0"/>
    <n v="22"/>
    <x v="0"/>
    <n v="975.13"/>
    <x v="2"/>
    <n v="2018"/>
    <n v="6"/>
    <x v="0"/>
  </r>
  <r>
    <s v="John Williams"/>
    <s v="john.williams@hotmail.com"/>
    <n v="66"/>
    <x v="1"/>
    <x v="1"/>
    <n v="91"/>
    <x v="2"/>
    <n v="9570.6"/>
    <x v="0"/>
    <n v="2020"/>
    <n v="4"/>
    <x v="2"/>
  </r>
  <r>
    <s v="Mike Jones"/>
    <s v="mike.jones@company.com"/>
    <n v="51"/>
    <x v="5"/>
    <x v="0"/>
    <n v="43"/>
    <x v="0"/>
    <n v="4256.41"/>
    <x v="1"/>
    <n v="2011"/>
    <n v="13"/>
    <x v="1"/>
  </r>
  <r>
    <s v="Laura Brown"/>
    <s v="laura.brown@outlook.com"/>
    <n v="32"/>
    <x v="2"/>
    <x v="1"/>
    <n v="24"/>
    <x v="0"/>
    <n v="976.47"/>
    <x v="2"/>
    <n v="2013"/>
    <n v="11"/>
    <x v="1"/>
  </r>
  <r>
    <s v="Sarah Miller"/>
    <s v="sarah.miller@yahoo.com"/>
    <n v="57"/>
    <x v="4"/>
    <x v="1"/>
    <n v="14"/>
    <x v="0"/>
    <n v="2713.67"/>
    <x v="1"/>
    <n v="2015"/>
    <n v="9"/>
    <x v="0"/>
  </r>
  <r>
    <s v="Paul Taylor"/>
    <s v="paul.taylor@yahoo.com"/>
    <n v="18"/>
    <x v="3"/>
    <x v="1"/>
    <n v="61"/>
    <x v="1"/>
    <n v="3813.13"/>
    <x v="1"/>
    <n v="2021"/>
    <n v="3"/>
    <x v="2"/>
  </r>
  <r>
    <s v="Chris Johnson"/>
    <s v="chris.johnson@gmail.com"/>
    <n v="70"/>
    <x v="1"/>
    <x v="0"/>
    <n v="78"/>
    <x v="1"/>
    <n v="5425.01"/>
    <x v="0"/>
    <n v="2012"/>
    <n v="12"/>
    <x v="1"/>
  </r>
  <r>
    <s v="Katie Wilson"/>
    <s v="katie.wilson@gmail.com"/>
    <n v="61"/>
    <x v="4"/>
    <x v="0"/>
    <n v="57"/>
    <x v="1"/>
    <n v="9617.01"/>
    <x v="0"/>
    <n v="2021"/>
    <n v="3"/>
    <x v="2"/>
  </r>
  <r>
    <s v="Laura Smith"/>
    <s v="laura.smith@yahoo.com"/>
    <n v="19"/>
    <x v="3"/>
    <x v="1"/>
    <n v="34"/>
    <x v="0"/>
    <n v="468.71"/>
    <x v="3"/>
    <n v="2021"/>
    <n v="3"/>
    <x v="2"/>
  </r>
  <r>
    <s v="Alex Wilson"/>
    <s v="alex.wilson@yahoo.com"/>
    <n v="48"/>
    <x v="5"/>
    <x v="1"/>
    <n v="57"/>
    <x v="1"/>
    <n v="5524.74"/>
    <x v="0"/>
    <n v="2016"/>
    <n v="8"/>
    <x v="0"/>
  </r>
  <r>
    <s v="Sarah Brown"/>
    <s v="sarah.brown@hotmail.com"/>
    <n v="50"/>
    <x v="5"/>
    <x v="1"/>
    <n v="1"/>
    <x v="3"/>
    <n v="5744.18"/>
    <x v="0"/>
    <n v="2012"/>
    <n v="12"/>
    <x v="1"/>
  </r>
  <r>
    <s v="Mike Taylor"/>
    <s v="mike.taylor@outlook.com"/>
    <n v="58"/>
    <x v="4"/>
    <x v="0"/>
    <n v="63"/>
    <x v="1"/>
    <n v="7205.72"/>
    <x v="0"/>
    <n v="2021"/>
    <n v="3"/>
    <x v="2"/>
  </r>
  <r>
    <s v="Chris Smith"/>
    <s v="chris.smith@company.com"/>
    <n v="59"/>
    <x v="4"/>
    <x v="0"/>
    <n v="57"/>
    <x v="1"/>
    <n v="7236.61"/>
    <x v="0"/>
    <n v="2013"/>
    <n v="11"/>
    <x v="1"/>
  </r>
  <r>
    <s v="John Brown"/>
    <s v="john.brown@outlook.com"/>
    <n v="56"/>
    <x v="4"/>
    <x v="0"/>
    <n v="40"/>
    <x v="0"/>
    <n v="6529.84"/>
    <x v="0"/>
    <n v="2022"/>
    <n v="2"/>
    <x v="2"/>
  </r>
  <r>
    <s v="Chris Smith"/>
    <s v="chris.smith@gmail.com"/>
    <n v="60"/>
    <x v="4"/>
    <x v="0"/>
    <n v="12"/>
    <x v="0"/>
    <n v="9858.34"/>
    <x v="0"/>
    <n v="2022"/>
    <n v="2"/>
    <x v="2"/>
  </r>
  <r>
    <s v="Laura Wilson"/>
    <s v="laura.wilson@company.com"/>
    <n v="68"/>
    <x v="1"/>
    <x v="0"/>
    <n v="40"/>
    <x v="0"/>
    <n v="5379.25"/>
    <x v="0"/>
    <n v="2013"/>
    <n v="11"/>
    <x v="1"/>
  </r>
  <r>
    <s v="Jane Moore"/>
    <s v="jane.moore@hotmail.com"/>
    <n v="31"/>
    <x v="2"/>
    <x v="0"/>
    <n v="26"/>
    <x v="0"/>
    <n v="1143.52"/>
    <x v="2"/>
    <n v="2022"/>
    <n v="2"/>
    <x v="2"/>
  </r>
  <r>
    <s v="Jane Smith"/>
    <s v="jane.smith@hotmail.com"/>
    <n v="60"/>
    <x v="4"/>
    <x v="1"/>
    <n v="94"/>
    <x v="2"/>
    <n v="5178.5200000000004"/>
    <x v="0"/>
    <n v="2013"/>
    <n v="11"/>
    <x v="1"/>
  </r>
  <r>
    <s v="Paul Brown"/>
    <s v="paul.brown@yahoo.com"/>
    <n v="27"/>
    <x v="2"/>
    <x v="0"/>
    <n v="26"/>
    <x v="0"/>
    <n v="9791.83"/>
    <x v="0"/>
    <n v="2013"/>
    <n v="11"/>
    <x v="1"/>
  </r>
  <r>
    <s v="John Johnson"/>
    <s v="john.johnson@yahoo.com"/>
    <n v="33"/>
    <x v="2"/>
    <x v="0"/>
    <n v="7"/>
    <x v="3"/>
    <n v="770.79"/>
    <x v="2"/>
    <n v="2023"/>
    <n v="1"/>
    <x v="3"/>
  </r>
  <r>
    <s v="John Brown"/>
    <s v="john.brown@yahoo.com"/>
    <n v="55"/>
    <x v="5"/>
    <x v="1"/>
    <n v="40"/>
    <x v="0"/>
    <n v="682.34"/>
    <x v="2"/>
    <n v="2011"/>
    <n v="13"/>
    <x v="1"/>
  </r>
  <r>
    <s v="Jane Taylor"/>
    <s v="jane.taylor@gmail.com"/>
    <n v="51"/>
    <x v="5"/>
    <x v="0"/>
    <n v="88"/>
    <x v="2"/>
    <n v="8808.25"/>
    <x v="0"/>
    <n v="2014"/>
    <n v="10"/>
    <x v="1"/>
  </r>
  <r>
    <s v="Mike Jones"/>
    <s v="mike.jones@company.com"/>
    <n v="41"/>
    <x v="0"/>
    <x v="0"/>
    <n v="82"/>
    <x v="2"/>
    <n v="4663.8900000000003"/>
    <x v="1"/>
    <n v="2020"/>
    <n v="4"/>
    <x v="2"/>
  </r>
  <r>
    <s v="Mike Moore"/>
    <s v="mike.moore@gmail.com"/>
    <n v="52"/>
    <x v="5"/>
    <x v="1"/>
    <n v="81"/>
    <x v="2"/>
    <n v="2200.46"/>
    <x v="1"/>
    <n v="2021"/>
    <n v="3"/>
    <x v="2"/>
  </r>
  <r>
    <s v="Mike Jones"/>
    <s v="mike.jones@gmail.com"/>
    <n v="38"/>
    <x v="0"/>
    <x v="1"/>
    <n v="11"/>
    <x v="0"/>
    <n v="4909.8900000000003"/>
    <x v="1"/>
    <n v="2014"/>
    <n v="10"/>
    <x v="1"/>
  </r>
  <r>
    <s v="David Smith"/>
    <s v="david.smith@hotmail.com"/>
    <n v="41"/>
    <x v="0"/>
    <x v="0"/>
    <n v="56"/>
    <x v="1"/>
    <n v="2721.61"/>
    <x v="1"/>
    <n v="2015"/>
    <n v="9"/>
    <x v="0"/>
  </r>
  <r>
    <s v="Chris Smith"/>
    <s v="chris.smith@gmail.com"/>
    <n v="55"/>
    <x v="5"/>
    <x v="1"/>
    <n v="35"/>
    <x v="0"/>
    <n v="3924.69"/>
    <x v="1"/>
    <n v="2023"/>
    <n v="1"/>
    <x v="3"/>
  </r>
  <r>
    <s v="David Wilson"/>
    <s v="david.wilson@company.com"/>
    <n v="26"/>
    <x v="2"/>
    <x v="1"/>
    <n v="39"/>
    <x v="0"/>
    <n v="4431.08"/>
    <x v="1"/>
    <n v="2019"/>
    <n v="5"/>
    <x v="0"/>
  </r>
  <r>
    <s v="Paul Miller"/>
    <s v="paul.miller@gmail.com"/>
    <n v="49"/>
    <x v="5"/>
    <x v="1"/>
    <n v="79"/>
    <x v="1"/>
    <n v="2107.1"/>
    <x v="1"/>
    <n v="2016"/>
    <n v="8"/>
    <x v="0"/>
  </r>
  <r>
    <s v="David Taylor"/>
    <s v="david.taylor@yahoo.com"/>
    <n v="64"/>
    <x v="4"/>
    <x v="1"/>
    <n v="76"/>
    <x v="1"/>
    <n v="3140.12"/>
    <x v="1"/>
    <n v="2020"/>
    <n v="4"/>
    <x v="2"/>
  </r>
  <r>
    <s v="David Jones"/>
    <s v="david.jones@hotmail.com"/>
    <n v="52"/>
    <x v="5"/>
    <x v="0"/>
    <n v="17"/>
    <x v="0"/>
    <n v="4360.41"/>
    <x v="1"/>
    <n v="2017"/>
    <n v="7"/>
    <x v="0"/>
  </r>
  <r>
    <s v="Laura Moore"/>
    <s v="laura.moore@yahoo.com"/>
    <n v="46"/>
    <x v="5"/>
    <x v="1"/>
    <n v="83"/>
    <x v="2"/>
    <n v="4926.04"/>
    <x v="1"/>
    <n v="2017"/>
    <n v="7"/>
    <x v="0"/>
  </r>
  <r>
    <s v="Katie Moore"/>
    <s v="katie.moore@outlook.com"/>
    <n v="45"/>
    <x v="0"/>
    <x v="1"/>
    <n v="3"/>
    <x v="3"/>
    <n v="2309.6999999999998"/>
    <x v="1"/>
    <n v="2023"/>
    <n v="1"/>
    <x v="3"/>
  </r>
  <r>
    <s v="Paul Miller"/>
    <s v="paul.miller@hotmail.com"/>
    <n v="37"/>
    <x v="0"/>
    <x v="0"/>
    <n v="22"/>
    <x v="0"/>
    <n v="157.51"/>
    <x v="3"/>
    <n v="2022"/>
    <n v="2"/>
    <x v="2"/>
  </r>
  <r>
    <s v="John Taylor"/>
    <s v="john.taylor@yahoo.com"/>
    <n v="59"/>
    <x v="4"/>
    <x v="0"/>
    <n v="37"/>
    <x v="0"/>
    <n v="1043.96"/>
    <x v="2"/>
    <n v="2016"/>
    <n v="8"/>
    <x v="0"/>
  </r>
  <r>
    <s v="Alex Jones"/>
    <s v="alex.jones@company.com"/>
    <n v="23"/>
    <x v="3"/>
    <x v="0"/>
    <n v="70"/>
    <x v="1"/>
    <n v="6901.97"/>
    <x v="0"/>
    <n v="2018"/>
    <n v="6"/>
    <x v="0"/>
  </r>
  <r>
    <s v="David Johnson"/>
    <s v="david.johnson@hotmail.com"/>
    <n v="68"/>
    <x v="1"/>
    <x v="1"/>
    <n v="45"/>
    <x v="0"/>
    <n v="9779.94"/>
    <x v="0"/>
    <n v="2015"/>
    <n v="9"/>
    <x v="0"/>
  </r>
  <r>
    <s v="Sarah Wilson"/>
    <s v="sarah.wilson@yahoo.com"/>
    <n v="20"/>
    <x v="3"/>
    <x v="0"/>
    <n v="47"/>
    <x v="0"/>
    <n v="5743.39"/>
    <x v="0"/>
    <n v="2015"/>
    <n v="9"/>
    <x v="0"/>
  </r>
  <r>
    <s v="Alex Williams"/>
    <s v="alex.williams@hotmail.com"/>
    <n v="70"/>
    <x v="1"/>
    <x v="0"/>
    <n v="64"/>
    <x v="1"/>
    <n v="4181.76"/>
    <x v="1"/>
    <n v="2019"/>
    <n v="5"/>
    <x v="0"/>
  </r>
  <r>
    <s v="Laura Taylor"/>
    <s v="laura.taylor@hotmail.com"/>
    <n v="20"/>
    <x v="3"/>
    <x v="1"/>
    <n v="67"/>
    <x v="1"/>
    <n v="4229.66"/>
    <x v="1"/>
    <n v="2017"/>
    <n v="7"/>
    <x v="0"/>
  </r>
  <r>
    <s v="John Jones"/>
    <s v="john.jones@outlook.com"/>
    <n v="27"/>
    <x v="2"/>
    <x v="0"/>
    <n v="44"/>
    <x v="0"/>
    <n v="9483.2000000000007"/>
    <x v="0"/>
    <n v="2017"/>
    <n v="7"/>
    <x v="0"/>
  </r>
  <r>
    <s v="Sarah Wilson"/>
    <s v="sarah.wilson@hotmail.com"/>
    <n v="50"/>
    <x v="5"/>
    <x v="0"/>
    <n v="4"/>
    <x v="3"/>
    <n v="8767.2800000000007"/>
    <x v="0"/>
    <n v="2020"/>
    <n v="4"/>
    <x v="2"/>
  </r>
  <r>
    <s v="Mike Jones"/>
    <s v="mike.jones@gmail.com"/>
    <n v="67"/>
    <x v="1"/>
    <x v="1"/>
    <n v="99"/>
    <x v="2"/>
    <n v="7052.45"/>
    <x v="0"/>
    <n v="2015"/>
    <n v="9"/>
    <x v="0"/>
  </r>
  <r>
    <s v="Laura Moore"/>
    <s v="laura.moore@outlook.com"/>
    <n v="69"/>
    <x v="1"/>
    <x v="1"/>
    <n v="76"/>
    <x v="1"/>
    <n v="303.89999999999998"/>
    <x v="3"/>
    <n v="2020"/>
    <n v="4"/>
    <x v="2"/>
  </r>
  <r>
    <s v="John Smith"/>
    <s v="john.smith@yahoo.com"/>
    <n v="57"/>
    <x v="4"/>
    <x v="0"/>
    <n v="45"/>
    <x v="0"/>
    <n v="3386.24"/>
    <x v="1"/>
    <n v="2014"/>
    <n v="10"/>
    <x v="1"/>
  </r>
  <r>
    <s v="Chris Jones"/>
    <s v="chris.jones@yahoo.com"/>
    <n v="19"/>
    <x v="3"/>
    <x v="1"/>
    <n v="8"/>
    <x v="3"/>
    <n v="6226"/>
    <x v="0"/>
    <n v="2018"/>
    <n v="6"/>
    <x v="0"/>
  </r>
  <r>
    <s v="Mike Jones"/>
    <s v="mike.jones@outlook.com"/>
    <n v="56"/>
    <x v="4"/>
    <x v="0"/>
    <n v="22"/>
    <x v="0"/>
    <n v="7074.07"/>
    <x v="0"/>
    <n v="2010"/>
    <n v="14"/>
    <x v="1"/>
  </r>
  <r>
    <s v="Sarah Brown"/>
    <s v="sarah.brown@hotmail.com"/>
    <n v="41"/>
    <x v="0"/>
    <x v="0"/>
    <n v="3"/>
    <x v="3"/>
    <n v="7013.25"/>
    <x v="0"/>
    <n v="2015"/>
    <n v="9"/>
    <x v="0"/>
  </r>
  <r>
    <s v="Chris Williams"/>
    <s v="chris.williams@gmail.com"/>
    <n v="42"/>
    <x v="0"/>
    <x v="1"/>
    <n v="8"/>
    <x v="3"/>
    <n v="9235.7800000000007"/>
    <x v="0"/>
    <n v="2017"/>
    <n v="7"/>
    <x v="0"/>
  </r>
  <r>
    <s v="John Taylor"/>
    <s v="john.taylor@yahoo.com"/>
    <n v="65"/>
    <x v="4"/>
    <x v="1"/>
    <n v="95"/>
    <x v="2"/>
    <n v="6924.58"/>
    <x v="0"/>
    <n v="2021"/>
    <n v="3"/>
    <x v="2"/>
  </r>
  <r>
    <s v="David Jones"/>
    <s v="david.jones@hotmail.com"/>
    <n v="34"/>
    <x v="2"/>
    <x v="1"/>
    <n v="38"/>
    <x v="0"/>
    <n v="6568.61"/>
    <x v="0"/>
    <n v="2019"/>
    <n v="5"/>
    <x v="0"/>
  </r>
  <r>
    <s v="Jane Taylor"/>
    <s v="jane.taylor@company.com"/>
    <n v="48"/>
    <x v="5"/>
    <x v="0"/>
    <n v="68"/>
    <x v="1"/>
    <n v="476.42"/>
    <x v="3"/>
    <n v="2013"/>
    <n v="11"/>
    <x v="1"/>
  </r>
  <r>
    <s v="Paul Jones"/>
    <s v="paul.jones@hotmail.com"/>
    <n v="46"/>
    <x v="5"/>
    <x v="0"/>
    <n v="16"/>
    <x v="0"/>
    <n v="6665.74"/>
    <x v="0"/>
    <n v="2010"/>
    <n v="14"/>
    <x v="1"/>
  </r>
  <r>
    <s v="Katie Brown"/>
    <s v="katie.brown@gmail.com"/>
    <n v="35"/>
    <x v="2"/>
    <x v="0"/>
    <n v="93"/>
    <x v="2"/>
    <n v="6856.97"/>
    <x v="0"/>
    <n v="2023"/>
    <n v="1"/>
    <x v="3"/>
  </r>
  <r>
    <s v="Alex Taylor"/>
    <s v="alex.taylor@gmail.com"/>
    <n v="64"/>
    <x v="4"/>
    <x v="1"/>
    <n v="9"/>
    <x v="3"/>
    <n v="6019.41"/>
    <x v="0"/>
    <n v="2018"/>
    <n v="6"/>
    <x v="0"/>
  </r>
  <r>
    <s v="John Smith"/>
    <s v="john.smith@yahoo.com"/>
    <n v="32"/>
    <x v="2"/>
    <x v="1"/>
    <n v="2"/>
    <x v="3"/>
    <n v="3901.46"/>
    <x v="1"/>
    <n v="2015"/>
    <n v="9"/>
    <x v="0"/>
  </r>
  <r>
    <s v="John Johnson"/>
    <s v="john.johnson@yahoo.com"/>
    <n v="18"/>
    <x v="3"/>
    <x v="1"/>
    <n v="99"/>
    <x v="2"/>
    <n v="838.94"/>
    <x v="2"/>
    <n v="2012"/>
    <n v="12"/>
    <x v="1"/>
  </r>
  <r>
    <s v="David Smith"/>
    <s v="david.smith@hotmail.com"/>
    <n v="34"/>
    <x v="2"/>
    <x v="1"/>
    <n v="56"/>
    <x v="1"/>
    <n v="132.51"/>
    <x v="3"/>
    <n v="2017"/>
    <n v="7"/>
    <x v="0"/>
  </r>
  <r>
    <s v="Alex Wilson"/>
    <s v="alex.wilson@yahoo.com"/>
    <n v="60"/>
    <x v="4"/>
    <x v="0"/>
    <n v="69"/>
    <x v="1"/>
    <n v="1055.77"/>
    <x v="2"/>
    <n v="2018"/>
    <n v="6"/>
    <x v="0"/>
  </r>
  <r>
    <s v="David Brown"/>
    <s v="david.brown@yahoo.com"/>
    <n v="28"/>
    <x v="2"/>
    <x v="1"/>
    <n v="47"/>
    <x v="0"/>
    <n v="9515.7199999999993"/>
    <x v="0"/>
    <n v="2022"/>
    <n v="2"/>
    <x v="2"/>
  </r>
  <r>
    <s v="Alex Taylor"/>
    <s v="alex.taylor@outlook.com"/>
    <n v="18"/>
    <x v="3"/>
    <x v="0"/>
    <n v="93"/>
    <x v="2"/>
    <n v="1590.71"/>
    <x v="2"/>
    <n v="2016"/>
    <n v="8"/>
    <x v="0"/>
  </r>
  <r>
    <s v="Paul Smith"/>
    <s v="paul.smith@yahoo.com"/>
    <n v="57"/>
    <x v="4"/>
    <x v="0"/>
    <n v="65"/>
    <x v="1"/>
    <n v="9109.06"/>
    <x v="0"/>
    <n v="2012"/>
    <n v="12"/>
    <x v="1"/>
  </r>
  <r>
    <s v="Alex Taylor"/>
    <s v="alex.taylor@outlook.com"/>
    <n v="45"/>
    <x v="0"/>
    <x v="1"/>
    <n v="85"/>
    <x v="2"/>
    <n v="1224.3"/>
    <x v="2"/>
    <n v="2011"/>
    <n v="13"/>
    <x v="1"/>
  </r>
  <r>
    <s v="Laura Johnson"/>
    <s v="laura.johnson@yahoo.com"/>
    <n v="54"/>
    <x v="5"/>
    <x v="0"/>
    <n v="61"/>
    <x v="1"/>
    <n v="6856.77"/>
    <x v="0"/>
    <n v="2022"/>
    <n v="2"/>
    <x v="2"/>
  </r>
  <r>
    <s v="Laura Smith"/>
    <s v="laura.smith@company.com"/>
    <n v="52"/>
    <x v="5"/>
    <x v="1"/>
    <n v="13"/>
    <x v="0"/>
    <n v="2030.19"/>
    <x v="1"/>
    <n v="2010"/>
    <n v="14"/>
    <x v="1"/>
  </r>
  <r>
    <s v="Laura Wilson"/>
    <s v="laura.wilson@gmail.com"/>
    <n v="46"/>
    <x v="5"/>
    <x v="1"/>
    <n v="64"/>
    <x v="1"/>
    <n v="8540.14"/>
    <x v="0"/>
    <n v="2021"/>
    <n v="3"/>
    <x v="2"/>
  </r>
  <r>
    <s v="John Moore"/>
    <s v="john.moore@hotmail.com"/>
    <n v="50"/>
    <x v="5"/>
    <x v="1"/>
    <n v="13"/>
    <x v="0"/>
    <n v="2304.89"/>
    <x v="1"/>
    <n v="2020"/>
    <n v="4"/>
    <x v="2"/>
  </r>
  <r>
    <s v="John Miller"/>
    <s v="john.miller@outlook.com"/>
    <n v="62"/>
    <x v="4"/>
    <x v="1"/>
    <n v="85"/>
    <x v="2"/>
    <n v="5293.72"/>
    <x v="0"/>
    <n v="2011"/>
    <n v="13"/>
    <x v="1"/>
  </r>
  <r>
    <s v="Alex Taylor"/>
    <s v="alex.taylor@company.com"/>
    <n v="67"/>
    <x v="1"/>
    <x v="0"/>
    <n v="45"/>
    <x v="0"/>
    <n v="8712.83"/>
    <x v="0"/>
    <n v="2017"/>
    <n v="7"/>
    <x v="0"/>
  </r>
  <r>
    <s v="Sarah Jones"/>
    <s v="sarah.jones@gmail.com"/>
    <n v="57"/>
    <x v="4"/>
    <x v="0"/>
    <n v="53"/>
    <x v="1"/>
    <n v="7234.49"/>
    <x v="0"/>
    <n v="2016"/>
    <n v="8"/>
    <x v="0"/>
  </r>
  <r>
    <s v="Alex Taylor"/>
    <s v="alex.taylor@gmail.com"/>
    <n v="38"/>
    <x v="0"/>
    <x v="1"/>
    <n v="40"/>
    <x v="0"/>
    <n v="7686.43"/>
    <x v="0"/>
    <n v="2012"/>
    <n v="12"/>
    <x v="1"/>
  </r>
  <r>
    <s v="Jane Taylor"/>
    <s v="jane.taylor@gmail.com"/>
    <n v="18"/>
    <x v="3"/>
    <x v="1"/>
    <n v="85"/>
    <x v="2"/>
    <n v="4445.1000000000004"/>
    <x v="1"/>
    <n v="2020"/>
    <n v="4"/>
    <x v="2"/>
  </r>
  <r>
    <s v="Jane Moore"/>
    <s v="jane.moore@yahoo.com"/>
    <n v="67"/>
    <x v="1"/>
    <x v="0"/>
    <n v="27"/>
    <x v="0"/>
    <n v="4908.6400000000003"/>
    <x v="1"/>
    <n v="2016"/>
    <n v="8"/>
    <x v="0"/>
  </r>
  <r>
    <s v="David Wilson"/>
    <s v="david.wilson@yahoo.com"/>
    <n v="58"/>
    <x v="4"/>
    <x v="0"/>
    <n v="85"/>
    <x v="2"/>
    <n v="2831.71"/>
    <x v="1"/>
    <n v="2010"/>
    <n v="14"/>
    <x v="1"/>
  </r>
  <r>
    <s v="Mike Miller"/>
    <s v="mike.miller@outlook.com"/>
    <n v="64"/>
    <x v="4"/>
    <x v="0"/>
    <n v="98"/>
    <x v="2"/>
    <n v="3607.84"/>
    <x v="1"/>
    <n v="2018"/>
    <n v="6"/>
    <x v="0"/>
  </r>
  <r>
    <s v="Paul Davis"/>
    <s v="paul.davis@hotmail.com"/>
    <n v="59"/>
    <x v="4"/>
    <x v="0"/>
    <n v="41"/>
    <x v="0"/>
    <n v="9777.4500000000007"/>
    <x v="0"/>
    <n v="2013"/>
    <n v="11"/>
    <x v="1"/>
  </r>
  <r>
    <s v="Alex Miller"/>
    <s v="alex.miller@outlook.com"/>
    <n v="48"/>
    <x v="5"/>
    <x v="1"/>
    <n v="47"/>
    <x v="0"/>
    <n v="6062.84"/>
    <x v="0"/>
    <n v="2012"/>
    <n v="12"/>
    <x v="1"/>
  </r>
  <r>
    <s v="Jane Davis"/>
    <s v="jane.davis@gmail.com"/>
    <n v="63"/>
    <x v="4"/>
    <x v="0"/>
    <n v="91"/>
    <x v="2"/>
    <n v="1444.52"/>
    <x v="2"/>
    <n v="2023"/>
    <n v="1"/>
    <x v="3"/>
  </r>
  <r>
    <s v="Chris Davis"/>
    <s v="chris.davis@outlook.com"/>
    <n v="58"/>
    <x v="4"/>
    <x v="1"/>
    <n v="31"/>
    <x v="0"/>
    <n v="3740.02"/>
    <x v="1"/>
    <n v="2020"/>
    <n v="4"/>
    <x v="2"/>
  </r>
  <r>
    <s v="John Brown"/>
    <s v="john.brown@gmail.com"/>
    <n v="59"/>
    <x v="4"/>
    <x v="0"/>
    <n v="60"/>
    <x v="1"/>
    <n v="6673.19"/>
    <x v="0"/>
    <n v="2017"/>
    <n v="7"/>
    <x v="0"/>
  </r>
  <r>
    <s v="John Williams"/>
    <s v="john.williams@hotmail.com"/>
    <n v="60"/>
    <x v="4"/>
    <x v="0"/>
    <n v="28"/>
    <x v="0"/>
    <n v="2461.34"/>
    <x v="1"/>
    <n v="2012"/>
    <n v="12"/>
    <x v="1"/>
  </r>
  <r>
    <s v="David Smith"/>
    <s v="david.smith@company.com"/>
    <n v="51"/>
    <x v="5"/>
    <x v="0"/>
    <n v="77"/>
    <x v="1"/>
    <n v="243.35"/>
    <x v="3"/>
    <n v="2018"/>
    <n v="6"/>
    <x v="0"/>
  </r>
  <r>
    <s v="Jane Wilson"/>
    <s v="jane.wilson@company.com"/>
    <n v="40"/>
    <x v="0"/>
    <x v="0"/>
    <n v="91"/>
    <x v="2"/>
    <n v="6540.43"/>
    <x v="0"/>
    <n v="2015"/>
    <n v="9"/>
    <x v="0"/>
  </r>
  <r>
    <s v="Katie Miller"/>
    <s v="katie.miller@yahoo.com"/>
    <n v="47"/>
    <x v="5"/>
    <x v="1"/>
    <n v="29"/>
    <x v="0"/>
    <n v="5465.99"/>
    <x v="0"/>
    <n v="2010"/>
    <n v="14"/>
    <x v="1"/>
  </r>
  <r>
    <s v="Jane Miller"/>
    <s v="jane.miller@gmail.com"/>
    <n v="43"/>
    <x v="0"/>
    <x v="1"/>
    <n v="30"/>
    <x v="0"/>
    <n v="3055.59"/>
    <x v="1"/>
    <n v="2012"/>
    <n v="12"/>
    <x v="1"/>
  </r>
  <r>
    <s v="Mike Johnson"/>
    <s v="mike.johnson@yahoo.com"/>
    <n v="53"/>
    <x v="5"/>
    <x v="1"/>
    <n v="35"/>
    <x v="0"/>
    <n v="6629.53"/>
    <x v="0"/>
    <n v="2011"/>
    <n v="13"/>
    <x v="1"/>
  </r>
  <r>
    <s v="Laura Miller"/>
    <s v="laura.miller@hotmail.com"/>
    <n v="62"/>
    <x v="4"/>
    <x v="1"/>
    <n v="56"/>
    <x v="1"/>
    <n v="9867.65"/>
    <x v="0"/>
    <n v="2019"/>
    <n v="5"/>
    <x v="0"/>
  </r>
  <r>
    <s v="Sarah Miller"/>
    <s v="sarah.miller@hotmail.com"/>
    <n v="66"/>
    <x v="1"/>
    <x v="1"/>
    <n v="8"/>
    <x v="3"/>
    <n v="5567.85"/>
    <x v="0"/>
    <n v="2011"/>
    <n v="13"/>
    <x v="1"/>
  </r>
  <r>
    <s v="Katie Taylor"/>
    <s v="katie.taylor@outlook.com"/>
    <n v="28"/>
    <x v="2"/>
    <x v="1"/>
    <n v="74"/>
    <x v="1"/>
    <n v="273.64"/>
    <x v="3"/>
    <n v="2013"/>
    <n v="11"/>
    <x v="1"/>
  </r>
  <r>
    <s v="Laura Brown"/>
    <s v="laura.brown@company.com"/>
    <n v="26"/>
    <x v="2"/>
    <x v="0"/>
    <n v="52"/>
    <x v="1"/>
    <n v="1205.69"/>
    <x v="2"/>
    <n v="2022"/>
    <n v="2"/>
    <x v="2"/>
  </r>
  <r>
    <s v="Jane Williams"/>
    <s v="jane.williams@company.com"/>
    <n v="51"/>
    <x v="5"/>
    <x v="1"/>
    <n v="49"/>
    <x v="0"/>
    <n v="8592.7099999999991"/>
    <x v="0"/>
    <n v="2015"/>
    <n v="9"/>
    <x v="0"/>
  </r>
  <r>
    <s v="Alex Miller"/>
    <s v="alex.miller@gmail.com"/>
    <n v="63"/>
    <x v="4"/>
    <x v="0"/>
    <n v="3"/>
    <x v="3"/>
    <n v="2663.37"/>
    <x v="1"/>
    <n v="2016"/>
    <n v="8"/>
    <x v="0"/>
  </r>
  <r>
    <s v="Chris Jones"/>
    <s v="chris.jones@company.com"/>
    <n v="18"/>
    <x v="3"/>
    <x v="1"/>
    <n v="34"/>
    <x v="0"/>
    <n v="9476.74"/>
    <x v="0"/>
    <n v="2022"/>
    <n v="2"/>
    <x v="2"/>
  </r>
  <r>
    <s v="Chris Brown"/>
    <s v="chris.brown@gmail.com"/>
    <n v="68"/>
    <x v="1"/>
    <x v="1"/>
    <n v="74"/>
    <x v="1"/>
    <n v="4048.14"/>
    <x v="1"/>
    <n v="2017"/>
    <n v="7"/>
    <x v="0"/>
  </r>
  <r>
    <s v="Chris Jones"/>
    <s v="chris.jones@outlook.com"/>
    <n v="54"/>
    <x v="5"/>
    <x v="0"/>
    <n v="23"/>
    <x v="0"/>
    <n v="7313.05"/>
    <x v="0"/>
    <n v="2014"/>
    <n v="10"/>
    <x v="1"/>
  </r>
  <r>
    <s v="John Davis"/>
    <s v="john.davis@hotmail.com"/>
    <n v="54"/>
    <x v="5"/>
    <x v="0"/>
    <n v="21"/>
    <x v="0"/>
    <n v="6781.67"/>
    <x v="0"/>
    <n v="2018"/>
    <n v="6"/>
    <x v="0"/>
  </r>
  <r>
    <s v="John Brown"/>
    <s v="john.brown@company.com"/>
    <n v="37"/>
    <x v="0"/>
    <x v="0"/>
    <n v="90"/>
    <x v="2"/>
    <n v="4538.84"/>
    <x v="1"/>
    <n v="2019"/>
    <n v="5"/>
    <x v="0"/>
  </r>
  <r>
    <s v="Jane Smith"/>
    <s v="jane.smith@yahoo.com"/>
    <n v="70"/>
    <x v="1"/>
    <x v="1"/>
    <n v="14"/>
    <x v="0"/>
    <n v="2792.89"/>
    <x v="1"/>
    <n v="2020"/>
    <n v="4"/>
    <x v="2"/>
  </r>
  <r>
    <s v="Mike Wilson"/>
    <s v="mike.wilson@outlook.com"/>
    <n v="60"/>
    <x v="4"/>
    <x v="1"/>
    <n v="35"/>
    <x v="0"/>
    <n v="6326.73"/>
    <x v="0"/>
    <n v="2010"/>
    <n v="14"/>
    <x v="1"/>
  </r>
  <r>
    <s v="Katie Miller"/>
    <s v="katie.miller@yahoo.com"/>
    <n v="62"/>
    <x v="4"/>
    <x v="0"/>
    <n v="80"/>
    <x v="1"/>
    <n v="7786.87"/>
    <x v="0"/>
    <n v="2018"/>
    <n v="6"/>
    <x v="0"/>
  </r>
  <r>
    <s v="Katie Davis"/>
    <s v="katie.davis@company.com"/>
    <n v="38"/>
    <x v="0"/>
    <x v="0"/>
    <n v="12"/>
    <x v="0"/>
    <n v="7939.43"/>
    <x v="0"/>
    <n v="2014"/>
    <n v="10"/>
    <x v="1"/>
  </r>
  <r>
    <s v="Katie Davis"/>
    <s v="katie.davis@company.com"/>
    <n v="39"/>
    <x v="0"/>
    <x v="0"/>
    <n v="12"/>
    <x v="0"/>
    <n v="7939.43"/>
    <x v="0"/>
    <n v="2014"/>
    <n v="10"/>
    <x v="1"/>
  </r>
  <r>
    <s v="Alex Brown"/>
    <s v="alex.brown@gmail.com"/>
    <n v="44"/>
    <x v="0"/>
    <x v="0"/>
    <n v="15"/>
    <x v="0"/>
    <n v="6131.81"/>
    <x v="0"/>
    <n v="2023"/>
    <n v="1"/>
    <x v="3"/>
  </r>
  <r>
    <s v="Mike Smith"/>
    <s v="mike.smith@company.com"/>
    <n v="45"/>
    <x v="0"/>
    <x v="1"/>
    <n v="64"/>
    <x v="1"/>
    <n v="463.21"/>
    <x v="3"/>
    <n v="2011"/>
    <n v="13"/>
    <x v="1"/>
  </r>
  <r>
    <s v="Mike Miller"/>
    <s v="mike.miller@company.com"/>
    <n v="62"/>
    <x v="4"/>
    <x v="1"/>
    <n v="21"/>
    <x v="0"/>
    <n v="9807.5300000000007"/>
    <x v="0"/>
    <n v="2012"/>
    <n v="12"/>
    <x v="1"/>
  </r>
  <r>
    <s v="Jane Davis"/>
    <s v="jane.davis@hotmail.com"/>
    <n v="35"/>
    <x v="2"/>
    <x v="1"/>
    <n v="52"/>
    <x v="1"/>
    <n v="8229.43"/>
    <x v="0"/>
    <n v="2022"/>
    <n v="2"/>
    <x v="2"/>
  </r>
  <r>
    <s v="Katie Davis"/>
    <s v="katie.davis@yahoo.com"/>
    <n v="18"/>
    <x v="3"/>
    <x v="1"/>
    <n v="35"/>
    <x v="0"/>
    <n v="1847.15"/>
    <x v="2"/>
    <n v="2012"/>
    <n v="12"/>
    <x v="1"/>
  </r>
  <r>
    <s v="Paul Miller"/>
    <s v="paul.miller@company.com"/>
    <n v="53"/>
    <x v="5"/>
    <x v="0"/>
    <n v="5"/>
    <x v="3"/>
    <n v="1188.5899999999999"/>
    <x v="2"/>
    <n v="2014"/>
    <n v="10"/>
    <x v="1"/>
  </r>
  <r>
    <s v="Katie Taylor"/>
    <s v="katie.taylor@yahoo.com"/>
    <n v="58"/>
    <x v="4"/>
    <x v="1"/>
    <n v="87"/>
    <x v="2"/>
    <n v="6283.47"/>
    <x v="0"/>
    <n v="2015"/>
    <n v="9"/>
    <x v="0"/>
  </r>
  <r>
    <s v="Jane Davis"/>
    <s v="jane.davis@company.com"/>
    <n v="59"/>
    <x v="4"/>
    <x v="1"/>
    <n v="6"/>
    <x v="3"/>
    <n v="5446.43"/>
    <x v="0"/>
    <n v="2011"/>
    <n v="13"/>
    <x v="1"/>
  </r>
  <r>
    <s v="John Taylor"/>
    <s v="john.taylor@yahoo.com"/>
    <n v="24"/>
    <x v="3"/>
    <x v="1"/>
    <n v="18"/>
    <x v="0"/>
    <n v="4744.46"/>
    <x v="1"/>
    <n v="2011"/>
    <n v="13"/>
    <x v="1"/>
  </r>
  <r>
    <s v="Sarah Jones"/>
    <s v="sarah.jones@hotmail.com"/>
    <n v="70"/>
    <x v="1"/>
    <x v="1"/>
    <n v="89"/>
    <x v="2"/>
    <n v="5801.37"/>
    <x v="0"/>
    <n v="2016"/>
    <n v="8"/>
    <x v="0"/>
  </r>
  <r>
    <s v="David Brown"/>
    <s v="david.brown@gmail.com"/>
    <n v="27"/>
    <x v="2"/>
    <x v="0"/>
    <n v="47"/>
    <x v="0"/>
    <n v="8266.61"/>
    <x v="0"/>
    <n v="2016"/>
    <n v="8"/>
    <x v="0"/>
  </r>
  <r>
    <s v="John Miller"/>
    <s v="john.miller@hotmail.com"/>
    <n v="64"/>
    <x v="4"/>
    <x v="0"/>
    <n v="15"/>
    <x v="0"/>
    <n v="6130.98"/>
    <x v="0"/>
    <n v="2015"/>
    <n v="9"/>
    <x v="0"/>
  </r>
  <r>
    <s v="John Wilson"/>
    <s v="john.wilson@yahoo.com"/>
    <n v="67"/>
    <x v="1"/>
    <x v="1"/>
    <n v="71"/>
    <x v="1"/>
    <n v="9449.06"/>
    <x v="0"/>
    <n v="2010"/>
    <n v="14"/>
    <x v="1"/>
  </r>
  <r>
    <s v="Laura Williams"/>
    <s v="laura.williams@outlook.com"/>
    <n v="70"/>
    <x v="1"/>
    <x v="1"/>
    <n v="97"/>
    <x v="2"/>
    <n v="4143.6400000000003"/>
    <x v="1"/>
    <n v="2016"/>
    <n v="8"/>
    <x v="0"/>
  </r>
  <r>
    <s v="Alex Jones"/>
    <s v="alex.jones@outlook.com"/>
    <n v="38"/>
    <x v="0"/>
    <x v="1"/>
    <n v="23"/>
    <x v="0"/>
    <n v="7298.88"/>
    <x v="0"/>
    <n v="2019"/>
    <n v="5"/>
    <x v="0"/>
  </r>
  <r>
    <s v="Laura Taylor"/>
    <s v="laura.taylor@yahoo.com"/>
    <n v="35"/>
    <x v="2"/>
    <x v="0"/>
    <n v="62"/>
    <x v="1"/>
    <n v="9110.25"/>
    <x v="0"/>
    <n v="2020"/>
    <n v="4"/>
    <x v="2"/>
  </r>
  <r>
    <s v="Katie Taylor"/>
    <s v="katie.taylor@gmail.com"/>
    <n v="63"/>
    <x v="4"/>
    <x v="0"/>
    <n v="99"/>
    <x v="2"/>
    <n v="6604.14"/>
    <x v="0"/>
    <n v="2017"/>
    <n v="7"/>
    <x v="0"/>
  </r>
  <r>
    <s v="David Jones"/>
    <s v="david.jones@hotmail.com"/>
    <n v="26"/>
    <x v="2"/>
    <x v="0"/>
    <n v="25"/>
    <x v="0"/>
    <n v="3444.19"/>
    <x v="1"/>
    <n v="2023"/>
    <n v="1"/>
    <x v="3"/>
  </r>
  <r>
    <s v="Alex Smith"/>
    <s v="alex.smith@gmail.com"/>
    <n v="39"/>
    <x v="0"/>
    <x v="1"/>
    <n v="50"/>
    <x v="0"/>
    <n v="7587.54"/>
    <x v="0"/>
    <n v="2018"/>
    <n v="6"/>
    <x v="0"/>
  </r>
  <r>
    <s v="Jane Wilson"/>
    <s v="jane.wilson@gmail.com"/>
    <n v="59"/>
    <x v="4"/>
    <x v="1"/>
    <n v="48"/>
    <x v="0"/>
    <n v="9772.1299999999992"/>
    <x v="0"/>
    <n v="2019"/>
    <n v="5"/>
    <x v="0"/>
  </r>
  <r>
    <s v="David Taylor"/>
    <s v="david.taylor@yahoo.com"/>
    <n v="43"/>
    <x v="0"/>
    <x v="1"/>
    <n v="78"/>
    <x v="1"/>
    <n v="1475.84"/>
    <x v="2"/>
    <n v="2011"/>
    <n v="13"/>
    <x v="1"/>
  </r>
  <r>
    <s v="John Jones"/>
    <s v="john.jones@yahoo.com"/>
    <n v="70"/>
    <x v="1"/>
    <x v="0"/>
    <n v="96"/>
    <x v="2"/>
    <n v="4601.82"/>
    <x v="1"/>
    <n v="2011"/>
    <n v="13"/>
    <x v="1"/>
  </r>
  <r>
    <s v="Mike Miller"/>
    <s v="mike.miller@gmail.com"/>
    <n v="28"/>
    <x v="2"/>
    <x v="0"/>
    <n v="5"/>
    <x v="3"/>
    <n v="5825.23"/>
    <x v="0"/>
    <n v="2022"/>
    <n v="2"/>
    <x v="2"/>
  </r>
  <r>
    <s v="Katie Brown"/>
    <s v="katie.brown@hotmail.com"/>
    <n v="51"/>
    <x v="5"/>
    <x v="1"/>
    <n v="55"/>
    <x v="1"/>
    <n v="5148.99"/>
    <x v="0"/>
    <n v="2012"/>
    <n v="12"/>
    <x v="1"/>
  </r>
  <r>
    <s v="Katie Miller"/>
    <s v="katie.miller@gmail.com"/>
    <n v="29"/>
    <x v="2"/>
    <x v="1"/>
    <n v="5"/>
    <x v="3"/>
    <n v="1716.07"/>
    <x v="2"/>
    <n v="2010"/>
    <n v="14"/>
    <x v="1"/>
  </r>
  <r>
    <s v="Katie Smith"/>
    <s v="katie.smith@outlook.com"/>
    <n v="57"/>
    <x v="4"/>
    <x v="1"/>
    <n v="57"/>
    <x v="1"/>
    <n v="8258.31"/>
    <x v="0"/>
    <n v="2019"/>
    <n v="5"/>
    <x v="0"/>
  </r>
  <r>
    <s v="Jane Wilson"/>
    <s v="jane.wilson@company.com"/>
    <n v="50"/>
    <x v="5"/>
    <x v="1"/>
    <n v="55"/>
    <x v="1"/>
    <n v="8546.44"/>
    <x v="0"/>
    <n v="2018"/>
    <n v="6"/>
    <x v="0"/>
  </r>
  <r>
    <s v="John Smith"/>
    <s v="john.smith@outlook.com"/>
    <n v="46"/>
    <x v="5"/>
    <x v="1"/>
    <n v="31"/>
    <x v="0"/>
    <n v="7033.93"/>
    <x v="0"/>
    <n v="2017"/>
    <n v="7"/>
    <x v="0"/>
  </r>
  <r>
    <s v="Jane Williams"/>
    <s v="jane.williams@company.com"/>
    <n v="42"/>
    <x v="0"/>
    <x v="1"/>
    <n v="38"/>
    <x v="0"/>
    <n v="4304.3900000000003"/>
    <x v="1"/>
    <n v="2015"/>
    <n v="9"/>
    <x v="0"/>
  </r>
  <r>
    <s v="Alex Jones"/>
    <s v="alex.jones@hotmail.com"/>
    <n v="20"/>
    <x v="3"/>
    <x v="1"/>
    <n v="97"/>
    <x v="2"/>
    <n v="5339.72"/>
    <x v="0"/>
    <n v="2017"/>
    <n v="7"/>
    <x v="0"/>
  </r>
  <r>
    <s v="John Miller"/>
    <s v="john.miller@outlook.com"/>
    <n v="33"/>
    <x v="2"/>
    <x v="0"/>
    <n v="74"/>
    <x v="1"/>
    <n v="4591.16"/>
    <x v="1"/>
    <n v="2014"/>
    <n v="10"/>
    <x v="1"/>
  </r>
  <r>
    <s v="Paul Taylor"/>
    <s v="paul.taylor@yahoo.com"/>
    <n v="18"/>
    <x v="3"/>
    <x v="1"/>
    <n v="6"/>
    <x v="3"/>
    <n v="2294.83"/>
    <x v="1"/>
    <n v="2018"/>
    <n v="6"/>
    <x v="0"/>
  </r>
  <r>
    <s v="Laura Williams"/>
    <s v="laura.williams@outlook.com"/>
    <n v="39"/>
    <x v="0"/>
    <x v="0"/>
    <n v="85"/>
    <x v="2"/>
    <n v="7108.26"/>
    <x v="0"/>
    <n v="2021"/>
    <n v="3"/>
    <x v="2"/>
  </r>
  <r>
    <s v="Jane Taylor"/>
    <s v="jane.taylor@company.com"/>
    <n v="35"/>
    <x v="2"/>
    <x v="1"/>
    <n v="38"/>
    <x v="0"/>
    <n v="5627.2"/>
    <x v="0"/>
    <n v="2023"/>
    <n v="1"/>
    <x v="3"/>
  </r>
  <r>
    <s v="Chris Wilson"/>
    <s v="chris.wilson@outlook.com"/>
    <n v="18"/>
    <x v="3"/>
    <x v="1"/>
    <n v="93"/>
    <x v="2"/>
    <n v="4748.9399999999996"/>
    <x v="1"/>
    <n v="2023"/>
    <n v="1"/>
    <x v="3"/>
  </r>
  <r>
    <s v="Chris Johnson"/>
    <s v="chris.johnson@outlook.com"/>
    <n v="56"/>
    <x v="4"/>
    <x v="0"/>
    <n v="18"/>
    <x v="0"/>
    <n v="8320.67"/>
    <x v="0"/>
    <n v="2016"/>
    <n v="8"/>
    <x v="0"/>
  </r>
  <r>
    <s v="Alex Johnson"/>
    <s v="alex.johnson@outlook.com"/>
    <n v="20"/>
    <x v="3"/>
    <x v="1"/>
    <n v="64"/>
    <x v="1"/>
    <n v="2013.6"/>
    <x v="1"/>
    <n v="2019"/>
    <n v="5"/>
    <x v="0"/>
  </r>
  <r>
    <s v="Katie Wilson"/>
    <s v="katie.wilson@outlook.com"/>
    <n v="51"/>
    <x v="5"/>
    <x v="0"/>
    <n v="48"/>
    <x v="0"/>
    <n v="1916.42"/>
    <x v="2"/>
    <n v="2016"/>
    <n v="8"/>
    <x v="0"/>
  </r>
  <r>
    <s v="Chris Jones"/>
    <s v="chris.jones@hotmail.com"/>
    <n v="65"/>
    <x v="4"/>
    <x v="0"/>
    <n v="32"/>
    <x v="0"/>
    <n v="8233.2900000000009"/>
    <x v="0"/>
    <n v="2012"/>
    <n v="12"/>
    <x v="1"/>
  </r>
  <r>
    <s v="Chris Davis"/>
    <s v="chris.davis@outlook.com"/>
    <n v="29"/>
    <x v="2"/>
    <x v="1"/>
    <n v="11"/>
    <x v="0"/>
    <n v="7875.73"/>
    <x v="0"/>
    <n v="2010"/>
    <n v="14"/>
    <x v="1"/>
  </r>
  <r>
    <s v="Laura Jones"/>
    <s v="laura.jones@hotmail.com"/>
    <n v="66"/>
    <x v="1"/>
    <x v="0"/>
    <n v="67"/>
    <x v="1"/>
    <n v="7460.64"/>
    <x v="0"/>
    <n v="2014"/>
    <n v="10"/>
    <x v="1"/>
  </r>
  <r>
    <s v="David Williams"/>
    <s v="david.williams@gmail.com"/>
    <n v="48"/>
    <x v="5"/>
    <x v="0"/>
    <n v="7"/>
    <x v="3"/>
    <n v="7698.87"/>
    <x v="0"/>
    <n v="2020"/>
    <n v="4"/>
    <x v="2"/>
  </r>
  <r>
    <s v="Alex Moore"/>
    <s v="alex.moore@company.com"/>
    <n v="34"/>
    <x v="2"/>
    <x v="1"/>
    <n v="27"/>
    <x v="0"/>
    <n v="3997.93"/>
    <x v="1"/>
    <n v="2010"/>
    <n v="14"/>
    <x v="1"/>
  </r>
  <r>
    <s v="Alex Moore"/>
    <s v="alex.moore@hotmail.com"/>
    <n v="29"/>
    <x v="2"/>
    <x v="0"/>
    <n v="27"/>
    <x v="0"/>
    <n v="3997.93"/>
    <x v="1"/>
    <n v="2010"/>
    <n v="14"/>
    <x v="1"/>
  </r>
  <r>
    <s v="Paul Davis"/>
    <s v="paul.davis@hotmail.com"/>
    <n v="27"/>
    <x v="2"/>
    <x v="0"/>
    <n v="80"/>
    <x v="1"/>
    <n v="1808.06"/>
    <x v="2"/>
    <n v="2018"/>
    <n v="6"/>
    <x v="0"/>
  </r>
  <r>
    <s v="John Jones"/>
    <s v="john.jones@gmail.com"/>
    <n v="55"/>
    <x v="5"/>
    <x v="1"/>
    <n v="20"/>
    <x v="0"/>
    <n v="1581.79"/>
    <x v="2"/>
    <n v="2020"/>
    <n v="4"/>
    <x v="2"/>
  </r>
  <r>
    <s v="Alex Miller"/>
    <s v="alex.miller@hotmail.com"/>
    <n v="20"/>
    <x v="3"/>
    <x v="1"/>
    <n v="75"/>
    <x v="1"/>
    <n v="5362.8"/>
    <x v="0"/>
    <n v="2022"/>
    <n v="2"/>
    <x v="2"/>
  </r>
  <r>
    <s v="Chris Williams"/>
    <s v="chris.williams@company.com"/>
    <n v="35"/>
    <x v="2"/>
    <x v="0"/>
    <n v="31"/>
    <x v="0"/>
    <n v="316.64"/>
    <x v="3"/>
    <n v="2011"/>
    <n v="13"/>
    <x v="1"/>
  </r>
  <r>
    <s v="Jane Miller"/>
    <s v="jane.miller@outlook.com"/>
    <n v="50"/>
    <x v="5"/>
    <x v="1"/>
    <n v="64"/>
    <x v="1"/>
    <n v="6940.88"/>
    <x v="0"/>
    <n v="2022"/>
    <n v="2"/>
    <x v="2"/>
  </r>
  <r>
    <s v="John Miller"/>
    <s v="john.miller@yahoo.com"/>
    <n v="53"/>
    <x v="5"/>
    <x v="1"/>
    <n v="50"/>
    <x v="0"/>
    <n v="3038.28"/>
    <x v="1"/>
    <n v="2016"/>
    <n v="8"/>
    <x v="0"/>
  </r>
  <r>
    <s v="Laura Brown"/>
    <s v="laura.brown@gmail.com"/>
    <n v="66"/>
    <x v="1"/>
    <x v="0"/>
    <n v="84"/>
    <x v="2"/>
    <n v="8620.5400000000009"/>
    <x v="0"/>
    <n v="2012"/>
    <n v="12"/>
    <x v="1"/>
  </r>
  <r>
    <s v="David Jones"/>
    <s v="david.jones@outlook.com"/>
    <n v="20"/>
    <x v="3"/>
    <x v="0"/>
    <n v="42"/>
    <x v="0"/>
    <n v="205.6"/>
    <x v="3"/>
    <n v="2021"/>
    <n v="3"/>
    <x v="2"/>
  </r>
  <r>
    <s v="Paul Williams"/>
    <s v="paul.williams@company.com"/>
    <n v="34"/>
    <x v="2"/>
    <x v="1"/>
    <n v="36"/>
    <x v="0"/>
    <n v="5746.01"/>
    <x v="0"/>
    <n v="2019"/>
    <n v="5"/>
    <x v="0"/>
  </r>
  <r>
    <s v="Paul Johnson"/>
    <s v="paul.johnson@outlook.com"/>
    <n v="69"/>
    <x v="1"/>
    <x v="0"/>
    <n v="47"/>
    <x v="0"/>
    <n v="2614.73"/>
    <x v="1"/>
    <n v="2012"/>
    <n v="12"/>
    <x v="1"/>
  </r>
  <r>
    <s v="Mike Smith"/>
    <s v="mike.smith@company.com"/>
    <n v="68"/>
    <x v="1"/>
    <x v="0"/>
    <n v="97"/>
    <x v="2"/>
    <n v="7756.7"/>
    <x v="0"/>
    <n v="2018"/>
    <n v="6"/>
    <x v="0"/>
  </r>
  <r>
    <s v="Paul Moore"/>
    <s v="paul.moore@company.com"/>
    <n v="32"/>
    <x v="2"/>
    <x v="0"/>
    <n v="61"/>
    <x v="1"/>
    <n v="4880.91"/>
    <x v="1"/>
    <n v="2013"/>
    <n v="11"/>
    <x v="1"/>
  </r>
  <r>
    <s v="David Brown"/>
    <s v="david.brown@company.com"/>
    <n v="21"/>
    <x v="3"/>
    <x v="0"/>
    <n v="90"/>
    <x v="2"/>
    <n v="748.68"/>
    <x v="2"/>
    <n v="2019"/>
    <n v="5"/>
    <x v="0"/>
  </r>
  <r>
    <s v="Jane Smith"/>
    <s v="jane.smith@outlook.com"/>
    <n v="69"/>
    <x v="1"/>
    <x v="1"/>
    <n v="31"/>
    <x v="0"/>
    <n v="8653.0400000000009"/>
    <x v="0"/>
    <n v="2020"/>
    <n v="4"/>
    <x v="2"/>
  </r>
  <r>
    <s v="Jane Wilson"/>
    <s v="jane.wilson@outlook.com"/>
    <n v="66"/>
    <x v="1"/>
    <x v="1"/>
    <n v="66"/>
    <x v="1"/>
    <n v="1143"/>
    <x v="2"/>
    <n v="2012"/>
    <n v="12"/>
    <x v="1"/>
  </r>
  <r>
    <s v="Jane Smith"/>
    <s v="jane.smith@company.com"/>
    <n v="42"/>
    <x v="0"/>
    <x v="0"/>
    <n v="58"/>
    <x v="1"/>
    <n v="290.58"/>
    <x v="3"/>
    <n v="2011"/>
    <n v="13"/>
    <x v="1"/>
  </r>
  <r>
    <s v="Katie Taylor"/>
    <s v="katie.taylor@gmail.com"/>
    <n v="49"/>
    <x v="5"/>
    <x v="0"/>
    <n v="67"/>
    <x v="1"/>
    <n v="5130.9799999999996"/>
    <x v="0"/>
    <n v="2022"/>
    <n v="2"/>
    <x v="2"/>
  </r>
  <r>
    <s v="Jane Williams"/>
    <s v="jane.williams@gmail.com"/>
    <n v="68"/>
    <x v="1"/>
    <x v="0"/>
    <n v="99"/>
    <x v="2"/>
    <n v="1769.1"/>
    <x v="2"/>
    <n v="2023"/>
    <n v="1"/>
    <x v="3"/>
  </r>
  <r>
    <s v="Katie Miller"/>
    <s v="katie.miller@outlook.com"/>
    <n v="32"/>
    <x v="2"/>
    <x v="1"/>
    <n v="47"/>
    <x v="0"/>
    <n v="1444.25"/>
    <x v="2"/>
    <n v="2020"/>
    <n v="4"/>
    <x v="2"/>
  </r>
  <r>
    <s v="Laura Johnson"/>
    <s v="laura.johnson@hotmail.com"/>
    <n v="48"/>
    <x v="5"/>
    <x v="0"/>
    <n v="77"/>
    <x v="1"/>
    <n v="9049.43"/>
    <x v="0"/>
    <n v="2018"/>
    <n v="6"/>
    <x v="0"/>
  </r>
  <r>
    <s v="John Davis"/>
    <s v="john.davis@hotmail.com"/>
    <n v="22"/>
    <x v="3"/>
    <x v="0"/>
    <n v="47"/>
    <x v="0"/>
    <n v="3200.41"/>
    <x v="1"/>
    <n v="2023"/>
    <n v="1"/>
    <x v="3"/>
  </r>
  <r>
    <s v="John Taylor"/>
    <s v="john.taylor@yahoo.com"/>
    <n v="21"/>
    <x v="3"/>
    <x v="1"/>
    <n v="60"/>
    <x v="1"/>
    <n v="8188.52"/>
    <x v="0"/>
    <n v="2018"/>
    <n v="6"/>
    <x v="0"/>
  </r>
  <r>
    <s v="John Jones"/>
    <s v="john.jones@gmail.com"/>
    <n v="23"/>
    <x v="3"/>
    <x v="1"/>
    <n v="33"/>
    <x v="0"/>
    <n v="9233.93"/>
    <x v="0"/>
    <n v="2019"/>
    <n v="5"/>
    <x v="0"/>
  </r>
  <r>
    <s v="John Brown"/>
    <s v="john.brown@outlook.com"/>
    <n v="25"/>
    <x v="3"/>
    <x v="0"/>
    <n v="35"/>
    <x v="0"/>
    <n v="6125.2"/>
    <x v="0"/>
    <n v="2021"/>
    <n v="3"/>
    <x v="2"/>
  </r>
  <r>
    <s v="Katie Brown"/>
    <s v="katie.brown@company.com"/>
    <n v="53"/>
    <x v="5"/>
    <x v="1"/>
    <n v="68"/>
    <x v="1"/>
    <n v="5695.16"/>
    <x v="0"/>
    <n v="2011"/>
    <n v="13"/>
    <x v="1"/>
  </r>
  <r>
    <s v="David Miller"/>
    <s v="david.miller@company.com"/>
    <n v="57"/>
    <x v="4"/>
    <x v="1"/>
    <n v="21"/>
    <x v="0"/>
    <n v="2795.46"/>
    <x v="1"/>
    <n v="2012"/>
    <n v="12"/>
    <x v="1"/>
  </r>
  <r>
    <s v="Mike Wilson"/>
    <s v="mike.wilson@hotmail.com"/>
    <n v="46"/>
    <x v="5"/>
    <x v="0"/>
    <n v="56"/>
    <x v="1"/>
    <n v="683.87"/>
    <x v="2"/>
    <n v="2021"/>
    <n v="3"/>
    <x v="2"/>
  </r>
  <r>
    <s v="Sarah Miller"/>
    <s v="sarah.miller@yahoo.com"/>
    <n v="42"/>
    <x v="0"/>
    <x v="1"/>
    <n v="30"/>
    <x v="0"/>
    <n v="8388.64"/>
    <x v="0"/>
    <n v="2019"/>
    <n v="5"/>
    <x v="0"/>
  </r>
  <r>
    <s v="Chris Brown"/>
    <s v="chris.brown@gmail.com"/>
    <n v="65"/>
    <x v="4"/>
    <x v="1"/>
    <n v="45"/>
    <x v="0"/>
    <n v="5821.78"/>
    <x v="0"/>
    <n v="2017"/>
    <n v="7"/>
    <x v="0"/>
  </r>
  <r>
    <s v="Katie Taylor"/>
    <s v="katie.taylor@hotmail.com"/>
    <n v="31"/>
    <x v="2"/>
    <x v="0"/>
    <n v="74"/>
    <x v="1"/>
    <n v="4289.7700000000004"/>
    <x v="1"/>
    <n v="2013"/>
    <n v="11"/>
    <x v="1"/>
  </r>
  <r>
    <s v="John Davis"/>
    <s v="john.davis@company.com"/>
    <n v="48"/>
    <x v="5"/>
    <x v="0"/>
    <n v="99"/>
    <x v="2"/>
    <n v="6166.4"/>
    <x v="0"/>
    <n v="2019"/>
    <n v="5"/>
    <x v="0"/>
  </r>
  <r>
    <s v="John Johnson"/>
    <s v="john.johnson@outlook.com"/>
    <n v="29"/>
    <x v="2"/>
    <x v="0"/>
    <n v="33"/>
    <x v="0"/>
    <n v="8869.17"/>
    <x v="0"/>
    <n v="2012"/>
    <n v="12"/>
    <x v="1"/>
  </r>
  <r>
    <s v="Alex Miller"/>
    <s v="alex.miller@company.com"/>
    <n v="39"/>
    <x v="0"/>
    <x v="0"/>
    <n v="6"/>
    <x v="3"/>
    <n v="2234.44"/>
    <x v="1"/>
    <n v="2022"/>
    <n v="2"/>
    <x v="2"/>
  </r>
  <r>
    <s v="Jane Brown"/>
    <s v="jane.brown@gmail.com"/>
    <n v="23"/>
    <x v="3"/>
    <x v="1"/>
    <n v="59"/>
    <x v="1"/>
    <n v="5096.34"/>
    <x v="0"/>
    <n v="2018"/>
    <n v="6"/>
    <x v="0"/>
  </r>
  <r>
    <s v="Alex Williams"/>
    <s v="alex.williams@hotmail.com"/>
    <n v="69"/>
    <x v="1"/>
    <x v="0"/>
    <n v="33"/>
    <x v="0"/>
    <n v="6649.41"/>
    <x v="0"/>
    <n v="2017"/>
    <n v="7"/>
    <x v="0"/>
  </r>
  <r>
    <s v="David Smith"/>
    <s v="david.smith@hotmail.com"/>
    <n v="55"/>
    <x v="5"/>
    <x v="1"/>
    <n v="96"/>
    <x v="2"/>
    <n v="1129.52"/>
    <x v="2"/>
    <n v="2012"/>
    <n v="12"/>
    <x v="1"/>
  </r>
  <r>
    <s v="Paul Davis"/>
    <s v="paul.davis@company.com"/>
    <n v="19"/>
    <x v="3"/>
    <x v="1"/>
    <n v="24"/>
    <x v="0"/>
    <n v="8030.4"/>
    <x v="0"/>
    <n v="2020"/>
    <n v="4"/>
    <x v="2"/>
  </r>
  <r>
    <s v="Laura Jones"/>
    <s v="laura.jones@outlook.com"/>
    <n v="20"/>
    <x v="3"/>
    <x v="0"/>
    <n v="62"/>
    <x v="1"/>
    <n v="5465.81"/>
    <x v="0"/>
    <n v="2012"/>
    <n v="12"/>
    <x v="1"/>
  </r>
  <r>
    <s v="Mike Jones"/>
    <s v="mike.jones@yahoo.com"/>
    <n v="68"/>
    <x v="1"/>
    <x v="0"/>
    <n v="74"/>
    <x v="1"/>
    <n v="3213.73"/>
    <x v="1"/>
    <n v="2023"/>
    <n v="1"/>
    <x v="3"/>
  </r>
  <r>
    <s v="Chris Miller"/>
    <s v="chris.miller@hotmail.com"/>
    <n v="37"/>
    <x v="0"/>
    <x v="1"/>
    <n v="12"/>
    <x v="0"/>
    <n v="9037.94"/>
    <x v="0"/>
    <n v="2021"/>
    <n v="3"/>
    <x v="2"/>
  </r>
  <r>
    <s v="Alex Moore"/>
    <s v="alex.moore@yahoo.com"/>
    <n v="51"/>
    <x v="5"/>
    <x v="0"/>
    <n v="17"/>
    <x v="0"/>
    <n v="6265.8"/>
    <x v="0"/>
    <n v="2022"/>
    <n v="2"/>
    <x v="2"/>
  </r>
  <r>
    <s v="Paul Johnson"/>
    <s v="paul.johnson@outlook.com"/>
    <n v="27"/>
    <x v="2"/>
    <x v="0"/>
    <n v="83"/>
    <x v="2"/>
    <n v="7514.28"/>
    <x v="0"/>
    <n v="2021"/>
    <n v="3"/>
    <x v="2"/>
  </r>
  <r>
    <s v="Jane Wilson"/>
    <s v="jane.wilson@outlook.com"/>
    <n v="66"/>
    <x v="1"/>
    <x v="0"/>
    <n v="45"/>
    <x v="0"/>
    <n v="1065.99"/>
    <x v="2"/>
    <n v="2021"/>
    <n v="3"/>
    <x v="2"/>
  </r>
  <r>
    <s v="Laura Taylor"/>
    <s v="laura.taylor@yahoo.com"/>
    <n v="25"/>
    <x v="3"/>
    <x v="1"/>
    <n v="7"/>
    <x v="3"/>
    <n v="3778.83"/>
    <x v="1"/>
    <n v="2022"/>
    <n v="2"/>
    <x v="2"/>
  </r>
  <r>
    <s v="John Moore"/>
    <s v="john.moore@gmail.com"/>
    <n v="40"/>
    <x v="0"/>
    <x v="1"/>
    <n v="68"/>
    <x v="1"/>
    <n v="3306.99"/>
    <x v="1"/>
    <n v="2023"/>
    <n v="1"/>
    <x v="3"/>
  </r>
  <r>
    <s v="Mike Taylor"/>
    <s v="mike.taylor@company.com"/>
    <n v="36"/>
    <x v="0"/>
    <x v="0"/>
    <n v="43"/>
    <x v="0"/>
    <n v="9930.39"/>
    <x v="0"/>
    <n v="2015"/>
    <n v="9"/>
    <x v="0"/>
  </r>
  <r>
    <s v="Mike Johnson"/>
    <s v="mike.johnson@outlook.com"/>
    <n v="47"/>
    <x v="5"/>
    <x v="0"/>
    <n v="66"/>
    <x v="1"/>
    <n v="2902.48"/>
    <x v="1"/>
    <n v="2020"/>
    <n v="4"/>
    <x v="2"/>
  </r>
  <r>
    <s v="Mike Smith"/>
    <s v="mike.smith@outlook.com"/>
    <n v="35"/>
    <x v="2"/>
    <x v="1"/>
    <n v="19"/>
    <x v="0"/>
    <n v="3794.8"/>
    <x v="1"/>
    <n v="2017"/>
    <n v="7"/>
    <x v="0"/>
  </r>
  <r>
    <s v="John Smith"/>
    <s v="john.smith@gmail.com"/>
    <n v="52"/>
    <x v="5"/>
    <x v="1"/>
    <n v="34"/>
    <x v="0"/>
    <n v="8818.56"/>
    <x v="0"/>
    <n v="2016"/>
    <n v="8"/>
    <x v="0"/>
  </r>
  <r>
    <s v="David Miller"/>
    <s v="david.miller@hotmail.com"/>
    <n v="22"/>
    <x v="3"/>
    <x v="0"/>
    <n v="83"/>
    <x v="2"/>
    <n v="9333.86"/>
    <x v="0"/>
    <n v="2014"/>
    <n v="10"/>
    <x v="1"/>
  </r>
  <r>
    <s v="Chris Johnson"/>
    <s v="chris.johnson@yahoo.com"/>
    <n v="67"/>
    <x v="1"/>
    <x v="1"/>
    <n v="48"/>
    <x v="0"/>
    <n v="6334.77"/>
    <x v="0"/>
    <n v="2017"/>
    <n v="7"/>
    <x v="0"/>
  </r>
  <r>
    <s v="Laura Miller"/>
    <s v="laura.miller@hotmail.com"/>
    <n v="43"/>
    <x v="0"/>
    <x v="0"/>
    <n v="67"/>
    <x v="1"/>
    <n v="1865.58"/>
    <x v="2"/>
    <n v="2013"/>
    <n v="11"/>
    <x v="1"/>
  </r>
  <r>
    <s v="Sarah Wilson"/>
    <s v="sarah.wilson@gmail.com"/>
    <n v="66"/>
    <x v="1"/>
    <x v="1"/>
    <n v="38"/>
    <x v="0"/>
    <n v="3736.51"/>
    <x v="1"/>
    <n v="2019"/>
    <n v="5"/>
    <x v="0"/>
  </r>
  <r>
    <s v="Jane Taylor"/>
    <s v="jane.taylor@outlook.com"/>
    <n v="55"/>
    <x v="5"/>
    <x v="0"/>
    <n v="30"/>
    <x v="0"/>
    <n v="4893.26"/>
    <x v="1"/>
    <n v="2010"/>
    <n v="14"/>
    <x v="1"/>
  </r>
  <r>
    <s v="David Moore"/>
    <s v="david.moore@yahoo.com"/>
    <n v="69"/>
    <x v="1"/>
    <x v="0"/>
    <n v="81"/>
    <x v="2"/>
    <n v="478.91"/>
    <x v="3"/>
    <n v="2015"/>
    <n v="9"/>
    <x v="0"/>
  </r>
  <r>
    <s v="Sarah Miller"/>
    <s v="sarah.miller@yahoo.com"/>
    <n v="35"/>
    <x v="2"/>
    <x v="1"/>
    <n v="4"/>
    <x v="3"/>
    <n v="154.69"/>
    <x v="3"/>
    <n v="2012"/>
    <n v="12"/>
    <x v="1"/>
  </r>
  <r>
    <s v="Mike Jones"/>
    <s v="mike.jones@hotmail.com"/>
    <n v="48"/>
    <x v="5"/>
    <x v="1"/>
    <n v="18"/>
    <x v="0"/>
    <n v="7313.68"/>
    <x v="0"/>
    <n v="2017"/>
    <n v="7"/>
    <x v="0"/>
  </r>
  <r>
    <s v="Jane Jones"/>
    <s v="jane.jones@outlook.com"/>
    <n v="52"/>
    <x v="5"/>
    <x v="0"/>
    <n v="41"/>
    <x v="0"/>
    <n v="7925.37"/>
    <x v="0"/>
    <n v="2022"/>
    <n v="2"/>
    <x v="2"/>
  </r>
  <r>
    <s v="Alex Moore"/>
    <s v="alex.moore@company.com"/>
    <n v="24"/>
    <x v="3"/>
    <x v="1"/>
    <n v="2"/>
    <x v="3"/>
    <n v="7097.34"/>
    <x v="0"/>
    <n v="2019"/>
    <n v="5"/>
    <x v="0"/>
  </r>
  <r>
    <s v="Katie Davis"/>
    <s v="katie.davis@gmail.com"/>
    <n v="55"/>
    <x v="5"/>
    <x v="0"/>
    <n v="32"/>
    <x v="0"/>
    <n v="9806.56"/>
    <x v="0"/>
    <n v="2021"/>
    <n v="3"/>
    <x v="2"/>
  </r>
  <r>
    <s v="Katie Moore"/>
    <s v="katie.moore@hotmail.com"/>
    <n v="24"/>
    <x v="3"/>
    <x v="0"/>
    <n v="95"/>
    <x v="2"/>
    <n v="4167.7"/>
    <x v="1"/>
    <n v="2016"/>
    <n v="8"/>
    <x v="0"/>
  </r>
  <r>
    <s v="Sarah Williams"/>
    <s v="sarah.williams@outlook.com"/>
    <n v="64"/>
    <x v="4"/>
    <x v="0"/>
    <n v="7"/>
    <x v="3"/>
    <n v="1551.51"/>
    <x v="2"/>
    <n v="2017"/>
    <n v="7"/>
    <x v="0"/>
  </r>
  <r>
    <s v="Jane Wilson"/>
    <s v="jane.wilson@company.com"/>
    <n v="26"/>
    <x v="2"/>
    <x v="1"/>
    <n v="58"/>
    <x v="1"/>
    <n v="3445.48"/>
    <x v="1"/>
    <n v="2022"/>
    <n v="2"/>
    <x v="2"/>
  </r>
  <r>
    <s v="Chris Miller"/>
    <s v="chris.miller@company.com"/>
    <n v="61"/>
    <x v="4"/>
    <x v="1"/>
    <n v="60"/>
    <x v="1"/>
    <n v="4950.9799999999996"/>
    <x v="1"/>
    <n v="2011"/>
    <n v="13"/>
    <x v="1"/>
  </r>
  <r>
    <s v="Chris Davis"/>
    <s v="chris.davis@yahoo.com"/>
    <n v="70"/>
    <x v="1"/>
    <x v="1"/>
    <n v="99"/>
    <x v="2"/>
    <n v="1710.56"/>
    <x v="2"/>
    <n v="2020"/>
    <n v="4"/>
    <x v="2"/>
  </r>
  <r>
    <s v="Katie Miller"/>
    <s v="katie.miller@company.com"/>
    <n v="55"/>
    <x v="5"/>
    <x v="1"/>
    <n v="15"/>
    <x v="0"/>
    <n v="4634.28"/>
    <x v="1"/>
    <n v="2014"/>
    <n v="10"/>
    <x v="1"/>
  </r>
  <r>
    <s v="Sarah Davis"/>
    <s v="sarah.davis@yahoo.com"/>
    <n v="18"/>
    <x v="3"/>
    <x v="1"/>
    <n v="36"/>
    <x v="0"/>
    <n v="3136.48"/>
    <x v="1"/>
    <n v="2016"/>
    <n v="8"/>
    <x v="0"/>
  </r>
  <r>
    <s v="John Miller"/>
    <s v="john.miller@gmail.com"/>
    <n v="25"/>
    <x v="3"/>
    <x v="0"/>
    <n v="17"/>
    <x v="0"/>
    <n v="9664.25"/>
    <x v="0"/>
    <n v="2015"/>
    <n v="9"/>
    <x v="0"/>
  </r>
  <r>
    <s v="Katie Davis"/>
    <s v="katie.davis@outlook.com"/>
    <n v="26"/>
    <x v="2"/>
    <x v="0"/>
    <n v="63"/>
    <x v="1"/>
    <n v="1665.54"/>
    <x v="2"/>
    <n v="2015"/>
    <n v="9"/>
    <x v="0"/>
  </r>
  <r>
    <s v="Katie Davis"/>
    <s v="katie.davis@hotmail.com"/>
    <n v="29"/>
    <x v="2"/>
    <x v="0"/>
    <n v="63"/>
    <x v="1"/>
    <n v="1665.54"/>
    <x v="2"/>
    <n v="2015"/>
    <n v="9"/>
    <x v="0"/>
  </r>
  <r>
    <s v="Alex Moore"/>
    <s v="alex.moore@outlook.com"/>
    <n v="29"/>
    <x v="2"/>
    <x v="1"/>
    <n v="63"/>
    <x v="1"/>
    <n v="1035.68"/>
    <x v="2"/>
    <n v="2020"/>
    <n v="4"/>
    <x v="2"/>
  </r>
  <r>
    <s v="Alex Taylor"/>
    <s v="alex.taylor@hotmail.com"/>
    <n v="69"/>
    <x v="1"/>
    <x v="1"/>
    <n v="72"/>
    <x v="1"/>
    <n v="4990.4799999999996"/>
    <x v="1"/>
    <n v="2017"/>
    <n v="7"/>
    <x v="0"/>
  </r>
  <r>
    <s v="David Smith"/>
    <s v="david.smith@outlook.com"/>
    <n v="38"/>
    <x v="0"/>
    <x v="0"/>
    <n v="46"/>
    <x v="0"/>
    <n v="1116.69"/>
    <x v="2"/>
    <n v="2016"/>
    <n v="8"/>
    <x v="0"/>
  </r>
  <r>
    <s v="Katie Jones"/>
    <s v="katie.jones@hotmail.com"/>
    <n v="38"/>
    <x v="0"/>
    <x v="0"/>
    <n v="29"/>
    <x v="0"/>
    <n v="7451.65"/>
    <x v="0"/>
    <n v="2012"/>
    <n v="12"/>
    <x v="1"/>
  </r>
  <r>
    <s v="Sarah Brown"/>
    <s v="sarah.brown@outlook.com"/>
    <n v="21"/>
    <x v="3"/>
    <x v="1"/>
    <n v="84"/>
    <x v="2"/>
    <n v="9887.41"/>
    <x v="0"/>
    <n v="2017"/>
    <n v="7"/>
    <x v="0"/>
  </r>
  <r>
    <s v="Alex Miller"/>
    <s v="alex.miller@gmail.com"/>
    <n v="67"/>
    <x v="1"/>
    <x v="1"/>
    <n v="10"/>
    <x v="3"/>
    <n v="5746.06"/>
    <x v="0"/>
    <n v="2017"/>
    <n v="7"/>
    <x v="0"/>
  </r>
  <r>
    <s v="Mike Johnson"/>
    <s v="mike.johnson@outlook.com"/>
    <n v="52"/>
    <x v="5"/>
    <x v="1"/>
    <n v="11"/>
    <x v="0"/>
    <n v="6541.72"/>
    <x v="0"/>
    <n v="2017"/>
    <n v="7"/>
    <x v="0"/>
  </r>
  <r>
    <s v="Paul Moore"/>
    <s v="paul.moore@hotmail.com"/>
    <n v="68"/>
    <x v="1"/>
    <x v="1"/>
    <n v="4"/>
    <x v="3"/>
    <n v="7368.92"/>
    <x v="0"/>
    <n v="2012"/>
    <n v="12"/>
    <x v="1"/>
  </r>
  <r>
    <s v="John Brown"/>
    <s v="john.brown@hotmail.com"/>
    <n v="20"/>
    <x v="3"/>
    <x v="1"/>
    <n v="91"/>
    <x v="2"/>
    <n v="4844.62"/>
    <x v="1"/>
    <n v="2016"/>
    <n v="8"/>
    <x v="0"/>
  </r>
  <r>
    <s v="Chris Jones"/>
    <s v="chris.jones@outlook.com"/>
    <n v="54"/>
    <x v="5"/>
    <x v="0"/>
    <n v="6"/>
    <x v="3"/>
    <n v="4065.87"/>
    <x v="1"/>
    <n v="2010"/>
    <n v="14"/>
    <x v="1"/>
  </r>
  <r>
    <s v="Mike Moore"/>
    <s v="mike.moore@yahoo.com"/>
    <n v="47"/>
    <x v="5"/>
    <x v="1"/>
    <n v="28"/>
    <x v="0"/>
    <n v="1432.9"/>
    <x v="2"/>
    <n v="2010"/>
    <n v="14"/>
    <x v="1"/>
  </r>
  <r>
    <s v="Mike Johnson"/>
    <s v="mike.johnson@hotmail.com"/>
    <n v="26"/>
    <x v="2"/>
    <x v="1"/>
    <n v="71"/>
    <x v="1"/>
    <n v="9674.18"/>
    <x v="0"/>
    <n v="2014"/>
    <n v="10"/>
    <x v="1"/>
  </r>
  <r>
    <s v="Laura Davis"/>
    <s v="laura.davis@hotmail.com"/>
    <n v="49"/>
    <x v="5"/>
    <x v="1"/>
    <n v="25"/>
    <x v="0"/>
    <n v="4500.1499999999996"/>
    <x v="1"/>
    <n v="2020"/>
    <n v="4"/>
    <x v="2"/>
  </r>
  <r>
    <s v="Chris Davis"/>
    <s v="chris.davis@gmail.com"/>
    <n v="27"/>
    <x v="2"/>
    <x v="1"/>
    <n v="52"/>
    <x v="1"/>
    <n v="7851.75"/>
    <x v="0"/>
    <n v="2012"/>
    <n v="12"/>
    <x v="1"/>
  </r>
  <r>
    <s v="Laura Wilson"/>
    <s v="laura.wilson@gmail.com"/>
    <n v="24"/>
    <x v="3"/>
    <x v="1"/>
    <n v="2"/>
    <x v="3"/>
    <n v="8751.2000000000007"/>
    <x v="0"/>
    <n v="2017"/>
    <n v="7"/>
    <x v="0"/>
  </r>
  <r>
    <s v="Chris Taylor"/>
    <s v="chris.taylor@yahoo.com"/>
    <n v="68"/>
    <x v="1"/>
    <x v="1"/>
    <n v="97"/>
    <x v="2"/>
    <n v="2586.39"/>
    <x v="1"/>
    <n v="2011"/>
    <n v="13"/>
    <x v="1"/>
  </r>
  <r>
    <s v="Mike Williams"/>
    <s v="mike.williams@company.com"/>
    <n v="48"/>
    <x v="5"/>
    <x v="1"/>
    <n v="5"/>
    <x v="3"/>
    <n v="1368.9"/>
    <x v="2"/>
    <n v="2011"/>
    <n v="13"/>
    <x v="1"/>
  </r>
  <r>
    <s v="Sarah Moore"/>
    <s v="sarah.moore@company.com"/>
    <n v="38"/>
    <x v="0"/>
    <x v="0"/>
    <n v="94"/>
    <x v="2"/>
    <n v="6054.14"/>
    <x v="0"/>
    <n v="2023"/>
    <n v="1"/>
    <x v="3"/>
  </r>
  <r>
    <s v="David Miller"/>
    <s v="david.miller@yahoo.com"/>
    <n v="43"/>
    <x v="0"/>
    <x v="0"/>
    <n v="21"/>
    <x v="0"/>
    <n v="3461.32"/>
    <x v="1"/>
    <n v="2013"/>
    <n v="11"/>
    <x v="1"/>
  </r>
  <r>
    <s v="Chris Williams"/>
    <s v="chris.williams@outlook.com"/>
    <n v="31"/>
    <x v="2"/>
    <x v="1"/>
    <n v="17"/>
    <x v="0"/>
    <n v="285.02"/>
    <x v="3"/>
    <n v="2020"/>
    <n v="4"/>
    <x v="2"/>
  </r>
  <r>
    <s v="Jane Taylor"/>
    <s v="jane.taylor@company.com"/>
    <n v="36"/>
    <x v="0"/>
    <x v="1"/>
    <n v="30"/>
    <x v="0"/>
    <n v="6064.76"/>
    <x v="0"/>
    <n v="2014"/>
    <n v="10"/>
    <x v="1"/>
  </r>
  <r>
    <s v="Paul Johnson"/>
    <s v="paul.johnson@gmail.com"/>
    <n v="31"/>
    <x v="2"/>
    <x v="1"/>
    <n v="2"/>
    <x v="3"/>
    <n v="5652.49"/>
    <x v="0"/>
    <n v="2019"/>
    <n v="5"/>
    <x v="0"/>
  </r>
  <r>
    <s v="Katie Brown"/>
    <s v="katie.brown@outlook.com"/>
    <n v="34"/>
    <x v="2"/>
    <x v="0"/>
    <n v="64"/>
    <x v="1"/>
    <n v="2418.5100000000002"/>
    <x v="1"/>
    <n v="2019"/>
    <n v="5"/>
    <x v="0"/>
  </r>
  <r>
    <s v="Sarah Moore"/>
    <s v="sarah.moore@outlook.com"/>
    <n v="31"/>
    <x v="2"/>
    <x v="1"/>
    <n v="52"/>
    <x v="1"/>
    <n v="9537.0300000000007"/>
    <x v="0"/>
    <n v="2014"/>
    <n v="10"/>
    <x v="1"/>
  </r>
  <r>
    <s v="Laura Smith"/>
    <s v="laura.smith@outlook.com"/>
    <n v="30"/>
    <x v="2"/>
    <x v="1"/>
    <n v="6"/>
    <x v="3"/>
    <n v="2197.5700000000002"/>
    <x v="1"/>
    <n v="2016"/>
    <n v="8"/>
    <x v="0"/>
  </r>
  <r>
    <s v="Jane Wilson"/>
    <s v="jane.wilson@hotmail.com"/>
    <n v="40"/>
    <x v="0"/>
    <x v="0"/>
    <n v="91"/>
    <x v="2"/>
    <n v="1543.92"/>
    <x v="2"/>
    <n v="2022"/>
    <n v="2"/>
    <x v="2"/>
  </r>
  <r>
    <s v="Mike Wilson"/>
    <s v="mike.wilson@company.com"/>
    <n v="65"/>
    <x v="4"/>
    <x v="1"/>
    <n v="89"/>
    <x v="2"/>
    <n v="4757.7"/>
    <x v="1"/>
    <n v="2018"/>
    <n v="6"/>
    <x v="0"/>
  </r>
  <r>
    <s v="Jane Smith"/>
    <s v="jane.smith@outlook.com"/>
    <n v="70"/>
    <x v="1"/>
    <x v="1"/>
    <n v="53"/>
    <x v="1"/>
    <n v="7431.6"/>
    <x v="0"/>
    <n v="2014"/>
    <n v="10"/>
    <x v="1"/>
  </r>
  <r>
    <s v="Jane Smith"/>
    <s v="jane.smith@hotmail.com"/>
    <n v="67"/>
    <x v="1"/>
    <x v="1"/>
    <n v="53"/>
    <x v="1"/>
    <n v="7431.6"/>
    <x v="0"/>
    <n v="2014"/>
    <n v="10"/>
    <x v="1"/>
  </r>
  <r>
    <s v="John Brown"/>
    <s v="john.brown@gmail.com"/>
    <n v="47"/>
    <x v="5"/>
    <x v="1"/>
    <n v="36"/>
    <x v="0"/>
    <n v="7566.93"/>
    <x v="0"/>
    <n v="2011"/>
    <n v="13"/>
    <x v="1"/>
  </r>
  <r>
    <s v="Mike Smith"/>
    <s v="mike.smith@yahoo.com"/>
    <n v="45"/>
    <x v="0"/>
    <x v="0"/>
    <n v="29"/>
    <x v="0"/>
    <n v="3192.64"/>
    <x v="1"/>
    <n v="2014"/>
    <n v="10"/>
    <x v="1"/>
  </r>
  <r>
    <s v="Katie Williams"/>
    <s v="katie.williams@company.com"/>
    <n v="39"/>
    <x v="0"/>
    <x v="1"/>
    <n v="73"/>
    <x v="1"/>
    <n v="1111.68"/>
    <x v="2"/>
    <n v="2020"/>
    <n v="4"/>
    <x v="2"/>
  </r>
  <r>
    <s v="Jane Moore"/>
    <s v="jane.moore@hotmail.com"/>
    <n v="55"/>
    <x v="5"/>
    <x v="0"/>
    <n v="15"/>
    <x v="0"/>
    <n v="1039.32"/>
    <x v="2"/>
    <n v="2020"/>
    <n v="4"/>
    <x v="2"/>
  </r>
  <r>
    <s v="Jane Davis"/>
    <s v="jane.davis@outlook.com"/>
    <n v="66"/>
    <x v="1"/>
    <x v="0"/>
    <n v="39"/>
    <x v="0"/>
    <n v="7632.09"/>
    <x v="0"/>
    <n v="2015"/>
    <n v="9"/>
    <x v="0"/>
  </r>
  <r>
    <s v="John Davis"/>
    <s v="john.davis@yahoo.com"/>
    <n v="30"/>
    <x v="2"/>
    <x v="1"/>
    <n v="35"/>
    <x v="0"/>
    <n v="7511.32"/>
    <x v="0"/>
    <n v="2023"/>
    <n v="1"/>
    <x v="3"/>
  </r>
  <r>
    <s v="Paul Smith"/>
    <s v="paul.smith@hotmail.com"/>
    <n v="52"/>
    <x v="5"/>
    <x v="0"/>
    <n v="5"/>
    <x v="3"/>
    <n v="5118.6000000000004"/>
    <x v="0"/>
    <n v="2022"/>
    <n v="2"/>
    <x v="2"/>
  </r>
  <r>
    <s v="Chris Miller"/>
    <s v="chris.miller@yahoo.com"/>
    <n v="62"/>
    <x v="4"/>
    <x v="0"/>
    <n v="11"/>
    <x v="0"/>
    <n v="3234.17"/>
    <x v="1"/>
    <n v="2021"/>
    <n v="3"/>
    <x v="2"/>
  </r>
  <r>
    <s v="Laura Jones"/>
    <s v="laura.jones@company.com"/>
    <n v="19"/>
    <x v="3"/>
    <x v="1"/>
    <n v="85"/>
    <x v="2"/>
    <n v="7107.29"/>
    <x v="0"/>
    <n v="2012"/>
    <n v="12"/>
    <x v="1"/>
  </r>
  <r>
    <s v="Mike Taylor"/>
    <s v="mike.taylor@outlook.com"/>
    <n v="24"/>
    <x v="3"/>
    <x v="1"/>
    <n v="21"/>
    <x v="0"/>
    <n v="1843.12"/>
    <x v="2"/>
    <n v="2010"/>
    <n v="14"/>
    <x v="1"/>
  </r>
  <r>
    <s v="Laura Smith"/>
    <s v="laura.smith@yahoo.com"/>
    <n v="65"/>
    <x v="4"/>
    <x v="1"/>
    <n v="83"/>
    <x v="2"/>
    <n v="1834.9"/>
    <x v="2"/>
    <n v="2017"/>
    <n v="7"/>
    <x v="0"/>
  </r>
  <r>
    <s v="David Miller"/>
    <s v="david.miller@outlook.com"/>
    <n v="19"/>
    <x v="3"/>
    <x v="0"/>
    <n v="84"/>
    <x v="2"/>
    <n v="4545.6000000000004"/>
    <x v="1"/>
    <n v="2011"/>
    <n v="13"/>
    <x v="1"/>
  </r>
  <r>
    <s v="Paul Williams"/>
    <s v="paul.williams@hotmail.com"/>
    <n v="64"/>
    <x v="4"/>
    <x v="1"/>
    <n v="51"/>
    <x v="1"/>
    <n v="7867.94"/>
    <x v="0"/>
    <n v="2011"/>
    <n v="13"/>
    <x v="1"/>
  </r>
  <r>
    <s v="Mike Moore"/>
    <s v="mike.moore@outlook.com"/>
    <n v="56"/>
    <x v="4"/>
    <x v="1"/>
    <n v="24"/>
    <x v="0"/>
    <n v="8739.24"/>
    <x v="0"/>
    <n v="2021"/>
    <n v="3"/>
    <x v="2"/>
  </r>
  <r>
    <s v="John Jones"/>
    <s v="john.jones@company.com"/>
    <n v="48"/>
    <x v="5"/>
    <x v="1"/>
    <n v="62"/>
    <x v="1"/>
    <n v="8567.93"/>
    <x v="0"/>
    <n v="2021"/>
    <n v="3"/>
    <x v="2"/>
  </r>
  <r>
    <s v="Chris Williams"/>
    <s v="chris.williams@yahoo.com"/>
    <n v="67"/>
    <x v="1"/>
    <x v="0"/>
    <n v="95"/>
    <x v="2"/>
    <n v="2694.96"/>
    <x v="1"/>
    <n v="2020"/>
    <n v="4"/>
    <x v="2"/>
  </r>
  <r>
    <s v="Paul Taylor"/>
    <s v="paul.taylor@company.com"/>
    <n v="64"/>
    <x v="4"/>
    <x v="0"/>
    <n v="98"/>
    <x v="2"/>
    <n v="7095.54"/>
    <x v="0"/>
    <n v="2018"/>
    <n v="6"/>
    <x v="0"/>
  </r>
  <r>
    <s v="John Jones"/>
    <s v="john.jones@hotmail.com"/>
    <n v="63"/>
    <x v="4"/>
    <x v="0"/>
    <n v="97"/>
    <x v="2"/>
    <n v="4086.22"/>
    <x v="1"/>
    <n v="2023"/>
    <n v="1"/>
    <x v="3"/>
  </r>
  <r>
    <s v="Jane Brown"/>
    <s v="jane.brown@hotmail.com"/>
    <n v="25"/>
    <x v="3"/>
    <x v="0"/>
    <n v="8"/>
    <x v="3"/>
    <n v="1583.79"/>
    <x v="2"/>
    <n v="2019"/>
    <n v="5"/>
    <x v="0"/>
  </r>
  <r>
    <s v="Katie Wilson"/>
    <s v="katie.wilson@gmail.com"/>
    <n v="34"/>
    <x v="2"/>
    <x v="1"/>
    <n v="20"/>
    <x v="0"/>
    <n v="9502.92"/>
    <x v="0"/>
    <n v="2015"/>
    <n v="9"/>
    <x v="0"/>
  </r>
  <r>
    <s v="Mike Smith"/>
    <s v="mike.smith@company.com"/>
    <n v="65"/>
    <x v="4"/>
    <x v="1"/>
    <n v="87"/>
    <x v="2"/>
    <n v="8135.94"/>
    <x v="0"/>
    <n v="2014"/>
    <n v="10"/>
    <x v="1"/>
  </r>
  <r>
    <s v="David Williams"/>
    <s v="david.williams@yahoo.com"/>
    <n v="60"/>
    <x v="4"/>
    <x v="1"/>
    <n v="85"/>
    <x v="2"/>
    <n v="615.99"/>
    <x v="2"/>
    <n v="2012"/>
    <n v="12"/>
    <x v="1"/>
  </r>
  <r>
    <s v="Laura Miller"/>
    <s v="laura.miller@outlook.com"/>
    <n v="39"/>
    <x v="0"/>
    <x v="0"/>
    <n v="69"/>
    <x v="1"/>
    <n v="7787.45"/>
    <x v="0"/>
    <n v="2010"/>
    <n v="14"/>
    <x v="1"/>
  </r>
  <r>
    <s v="Mike Taylor"/>
    <s v="mike.taylor@yahoo.com"/>
    <n v="42"/>
    <x v="0"/>
    <x v="1"/>
    <n v="49"/>
    <x v="0"/>
    <n v="7571.81"/>
    <x v="0"/>
    <n v="2017"/>
    <n v="7"/>
    <x v="0"/>
  </r>
  <r>
    <s v="David Davis"/>
    <s v="david.davis@company.com"/>
    <n v="48"/>
    <x v="5"/>
    <x v="0"/>
    <n v="42"/>
    <x v="0"/>
    <n v="4168.55"/>
    <x v="1"/>
    <n v="2016"/>
    <n v="8"/>
    <x v="0"/>
  </r>
  <r>
    <s v="John Johnson"/>
    <s v="john.johnson@company.com"/>
    <n v="62"/>
    <x v="4"/>
    <x v="1"/>
    <n v="97"/>
    <x v="2"/>
    <n v="9343.57"/>
    <x v="0"/>
    <n v="2020"/>
    <n v="4"/>
    <x v="2"/>
  </r>
  <r>
    <s v="Alex Davis"/>
    <s v="alex.davis@company.com"/>
    <n v="68"/>
    <x v="1"/>
    <x v="1"/>
    <n v="78"/>
    <x v="1"/>
    <n v="6271.78"/>
    <x v="0"/>
    <n v="2010"/>
    <n v="14"/>
    <x v="1"/>
  </r>
  <r>
    <s v="Alex Davis"/>
    <s v="alex.davis@outlook.com"/>
    <n v="66"/>
    <x v="1"/>
    <x v="0"/>
    <n v="78"/>
    <x v="1"/>
    <n v="6271.78"/>
    <x v="0"/>
    <n v="2010"/>
    <n v="14"/>
    <x v="1"/>
  </r>
  <r>
    <s v="David Davis"/>
    <s v="david.davis@gmail.com"/>
    <n v="56"/>
    <x v="4"/>
    <x v="0"/>
    <n v="42"/>
    <x v="0"/>
    <n v="1379.41"/>
    <x v="2"/>
    <n v="2010"/>
    <n v="14"/>
    <x v="1"/>
  </r>
  <r>
    <s v="Alex Davis"/>
    <s v="alex.davis@outlook.com"/>
    <n v="42"/>
    <x v="0"/>
    <x v="1"/>
    <n v="48"/>
    <x v="0"/>
    <n v="7232.3"/>
    <x v="0"/>
    <n v="2015"/>
    <n v="9"/>
    <x v="0"/>
  </r>
  <r>
    <s v="Paul Smith"/>
    <s v="paul.smith@gmail.com"/>
    <n v="28"/>
    <x v="2"/>
    <x v="1"/>
    <n v="39"/>
    <x v="0"/>
    <n v="3015.27"/>
    <x v="1"/>
    <n v="2011"/>
    <n v="13"/>
    <x v="1"/>
  </r>
  <r>
    <s v="Alex Williams"/>
    <s v="alex.williams@yahoo.com"/>
    <n v="63"/>
    <x v="4"/>
    <x v="0"/>
    <n v="76"/>
    <x v="1"/>
    <n v="5118.6400000000003"/>
    <x v="0"/>
    <n v="2019"/>
    <n v="5"/>
    <x v="0"/>
  </r>
  <r>
    <s v="Jane Wilson"/>
    <s v="jane.wilson@hotmail.com"/>
    <n v="20"/>
    <x v="3"/>
    <x v="0"/>
    <n v="58"/>
    <x v="1"/>
    <n v="3463.12"/>
    <x v="1"/>
    <n v="2019"/>
    <n v="5"/>
    <x v="0"/>
  </r>
  <r>
    <s v="Jane Taylor"/>
    <s v="jane.taylor@hotmail.com"/>
    <n v="33"/>
    <x v="2"/>
    <x v="0"/>
    <n v="42"/>
    <x v="0"/>
    <n v="9832.26"/>
    <x v="0"/>
    <n v="2020"/>
    <n v="4"/>
    <x v="2"/>
  </r>
  <r>
    <s v="Mike Taylor"/>
    <s v="mike.taylor@yahoo.com"/>
    <n v="56"/>
    <x v="4"/>
    <x v="1"/>
    <n v="29"/>
    <x v="0"/>
    <n v="1329.52"/>
    <x v="2"/>
    <n v="2017"/>
    <n v="7"/>
    <x v="0"/>
  </r>
  <r>
    <s v="Katie Jones"/>
    <s v="katie.jones@outlook.com"/>
    <n v="62"/>
    <x v="4"/>
    <x v="1"/>
    <n v="63"/>
    <x v="1"/>
    <n v="2926.11"/>
    <x v="1"/>
    <n v="2016"/>
    <n v="8"/>
    <x v="0"/>
  </r>
  <r>
    <s v="Paul Davis"/>
    <s v="paul.davis@company.com"/>
    <n v="67"/>
    <x v="1"/>
    <x v="0"/>
    <n v="50"/>
    <x v="0"/>
    <n v="6716.56"/>
    <x v="0"/>
    <n v="2016"/>
    <n v="8"/>
    <x v="0"/>
  </r>
  <r>
    <s v="Jane Davis"/>
    <s v="jane.davis@company.com"/>
    <n v="58"/>
    <x v="4"/>
    <x v="1"/>
    <n v="82"/>
    <x v="2"/>
    <n v="7393.28"/>
    <x v="0"/>
    <n v="2011"/>
    <n v="13"/>
    <x v="1"/>
  </r>
  <r>
    <s v="Katie Williams"/>
    <s v="katie.williams@gmail.com"/>
    <n v="31"/>
    <x v="2"/>
    <x v="0"/>
    <n v="79"/>
    <x v="1"/>
    <n v="6412.03"/>
    <x v="0"/>
    <n v="2023"/>
    <n v="1"/>
    <x v="3"/>
  </r>
  <r>
    <s v="Jane Moore"/>
    <s v="jane.moore@company.com"/>
    <n v="69"/>
    <x v="1"/>
    <x v="0"/>
    <n v="71"/>
    <x v="1"/>
    <n v="9679.7999999999993"/>
    <x v="0"/>
    <n v="2012"/>
    <n v="12"/>
    <x v="1"/>
  </r>
  <r>
    <s v="Chris Miller"/>
    <s v="chris.miller@company.com"/>
    <n v="66"/>
    <x v="1"/>
    <x v="0"/>
    <n v="99"/>
    <x v="2"/>
    <n v="5709.98"/>
    <x v="0"/>
    <n v="2015"/>
    <n v="9"/>
    <x v="0"/>
  </r>
  <r>
    <s v="David Jones"/>
    <s v="david.jones@hotmail.com"/>
    <n v="68"/>
    <x v="1"/>
    <x v="1"/>
    <n v="42"/>
    <x v="0"/>
    <n v="8761.09"/>
    <x v="0"/>
    <n v="2011"/>
    <n v="13"/>
    <x v="1"/>
  </r>
  <r>
    <s v="John Wilson"/>
    <s v="john.wilson@company.com"/>
    <n v="42"/>
    <x v="0"/>
    <x v="1"/>
    <n v="14"/>
    <x v="0"/>
    <n v="838.75"/>
    <x v="2"/>
    <n v="2012"/>
    <n v="12"/>
    <x v="1"/>
  </r>
  <r>
    <s v="Alex Smith"/>
    <s v="alex.smith@gmail.com"/>
    <n v="67"/>
    <x v="1"/>
    <x v="0"/>
    <n v="32"/>
    <x v="0"/>
    <n v="8489.27"/>
    <x v="0"/>
    <n v="2013"/>
    <n v="11"/>
    <x v="1"/>
  </r>
  <r>
    <s v="Laura Moore"/>
    <s v="laura.moore@yahoo.com"/>
    <n v="49"/>
    <x v="5"/>
    <x v="0"/>
    <n v="6"/>
    <x v="3"/>
    <n v="6456.31"/>
    <x v="0"/>
    <n v="2016"/>
    <n v="8"/>
    <x v="0"/>
  </r>
  <r>
    <s v="Paul Brown"/>
    <s v="paul.brown@hotmail.com"/>
    <n v="41"/>
    <x v="0"/>
    <x v="1"/>
    <n v="39"/>
    <x v="0"/>
    <n v="9578.2199999999993"/>
    <x v="0"/>
    <n v="2013"/>
    <n v="11"/>
    <x v="1"/>
  </r>
  <r>
    <s v="David Jones"/>
    <s v="david.jones@gmail.com"/>
    <n v="19"/>
    <x v="3"/>
    <x v="1"/>
    <n v="67"/>
    <x v="1"/>
    <n v="8520.2099999999991"/>
    <x v="0"/>
    <n v="2017"/>
    <n v="7"/>
    <x v="0"/>
  </r>
  <r>
    <s v="Sarah Wilson"/>
    <s v="sarah.wilson@hotmail.com"/>
    <n v="21"/>
    <x v="3"/>
    <x v="1"/>
    <n v="41"/>
    <x v="0"/>
    <n v="5206.0600000000004"/>
    <x v="0"/>
    <n v="2021"/>
    <n v="3"/>
    <x v="2"/>
  </r>
  <r>
    <s v="Laura Jones"/>
    <s v="laura.jones@gmail.com"/>
    <n v="43"/>
    <x v="0"/>
    <x v="0"/>
    <n v="53"/>
    <x v="1"/>
    <n v="6968.06"/>
    <x v="0"/>
    <n v="2012"/>
    <n v="12"/>
    <x v="1"/>
  </r>
  <r>
    <s v="Laura Davis"/>
    <s v="laura.davis@outlook.com"/>
    <n v="26"/>
    <x v="2"/>
    <x v="1"/>
    <n v="73"/>
    <x v="1"/>
    <n v="5850.95"/>
    <x v="0"/>
    <n v="2015"/>
    <n v="9"/>
    <x v="0"/>
  </r>
  <r>
    <s v="Chris Davis"/>
    <s v="chris.davis@yahoo.com"/>
    <n v="26"/>
    <x v="2"/>
    <x v="1"/>
    <n v="67"/>
    <x v="1"/>
    <n v="2821.66"/>
    <x v="1"/>
    <n v="2013"/>
    <n v="11"/>
    <x v="1"/>
  </r>
  <r>
    <s v="David Miller"/>
    <s v="david.miller@hotmail.com"/>
    <n v="27"/>
    <x v="2"/>
    <x v="0"/>
    <n v="44"/>
    <x v="0"/>
    <n v="8784.07"/>
    <x v="0"/>
    <n v="2018"/>
    <n v="6"/>
    <x v="0"/>
  </r>
  <r>
    <s v="Katie Smith"/>
    <s v="katie.smith@gmail.com"/>
    <n v="63"/>
    <x v="4"/>
    <x v="0"/>
    <n v="16"/>
    <x v="0"/>
    <n v="3849.42"/>
    <x v="1"/>
    <n v="2014"/>
    <n v="10"/>
    <x v="1"/>
  </r>
  <r>
    <s v="Alex Davis"/>
    <s v="alex.davis@outlook.com"/>
    <n v="66"/>
    <x v="1"/>
    <x v="0"/>
    <n v="26"/>
    <x v="0"/>
    <n v="6015.21"/>
    <x v="0"/>
    <n v="2019"/>
    <n v="5"/>
    <x v="0"/>
  </r>
  <r>
    <s v="Katie Brown"/>
    <s v="katie.brown@hotmail.com"/>
    <n v="70"/>
    <x v="1"/>
    <x v="1"/>
    <n v="55"/>
    <x v="1"/>
    <n v="9792.39"/>
    <x v="0"/>
    <n v="2012"/>
    <n v="12"/>
    <x v="1"/>
  </r>
  <r>
    <s v="Alex Moore"/>
    <s v="alex.moore@hotmail.com"/>
    <n v="65"/>
    <x v="4"/>
    <x v="0"/>
    <n v="15"/>
    <x v="0"/>
    <n v="2944.45"/>
    <x v="1"/>
    <n v="2020"/>
    <n v="4"/>
    <x v="2"/>
  </r>
  <r>
    <s v="Chris Davis"/>
    <s v="chris.davis@gmail.com"/>
    <n v="18"/>
    <x v="3"/>
    <x v="1"/>
    <n v="79"/>
    <x v="1"/>
    <n v="4410"/>
    <x v="1"/>
    <n v="2015"/>
    <n v="9"/>
    <x v="0"/>
  </r>
  <r>
    <s v="Katie Brown"/>
    <s v="katie.brown@yahoo.com"/>
    <n v="48"/>
    <x v="5"/>
    <x v="0"/>
    <n v="54"/>
    <x v="1"/>
    <n v="9669.31"/>
    <x v="0"/>
    <n v="2020"/>
    <n v="4"/>
    <x v="2"/>
  </r>
  <r>
    <s v="John Brown"/>
    <s v="john.brown@hotmail.com"/>
    <n v="19"/>
    <x v="3"/>
    <x v="1"/>
    <n v="60"/>
    <x v="1"/>
    <n v="3778.76"/>
    <x v="1"/>
    <n v="2016"/>
    <n v="8"/>
    <x v="0"/>
  </r>
  <r>
    <s v="Chris Jones"/>
    <s v="chris.jones@yahoo.com"/>
    <n v="65"/>
    <x v="4"/>
    <x v="0"/>
    <n v="52"/>
    <x v="1"/>
    <n v="1885.63"/>
    <x v="2"/>
    <n v="2013"/>
    <n v="11"/>
    <x v="1"/>
  </r>
  <r>
    <s v="David Jones"/>
    <s v="david.jones@outlook.com"/>
    <n v="64"/>
    <x v="4"/>
    <x v="1"/>
    <n v="55"/>
    <x v="1"/>
    <n v="4572.8"/>
    <x v="1"/>
    <n v="2018"/>
    <n v="6"/>
    <x v="0"/>
  </r>
  <r>
    <s v="Paul Wilson"/>
    <s v="paul.wilson@hotmail.com"/>
    <n v="44"/>
    <x v="0"/>
    <x v="1"/>
    <n v="76"/>
    <x v="1"/>
    <n v="3174.97"/>
    <x v="1"/>
    <n v="2015"/>
    <n v="9"/>
    <x v="0"/>
  </r>
  <r>
    <s v="John Brown"/>
    <s v="john.brown@company.com"/>
    <n v="26"/>
    <x v="2"/>
    <x v="1"/>
    <n v="85"/>
    <x v="2"/>
    <n v="7324.04"/>
    <x v="0"/>
    <n v="2011"/>
    <n v="13"/>
    <x v="1"/>
  </r>
  <r>
    <s v="John Miller"/>
    <s v="john.miller@hotmail.com"/>
    <n v="62"/>
    <x v="4"/>
    <x v="0"/>
    <n v="61"/>
    <x v="1"/>
    <n v="7299.85"/>
    <x v="0"/>
    <n v="2010"/>
    <n v="14"/>
    <x v="1"/>
  </r>
  <r>
    <s v="Jane Davis"/>
    <s v="jane.davis@hotmail.com"/>
    <n v="64"/>
    <x v="4"/>
    <x v="1"/>
    <n v="66"/>
    <x v="1"/>
    <n v="6704.51"/>
    <x v="0"/>
    <n v="2014"/>
    <n v="10"/>
    <x v="1"/>
  </r>
  <r>
    <s v="Chris Taylor"/>
    <s v="chris.taylor@company.com"/>
    <n v="64"/>
    <x v="4"/>
    <x v="0"/>
    <n v="78"/>
    <x v="1"/>
    <n v="5453.18"/>
    <x v="0"/>
    <n v="2023"/>
    <n v="1"/>
    <x v="3"/>
  </r>
  <r>
    <s v="Laura Smith"/>
    <s v="laura.smith@gmail.com"/>
    <n v="63"/>
    <x v="4"/>
    <x v="0"/>
    <n v="21"/>
    <x v="0"/>
    <n v="9163.93"/>
    <x v="0"/>
    <n v="2016"/>
    <n v="8"/>
    <x v="0"/>
  </r>
  <r>
    <s v="Jane Jones"/>
    <s v="jane.jones@gmail.com"/>
    <n v="49"/>
    <x v="5"/>
    <x v="0"/>
    <n v="64"/>
    <x v="1"/>
    <n v="7340.16"/>
    <x v="0"/>
    <n v="2010"/>
    <n v="14"/>
    <x v="1"/>
  </r>
  <r>
    <s v="Laura Jones"/>
    <s v="laura.jones@yahoo.com"/>
    <n v="70"/>
    <x v="1"/>
    <x v="1"/>
    <n v="53"/>
    <x v="1"/>
    <n v="6198.53"/>
    <x v="0"/>
    <n v="2023"/>
    <n v="1"/>
    <x v="3"/>
  </r>
  <r>
    <s v="Katie Davis"/>
    <s v="katie.davis@hotmail.com"/>
    <n v="69"/>
    <x v="1"/>
    <x v="0"/>
    <n v="67"/>
    <x v="1"/>
    <n v="1934.53"/>
    <x v="2"/>
    <n v="2013"/>
    <n v="11"/>
    <x v="1"/>
  </r>
  <r>
    <s v="Alex Miller"/>
    <s v="alex.miller@hotmail.com"/>
    <n v="66"/>
    <x v="1"/>
    <x v="0"/>
    <n v="81"/>
    <x v="2"/>
    <n v="5919.51"/>
    <x v="0"/>
    <n v="2018"/>
    <n v="6"/>
    <x v="0"/>
  </r>
  <r>
    <s v="Jane Johnson"/>
    <s v="jane.johnson@gmail.com"/>
    <n v="66"/>
    <x v="1"/>
    <x v="1"/>
    <n v="98"/>
    <x v="2"/>
    <n v="8400.11"/>
    <x v="0"/>
    <n v="2012"/>
    <n v="12"/>
    <x v="1"/>
  </r>
  <r>
    <s v="Paul Wilson"/>
    <s v="paul.wilson@company.com"/>
    <n v="18"/>
    <x v="3"/>
    <x v="0"/>
    <n v="79"/>
    <x v="1"/>
    <n v="3480.48"/>
    <x v="1"/>
    <n v="2011"/>
    <n v="13"/>
    <x v="1"/>
  </r>
  <r>
    <s v="John Smith"/>
    <s v="john.smith@company.com"/>
    <n v="67"/>
    <x v="1"/>
    <x v="0"/>
    <n v="24"/>
    <x v="0"/>
    <n v="382.64"/>
    <x v="3"/>
    <n v="2012"/>
    <n v="12"/>
    <x v="1"/>
  </r>
  <r>
    <s v="Sarah Smith"/>
    <s v="sarah.smith@hotmail.com"/>
    <n v="69"/>
    <x v="1"/>
    <x v="1"/>
    <n v="10"/>
    <x v="3"/>
    <n v="4739.43"/>
    <x v="1"/>
    <n v="2019"/>
    <n v="5"/>
    <x v="0"/>
  </r>
  <r>
    <s v="Sarah Smith"/>
    <s v="sarah.smith@outlook.com"/>
    <n v="70"/>
    <x v="1"/>
    <x v="0"/>
    <n v="10"/>
    <x v="3"/>
    <n v="4739.43"/>
    <x v="1"/>
    <n v="2019"/>
    <n v="5"/>
    <x v="0"/>
  </r>
  <r>
    <s v="Alex Brown"/>
    <s v="alex.brown@yahoo.com"/>
    <n v="23"/>
    <x v="3"/>
    <x v="0"/>
    <n v="11"/>
    <x v="0"/>
    <n v="7556.94"/>
    <x v="0"/>
    <n v="2014"/>
    <n v="10"/>
    <x v="1"/>
  </r>
  <r>
    <s v="Chris Brown"/>
    <s v="chris.brown@hotmail.com"/>
    <n v="66"/>
    <x v="1"/>
    <x v="0"/>
    <n v="92"/>
    <x v="2"/>
    <n v="2164.44"/>
    <x v="1"/>
    <n v="2019"/>
    <n v="5"/>
    <x v="0"/>
  </r>
  <r>
    <s v="Chris Wilson"/>
    <s v="chris.wilson@company.com"/>
    <n v="67"/>
    <x v="1"/>
    <x v="1"/>
    <n v="34"/>
    <x v="0"/>
    <n v="3895.14"/>
    <x v="1"/>
    <n v="2022"/>
    <n v="2"/>
    <x v="2"/>
  </r>
  <r>
    <s v="Laura Davis"/>
    <s v="laura.davis@gmail.com"/>
    <n v="62"/>
    <x v="4"/>
    <x v="0"/>
    <n v="19"/>
    <x v="0"/>
    <n v="9883.7800000000007"/>
    <x v="0"/>
    <n v="2020"/>
    <n v="4"/>
    <x v="2"/>
  </r>
  <r>
    <s v="Katie Brown"/>
    <s v="katie.brown@outlook.com"/>
    <n v="24"/>
    <x v="3"/>
    <x v="1"/>
    <n v="72"/>
    <x v="1"/>
    <n v="3935.47"/>
    <x v="1"/>
    <n v="2022"/>
    <n v="2"/>
    <x v="2"/>
  </r>
  <r>
    <s v="Laura Jones"/>
    <s v="laura.jones@company.com"/>
    <n v="66"/>
    <x v="1"/>
    <x v="0"/>
    <n v="15"/>
    <x v="0"/>
    <n v="9709.99"/>
    <x v="0"/>
    <n v="2018"/>
    <n v="6"/>
    <x v="0"/>
  </r>
  <r>
    <s v="Laura Williams"/>
    <s v="laura.williams@outlook.com"/>
    <n v="43"/>
    <x v="0"/>
    <x v="1"/>
    <n v="89"/>
    <x v="2"/>
    <n v="5142.3500000000004"/>
    <x v="0"/>
    <n v="2016"/>
    <n v="8"/>
    <x v="0"/>
  </r>
  <r>
    <s v="Mike Davis"/>
    <s v="mike.davis@yahoo.com"/>
    <n v="55"/>
    <x v="5"/>
    <x v="1"/>
    <n v="14"/>
    <x v="0"/>
    <n v="7890.07"/>
    <x v="0"/>
    <n v="2011"/>
    <n v="13"/>
    <x v="1"/>
  </r>
  <r>
    <s v="Sarah Davis"/>
    <s v="sarah.davis@company.com"/>
    <n v="28"/>
    <x v="2"/>
    <x v="1"/>
    <n v="38"/>
    <x v="0"/>
    <n v="8895.15"/>
    <x v="0"/>
    <n v="2018"/>
    <n v="6"/>
    <x v="0"/>
  </r>
  <r>
    <s v="Jane Brown"/>
    <s v="jane.brown@hotmail.com"/>
    <n v="53"/>
    <x v="5"/>
    <x v="0"/>
    <n v="95"/>
    <x v="2"/>
    <n v="5242.7"/>
    <x v="0"/>
    <n v="2010"/>
    <n v="14"/>
    <x v="1"/>
  </r>
  <r>
    <s v="David Wilson"/>
    <s v="david.wilson@outlook.com"/>
    <n v="68"/>
    <x v="1"/>
    <x v="1"/>
    <n v="30"/>
    <x v="0"/>
    <n v="3652.85"/>
    <x v="1"/>
    <n v="2017"/>
    <n v="7"/>
    <x v="0"/>
  </r>
  <r>
    <s v="Sarah Brown"/>
    <s v="sarah.brown@company.com"/>
    <n v="42"/>
    <x v="0"/>
    <x v="0"/>
    <n v="32"/>
    <x v="0"/>
    <n v="3353.4"/>
    <x v="1"/>
    <n v="2013"/>
    <n v="11"/>
    <x v="1"/>
  </r>
  <r>
    <s v="Paul Johnson"/>
    <s v="paul.johnson@gmail.com"/>
    <n v="68"/>
    <x v="1"/>
    <x v="1"/>
    <n v="99"/>
    <x v="2"/>
    <n v="6612.37"/>
    <x v="0"/>
    <n v="2011"/>
    <n v="13"/>
    <x v="1"/>
  </r>
  <r>
    <s v="David Davis"/>
    <s v="david.davis@yahoo.com"/>
    <n v="54"/>
    <x v="5"/>
    <x v="0"/>
    <n v="17"/>
    <x v="0"/>
    <n v="461.44"/>
    <x v="3"/>
    <n v="2018"/>
    <n v="6"/>
    <x v="0"/>
  </r>
  <r>
    <s v="Jane Brown"/>
    <s v="jane.brown@company.com"/>
    <n v="52"/>
    <x v="5"/>
    <x v="0"/>
    <n v="5"/>
    <x v="3"/>
    <n v="3661.06"/>
    <x v="1"/>
    <n v="2022"/>
    <n v="2"/>
    <x v="2"/>
  </r>
  <r>
    <s v="Jane Jones"/>
    <s v="jane.jones@yahoo.com"/>
    <n v="68"/>
    <x v="1"/>
    <x v="0"/>
    <n v="1"/>
    <x v="3"/>
    <n v="3336.3"/>
    <x v="1"/>
    <n v="2012"/>
    <n v="12"/>
    <x v="1"/>
  </r>
  <r>
    <s v="Katie Moore"/>
    <s v="katie.moore@company.com"/>
    <n v="53"/>
    <x v="5"/>
    <x v="0"/>
    <n v="56"/>
    <x v="1"/>
    <n v="2181.64"/>
    <x v="1"/>
    <n v="2023"/>
    <n v="1"/>
    <x v="3"/>
  </r>
  <r>
    <s v="John Smith"/>
    <s v="john.smith@hotmail.com"/>
    <n v="22"/>
    <x v="3"/>
    <x v="1"/>
    <n v="44"/>
    <x v="0"/>
    <n v="9480.2800000000007"/>
    <x v="0"/>
    <n v="2015"/>
    <n v="9"/>
    <x v="0"/>
  </r>
  <r>
    <s v="Jane Davis"/>
    <s v="jane.davis@hotmail.com"/>
    <n v="59"/>
    <x v="4"/>
    <x v="0"/>
    <n v="81"/>
    <x v="2"/>
    <n v="9639.69"/>
    <x v="0"/>
    <n v="2015"/>
    <n v="9"/>
    <x v="0"/>
  </r>
  <r>
    <s v="John Johnson"/>
    <s v="john.johnson@company.com"/>
    <n v="70"/>
    <x v="1"/>
    <x v="0"/>
    <n v="13"/>
    <x v="0"/>
    <n v="3416.82"/>
    <x v="1"/>
    <n v="2016"/>
    <n v="8"/>
    <x v="0"/>
  </r>
  <r>
    <s v="Mike Wilson"/>
    <s v="mike.wilson@yahoo.com"/>
    <n v="58"/>
    <x v="4"/>
    <x v="0"/>
    <n v="64"/>
    <x v="1"/>
    <n v="616.35"/>
    <x v="2"/>
    <n v="2010"/>
    <n v="14"/>
    <x v="1"/>
  </r>
  <r>
    <s v="Laura Smith"/>
    <s v="laura.smith@gmail.com"/>
    <n v="62"/>
    <x v="4"/>
    <x v="1"/>
    <n v="75"/>
    <x v="1"/>
    <n v="9498.1200000000008"/>
    <x v="0"/>
    <n v="2015"/>
    <n v="9"/>
    <x v="0"/>
  </r>
  <r>
    <s v="Mike Jones"/>
    <s v="mike.jones@company.com"/>
    <n v="25"/>
    <x v="3"/>
    <x v="1"/>
    <n v="100"/>
    <x v="2"/>
    <n v="6050.97"/>
    <x v="0"/>
    <n v="2021"/>
    <n v="3"/>
    <x v="2"/>
  </r>
  <r>
    <s v="Alex Davis"/>
    <s v="alex.davis@yahoo.com"/>
    <n v="67"/>
    <x v="1"/>
    <x v="1"/>
    <n v="59"/>
    <x v="1"/>
    <n v="3720.52"/>
    <x v="1"/>
    <n v="2017"/>
    <n v="7"/>
    <x v="0"/>
  </r>
  <r>
    <s v="Laura Taylor"/>
    <s v="laura.taylor@outlook.com"/>
    <n v="39"/>
    <x v="0"/>
    <x v="0"/>
    <n v="12"/>
    <x v="0"/>
    <n v="3621.29"/>
    <x v="1"/>
    <n v="2013"/>
    <n v="11"/>
    <x v="1"/>
  </r>
  <r>
    <s v="Paul Wilson"/>
    <s v="paul.wilson@outlook.com"/>
    <n v="42"/>
    <x v="0"/>
    <x v="0"/>
    <n v="70"/>
    <x v="1"/>
    <n v="9420.18"/>
    <x v="0"/>
    <n v="2014"/>
    <n v="10"/>
    <x v="1"/>
  </r>
  <r>
    <s v="Alex Brown"/>
    <s v="alex.brown@yahoo.com"/>
    <n v="18"/>
    <x v="3"/>
    <x v="1"/>
    <n v="2"/>
    <x v="3"/>
    <n v="6485.38"/>
    <x v="0"/>
    <n v="2019"/>
    <n v="5"/>
    <x v="0"/>
  </r>
  <r>
    <s v="Paul Williams"/>
    <s v="paul.williams@gmail.com"/>
    <n v="54"/>
    <x v="5"/>
    <x v="1"/>
    <n v="98"/>
    <x v="2"/>
    <n v="5057.21"/>
    <x v="0"/>
    <n v="2011"/>
    <n v="13"/>
    <x v="1"/>
  </r>
  <r>
    <s v="John Johnson"/>
    <s v="john.johnson@company.com"/>
    <n v="30"/>
    <x v="2"/>
    <x v="1"/>
    <n v="97"/>
    <x v="2"/>
    <n v="4560.1000000000004"/>
    <x v="1"/>
    <n v="2015"/>
    <n v="9"/>
    <x v="0"/>
  </r>
  <r>
    <s v="Jane Smith"/>
    <s v="jane.smith@yahoo.com"/>
    <n v="20"/>
    <x v="3"/>
    <x v="1"/>
    <n v="75"/>
    <x v="1"/>
    <n v="738.04"/>
    <x v="2"/>
    <n v="2021"/>
    <n v="3"/>
    <x v="2"/>
  </r>
  <r>
    <s v="Sarah Jones"/>
    <s v="sarah.jones@hotmail.com"/>
    <n v="27"/>
    <x v="2"/>
    <x v="0"/>
    <n v="95"/>
    <x v="2"/>
    <n v="3496.45"/>
    <x v="1"/>
    <n v="2016"/>
    <n v="8"/>
    <x v="0"/>
  </r>
  <r>
    <s v="David Miller"/>
    <s v="david.miller@outlook.com"/>
    <n v="20"/>
    <x v="3"/>
    <x v="1"/>
    <n v="31"/>
    <x v="0"/>
    <n v="549.65"/>
    <x v="2"/>
    <n v="2022"/>
    <n v="2"/>
    <x v="2"/>
  </r>
  <r>
    <s v="David Jones"/>
    <s v="david.jones@yahoo.com"/>
    <n v="65"/>
    <x v="4"/>
    <x v="1"/>
    <n v="51"/>
    <x v="1"/>
    <n v="1021.88"/>
    <x v="2"/>
    <n v="2011"/>
    <n v="13"/>
    <x v="1"/>
  </r>
  <r>
    <s v="Jane Smith"/>
    <s v="jane.smith@gmail.com"/>
    <n v="69"/>
    <x v="1"/>
    <x v="1"/>
    <n v="25"/>
    <x v="0"/>
    <n v="1717.34"/>
    <x v="2"/>
    <n v="2023"/>
    <n v="1"/>
    <x v="3"/>
  </r>
  <r>
    <s v="Paul Johnson"/>
    <s v="paul.johnson@company.com"/>
    <n v="26"/>
    <x v="2"/>
    <x v="0"/>
    <n v="47"/>
    <x v="0"/>
    <n v="881.18"/>
    <x v="2"/>
    <n v="2019"/>
    <n v="5"/>
    <x v="0"/>
  </r>
  <r>
    <s v="Chris Taylor"/>
    <s v="chris.taylor@hotmail.com"/>
    <n v="48"/>
    <x v="5"/>
    <x v="0"/>
    <n v="64"/>
    <x v="1"/>
    <n v="160.12"/>
    <x v="3"/>
    <n v="2023"/>
    <n v="1"/>
    <x v="3"/>
  </r>
  <r>
    <s v="John Williams"/>
    <s v="john.williams@yahoo.com"/>
    <n v="31"/>
    <x v="2"/>
    <x v="1"/>
    <n v="4"/>
    <x v="3"/>
    <n v="3024.09"/>
    <x v="1"/>
    <n v="2022"/>
    <n v="2"/>
    <x v="2"/>
  </r>
  <r>
    <s v="Sarah Smith"/>
    <s v="sarah.smith@company.com"/>
    <n v="34"/>
    <x v="2"/>
    <x v="0"/>
    <n v="52"/>
    <x v="1"/>
    <n v="592.36"/>
    <x v="2"/>
    <n v="2020"/>
    <n v="4"/>
    <x v="2"/>
  </r>
  <r>
    <s v="Paul Wilson"/>
    <s v="paul.wilson@gmail.com"/>
    <n v="57"/>
    <x v="4"/>
    <x v="1"/>
    <n v="99"/>
    <x v="2"/>
    <n v="1687.4"/>
    <x v="2"/>
    <n v="2012"/>
    <n v="12"/>
    <x v="1"/>
  </r>
  <r>
    <s v="Sarah Johnson"/>
    <s v="sarah.johnson@gmail.com"/>
    <n v="66"/>
    <x v="1"/>
    <x v="1"/>
    <n v="37"/>
    <x v="0"/>
    <n v="3180.64"/>
    <x v="1"/>
    <n v="2013"/>
    <n v="11"/>
    <x v="1"/>
  </r>
  <r>
    <s v="David Johnson"/>
    <s v="david.johnson@outlook.com"/>
    <n v="63"/>
    <x v="4"/>
    <x v="1"/>
    <n v="23"/>
    <x v="0"/>
    <n v="7611.33"/>
    <x v="0"/>
    <n v="2022"/>
    <n v="2"/>
    <x v="2"/>
  </r>
  <r>
    <s v="Jane Williams"/>
    <s v="jane.williams@gmail.com"/>
    <n v="46"/>
    <x v="5"/>
    <x v="0"/>
    <n v="74"/>
    <x v="1"/>
    <n v="7711.75"/>
    <x v="0"/>
    <n v="2021"/>
    <n v="3"/>
    <x v="2"/>
  </r>
  <r>
    <s v="John Wilson"/>
    <s v="john.wilson@yahoo.com"/>
    <n v="50"/>
    <x v="5"/>
    <x v="0"/>
    <n v="63"/>
    <x v="1"/>
    <n v="7837.63"/>
    <x v="0"/>
    <n v="2015"/>
    <n v="9"/>
    <x v="0"/>
  </r>
  <r>
    <s v="Katie Davis"/>
    <s v="katie.davis@yahoo.com"/>
    <n v="56"/>
    <x v="4"/>
    <x v="1"/>
    <n v="55"/>
    <x v="1"/>
    <n v="9736.18"/>
    <x v="0"/>
    <n v="2015"/>
    <n v="9"/>
    <x v="0"/>
  </r>
  <r>
    <s v="Mike Davis"/>
    <s v="mike.davis@hotmail.com"/>
    <n v="23"/>
    <x v="3"/>
    <x v="0"/>
    <n v="94"/>
    <x v="2"/>
    <n v="4591.07"/>
    <x v="1"/>
    <n v="2012"/>
    <n v="12"/>
    <x v="1"/>
  </r>
  <r>
    <s v="Katie Williams"/>
    <s v="katie.williams@outlook.com"/>
    <n v="36"/>
    <x v="0"/>
    <x v="0"/>
    <n v="42"/>
    <x v="0"/>
    <n v="2411.5100000000002"/>
    <x v="1"/>
    <n v="2012"/>
    <n v="12"/>
    <x v="1"/>
  </r>
  <r>
    <s v="Jane Moore"/>
    <s v="jane.moore@yahoo.com"/>
    <n v="57"/>
    <x v="4"/>
    <x v="0"/>
    <n v="84"/>
    <x v="2"/>
    <n v="417.06"/>
    <x v="3"/>
    <n v="2018"/>
    <n v="6"/>
    <x v="0"/>
  </r>
  <r>
    <s v="David Davis"/>
    <s v="david.davis@gmail.com"/>
    <n v="69"/>
    <x v="1"/>
    <x v="1"/>
    <n v="38"/>
    <x v="0"/>
    <n v="9467.07"/>
    <x v="0"/>
    <n v="2018"/>
    <n v="6"/>
    <x v="0"/>
  </r>
  <r>
    <s v="John Davis"/>
    <s v="john.davis@outlook.com"/>
    <n v="34"/>
    <x v="2"/>
    <x v="1"/>
    <n v="22"/>
    <x v="0"/>
    <n v="3415.39"/>
    <x v="1"/>
    <n v="2020"/>
    <n v="4"/>
    <x v="2"/>
  </r>
  <r>
    <s v="David Wilson"/>
    <s v="david.wilson@company.com"/>
    <n v="45"/>
    <x v="0"/>
    <x v="0"/>
    <n v="79"/>
    <x v="1"/>
    <n v="7402.1"/>
    <x v="0"/>
    <n v="2011"/>
    <n v="13"/>
    <x v="1"/>
  </r>
  <r>
    <s v="Katie Johnson"/>
    <s v="katie.johnson@gmail.com"/>
    <n v="18"/>
    <x v="3"/>
    <x v="0"/>
    <n v="73"/>
    <x v="1"/>
    <n v="2036.86"/>
    <x v="1"/>
    <n v="2021"/>
    <n v="3"/>
    <x v="2"/>
  </r>
  <r>
    <s v="Jane Williams"/>
    <s v="jane.williams@yahoo.com"/>
    <n v="67"/>
    <x v="1"/>
    <x v="1"/>
    <n v="4"/>
    <x v="3"/>
    <n v="8853.6299999999992"/>
    <x v="0"/>
    <n v="2012"/>
    <n v="12"/>
    <x v="1"/>
  </r>
  <r>
    <s v="Chris Jones"/>
    <s v="chris.jones@gmail.com"/>
    <n v="32"/>
    <x v="2"/>
    <x v="1"/>
    <n v="93"/>
    <x v="2"/>
    <n v="1669.92"/>
    <x v="2"/>
    <n v="2014"/>
    <n v="10"/>
    <x v="1"/>
  </r>
  <r>
    <s v="Laura Williams"/>
    <s v="laura.williams@outlook.com"/>
    <n v="64"/>
    <x v="4"/>
    <x v="0"/>
    <n v="64"/>
    <x v="1"/>
    <n v="7669.61"/>
    <x v="0"/>
    <n v="2010"/>
    <n v="14"/>
    <x v="1"/>
  </r>
  <r>
    <s v="Mike Brown"/>
    <s v="mike.brown@outlook.com"/>
    <n v="46"/>
    <x v="5"/>
    <x v="1"/>
    <n v="91"/>
    <x v="2"/>
    <n v="151.06"/>
    <x v="3"/>
    <n v="2023"/>
    <n v="1"/>
    <x v="3"/>
  </r>
  <r>
    <s v="David Davis"/>
    <s v="david.davis@gmail.com"/>
    <n v="61"/>
    <x v="4"/>
    <x v="0"/>
    <n v="36"/>
    <x v="0"/>
    <n v="769.54"/>
    <x v="2"/>
    <n v="2013"/>
    <n v="11"/>
    <x v="1"/>
  </r>
  <r>
    <s v="Mike Jones"/>
    <s v="mike.jones@company.com"/>
    <n v="27"/>
    <x v="2"/>
    <x v="1"/>
    <n v="55"/>
    <x v="1"/>
    <n v="7390.71"/>
    <x v="0"/>
    <n v="2016"/>
    <n v="8"/>
    <x v="0"/>
  </r>
  <r>
    <s v="Laura Jones"/>
    <s v="laura.jones@hotmail.com"/>
    <n v="49"/>
    <x v="5"/>
    <x v="1"/>
    <n v="43"/>
    <x v="0"/>
    <n v="9411.4599999999991"/>
    <x v="0"/>
    <n v="2019"/>
    <n v="5"/>
    <x v="0"/>
  </r>
  <r>
    <s v="Chris Jones"/>
    <s v="chris.jones@outlook.com"/>
    <n v="70"/>
    <x v="1"/>
    <x v="0"/>
    <n v="74"/>
    <x v="1"/>
    <n v="2005.2"/>
    <x v="1"/>
    <n v="2023"/>
    <n v="1"/>
    <x v="3"/>
  </r>
  <r>
    <s v="John Williams"/>
    <s v="john.williams@yahoo.com"/>
    <n v="69"/>
    <x v="1"/>
    <x v="1"/>
    <n v="45"/>
    <x v="0"/>
    <n v="655.51"/>
    <x v="2"/>
    <n v="2015"/>
    <n v="9"/>
    <x v="0"/>
  </r>
  <r>
    <s v="John Taylor"/>
    <s v="john.taylor@yahoo.com"/>
    <n v="65"/>
    <x v="4"/>
    <x v="1"/>
    <n v="60"/>
    <x v="1"/>
    <n v="5751.77"/>
    <x v="0"/>
    <n v="2011"/>
    <n v="13"/>
    <x v="1"/>
  </r>
  <r>
    <s v="Paul Brown"/>
    <s v="paul.brown@hotmail.com"/>
    <n v="65"/>
    <x v="4"/>
    <x v="0"/>
    <n v="78"/>
    <x v="1"/>
    <n v="7876.96"/>
    <x v="0"/>
    <n v="2012"/>
    <n v="12"/>
    <x v="1"/>
  </r>
  <r>
    <s v="Paul Jones"/>
    <s v="paul.jones@yahoo.com"/>
    <n v="63"/>
    <x v="4"/>
    <x v="1"/>
    <n v="98"/>
    <x v="2"/>
    <n v="2482.17"/>
    <x v="1"/>
    <n v="2020"/>
    <n v="4"/>
    <x v="2"/>
  </r>
  <r>
    <s v="Laura Taylor"/>
    <s v="laura.taylor@outlook.com"/>
    <n v="64"/>
    <x v="4"/>
    <x v="0"/>
    <n v="71"/>
    <x v="1"/>
    <n v="7659.9"/>
    <x v="0"/>
    <n v="2021"/>
    <n v="3"/>
    <x v="2"/>
  </r>
  <r>
    <s v="Mike Taylor"/>
    <s v="mike.taylor@hotmail.com"/>
    <n v="25"/>
    <x v="3"/>
    <x v="1"/>
    <n v="12"/>
    <x v="0"/>
    <n v="7797.64"/>
    <x v="0"/>
    <n v="2023"/>
    <n v="1"/>
    <x v="3"/>
  </r>
  <r>
    <s v="Paul Williams"/>
    <s v="paul.williams@gmail.com"/>
    <n v="45"/>
    <x v="0"/>
    <x v="1"/>
    <n v="43"/>
    <x v="0"/>
    <n v="2287.1"/>
    <x v="1"/>
    <n v="2010"/>
    <n v="14"/>
    <x v="1"/>
  </r>
  <r>
    <s v="David Williams"/>
    <s v="david.williams@company.com"/>
    <n v="63"/>
    <x v="4"/>
    <x v="0"/>
    <n v="96"/>
    <x v="2"/>
    <n v="3135.68"/>
    <x v="1"/>
    <n v="2010"/>
    <n v="14"/>
    <x v="1"/>
  </r>
  <r>
    <s v="Paul Smith"/>
    <s v="paul.smith@gmail.com"/>
    <n v="21"/>
    <x v="3"/>
    <x v="0"/>
    <n v="31"/>
    <x v="0"/>
    <n v="6088.28"/>
    <x v="0"/>
    <n v="2021"/>
    <n v="3"/>
    <x v="2"/>
  </r>
  <r>
    <s v="David Smith"/>
    <s v="david.smith@yahoo.com"/>
    <n v="61"/>
    <x v="4"/>
    <x v="1"/>
    <n v="76"/>
    <x v="1"/>
    <n v="1444.35"/>
    <x v="2"/>
    <n v="2012"/>
    <n v="12"/>
    <x v="1"/>
  </r>
  <r>
    <s v="Chris Smith"/>
    <s v="chris.smith@gmail.com"/>
    <n v="38"/>
    <x v="0"/>
    <x v="0"/>
    <n v="43"/>
    <x v="0"/>
    <n v="1769.89"/>
    <x v="2"/>
    <n v="2010"/>
    <n v="14"/>
    <x v="1"/>
  </r>
  <r>
    <s v="John Williams"/>
    <s v="john.williams@hotmail.com"/>
    <n v="69"/>
    <x v="1"/>
    <x v="1"/>
    <n v="49"/>
    <x v="0"/>
    <n v="4119.91"/>
    <x v="1"/>
    <n v="2011"/>
    <n v="13"/>
    <x v="1"/>
  </r>
  <r>
    <s v="Jane Williams"/>
    <s v="jane.williams@gmail.com"/>
    <n v="69"/>
    <x v="1"/>
    <x v="0"/>
    <n v="30"/>
    <x v="0"/>
    <n v="8745.4599999999991"/>
    <x v="0"/>
    <n v="2023"/>
    <n v="1"/>
    <x v="3"/>
  </r>
  <r>
    <s v="Sarah Moore"/>
    <s v="sarah.moore@outlook.com"/>
    <n v="23"/>
    <x v="3"/>
    <x v="0"/>
    <n v="76"/>
    <x v="1"/>
    <n v="7257.68"/>
    <x v="0"/>
    <n v="2019"/>
    <n v="5"/>
    <x v="0"/>
  </r>
  <r>
    <s v="Mike Miller"/>
    <s v="mike.miller@yahoo.com"/>
    <n v="31"/>
    <x v="2"/>
    <x v="0"/>
    <n v="81"/>
    <x v="2"/>
    <n v="8432.5"/>
    <x v="0"/>
    <n v="2014"/>
    <n v="10"/>
    <x v="1"/>
  </r>
  <r>
    <s v="Alex Jones"/>
    <s v="alex.jones@yahoo.com"/>
    <n v="65"/>
    <x v="4"/>
    <x v="0"/>
    <n v="77"/>
    <x v="1"/>
    <n v="9021.7000000000007"/>
    <x v="0"/>
    <n v="2011"/>
    <n v="13"/>
    <x v="1"/>
  </r>
  <r>
    <s v="Paul Brown"/>
    <s v="paul.brown@outlook.com"/>
    <n v="27"/>
    <x v="2"/>
    <x v="1"/>
    <n v="66"/>
    <x v="1"/>
    <n v="3526.67"/>
    <x v="1"/>
    <n v="2013"/>
    <n v="11"/>
    <x v="1"/>
  </r>
  <r>
    <s v="Sarah Williams"/>
    <s v="sarah.williams@outlook.com"/>
    <n v="43"/>
    <x v="0"/>
    <x v="1"/>
    <n v="84"/>
    <x v="2"/>
    <n v="5208.01"/>
    <x v="0"/>
    <n v="2013"/>
    <n v="11"/>
    <x v="1"/>
  </r>
  <r>
    <s v="Mike Moore"/>
    <s v="mike.moore@outlook.com"/>
    <n v="63"/>
    <x v="4"/>
    <x v="0"/>
    <n v="63"/>
    <x v="1"/>
    <n v="847.86"/>
    <x v="2"/>
    <n v="2012"/>
    <n v="12"/>
    <x v="1"/>
  </r>
  <r>
    <s v="Jane Miller"/>
    <s v="jane.miller@yahoo.com"/>
    <n v="42"/>
    <x v="0"/>
    <x v="1"/>
    <n v="78"/>
    <x v="1"/>
    <n v="8054.81"/>
    <x v="0"/>
    <n v="2019"/>
    <n v="5"/>
    <x v="0"/>
  </r>
  <r>
    <s v="Mike Miller"/>
    <s v="mike.miller@hotmail.com"/>
    <n v="24"/>
    <x v="3"/>
    <x v="0"/>
    <n v="71"/>
    <x v="1"/>
    <n v="7204.78"/>
    <x v="0"/>
    <n v="2020"/>
    <n v="4"/>
    <x v="2"/>
  </r>
  <r>
    <s v="Chris Wilson"/>
    <s v="chris.wilson@hotmail.com"/>
    <n v="30"/>
    <x v="2"/>
    <x v="1"/>
    <n v="94"/>
    <x v="2"/>
    <n v="9973.99"/>
    <x v="0"/>
    <n v="2014"/>
    <n v="10"/>
    <x v="1"/>
  </r>
  <r>
    <s v="Sarah Miller"/>
    <s v="sarah.miller@outlook.com"/>
    <n v="39"/>
    <x v="0"/>
    <x v="1"/>
    <n v="68"/>
    <x v="1"/>
    <n v="7850.24"/>
    <x v="0"/>
    <n v="2022"/>
    <n v="2"/>
    <x v="2"/>
  </r>
  <r>
    <s v="David Jones"/>
    <s v="david.jones@company.com"/>
    <n v="36"/>
    <x v="0"/>
    <x v="1"/>
    <n v="58"/>
    <x v="1"/>
    <n v="9565.6"/>
    <x v="0"/>
    <n v="2021"/>
    <n v="3"/>
    <x v="2"/>
  </r>
  <r>
    <s v="Chris Moore"/>
    <s v="chris.moore@company.com"/>
    <n v="55"/>
    <x v="5"/>
    <x v="0"/>
    <n v="44"/>
    <x v="0"/>
    <n v="1539.94"/>
    <x v="2"/>
    <n v="2012"/>
    <n v="12"/>
    <x v="1"/>
  </r>
  <r>
    <s v="Sarah Davis"/>
    <s v="sarah.davis@outlook.com"/>
    <n v="19"/>
    <x v="3"/>
    <x v="1"/>
    <n v="21"/>
    <x v="0"/>
    <n v="2483.59"/>
    <x v="1"/>
    <n v="2010"/>
    <n v="14"/>
    <x v="1"/>
  </r>
  <r>
    <s v="David Wilson"/>
    <s v="david.wilson@hotmail.com"/>
    <n v="70"/>
    <x v="1"/>
    <x v="0"/>
    <n v="38"/>
    <x v="0"/>
    <n v="9034.6200000000008"/>
    <x v="0"/>
    <n v="2021"/>
    <n v="3"/>
    <x v="2"/>
  </r>
  <r>
    <s v="Mike Davis"/>
    <s v="mike.davis@gmail.com"/>
    <n v="30"/>
    <x v="2"/>
    <x v="1"/>
    <n v="13"/>
    <x v="0"/>
    <n v="7416.22"/>
    <x v="0"/>
    <n v="2021"/>
    <n v="3"/>
    <x v="2"/>
  </r>
  <r>
    <s v="Laura Johnson"/>
    <s v="laura.johnson@hotmail.com"/>
    <n v="33"/>
    <x v="2"/>
    <x v="0"/>
    <n v="21"/>
    <x v="0"/>
    <n v="6265.34"/>
    <x v="0"/>
    <n v="2010"/>
    <n v="14"/>
    <x v="1"/>
  </r>
  <r>
    <s v="Paul Johnson"/>
    <s v="paul.johnson@outlook.com"/>
    <n v="42"/>
    <x v="0"/>
    <x v="1"/>
    <n v="1"/>
    <x v="3"/>
    <n v="4346.47"/>
    <x v="1"/>
    <n v="2017"/>
    <n v="7"/>
    <x v="0"/>
  </r>
  <r>
    <s v="Paul Johnson"/>
    <s v="paul.johnson@yahoo.com"/>
    <n v="41"/>
    <x v="0"/>
    <x v="0"/>
    <n v="1"/>
    <x v="3"/>
    <n v="4346.47"/>
    <x v="1"/>
    <n v="2017"/>
    <n v="7"/>
    <x v="0"/>
  </r>
  <r>
    <s v="Paul Miller"/>
    <s v="paul.miller@yahoo.com"/>
    <n v="66"/>
    <x v="1"/>
    <x v="0"/>
    <n v="29"/>
    <x v="0"/>
    <n v="6292.16"/>
    <x v="0"/>
    <n v="2021"/>
    <n v="3"/>
    <x v="2"/>
  </r>
  <r>
    <s v="Jane Davis"/>
    <s v="jane.davis@yahoo.com"/>
    <n v="36"/>
    <x v="0"/>
    <x v="0"/>
    <n v="17"/>
    <x v="0"/>
    <n v="9307.58"/>
    <x v="0"/>
    <n v="2012"/>
    <n v="12"/>
    <x v="1"/>
  </r>
  <r>
    <s v="Mike Taylor"/>
    <s v="mike.taylor@outlook.com"/>
    <n v="69"/>
    <x v="1"/>
    <x v="1"/>
    <n v="26"/>
    <x v="0"/>
    <n v="3843.54"/>
    <x v="1"/>
    <n v="2022"/>
    <n v="2"/>
    <x v="2"/>
  </r>
  <r>
    <s v="Alex Moore"/>
    <s v="alex.moore@yahoo.com"/>
    <n v="52"/>
    <x v="5"/>
    <x v="0"/>
    <n v="81"/>
    <x v="2"/>
    <n v="9938.31"/>
    <x v="0"/>
    <n v="2011"/>
    <n v="13"/>
    <x v="1"/>
  </r>
  <r>
    <s v="Laura Williams"/>
    <s v="laura.williams@gmail.com"/>
    <n v="69"/>
    <x v="1"/>
    <x v="1"/>
    <n v="36"/>
    <x v="0"/>
    <n v="5424.54"/>
    <x v="0"/>
    <n v="2015"/>
    <n v="9"/>
    <x v="0"/>
  </r>
  <r>
    <s v="Katie Moore"/>
    <s v="katie.moore@hotmail.com"/>
    <n v="41"/>
    <x v="0"/>
    <x v="1"/>
    <n v="84"/>
    <x v="2"/>
    <n v="5166.7299999999996"/>
    <x v="0"/>
    <n v="2014"/>
    <n v="10"/>
    <x v="1"/>
  </r>
  <r>
    <s v="Paul Johnson"/>
    <s v="paul.johnson@outlook.com"/>
    <n v="61"/>
    <x v="4"/>
    <x v="0"/>
    <n v="92"/>
    <x v="2"/>
    <n v="3665.49"/>
    <x v="1"/>
    <n v="2015"/>
    <n v="9"/>
    <x v="0"/>
  </r>
  <r>
    <s v="Chris Davis"/>
    <s v="chris.davis@gmail.com"/>
    <n v="34"/>
    <x v="2"/>
    <x v="0"/>
    <n v="9"/>
    <x v="3"/>
    <n v="2889.32"/>
    <x v="1"/>
    <n v="2014"/>
    <n v="10"/>
    <x v="1"/>
  </r>
  <r>
    <s v="Sarah Moore"/>
    <s v="sarah.moore@company.com"/>
    <n v="62"/>
    <x v="4"/>
    <x v="0"/>
    <n v="89"/>
    <x v="2"/>
    <n v="8462.94"/>
    <x v="0"/>
    <n v="2022"/>
    <n v="2"/>
    <x v="2"/>
  </r>
  <r>
    <s v="Laura Johnson"/>
    <s v="laura.johnson@yahoo.com"/>
    <n v="23"/>
    <x v="3"/>
    <x v="0"/>
    <n v="85"/>
    <x v="2"/>
    <n v="3479.18"/>
    <x v="1"/>
    <n v="2019"/>
    <n v="5"/>
    <x v="0"/>
  </r>
  <r>
    <s v="Paul Williams"/>
    <s v="paul.williams@hotmail.com"/>
    <n v="67"/>
    <x v="1"/>
    <x v="0"/>
    <n v="34"/>
    <x v="0"/>
    <n v="8882.74"/>
    <x v="0"/>
    <n v="2019"/>
    <n v="5"/>
    <x v="0"/>
  </r>
  <r>
    <s v="John Davis"/>
    <s v="john.davis@hotmail.com"/>
    <n v="42"/>
    <x v="0"/>
    <x v="0"/>
    <n v="19"/>
    <x v="0"/>
    <n v="9907.99"/>
    <x v="0"/>
    <n v="2020"/>
    <n v="4"/>
    <x v="2"/>
  </r>
  <r>
    <s v="Mike Johnson"/>
    <s v="mike.johnson@yahoo.com"/>
    <n v="41"/>
    <x v="0"/>
    <x v="1"/>
    <n v="9"/>
    <x v="3"/>
    <n v="9098.7900000000009"/>
    <x v="0"/>
    <n v="2020"/>
    <n v="4"/>
    <x v="2"/>
  </r>
  <r>
    <s v="Mike Wilson"/>
    <s v="mike.wilson@hotmail.com"/>
    <n v="22"/>
    <x v="3"/>
    <x v="1"/>
    <n v="60"/>
    <x v="1"/>
    <n v="3915.7"/>
    <x v="1"/>
    <n v="2021"/>
    <n v="3"/>
    <x v="2"/>
  </r>
  <r>
    <s v="Jane Smith"/>
    <s v="jane.smith@company.com"/>
    <n v="31"/>
    <x v="2"/>
    <x v="1"/>
    <n v="76"/>
    <x v="1"/>
    <n v="5287.74"/>
    <x v="0"/>
    <n v="2010"/>
    <n v="14"/>
    <x v="1"/>
  </r>
  <r>
    <s v="Chris Miller"/>
    <s v="chris.miller@gmail.com"/>
    <n v="29"/>
    <x v="2"/>
    <x v="0"/>
    <n v="55"/>
    <x v="1"/>
    <n v="8504.32"/>
    <x v="0"/>
    <n v="2013"/>
    <n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1F52A7-D605-4E41-B777-684831A447E0}" name="PivotTable24" cacheId="0" applyNumberFormats="0" applyBorderFormats="0" applyFontFormats="0" applyPatternFormats="0" applyAlignmentFormats="0" applyWidthHeightFormats="1" dataCaption="Values" updatedVersion="8" minRefreshableVersion="3" rowGrandTotals="0" itemPrintTitles="1" createdVersion="8" indent="0" outline="1" outlineData="1" multipleFieldFilters="0" rowHeaderCaption="Age Group">
  <location ref="B16:C22" firstHeaderRow="1" firstDataRow="1" firstDataCol="1"/>
  <pivotFields count="12">
    <pivotField showAll="0"/>
    <pivotField showAll="0"/>
    <pivotField numFmtId="1" showAll="0"/>
    <pivotField axis="axisRow" dataField="1" showAll="0">
      <items count="7">
        <item x="3"/>
        <item x="2"/>
        <item x="0"/>
        <item x="5"/>
        <item x="4"/>
        <item x="1"/>
        <item t="default"/>
      </items>
    </pivotField>
    <pivotField showAll="0">
      <items count="3">
        <item x="1"/>
        <item x="0"/>
        <item t="default"/>
      </items>
    </pivotField>
    <pivotField numFmtId="1" showAll="0"/>
    <pivotField showAll="0"/>
    <pivotField numFmtId="164" showAll="0"/>
    <pivotField showAll="0"/>
    <pivotField numFmtId="1" showAll="0"/>
    <pivotField numFmtId="1" showAll="0"/>
    <pivotField showAll="0"/>
  </pivotFields>
  <rowFields count="1">
    <field x="3"/>
  </rowFields>
  <rowItems count="6">
    <i>
      <x/>
    </i>
    <i>
      <x v="1"/>
    </i>
    <i>
      <x v="2"/>
    </i>
    <i>
      <x v="3"/>
    </i>
    <i>
      <x v="4"/>
    </i>
    <i>
      <x v="5"/>
    </i>
  </rowItems>
  <colItems count="1">
    <i/>
  </colItems>
  <dataFields count="1">
    <dataField name="Total Customers" fld="3" subtotal="count" baseField="3" baseItem="0"/>
  </dataFields>
  <formats count="14">
    <format dxfId="24">
      <pivotArea field="3" type="button" dataOnly="0" labelOnly="1" outline="0" axis="axisRow" fieldPosition="0"/>
    </format>
    <format dxfId="23">
      <pivotArea dataOnly="0" labelOnly="1" outline="0" axis="axisValues" fieldPosition="0"/>
    </format>
    <format dxfId="22">
      <pivotArea dataOnly="0" labelOnly="1" fieldPosition="0">
        <references count="1">
          <reference field="3" count="0"/>
        </references>
      </pivotArea>
    </format>
    <format dxfId="21">
      <pivotArea collapsedLevelsAreSubtotals="1" fieldPosition="0">
        <references count="1">
          <reference field="3" count="0"/>
        </references>
      </pivotArea>
    </format>
    <format dxfId="20">
      <pivotArea type="all" dataOnly="0" outline="0" fieldPosition="0"/>
    </format>
    <format dxfId="19">
      <pivotArea outline="0" collapsedLevelsAreSubtotals="1" fieldPosition="0"/>
    </format>
    <format dxfId="18">
      <pivotArea field="3" type="button" dataOnly="0" labelOnly="1" outline="0" axis="axisRow" fieldPosition="0"/>
    </format>
    <format dxfId="17">
      <pivotArea dataOnly="0" labelOnly="1" fieldPosition="0">
        <references count="1">
          <reference field="3" count="0"/>
        </references>
      </pivotArea>
    </format>
    <format dxfId="16">
      <pivotArea dataOnly="0" labelOnly="1" outline="0" axis="axisValues" fieldPosition="0"/>
    </format>
    <format dxfId="15">
      <pivotArea type="all" dataOnly="0" outline="0" fieldPosition="0"/>
    </format>
    <format dxfId="14">
      <pivotArea outline="0" collapsedLevelsAreSubtotals="1" fieldPosition="0"/>
    </format>
    <format dxfId="13">
      <pivotArea field="3" type="button" dataOnly="0" labelOnly="1" outline="0" axis="axisRow" fieldPosition="0"/>
    </format>
    <format dxfId="12">
      <pivotArea dataOnly="0" labelOnly="1" fieldPosition="0">
        <references count="1">
          <reference field="3" count="0"/>
        </references>
      </pivotArea>
    </format>
    <format dxfId="1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EB36C6-A5F5-46E2-9220-4D68049F6F8C}" name="PivotTable23" cacheId="0" applyNumberFormats="0" applyBorderFormats="0" applyFontFormats="0" applyPatternFormats="0" applyAlignmentFormats="0" applyWidthHeightFormats="1" dataCaption="Values" updatedVersion="8" minRefreshableVersion="3" rowGrandTotals="0" itemPrintTitles="1" createdVersion="8" indent="0" outline="1" outlineData="1" multipleFieldFilters="0" chartFormat="15" rowHeaderCaption="Membership Tier">
  <location ref="E12:F16" firstHeaderRow="1" firstDataRow="1" firstDataCol="1"/>
  <pivotFields count="12">
    <pivotField showAll="0"/>
    <pivotField showAll="0"/>
    <pivotField numFmtId="1" showAll="0"/>
    <pivotField showAll="0">
      <items count="7">
        <item x="3"/>
        <item x="2"/>
        <item x="0"/>
        <item x="5"/>
        <item x="4"/>
        <item x="1"/>
        <item t="default"/>
      </items>
    </pivotField>
    <pivotField showAll="0">
      <items count="3">
        <item x="1"/>
        <item x="0"/>
        <item t="default"/>
      </items>
    </pivotField>
    <pivotField numFmtId="1" showAll="0"/>
    <pivotField showAll="0"/>
    <pivotField numFmtId="164" showAll="0"/>
    <pivotField showAll="0"/>
    <pivotField numFmtId="1" showAll="0"/>
    <pivotField numFmtId="1" showAll="0"/>
    <pivotField axis="axisRow" dataField="1" showAll="0">
      <items count="5">
        <item x="2"/>
        <item x="1"/>
        <item x="3"/>
        <item x="0"/>
        <item t="default"/>
      </items>
    </pivotField>
  </pivotFields>
  <rowFields count="1">
    <field x="11"/>
  </rowFields>
  <rowItems count="4">
    <i>
      <x/>
    </i>
    <i>
      <x v="1"/>
    </i>
    <i>
      <x v="2"/>
    </i>
    <i>
      <x v="3"/>
    </i>
  </rowItems>
  <colItems count="1">
    <i/>
  </colItems>
  <dataFields count="1">
    <dataField name="Total Customers" fld="11" subtotal="count" baseField="11" baseItem="0"/>
  </dataFields>
  <formats count="14">
    <format dxfId="38">
      <pivotArea field="11" type="button" dataOnly="0" labelOnly="1" outline="0" axis="axisRow" fieldPosition="0"/>
    </format>
    <format dxfId="37">
      <pivotArea dataOnly="0" labelOnly="1" outline="0" axis="axisValues" fieldPosition="0"/>
    </format>
    <format dxfId="36">
      <pivotArea dataOnly="0" labelOnly="1" fieldPosition="0">
        <references count="1">
          <reference field="11" count="0"/>
        </references>
      </pivotArea>
    </format>
    <format dxfId="35">
      <pivotArea collapsedLevelsAreSubtotals="1" fieldPosition="0">
        <references count="1">
          <reference field="11" count="0"/>
        </references>
      </pivotArea>
    </format>
    <format dxfId="34">
      <pivotArea type="all" dataOnly="0" outline="0" fieldPosition="0"/>
    </format>
    <format dxfId="33">
      <pivotArea outline="0" collapsedLevelsAreSubtotals="1" fieldPosition="0"/>
    </format>
    <format dxfId="32">
      <pivotArea field="11" type="button" dataOnly="0" labelOnly="1" outline="0" axis="axisRow" fieldPosition="0"/>
    </format>
    <format dxfId="31">
      <pivotArea dataOnly="0" labelOnly="1" fieldPosition="0">
        <references count="1">
          <reference field="11" count="0"/>
        </references>
      </pivotArea>
    </format>
    <format dxfId="30">
      <pivotArea dataOnly="0" labelOnly="1" outline="0" axis="axisValues" fieldPosition="0"/>
    </format>
    <format dxfId="29">
      <pivotArea type="all" dataOnly="0" outline="0" fieldPosition="0"/>
    </format>
    <format dxfId="28">
      <pivotArea outline="0" collapsedLevelsAreSubtotals="1" fieldPosition="0"/>
    </format>
    <format dxfId="27">
      <pivotArea field="11" type="button" dataOnly="0" labelOnly="1" outline="0" axis="axisRow" fieldPosition="0"/>
    </format>
    <format dxfId="26">
      <pivotArea dataOnly="0" labelOnly="1" fieldPosition="0">
        <references count="1">
          <reference field="11" count="0"/>
        </references>
      </pivotArea>
    </format>
    <format dxfId="25">
      <pivotArea dataOnly="0" labelOnly="1" outline="0" axis="axisValues" fieldPosition="0"/>
    </format>
  </formats>
  <chartFormats count="2">
    <chartFormat chart="5"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E54860-518F-43B3-87A8-9A54E80E09CB}" name="PivotTable22" cacheId="0" applyNumberFormats="0" applyBorderFormats="0" applyFontFormats="0" applyPatternFormats="0" applyAlignmentFormats="0" applyWidthHeightFormats="1" dataCaption="Values" updatedVersion="8" minRefreshableVersion="3" rowGrandTotals="0" itemPrintTitles="1" createdVersion="8" indent="0" outline="1" outlineData="1" multipleFieldFilters="0" chartFormat="14" rowHeaderCaption="Purchaser Category">
  <location ref="E18:F22" firstHeaderRow="1" firstDataRow="1" firstDataCol="1"/>
  <pivotFields count="12">
    <pivotField showAll="0"/>
    <pivotField showAll="0"/>
    <pivotField numFmtId="1" showAll="0"/>
    <pivotField showAll="0">
      <items count="7">
        <item x="3"/>
        <item x="2"/>
        <item x="0"/>
        <item x="5"/>
        <item x="4"/>
        <item x="1"/>
        <item t="default"/>
      </items>
    </pivotField>
    <pivotField showAll="0">
      <items count="3">
        <item x="1"/>
        <item x="0"/>
        <item t="default"/>
      </items>
    </pivotField>
    <pivotField numFmtId="1" showAll="0"/>
    <pivotField axis="axisRow" dataField="1" showAll="0">
      <items count="5">
        <item x="1"/>
        <item x="3"/>
        <item x="0"/>
        <item x="2"/>
        <item t="default"/>
      </items>
    </pivotField>
    <pivotField numFmtId="164" showAll="0"/>
    <pivotField showAll="0"/>
    <pivotField numFmtId="1" showAll="0"/>
    <pivotField numFmtId="1" showAll="0"/>
    <pivotField showAll="0"/>
  </pivotFields>
  <rowFields count="1">
    <field x="6"/>
  </rowFields>
  <rowItems count="4">
    <i>
      <x/>
    </i>
    <i>
      <x v="1"/>
    </i>
    <i>
      <x v="2"/>
    </i>
    <i>
      <x v="3"/>
    </i>
  </rowItems>
  <colItems count="1">
    <i/>
  </colItems>
  <dataFields count="1">
    <dataField name="Total Customers" fld="6" subtotal="count" baseField="6" baseItem="0"/>
  </dataFields>
  <formats count="14">
    <format dxfId="52">
      <pivotArea field="6" type="button" dataOnly="0" labelOnly="1" outline="0" axis="axisRow" fieldPosition="0"/>
    </format>
    <format dxfId="51">
      <pivotArea dataOnly="0" labelOnly="1" outline="0" axis="axisValues" fieldPosition="0"/>
    </format>
    <format dxfId="50">
      <pivotArea dataOnly="0" labelOnly="1" fieldPosition="0">
        <references count="1">
          <reference field="6" count="0"/>
        </references>
      </pivotArea>
    </format>
    <format dxfId="49">
      <pivotArea collapsedLevelsAreSubtotals="1" fieldPosition="0">
        <references count="1">
          <reference field="6" count="0"/>
        </references>
      </pivotArea>
    </format>
    <format dxfId="48">
      <pivotArea type="all" dataOnly="0" outline="0" fieldPosition="0"/>
    </format>
    <format dxfId="47">
      <pivotArea outline="0" collapsedLevelsAreSubtotals="1" fieldPosition="0"/>
    </format>
    <format dxfId="46">
      <pivotArea field="6" type="button" dataOnly="0" labelOnly="1" outline="0" axis="axisRow" fieldPosition="0"/>
    </format>
    <format dxfId="45">
      <pivotArea dataOnly="0" labelOnly="1" fieldPosition="0">
        <references count="1">
          <reference field="6" count="0"/>
        </references>
      </pivotArea>
    </format>
    <format dxfId="44">
      <pivotArea dataOnly="0" labelOnly="1" outline="0" axis="axisValues" fieldPosition="0"/>
    </format>
    <format dxfId="43">
      <pivotArea type="all" dataOnly="0" outline="0" fieldPosition="0"/>
    </format>
    <format dxfId="42">
      <pivotArea outline="0" collapsedLevelsAreSubtotals="1" fieldPosition="0"/>
    </format>
    <format dxfId="41">
      <pivotArea field="6" type="button" dataOnly="0" labelOnly="1" outline="0" axis="axisRow" fieldPosition="0"/>
    </format>
    <format dxfId="40">
      <pivotArea dataOnly="0" labelOnly="1" fieldPosition="0">
        <references count="1">
          <reference field="6" count="0"/>
        </references>
      </pivotArea>
    </format>
    <format dxfId="39">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111AE1-CBAC-4F1F-B691-EB3DC0B58ADB}" name="PivotTable21" cacheId="0" applyNumberFormats="0" applyBorderFormats="0" applyFontFormats="0" applyPatternFormats="0" applyAlignmentFormats="0" applyWidthHeightFormats="1" dataCaption="Values" updatedVersion="8" minRefreshableVersion="3" rowGrandTotals="0" itemPrintTitles="1" createdVersion="8" indent="0" outline="1" outlineData="1" multipleFieldFilters="0" chartFormat="24" rowHeaderCaption="Purchase Value Category">
  <location ref="H12:I16" firstHeaderRow="1" firstDataRow="1" firstDataCol="1"/>
  <pivotFields count="12">
    <pivotField showAll="0"/>
    <pivotField showAll="0"/>
    <pivotField numFmtId="1" showAll="0"/>
    <pivotField showAll="0">
      <items count="7">
        <item x="3"/>
        <item x="2"/>
        <item x="0"/>
        <item x="5"/>
        <item x="4"/>
        <item x="1"/>
        <item t="default"/>
      </items>
    </pivotField>
    <pivotField showAll="0">
      <items count="3">
        <item x="1"/>
        <item x="0"/>
        <item t="default"/>
      </items>
    </pivotField>
    <pivotField numFmtId="1" showAll="0"/>
    <pivotField showAll="0"/>
    <pivotField numFmtId="164" showAll="0"/>
    <pivotField axis="axisRow" dataField="1" showAll="0">
      <items count="5">
        <item x="1"/>
        <item x="3"/>
        <item x="2"/>
        <item x="0"/>
        <item t="default"/>
      </items>
    </pivotField>
    <pivotField numFmtId="1" showAll="0"/>
    <pivotField numFmtId="1" showAll="0"/>
    <pivotField showAll="0"/>
  </pivotFields>
  <rowFields count="1">
    <field x="8"/>
  </rowFields>
  <rowItems count="4">
    <i>
      <x/>
    </i>
    <i>
      <x v="1"/>
    </i>
    <i>
      <x v="2"/>
    </i>
    <i>
      <x v="3"/>
    </i>
  </rowItems>
  <colItems count="1">
    <i/>
  </colItems>
  <dataFields count="1">
    <dataField name="Total Customers" fld="8" subtotal="count" baseField="8" baseItem="0"/>
  </dataFields>
  <formats count="14">
    <format dxfId="66">
      <pivotArea field="8" type="button" dataOnly="0" labelOnly="1" outline="0" axis="axisRow" fieldPosition="0"/>
    </format>
    <format dxfId="65">
      <pivotArea dataOnly="0" labelOnly="1" outline="0" axis="axisValues" fieldPosition="0"/>
    </format>
    <format dxfId="64">
      <pivotArea dataOnly="0" labelOnly="1" fieldPosition="0">
        <references count="1">
          <reference field="8" count="0"/>
        </references>
      </pivotArea>
    </format>
    <format dxfId="63">
      <pivotArea collapsedLevelsAreSubtotals="1" fieldPosition="0">
        <references count="1">
          <reference field="8" count="0"/>
        </references>
      </pivotArea>
    </format>
    <format dxfId="62">
      <pivotArea type="all" dataOnly="0" outline="0" fieldPosition="0"/>
    </format>
    <format dxfId="61">
      <pivotArea outline="0" collapsedLevelsAreSubtotals="1" fieldPosition="0"/>
    </format>
    <format dxfId="60">
      <pivotArea field="8" type="button" dataOnly="0" labelOnly="1" outline="0" axis="axisRow" fieldPosition="0"/>
    </format>
    <format dxfId="59">
      <pivotArea dataOnly="0" labelOnly="1" fieldPosition="0">
        <references count="1">
          <reference field="8" count="0"/>
        </references>
      </pivotArea>
    </format>
    <format dxfId="58">
      <pivotArea dataOnly="0" labelOnly="1" outline="0" axis="axisValues" fieldPosition="0"/>
    </format>
    <format dxfId="57">
      <pivotArea type="all" dataOnly="0" outline="0" fieldPosition="0"/>
    </format>
    <format dxfId="56">
      <pivotArea outline="0" collapsedLevelsAreSubtotals="1" fieldPosition="0"/>
    </format>
    <format dxfId="55">
      <pivotArea field="8" type="button" dataOnly="0" labelOnly="1" outline="0" axis="axisRow" fieldPosition="0"/>
    </format>
    <format dxfId="54">
      <pivotArea dataOnly="0" labelOnly="1" fieldPosition="0">
        <references count="1">
          <reference field="8" count="0"/>
        </references>
      </pivotArea>
    </format>
    <format dxfId="53">
      <pivotArea dataOnly="0" labelOnly="1" outline="0" axis="axisValues" fieldPosition="0"/>
    </format>
  </formats>
  <chartFormats count="2">
    <chartFormat chart="9"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3808EEA-58CC-4B78-A645-FF37BBAE2C00}" name="PivotTable20" cacheId="0" dataOnRows="1" applyNumberFormats="0" applyBorderFormats="0" applyFontFormats="0" applyPatternFormats="0" applyAlignmentFormats="0" applyWidthHeightFormats="1" dataCaption="Values" updatedVersion="8" minRefreshableVersion="3" itemPrintTitles="1" createdVersion="8" indent="0" showHeaders="0" outline="1" outlineData="1" multipleFieldFilters="0">
  <location ref="B8:C10" firstHeaderRow="0" firstDataRow="0" firstDataCol="1"/>
  <pivotFields count="12">
    <pivotField dataField="1" showAll="0"/>
    <pivotField showAll="0"/>
    <pivotField numFmtId="1" showAll="0"/>
    <pivotField showAll="0">
      <items count="7">
        <item x="3"/>
        <item x="2"/>
        <item x="0"/>
        <item x="5"/>
        <item x="4"/>
        <item x="1"/>
        <item t="default"/>
      </items>
    </pivotField>
    <pivotField showAll="0">
      <items count="3">
        <item x="1"/>
        <item x="0"/>
        <item t="default"/>
      </items>
    </pivotField>
    <pivotField dataField="1" numFmtId="1" showAll="0"/>
    <pivotField showAll="0"/>
    <pivotField dataField="1" numFmtId="164" showAll="0"/>
    <pivotField showAll="0"/>
    <pivotField numFmtId="1" showAll="0"/>
    <pivotField numFmtId="1" showAll="0"/>
    <pivotField showAll="0"/>
  </pivotFields>
  <rowFields count="1">
    <field x="-2"/>
  </rowFields>
  <rowItems count="3">
    <i>
      <x/>
    </i>
    <i i="1">
      <x v="1"/>
    </i>
    <i i="2">
      <x v="2"/>
    </i>
  </rowItems>
  <colItems count="1">
    <i/>
  </colItems>
  <dataFields count="3">
    <dataField name="Total Customers" fld="0" subtotal="count" baseField="0" baseItem="1" numFmtId="1"/>
    <dataField name="Total Orders Placed" fld="5" baseField="0" baseItem="1" numFmtId="1"/>
    <dataField name="Average Purchase Amount" fld="7" subtotal="average" baseField="0" baseItem="2" numFmtId="164"/>
  </dataFields>
  <formats count="9">
    <format dxfId="75">
      <pivotArea type="all" dataOnly="0" outline="0" fieldPosition="0"/>
    </format>
    <format dxfId="74">
      <pivotArea outline="0" collapsedLevelsAreSubtotals="1" fieldPosition="0"/>
    </format>
    <format dxfId="73">
      <pivotArea dataOnly="0" labelOnly="1" outline="0" fieldPosition="0">
        <references count="1">
          <reference field="4294967294" count="3">
            <x v="0"/>
            <x v="1"/>
            <x v="2"/>
          </reference>
        </references>
      </pivotArea>
    </format>
    <format dxfId="72">
      <pivotArea type="all" dataOnly="0" outline="0" fieldPosition="0"/>
    </format>
    <format dxfId="71">
      <pivotArea outline="0" collapsedLevelsAreSubtotals="1" fieldPosition="0"/>
    </format>
    <format dxfId="70">
      <pivotArea dataOnly="0" labelOnly="1" outline="0" fieldPosition="0">
        <references count="1">
          <reference field="4294967294" count="3">
            <x v="0"/>
            <x v="1"/>
            <x v="2"/>
          </reference>
        </references>
      </pivotArea>
    </format>
    <format dxfId="69">
      <pivotArea dataOnly="0" labelOnly="1" outline="0" fieldPosition="0">
        <references count="1">
          <reference field="4294967294" count="3">
            <x v="0"/>
            <x v="1"/>
            <x v="2"/>
          </reference>
        </references>
      </pivotArea>
    </format>
    <format dxfId="68">
      <pivotArea outline="0" collapsedLevelsAreSubtotals="1" fieldPosition="0">
        <references count="1">
          <reference field="4294967294" count="2" selected="0">
            <x v="0"/>
            <x v="1"/>
          </reference>
        </references>
      </pivotArea>
    </format>
    <format dxfId="67">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19390B0-DDA2-4191-9B52-C7B08B9335CB}" name="PivotTable25" cacheId="0" applyNumberFormats="0" applyBorderFormats="0" applyFontFormats="0" applyPatternFormats="0" applyAlignmentFormats="0" applyWidthHeightFormats="1" dataCaption="Values" updatedVersion="8" minRefreshableVersion="3" rowGrandTotals="0" itemPrintTitles="1" createdVersion="8" indent="0" outline="1" outlineData="1" multipleFieldFilters="0" chartFormat="2" rowHeaderCaption="Gender">
  <location ref="B12:C14" firstHeaderRow="1" firstDataRow="1" firstDataCol="1"/>
  <pivotFields count="12">
    <pivotField showAll="0"/>
    <pivotField showAll="0"/>
    <pivotField numFmtId="1" showAll="0"/>
    <pivotField showAll="0">
      <items count="7">
        <item x="3"/>
        <item x="2"/>
        <item x="0"/>
        <item x="5"/>
        <item x="4"/>
        <item x="1"/>
        <item t="default"/>
      </items>
    </pivotField>
    <pivotField axis="axisRow" dataField="1" showAll="0">
      <items count="3">
        <item x="1"/>
        <item x="0"/>
        <item t="default"/>
      </items>
    </pivotField>
    <pivotField numFmtId="1" showAll="0"/>
    <pivotField showAll="0"/>
    <pivotField numFmtId="164" showAll="0"/>
    <pivotField showAll="0"/>
    <pivotField numFmtId="1" showAll="0"/>
    <pivotField numFmtId="1" showAll="0"/>
    <pivotField showAll="0"/>
  </pivotFields>
  <rowFields count="1">
    <field x="4"/>
  </rowFields>
  <rowItems count="2">
    <i>
      <x/>
    </i>
    <i>
      <x v="1"/>
    </i>
  </rowItems>
  <colItems count="1">
    <i/>
  </colItems>
  <dataFields count="1">
    <dataField name="Total Customers" fld="4" subtotal="count" baseField="4" baseItem="0"/>
  </dataFields>
  <formats count="14">
    <format dxfId="89">
      <pivotArea field="4" type="button" dataOnly="0" labelOnly="1" outline="0" axis="axisRow" fieldPosition="0"/>
    </format>
    <format dxfId="88">
      <pivotArea dataOnly="0" labelOnly="1" outline="0" axis="axisValues" fieldPosition="0"/>
    </format>
    <format dxfId="87">
      <pivotArea dataOnly="0" labelOnly="1" fieldPosition="0">
        <references count="1">
          <reference field="4" count="0"/>
        </references>
      </pivotArea>
    </format>
    <format dxfId="86">
      <pivotArea collapsedLevelsAreSubtotals="1" fieldPosition="0">
        <references count="1">
          <reference field="4" count="0"/>
        </references>
      </pivotArea>
    </format>
    <format dxfId="85">
      <pivotArea type="all" dataOnly="0" outline="0" fieldPosition="0"/>
    </format>
    <format dxfId="84">
      <pivotArea outline="0" collapsedLevelsAreSubtotals="1" fieldPosition="0"/>
    </format>
    <format dxfId="83">
      <pivotArea field="4" type="button" dataOnly="0" labelOnly="1" outline="0" axis="axisRow" fieldPosition="0"/>
    </format>
    <format dxfId="82">
      <pivotArea dataOnly="0" labelOnly="1" fieldPosition="0">
        <references count="1">
          <reference field="4" count="0"/>
        </references>
      </pivotArea>
    </format>
    <format dxfId="81">
      <pivotArea dataOnly="0" labelOnly="1" outline="0" axis="axisValues" fieldPosition="0"/>
    </format>
    <format dxfId="80">
      <pivotArea type="all" dataOnly="0" outline="0" fieldPosition="0"/>
    </format>
    <format dxfId="79">
      <pivotArea outline="0" collapsedLevelsAreSubtotals="1" fieldPosition="0"/>
    </format>
    <format dxfId="78">
      <pivotArea field="4" type="button" dataOnly="0" labelOnly="1" outline="0" axis="axisRow" fieldPosition="0"/>
    </format>
    <format dxfId="77">
      <pivotArea dataOnly="0" labelOnly="1" fieldPosition="0">
        <references count="1">
          <reference field="4" count="0"/>
        </references>
      </pivotArea>
    </format>
    <format dxfId="7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66E4837F-B2DA-4A94-B51B-D50C7AE98F3A}" autoFormatId="16" applyNumberFormats="0" applyBorderFormats="0" applyFontFormats="0" applyPatternFormats="0" applyAlignmentFormats="0" applyWidthHeightFormats="0">
  <queryTableRefresh nextId="12">
    <queryTableFields count="5">
      <queryTableField id="6" name="Customer ID" tableColumnId="6"/>
      <queryTableField id="7" name="Customer Name" tableColumnId="7"/>
      <queryTableField id="8" name="Customer Email" tableColumnId="8"/>
      <queryTableField id="4" name="Age" tableColumnId="4"/>
      <queryTableField id="5" name="Gender"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8B3B4808-A328-4639-B601-CDB61C973955}" autoFormatId="16" applyNumberFormats="0" applyBorderFormats="0" applyFontFormats="0" applyPatternFormats="0" applyAlignmentFormats="0" applyWidthHeightFormats="0">
  <queryTableRefresh nextId="8">
    <queryTableFields count="7">
      <queryTableField id="1" name="Customer ID" tableColumnId="1"/>
      <queryTableField id="2" name="Customer Name" tableColumnId="2"/>
      <queryTableField id="3" name="Customer Email" tableColumnId="3"/>
      <queryTableField id="4" name="Age Group" tableColumnId="4"/>
      <queryTableField id="5" name="Total Purchases" tableColumnId="5"/>
      <queryTableField id="6" name="Purchase Amount" tableColumnId="6"/>
      <queryTableField id="7" name="Customer Since"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1" xr16:uid="{25F301D3-D9D2-4D44-BFB4-715AC2380C70}" autoFormatId="16" applyNumberFormats="0" applyBorderFormats="0" applyFontFormats="0" applyPatternFormats="0" applyAlignmentFormats="0" applyWidthHeightFormats="0">
  <queryTableRefresh nextId="10">
    <queryTableFields count="9">
      <queryTableField id="1" name="Customer ID" tableColumnId="1"/>
      <queryTableField id="2" name="Customer Name" tableColumnId="2"/>
      <queryTableField id="3" name="Customer Email" tableColumnId="3"/>
      <queryTableField id="4" name="Age" tableColumnId="4"/>
      <queryTableField id="5" name="Gender" tableColumnId="5"/>
      <queryTableField id="6" name="Age Group" tableColumnId="6"/>
      <queryTableField id="7" name="Total Purchases" tableColumnId="7"/>
      <queryTableField id="8" name="Purchase Amount" tableColumnId="8"/>
      <queryTableField id="9" name="Customer Sinc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1AC9D74-87B9-4A22-9024-B1F61941F728}" sourceName="Gender">
  <pivotTables>
    <pivotTable tabId="4" name="PivotTable25"/>
    <pivotTable tabId="4" name="PivotTable23"/>
    <pivotTable tabId="4" name="PivotTable22"/>
    <pivotTable tabId="4" name="PivotTable21"/>
    <pivotTable tabId="4" name="PivotTable20"/>
    <pivotTable tabId="4" name="PivotTable24"/>
  </pivotTables>
  <data>
    <tabular pivotCacheId="177525173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07AAC8C1-EC2C-4413-9E68-CBC94BDB5B88}" sourceName="Age Group">
  <pivotTables>
    <pivotTable tabId="4" name="PivotTable24"/>
    <pivotTable tabId="4" name="PivotTable23"/>
    <pivotTable tabId="4" name="PivotTable22"/>
    <pivotTable tabId="4" name="PivotTable21"/>
    <pivotTable tabId="4" name="PivotTable20"/>
    <pivotTable tabId="4" name="PivotTable25"/>
  </pivotTables>
  <data>
    <tabular pivotCacheId="1775251735">
      <items count="6">
        <i x="3" s="1"/>
        <i x="2" s="1"/>
        <i x="0" s="1"/>
        <i x="5"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FE66414-EF1F-474B-8F98-A0613805043A}" cache="Slicer_Gender" caption="Select Gender" style="SlicerStyleOther2" rowHeight="234950"/>
  <slicer name="Age Group" xr10:uid="{DD33E0EB-D873-44D3-934F-80D0B83ED3C3}" cache="Slicer_Age_Group" caption="Select Age Group" style="SlicerStyleOther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2CC9B0D-C3AF-4026-9655-2430E719FBB2}" name="CustomerPersonalData" displayName="CustomerPersonalData" ref="B6:F506" tableType="queryTable" totalsRowShown="0" headerRowDxfId="121" dataDxfId="120">
  <autoFilter ref="B6:F506" xr:uid="{52CC9B0D-C3AF-4026-9655-2430E719FBB2}"/>
  <tableColumns count="5">
    <tableColumn id="6" xr3:uid="{3F11D001-C1D5-4D1C-9D68-7D48262E5415}" uniqueName="6" name="Customer ID" queryTableFieldId="6" dataDxfId="119"/>
    <tableColumn id="7" xr3:uid="{F337CB1E-5A3B-4DA9-8FA4-67F06CE2D30A}" uniqueName="7" name="Customer Name" queryTableFieldId="7" dataDxfId="118"/>
    <tableColumn id="8" xr3:uid="{F65A2092-29AA-4836-AFF5-E1B34A431A77}" uniqueName="8" name="Customer Email" queryTableFieldId="8" dataDxfId="117"/>
    <tableColumn id="4" xr3:uid="{5E41607A-DCA0-4884-BE04-AB01DD9FB044}" uniqueName="4" name="Age" queryTableFieldId="4" dataDxfId="116"/>
    <tableColumn id="5" xr3:uid="{0543BBAB-1CCB-4998-8E3F-BA14322F1F9C}" uniqueName="5" name="Gender" queryTableFieldId="5" dataDxfId="115"/>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5D5FEBE-A07E-4D5E-90E3-A650309FAAAB}" name="CustomerSalesData" displayName="CustomerSalesData" ref="B6:H506" tableType="queryTable" totalsRowShown="0" headerRowDxfId="114" dataDxfId="113">
  <autoFilter ref="B6:H506" xr:uid="{25D5FEBE-A07E-4D5E-90E3-A650309FAAAB}"/>
  <tableColumns count="7">
    <tableColumn id="1" xr3:uid="{B4F45062-7616-46E1-B7A6-EDFA2FF041EF}" uniqueName="1" name="Customer ID" queryTableFieldId="1" dataDxfId="112"/>
    <tableColumn id="2" xr3:uid="{999AA8F4-760C-4F98-A671-4D5627D9B3B6}" uniqueName="2" name="Customer Name" queryTableFieldId="2" dataDxfId="111"/>
    <tableColumn id="3" xr3:uid="{E9013063-06B3-4154-948C-EC5E8B020427}" uniqueName="3" name="Customer Email" queryTableFieldId="3" dataDxfId="110"/>
    <tableColumn id="4" xr3:uid="{10F92B49-14F8-4FB9-815B-23A597145F58}" uniqueName="4" name="Age Group" queryTableFieldId="4" dataDxfId="109"/>
    <tableColumn id="5" xr3:uid="{27B8CC57-7163-4CCF-A19E-E017BA03933F}" uniqueName="5" name="Total Purchases" queryTableFieldId="5" dataDxfId="108"/>
    <tableColumn id="6" xr3:uid="{DEAC3FD1-7B29-4EA3-AB16-27AC28946113}" uniqueName="6" name="Purchase Amount" queryTableFieldId="6" dataDxfId="107"/>
    <tableColumn id="7" xr3:uid="{8E8284BF-6C5D-489D-8265-7D8277558174}" uniqueName="7" name="Customer Since" queryTableFieldId="7" dataDxfId="106"/>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764A800-3D13-4FA1-9A5E-F04571228BFF}" name="CrossReferencedCustomerData" displayName="CrossReferencedCustomerData" ref="B4:N504" totalsRowShown="0" headerRowDxfId="105" dataDxfId="104" tableBorderDxfId="103">
  <autoFilter ref="B4:N504" xr:uid="{7764A800-3D13-4FA1-9A5E-F04571228BFF}"/>
  <tableColumns count="13">
    <tableColumn id="1" xr3:uid="{B651B835-4474-44A4-B21B-3B049AFD69A2}" name="Customer ID" dataDxfId="102">
      <calculatedColumnFormula array="1">_xlfn.XLOOKUP('Cross Referenced Data'!$C5,CustomerPersonalData[[#All],[Customer Name]],CustomerPersonalData[[#All],[Customer ID]],,)</calculatedColumnFormula>
    </tableColumn>
    <tableColumn id="2" xr3:uid="{7BE26E91-57C6-4584-8DE1-F4C457812711}" name="Customer Name" dataDxfId="101"/>
    <tableColumn id="3" xr3:uid="{F49E4318-43B4-4330-BC66-238B3BA825AA}" name="Customer Email" dataDxfId="100"/>
    <tableColumn id="4" xr3:uid="{D65C6F1B-E2BF-401D-9F51-2501B3E3C08D}" name="Age" dataDxfId="99"/>
    <tableColumn id="5" xr3:uid="{958679ED-2AE9-4E0C-8CC1-F544F46C08F3}" name="Age Group" dataDxfId="98">
      <calculatedColumnFormula array="1">_xlfn.XLOOKUP('Cross Referenced Data'!$C5,CustomerSalesData[[#All],[Customer Name]],CustomerSalesData[[#All],[Age Group]],,)</calculatedColumnFormula>
    </tableColumn>
    <tableColumn id="6" xr3:uid="{F587C4D1-B415-41A7-92F9-FE6AF4C0141F}" name="Gender" dataDxfId="97"/>
    <tableColumn id="7" xr3:uid="{E2DE351E-A713-4F3E-B5A5-19E1EE729E52}" name="Total Purchases" dataDxfId="96">
      <calculatedColumnFormula array="1">_xlfn.XLOOKUP('Cross Referenced Data'!$C5,CustomerSalesData[[#All],[Customer Name]],CustomerSalesData[[#All],[Total Purchases]],,,)</calculatedColumnFormula>
    </tableColumn>
    <tableColumn id="8" xr3:uid="{7E73F4D7-2714-4FDD-8C3A-4DE9427A7805}" name="Purchaser Category" dataDxfId="95">
      <calculatedColumnFormula array="1">_xlfn.IFS(H5 &lt;= 10, "Low Purchaser", AND(H5 &gt; 10, H5 &lt;= 50), "Moderate Purchaser", AND(H5 &gt; 50, H5 &lt;= 80), "High Purchaser", H5 &gt; 80, "Top Purchaser")</calculatedColumnFormula>
    </tableColumn>
    <tableColumn id="9" xr3:uid="{F763535C-60D6-4E1E-89F6-ED4FD58B34C9}" name="Purchase Amount" dataDxfId="94">
      <calculatedColumnFormula array="1">_xlfn.XLOOKUP('Cross Referenced Data'!$C5,CustomerSalesData[[#All],[Customer Name]],CustomerSalesData[[#All],[Purchase Amount]],,)</calculatedColumnFormula>
    </tableColumn>
    <tableColumn id="10" xr3:uid="{0CA0F1A1-E183-4469-8D96-2D4761C6B1E4}" name="Purchase Value Category" dataDxfId="93">
      <calculatedColumnFormula array="1">_xlfn.IFS(J5 &lt;= 500, "Low Value", AND(J5 &gt; 500, J5 &lt;= 2000), "Medium Value", AND(J5 &gt; 2000, J5 &lt;= 5000), "High Value", J5 &gt; 5000, "Premium Value")</calculatedColumnFormula>
    </tableColumn>
    <tableColumn id="11" xr3:uid="{81F60E91-2A7B-4A88-A270-FEC68E13BF3A}" name="Customer Since" dataDxfId="92">
      <calculatedColumnFormula array="1">_xlfn.XLOOKUP('Cross Referenced Data'!$C5,CustomerSalesData[[#All],[Customer Name]],CustomerSalesData[[#All],[Customer Since]],,)</calculatedColumnFormula>
    </tableColumn>
    <tableColumn id="12" xr3:uid="{AD11CCDB-2DFC-4317-A2BE-FB5809790681}" name="Membership Years" dataDxfId="91">
      <calculatedColumnFormula>YEAR(TODAY())-L5</calculatedColumnFormula>
    </tableColumn>
    <tableColumn id="13" xr3:uid="{F7D0C4AD-AD91-41FA-A6BC-09834E125426}" name="Membership Category" dataDxfId="90">
      <calculatedColumnFormula array="1">_xlfn.IFS(M5 = 1, "New Member", AND(M5 &gt; 1, M5 &lt; 5), "Bronze Member", AND(M5 &gt;= 5, M5 &lt; 10), "Silver Member", M5 &gt;= 10, "Gold Member")</calculatedColumnFormula>
    </tableColumn>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E973FD6-681B-4F9D-8DA7-439470A4B8E5}" name="CustomerData_Final" displayName="CustomerData_Final" ref="B35:J535" tableType="queryTable" totalsRowShown="0" headerRowDxfId="10" dataDxfId="9">
  <autoFilter ref="B35:J535" xr:uid="{4E973FD6-681B-4F9D-8DA7-439470A4B8E5}"/>
  <tableColumns count="9">
    <tableColumn id="1" xr3:uid="{7941F447-27A8-40C6-8882-946B55708E1F}" uniqueName="1" name="Customer ID" queryTableFieldId="1" dataDxfId="8"/>
    <tableColumn id="2" xr3:uid="{DDFDAA28-B98D-4DDD-BE01-43368604481C}" uniqueName="2" name="Customer Name" queryTableFieldId="2" dataDxfId="7"/>
    <tableColumn id="3" xr3:uid="{2441F37A-4606-4FD6-AAEE-ADF6379698F5}" uniqueName="3" name="Customer Email" queryTableFieldId="3" dataDxfId="6"/>
    <tableColumn id="4" xr3:uid="{06047644-83E0-4E29-8784-34FFD23BC19E}" uniqueName="4" name="Age" queryTableFieldId="4" dataDxfId="5"/>
    <tableColumn id="5" xr3:uid="{69F9F10A-459C-4EF7-A1A6-14652A1944E3}" uniqueName="5" name="Gender" queryTableFieldId="5" dataDxfId="4"/>
    <tableColumn id="6" xr3:uid="{603BAEAC-8E0B-4162-A043-54318EB9A78C}" uniqueName="6" name="Age Group" queryTableFieldId="6" dataDxfId="3"/>
    <tableColumn id="7" xr3:uid="{14A5207E-5EF0-4009-88DA-FD4742DB39AD}" uniqueName="7" name="Total Purchases" queryTableFieldId="7" dataDxfId="2"/>
    <tableColumn id="8" xr3:uid="{0386E318-0B81-4A8B-9A2F-BD7C4C29850D}" uniqueName="8" name="Purchase Amount" queryTableFieldId="8" dataDxfId="1"/>
    <tableColumn id="9" xr3:uid="{26FD729A-B21D-4166-8C49-EB10119BD3DC}" uniqueName="9" name="Customer Since" queryTableFieldId="9"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CD26B-F058-4EC3-ADCF-4D02879D18A5}">
  <dimension ref="B2:K506"/>
  <sheetViews>
    <sheetView showGridLines="0" tabSelected="1" workbookViewId="0">
      <selection activeCell="B2" sqref="B2:I2"/>
    </sheetView>
  </sheetViews>
  <sheetFormatPr defaultRowHeight="14.4" x14ac:dyDescent="0.3"/>
  <cols>
    <col min="2" max="2" width="15.77734375" bestFit="1" customWidth="1"/>
    <col min="3" max="3" width="19.33203125" bestFit="1" customWidth="1"/>
    <col min="4" max="4" width="30.5546875" bestFit="1" customWidth="1"/>
    <col min="5" max="5" width="8.6640625" bestFit="1" customWidth="1"/>
    <col min="6" max="6" width="11.5546875" bestFit="1" customWidth="1"/>
    <col min="7" max="7" width="30.5546875" bestFit="1" customWidth="1"/>
    <col min="8" max="8" width="6.44140625" bestFit="1" customWidth="1"/>
    <col min="9" max="9" width="9.33203125" bestFit="1" customWidth="1"/>
    <col min="10" max="10" width="17.77734375" bestFit="1" customWidth="1"/>
    <col min="11" max="11" width="18.5546875" bestFit="1" customWidth="1"/>
  </cols>
  <sheetData>
    <row r="2" spans="2:11" ht="15.6" x14ac:dyDescent="0.3">
      <c r="B2" s="57" t="s">
        <v>0</v>
      </c>
      <c r="C2" s="57"/>
      <c r="D2" s="57"/>
      <c r="E2" s="57"/>
      <c r="F2" s="57"/>
      <c r="G2" s="57"/>
      <c r="H2" s="57"/>
      <c r="I2" s="57"/>
    </row>
    <row r="4" spans="2:11" x14ac:dyDescent="0.3">
      <c r="B4" s="58" t="s">
        <v>1</v>
      </c>
      <c r="C4" s="58"/>
      <c r="D4" s="58"/>
      <c r="E4" s="58"/>
      <c r="F4" s="58"/>
      <c r="G4" s="58"/>
      <c r="H4" s="58"/>
      <c r="I4" s="58"/>
      <c r="J4" s="58"/>
      <c r="K4" s="58"/>
    </row>
    <row r="6" spans="2:11" x14ac:dyDescent="0.3">
      <c r="B6" s="30" t="s">
        <v>1570</v>
      </c>
      <c r="C6" s="30" t="s">
        <v>2</v>
      </c>
      <c r="D6" s="30" t="s">
        <v>3</v>
      </c>
      <c r="E6" s="30" t="s">
        <v>4</v>
      </c>
      <c r="F6" s="30" t="s">
        <v>5</v>
      </c>
    </row>
    <row r="7" spans="2:11" x14ac:dyDescent="0.3">
      <c r="B7" s="30" t="s">
        <v>1064</v>
      </c>
      <c r="C7" s="30" t="s">
        <v>6</v>
      </c>
      <c r="D7" s="30" t="s">
        <v>7</v>
      </c>
      <c r="E7" s="36">
        <v>37</v>
      </c>
      <c r="F7" s="30" t="s">
        <v>8</v>
      </c>
    </row>
    <row r="8" spans="2:11" x14ac:dyDescent="0.3">
      <c r="B8" s="30" t="s">
        <v>1065</v>
      </c>
      <c r="C8" s="30" t="s">
        <v>9</v>
      </c>
      <c r="D8" s="30" t="s">
        <v>10</v>
      </c>
      <c r="E8" s="36">
        <v>18</v>
      </c>
      <c r="F8" s="30" t="s">
        <v>8</v>
      </c>
    </row>
    <row r="9" spans="2:11" x14ac:dyDescent="0.3">
      <c r="B9" s="30" t="s">
        <v>1066</v>
      </c>
      <c r="C9" s="30" t="s">
        <v>11</v>
      </c>
      <c r="D9" s="30" t="s">
        <v>12</v>
      </c>
      <c r="E9" s="36">
        <v>18</v>
      </c>
      <c r="F9" s="30" t="s">
        <v>13</v>
      </c>
    </row>
    <row r="10" spans="2:11" x14ac:dyDescent="0.3">
      <c r="B10" s="30" t="s">
        <v>1067</v>
      </c>
      <c r="C10" s="30" t="s">
        <v>14</v>
      </c>
      <c r="D10" s="30" t="s">
        <v>15</v>
      </c>
      <c r="E10" s="36">
        <v>67</v>
      </c>
      <c r="F10" s="30" t="s">
        <v>13</v>
      </c>
    </row>
    <row r="11" spans="2:11" x14ac:dyDescent="0.3">
      <c r="B11" s="30" t="s">
        <v>1068</v>
      </c>
      <c r="C11" s="30" t="s">
        <v>16</v>
      </c>
      <c r="D11" s="30" t="s">
        <v>17</v>
      </c>
      <c r="E11" s="36">
        <v>59</v>
      </c>
      <c r="F11" s="30" t="s">
        <v>13</v>
      </c>
    </row>
    <row r="12" spans="2:11" x14ac:dyDescent="0.3">
      <c r="B12" s="30" t="s">
        <v>1069</v>
      </c>
      <c r="C12" s="30" t="s">
        <v>18</v>
      </c>
      <c r="D12" s="30" t="s">
        <v>19</v>
      </c>
      <c r="E12" s="36">
        <v>24</v>
      </c>
      <c r="F12" s="30" t="s">
        <v>8</v>
      </c>
    </row>
    <row r="13" spans="2:11" x14ac:dyDescent="0.3">
      <c r="B13" s="30" t="s">
        <v>1070</v>
      </c>
      <c r="C13" s="30" t="s">
        <v>20</v>
      </c>
      <c r="D13" s="30" t="s">
        <v>21</v>
      </c>
      <c r="E13" s="36">
        <v>27</v>
      </c>
      <c r="F13" s="30" t="s">
        <v>8</v>
      </c>
    </row>
    <row r="14" spans="2:11" x14ac:dyDescent="0.3">
      <c r="B14" s="30" t="s">
        <v>1071</v>
      </c>
      <c r="C14" s="30" t="s">
        <v>22</v>
      </c>
      <c r="D14" s="30" t="s">
        <v>23</v>
      </c>
      <c r="E14" s="36">
        <v>36</v>
      </c>
      <c r="F14" s="30" t="s">
        <v>8</v>
      </c>
    </row>
    <row r="15" spans="2:11" x14ac:dyDescent="0.3">
      <c r="B15" s="30" t="s">
        <v>1072</v>
      </c>
      <c r="C15" s="30" t="s">
        <v>24</v>
      </c>
      <c r="D15" s="30" t="s">
        <v>25</v>
      </c>
      <c r="E15" s="36">
        <v>47</v>
      </c>
      <c r="F15" s="30" t="s">
        <v>13</v>
      </c>
    </row>
    <row r="16" spans="2:11" x14ac:dyDescent="0.3">
      <c r="B16" s="30" t="s">
        <v>1073</v>
      </c>
      <c r="C16" s="30" t="s">
        <v>26</v>
      </c>
      <c r="D16" s="30" t="s">
        <v>27</v>
      </c>
      <c r="E16" s="36">
        <v>48</v>
      </c>
      <c r="F16" s="30" t="s">
        <v>13</v>
      </c>
    </row>
    <row r="17" spans="2:6" x14ac:dyDescent="0.3">
      <c r="B17" s="30" t="s">
        <v>1074</v>
      </c>
      <c r="C17" s="30" t="s">
        <v>28</v>
      </c>
      <c r="D17" s="30" t="s">
        <v>29</v>
      </c>
      <c r="E17" s="36">
        <v>69</v>
      </c>
      <c r="F17" s="30" t="s">
        <v>13</v>
      </c>
    </row>
    <row r="18" spans="2:6" x14ac:dyDescent="0.3">
      <c r="B18" s="30" t="s">
        <v>1075</v>
      </c>
      <c r="C18" s="30" t="s">
        <v>30</v>
      </c>
      <c r="D18" s="30" t="s">
        <v>31</v>
      </c>
      <c r="E18" s="36">
        <v>63</v>
      </c>
      <c r="F18" s="30" t="s">
        <v>13</v>
      </c>
    </row>
    <row r="19" spans="2:6" x14ac:dyDescent="0.3">
      <c r="B19" s="30" t="s">
        <v>1076</v>
      </c>
      <c r="C19" s="30" t="s">
        <v>32</v>
      </c>
      <c r="D19" s="30" t="s">
        <v>33</v>
      </c>
      <c r="E19" s="36">
        <v>35</v>
      </c>
      <c r="F19" s="30" t="s">
        <v>8</v>
      </c>
    </row>
    <row r="20" spans="2:6" x14ac:dyDescent="0.3">
      <c r="B20" s="30" t="s">
        <v>1077</v>
      </c>
      <c r="C20" s="30" t="s">
        <v>34</v>
      </c>
      <c r="D20" s="30" t="s">
        <v>35</v>
      </c>
      <c r="E20" s="36">
        <v>24</v>
      </c>
      <c r="F20" s="30" t="s">
        <v>8</v>
      </c>
    </row>
    <row r="21" spans="2:6" x14ac:dyDescent="0.3">
      <c r="B21" s="30" t="s">
        <v>1078</v>
      </c>
      <c r="C21" s="30" t="s">
        <v>36</v>
      </c>
      <c r="D21" s="30" t="s">
        <v>37</v>
      </c>
      <c r="E21" s="36">
        <v>42</v>
      </c>
      <c r="F21" s="30" t="s">
        <v>13</v>
      </c>
    </row>
    <row r="22" spans="2:6" x14ac:dyDescent="0.3">
      <c r="B22" s="30" t="s">
        <v>1079</v>
      </c>
      <c r="C22" s="30" t="s">
        <v>38</v>
      </c>
      <c r="D22" s="30" t="s">
        <v>39</v>
      </c>
      <c r="E22" s="36">
        <v>56</v>
      </c>
      <c r="F22" s="30" t="s">
        <v>8</v>
      </c>
    </row>
    <row r="23" spans="2:6" x14ac:dyDescent="0.3">
      <c r="B23" s="30" t="s">
        <v>1080</v>
      </c>
      <c r="C23" s="30" t="s">
        <v>40</v>
      </c>
      <c r="D23" s="30" t="s">
        <v>41</v>
      </c>
      <c r="E23" s="36">
        <v>25</v>
      </c>
      <c r="F23" s="30" t="s">
        <v>13</v>
      </c>
    </row>
    <row r="24" spans="2:6" x14ac:dyDescent="0.3">
      <c r="B24" s="30" t="s">
        <v>1081</v>
      </c>
      <c r="C24" s="30" t="s">
        <v>42</v>
      </c>
      <c r="D24" s="30" t="s">
        <v>43</v>
      </c>
      <c r="E24" s="36">
        <v>65</v>
      </c>
      <c r="F24" s="30" t="s">
        <v>13</v>
      </c>
    </row>
    <row r="25" spans="2:6" x14ac:dyDescent="0.3">
      <c r="B25" s="30" t="s">
        <v>1082</v>
      </c>
      <c r="C25" s="30" t="s">
        <v>44</v>
      </c>
      <c r="D25" s="30" t="s">
        <v>45</v>
      </c>
      <c r="E25" s="36">
        <v>70</v>
      </c>
      <c r="F25" s="30" t="s">
        <v>13</v>
      </c>
    </row>
    <row r="26" spans="2:6" x14ac:dyDescent="0.3">
      <c r="B26" s="30" t="s">
        <v>1083</v>
      </c>
      <c r="C26" s="30" t="s">
        <v>46</v>
      </c>
      <c r="D26" s="30" t="s">
        <v>47</v>
      </c>
      <c r="E26" s="36">
        <v>40</v>
      </c>
      <c r="F26" s="30" t="s">
        <v>8</v>
      </c>
    </row>
    <row r="27" spans="2:6" x14ac:dyDescent="0.3">
      <c r="B27" s="30" t="s">
        <v>1084</v>
      </c>
      <c r="C27" s="30" t="s">
        <v>48</v>
      </c>
      <c r="D27" s="30" t="s">
        <v>49</v>
      </c>
      <c r="E27" s="36">
        <v>45</v>
      </c>
      <c r="F27" s="30" t="s">
        <v>8</v>
      </c>
    </row>
    <row r="28" spans="2:6" x14ac:dyDescent="0.3">
      <c r="B28" s="30" t="s">
        <v>1085</v>
      </c>
      <c r="C28" s="30" t="s">
        <v>50</v>
      </c>
      <c r="D28" s="30" t="s">
        <v>51</v>
      </c>
      <c r="E28" s="36">
        <v>48</v>
      </c>
      <c r="F28" s="30" t="s">
        <v>8</v>
      </c>
    </row>
    <row r="29" spans="2:6" x14ac:dyDescent="0.3">
      <c r="B29" s="30" t="s">
        <v>1086</v>
      </c>
      <c r="C29" s="30" t="s">
        <v>52</v>
      </c>
      <c r="D29" s="30" t="s">
        <v>53</v>
      </c>
      <c r="E29" s="36">
        <v>70</v>
      </c>
      <c r="F29" s="30" t="s">
        <v>13</v>
      </c>
    </row>
    <row r="30" spans="2:6" x14ac:dyDescent="0.3">
      <c r="B30" s="30" t="s">
        <v>1087</v>
      </c>
      <c r="C30" s="30" t="s">
        <v>54</v>
      </c>
      <c r="D30" s="30" t="s">
        <v>55</v>
      </c>
      <c r="E30" s="36">
        <v>26</v>
      </c>
      <c r="F30" s="30" t="s">
        <v>8</v>
      </c>
    </row>
    <row r="31" spans="2:6" x14ac:dyDescent="0.3">
      <c r="B31" s="30" t="s">
        <v>1088</v>
      </c>
      <c r="C31" s="30" t="s">
        <v>56</v>
      </c>
      <c r="D31" s="30" t="s">
        <v>57</v>
      </c>
      <c r="E31" s="36">
        <v>29</v>
      </c>
      <c r="F31" s="30" t="s">
        <v>13</v>
      </c>
    </row>
    <row r="32" spans="2:6" x14ac:dyDescent="0.3">
      <c r="B32" s="30" t="s">
        <v>1089</v>
      </c>
      <c r="C32" s="30" t="s">
        <v>58</v>
      </c>
      <c r="D32" s="30" t="s">
        <v>59</v>
      </c>
      <c r="E32" s="36">
        <v>32</v>
      </c>
      <c r="F32" s="30" t="s">
        <v>13</v>
      </c>
    </row>
    <row r="33" spans="2:6" x14ac:dyDescent="0.3">
      <c r="B33" s="30" t="s">
        <v>1090</v>
      </c>
      <c r="C33" s="30" t="s">
        <v>60</v>
      </c>
      <c r="D33" s="30" t="s">
        <v>61</v>
      </c>
      <c r="E33" s="36">
        <v>20</v>
      </c>
      <c r="F33" s="30" t="s">
        <v>8</v>
      </c>
    </row>
    <row r="34" spans="2:6" x14ac:dyDescent="0.3">
      <c r="B34" s="30" t="s">
        <v>1091</v>
      </c>
      <c r="C34" s="30" t="s">
        <v>62</v>
      </c>
      <c r="D34" s="30" t="s">
        <v>63</v>
      </c>
      <c r="E34" s="36">
        <v>18</v>
      </c>
      <c r="F34" s="30" t="s">
        <v>8</v>
      </c>
    </row>
    <row r="35" spans="2:6" x14ac:dyDescent="0.3">
      <c r="B35" s="30" t="s">
        <v>1092</v>
      </c>
      <c r="C35" s="30" t="s">
        <v>64</v>
      </c>
      <c r="D35" s="30" t="s">
        <v>65</v>
      </c>
      <c r="E35" s="36">
        <v>61</v>
      </c>
      <c r="F35" s="30" t="s">
        <v>13</v>
      </c>
    </row>
    <row r="36" spans="2:6" x14ac:dyDescent="0.3">
      <c r="B36" s="30" t="s">
        <v>1093</v>
      </c>
      <c r="C36" s="30" t="s">
        <v>66</v>
      </c>
      <c r="D36" s="30" t="s">
        <v>67</v>
      </c>
      <c r="E36" s="36">
        <v>62</v>
      </c>
      <c r="F36" s="30" t="s">
        <v>8</v>
      </c>
    </row>
    <row r="37" spans="2:6" x14ac:dyDescent="0.3">
      <c r="B37" s="30" t="s">
        <v>1094</v>
      </c>
      <c r="C37" s="30" t="s">
        <v>68</v>
      </c>
      <c r="D37" s="30" t="s">
        <v>69</v>
      </c>
      <c r="E37" s="36">
        <v>66</v>
      </c>
      <c r="F37" s="30" t="s">
        <v>13</v>
      </c>
    </row>
    <row r="38" spans="2:6" x14ac:dyDescent="0.3">
      <c r="B38" s="30" t="s">
        <v>1095</v>
      </c>
      <c r="C38" s="30" t="s">
        <v>70</v>
      </c>
      <c r="D38" s="30" t="s">
        <v>71</v>
      </c>
      <c r="E38" s="36">
        <v>55</v>
      </c>
      <c r="F38" s="30" t="s">
        <v>8</v>
      </c>
    </row>
    <row r="39" spans="2:6" x14ac:dyDescent="0.3">
      <c r="B39" s="30" t="s">
        <v>1096</v>
      </c>
      <c r="C39" s="30" t="s">
        <v>72</v>
      </c>
      <c r="D39" s="30" t="s">
        <v>73</v>
      </c>
      <c r="E39" s="36">
        <v>38</v>
      </c>
      <c r="F39" s="30" t="s">
        <v>8</v>
      </c>
    </row>
    <row r="40" spans="2:6" x14ac:dyDescent="0.3">
      <c r="B40" s="30" t="s">
        <v>1097</v>
      </c>
      <c r="C40" s="30" t="s">
        <v>74</v>
      </c>
      <c r="D40" s="30" t="s">
        <v>75</v>
      </c>
      <c r="E40" s="36">
        <v>68</v>
      </c>
      <c r="F40" s="30" t="s">
        <v>13</v>
      </c>
    </row>
    <row r="41" spans="2:6" x14ac:dyDescent="0.3">
      <c r="B41" s="30" t="s">
        <v>1098</v>
      </c>
      <c r="C41" s="30" t="s">
        <v>76</v>
      </c>
      <c r="D41" s="30" t="s">
        <v>77</v>
      </c>
      <c r="E41" s="36">
        <v>18</v>
      </c>
      <c r="F41" s="30" t="s">
        <v>13</v>
      </c>
    </row>
    <row r="42" spans="2:6" x14ac:dyDescent="0.3">
      <c r="B42" s="30" t="s">
        <v>1099</v>
      </c>
      <c r="C42" s="30" t="s">
        <v>78</v>
      </c>
      <c r="D42" s="30" t="s">
        <v>79</v>
      </c>
      <c r="E42" s="36">
        <v>30</v>
      </c>
      <c r="F42" s="30" t="s">
        <v>13</v>
      </c>
    </row>
    <row r="43" spans="2:6" x14ac:dyDescent="0.3">
      <c r="B43" s="30" t="s">
        <v>1100</v>
      </c>
      <c r="C43" s="30" t="s">
        <v>80</v>
      </c>
      <c r="D43" s="30" t="s">
        <v>81</v>
      </c>
      <c r="E43" s="36">
        <v>63</v>
      </c>
      <c r="F43" s="30" t="s">
        <v>8</v>
      </c>
    </row>
    <row r="44" spans="2:6" x14ac:dyDescent="0.3">
      <c r="B44" s="30" t="s">
        <v>1101</v>
      </c>
      <c r="C44" s="30" t="s">
        <v>82</v>
      </c>
      <c r="D44" s="30" t="s">
        <v>83</v>
      </c>
      <c r="E44" s="36">
        <v>27</v>
      </c>
      <c r="F44" s="30" t="s">
        <v>8</v>
      </c>
    </row>
    <row r="45" spans="2:6" x14ac:dyDescent="0.3">
      <c r="B45" s="30" t="s">
        <v>1102</v>
      </c>
      <c r="C45" s="30" t="s">
        <v>84</v>
      </c>
      <c r="D45" s="30" t="s">
        <v>85</v>
      </c>
      <c r="E45" s="36">
        <v>51</v>
      </c>
      <c r="F45" s="30" t="s">
        <v>8</v>
      </c>
    </row>
    <row r="46" spans="2:6" x14ac:dyDescent="0.3">
      <c r="B46" s="30" t="s">
        <v>1103</v>
      </c>
      <c r="C46" s="30" t="s">
        <v>86</v>
      </c>
      <c r="D46" s="30" t="s">
        <v>87</v>
      </c>
      <c r="E46" s="36">
        <v>34</v>
      </c>
      <c r="F46" s="30" t="s">
        <v>8</v>
      </c>
    </row>
    <row r="47" spans="2:6" x14ac:dyDescent="0.3">
      <c r="B47" s="30" t="s">
        <v>1104</v>
      </c>
      <c r="C47" s="30" t="s">
        <v>88</v>
      </c>
      <c r="D47" s="30" t="s">
        <v>89</v>
      </c>
      <c r="E47" s="36">
        <v>20</v>
      </c>
      <c r="F47" s="30" t="s">
        <v>8</v>
      </c>
    </row>
    <row r="48" spans="2:6" x14ac:dyDescent="0.3">
      <c r="B48" s="30" t="s">
        <v>1105</v>
      </c>
      <c r="C48" s="30" t="s">
        <v>90</v>
      </c>
      <c r="D48" s="30" t="s">
        <v>91</v>
      </c>
      <c r="E48" s="36">
        <v>35</v>
      </c>
      <c r="F48" s="30" t="s">
        <v>13</v>
      </c>
    </row>
    <row r="49" spans="2:6" x14ac:dyDescent="0.3">
      <c r="B49" s="30" t="s">
        <v>1106</v>
      </c>
      <c r="C49" s="30" t="s">
        <v>92</v>
      </c>
      <c r="D49" s="30" t="s">
        <v>93</v>
      </c>
      <c r="E49" s="36">
        <v>41</v>
      </c>
      <c r="F49" s="30" t="s">
        <v>13</v>
      </c>
    </row>
    <row r="50" spans="2:6" x14ac:dyDescent="0.3">
      <c r="B50" s="30" t="s">
        <v>1107</v>
      </c>
      <c r="C50" s="30" t="s">
        <v>94</v>
      </c>
      <c r="D50" s="30" t="s">
        <v>95</v>
      </c>
      <c r="E50" s="36">
        <v>48</v>
      </c>
      <c r="F50" s="30" t="s">
        <v>13</v>
      </c>
    </row>
    <row r="51" spans="2:6" x14ac:dyDescent="0.3">
      <c r="B51" s="30" t="s">
        <v>1108</v>
      </c>
      <c r="C51" s="30" t="s">
        <v>96</v>
      </c>
      <c r="D51" s="30" t="s">
        <v>97</v>
      </c>
      <c r="E51" s="36">
        <v>69</v>
      </c>
      <c r="F51" s="30" t="s">
        <v>8</v>
      </c>
    </row>
    <row r="52" spans="2:6" x14ac:dyDescent="0.3">
      <c r="B52" s="30" t="s">
        <v>1109</v>
      </c>
      <c r="C52" s="30" t="s">
        <v>98</v>
      </c>
      <c r="D52" s="30" t="s">
        <v>99</v>
      </c>
      <c r="E52" s="36">
        <v>64</v>
      </c>
      <c r="F52" s="30" t="s">
        <v>8</v>
      </c>
    </row>
    <row r="53" spans="2:6" x14ac:dyDescent="0.3">
      <c r="B53" s="30" t="s">
        <v>1110</v>
      </c>
      <c r="C53" s="30" t="s">
        <v>100</v>
      </c>
      <c r="D53" s="30" t="s">
        <v>101</v>
      </c>
      <c r="E53" s="36">
        <v>69</v>
      </c>
      <c r="F53" s="30" t="s">
        <v>8</v>
      </c>
    </row>
    <row r="54" spans="2:6" x14ac:dyDescent="0.3">
      <c r="B54" s="30" t="s">
        <v>1111</v>
      </c>
      <c r="C54" s="30" t="s">
        <v>102</v>
      </c>
      <c r="D54" s="30" t="s">
        <v>103</v>
      </c>
      <c r="E54" s="36">
        <v>60</v>
      </c>
      <c r="F54" s="30" t="s">
        <v>8</v>
      </c>
    </row>
    <row r="55" spans="2:6" x14ac:dyDescent="0.3">
      <c r="B55" s="30" t="s">
        <v>1112</v>
      </c>
      <c r="C55" s="30" t="s">
        <v>104</v>
      </c>
      <c r="D55" s="30" t="s">
        <v>105</v>
      </c>
      <c r="E55" s="36">
        <v>67</v>
      </c>
      <c r="F55" s="30" t="s">
        <v>8</v>
      </c>
    </row>
    <row r="56" spans="2:6" x14ac:dyDescent="0.3">
      <c r="B56" s="30" t="s">
        <v>1113</v>
      </c>
      <c r="C56" s="30" t="s">
        <v>106</v>
      </c>
      <c r="D56" s="30" t="s">
        <v>107</v>
      </c>
      <c r="E56" s="36">
        <v>45</v>
      </c>
      <c r="F56" s="30" t="s">
        <v>13</v>
      </c>
    </row>
    <row r="57" spans="2:6" x14ac:dyDescent="0.3">
      <c r="B57" s="30" t="s">
        <v>1114</v>
      </c>
      <c r="C57" s="30" t="s">
        <v>108</v>
      </c>
      <c r="D57" s="30" t="s">
        <v>109</v>
      </c>
      <c r="E57" s="36">
        <v>18</v>
      </c>
      <c r="F57" s="30" t="s">
        <v>13</v>
      </c>
    </row>
    <row r="58" spans="2:6" x14ac:dyDescent="0.3">
      <c r="B58" s="30" t="s">
        <v>1115</v>
      </c>
      <c r="C58" s="30" t="s">
        <v>110</v>
      </c>
      <c r="D58" s="30" t="s">
        <v>111</v>
      </c>
      <c r="E58" s="36">
        <v>39</v>
      </c>
      <c r="F58" s="30" t="s">
        <v>8</v>
      </c>
    </row>
    <row r="59" spans="2:6" x14ac:dyDescent="0.3">
      <c r="B59" s="30" t="s">
        <v>1116</v>
      </c>
      <c r="C59" s="30" t="s">
        <v>112</v>
      </c>
      <c r="D59" s="30" t="s">
        <v>113</v>
      </c>
      <c r="E59" s="36">
        <v>51</v>
      </c>
      <c r="F59" s="30" t="s">
        <v>13</v>
      </c>
    </row>
    <row r="60" spans="2:6" x14ac:dyDescent="0.3">
      <c r="B60" s="30" t="s">
        <v>1117</v>
      </c>
      <c r="C60" s="30" t="s">
        <v>114</v>
      </c>
      <c r="D60" s="30" t="s">
        <v>115</v>
      </c>
      <c r="E60" s="36">
        <v>62</v>
      </c>
      <c r="F60" s="30" t="s">
        <v>13</v>
      </c>
    </row>
    <row r="61" spans="2:6" x14ac:dyDescent="0.3">
      <c r="B61" s="30" t="s">
        <v>1118</v>
      </c>
      <c r="C61" s="30" t="s">
        <v>116</v>
      </c>
      <c r="D61" s="30" t="s">
        <v>117</v>
      </c>
      <c r="E61" s="36">
        <v>32</v>
      </c>
      <c r="F61" s="30" t="s">
        <v>8</v>
      </c>
    </row>
    <row r="62" spans="2:6" x14ac:dyDescent="0.3">
      <c r="B62" s="30" t="s">
        <v>1119</v>
      </c>
      <c r="C62" s="30" t="s">
        <v>118</v>
      </c>
      <c r="D62" s="30" t="s">
        <v>119</v>
      </c>
      <c r="E62" s="36">
        <v>64</v>
      </c>
      <c r="F62" s="30" t="s">
        <v>8</v>
      </c>
    </row>
    <row r="63" spans="2:6" x14ac:dyDescent="0.3">
      <c r="B63" s="30" t="s">
        <v>1120</v>
      </c>
      <c r="C63" s="30" t="s">
        <v>120</v>
      </c>
      <c r="D63" s="30" t="s">
        <v>121</v>
      </c>
      <c r="E63" s="36">
        <v>18</v>
      </c>
      <c r="F63" s="30" t="s">
        <v>8</v>
      </c>
    </row>
    <row r="64" spans="2:6" x14ac:dyDescent="0.3">
      <c r="B64" s="30" t="s">
        <v>1121</v>
      </c>
      <c r="C64" s="30" t="s">
        <v>122</v>
      </c>
      <c r="D64" s="30" t="s">
        <v>123</v>
      </c>
      <c r="E64" s="36">
        <v>34</v>
      </c>
      <c r="F64" s="30" t="s">
        <v>8</v>
      </c>
    </row>
    <row r="65" spans="2:6" x14ac:dyDescent="0.3">
      <c r="B65" s="30" t="s">
        <v>1122</v>
      </c>
      <c r="C65" s="30" t="s">
        <v>124</v>
      </c>
      <c r="D65" s="30" t="s">
        <v>125</v>
      </c>
      <c r="E65" s="36">
        <v>28</v>
      </c>
      <c r="F65" s="30" t="s">
        <v>13</v>
      </c>
    </row>
    <row r="66" spans="2:6" x14ac:dyDescent="0.3">
      <c r="B66" s="30" t="s">
        <v>1123</v>
      </c>
      <c r="C66" s="30" t="s">
        <v>126</v>
      </c>
      <c r="D66" s="30" t="s">
        <v>127</v>
      </c>
      <c r="E66" s="36">
        <v>21</v>
      </c>
      <c r="F66" s="30" t="s">
        <v>8</v>
      </c>
    </row>
    <row r="67" spans="2:6" x14ac:dyDescent="0.3">
      <c r="B67" s="30" t="s">
        <v>1124</v>
      </c>
      <c r="C67" s="30" t="s">
        <v>128</v>
      </c>
      <c r="D67" s="30" t="s">
        <v>129</v>
      </c>
      <c r="E67" s="36">
        <v>19</v>
      </c>
      <c r="F67" s="30" t="s">
        <v>8</v>
      </c>
    </row>
    <row r="68" spans="2:6" x14ac:dyDescent="0.3">
      <c r="B68" s="30" t="s">
        <v>1125</v>
      </c>
      <c r="C68" s="30" t="s">
        <v>130</v>
      </c>
      <c r="D68" s="30" t="s">
        <v>131</v>
      </c>
      <c r="E68" s="36">
        <v>69</v>
      </c>
      <c r="F68" s="30" t="s">
        <v>8</v>
      </c>
    </row>
    <row r="69" spans="2:6" x14ac:dyDescent="0.3">
      <c r="B69" s="30" t="s">
        <v>1126</v>
      </c>
      <c r="C69" s="30" t="s">
        <v>132</v>
      </c>
      <c r="D69" s="30" t="s">
        <v>133</v>
      </c>
      <c r="E69" s="36">
        <v>68</v>
      </c>
      <c r="F69" s="30" t="s">
        <v>8</v>
      </c>
    </row>
    <row r="70" spans="2:6" x14ac:dyDescent="0.3">
      <c r="B70" s="30" t="s">
        <v>1127</v>
      </c>
      <c r="C70" s="30" t="s">
        <v>134</v>
      </c>
      <c r="D70" s="30" t="s">
        <v>135</v>
      </c>
      <c r="E70" s="36">
        <v>48</v>
      </c>
      <c r="F70" s="30" t="s">
        <v>8</v>
      </c>
    </row>
    <row r="71" spans="2:6" x14ac:dyDescent="0.3">
      <c r="B71" s="30" t="s">
        <v>1128</v>
      </c>
      <c r="C71" s="30" t="s">
        <v>136</v>
      </c>
      <c r="D71" s="30" t="s">
        <v>137</v>
      </c>
      <c r="E71" s="36">
        <v>22</v>
      </c>
      <c r="F71" s="30" t="s">
        <v>13</v>
      </c>
    </row>
    <row r="72" spans="2:6" x14ac:dyDescent="0.3">
      <c r="B72" s="30" t="s">
        <v>1129</v>
      </c>
      <c r="C72" s="30" t="s">
        <v>138</v>
      </c>
      <c r="D72" s="30" t="s">
        <v>139</v>
      </c>
      <c r="E72" s="36">
        <v>52</v>
      </c>
      <c r="F72" s="30" t="s">
        <v>8</v>
      </c>
    </row>
    <row r="73" spans="2:6" x14ac:dyDescent="0.3">
      <c r="B73" s="30" t="s">
        <v>1130</v>
      </c>
      <c r="C73" s="30" t="s">
        <v>140</v>
      </c>
      <c r="D73" s="30" t="s">
        <v>141</v>
      </c>
      <c r="E73" s="36">
        <v>62</v>
      </c>
      <c r="F73" s="30" t="s">
        <v>13</v>
      </c>
    </row>
    <row r="74" spans="2:6" x14ac:dyDescent="0.3">
      <c r="B74" s="30" t="s">
        <v>1131</v>
      </c>
      <c r="C74" s="30" t="s">
        <v>142</v>
      </c>
      <c r="D74" s="30" t="s">
        <v>143</v>
      </c>
      <c r="E74" s="36">
        <v>67</v>
      </c>
      <c r="F74" s="30" t="s">
        <v>8</v>
      </c>
    </row>
    <row r="75" spans="2:6" x14ac:dyDescent="0.3">
      <c r="B75" s="30" t="s">
        <v>1132</v>
      </c>
      <c r="C75" s="30" t="s">
        <v>144</v>
      </c>
      <c r="D75" s="30" t="s">
        <v>145</v>
      </c>
      <c r="E75" s="36">
        <v>25</v>
      </c>
      <c r="F75" s="30" t="s">
        <v>8</v>
      </c>
    </row>
    <row r="76" spans="2:6" x14ac:dyDescent="0.3">
      <c r="B76" s="30" t="s">
        <v>1133</v>
      </c>
      <c r="C76" s="30" t="s">
        <v>146</v>
      </c>
      <c r="D76" s="30" t="s">
        <v>147</v>
      </c>
      <c r="E76" s="36">
        <v>42</v>
      </c>
      <c r="F76" s="30" t="s">
        <v>13</v>
      </c>
    </row>
    <row r="77" spans="2:6" x14ac:dyDescent="0.3">
      <c r="B77" s="30" t="s">
        <v>1134</v>
      </c>
      <c r="C77" s="30" t="s">
        <v>148</v>
      </c>
      <c r="D77" s="30" t="s">
        <v>149</v>
      </c>
      <c r="E77" s="36">
        <v>57</v>
      </c>
      <c r="F77" s="30" t="s">
        <v>13</v>
      </c>
    </row>
    <row r="78" spans="2:6" x14ac:dyDescent="0.3">
      <c r="B78" s="30" t="s">
        <v>1135</v>
      </c>
      <c r="C78" s="30" t="s">
        <v>150</v>
      </c>
      <c r="D78" s="30" t="s">
        <v>151</v>
      </c>
      <c r="E78" s="36">
        <v>69</v>
      </c>
      <c r="F78" s="30" t="s">
        <v>8</v>
      </c>
    </row>
    <row r="79" spans="2:6" x14ac:dyDescent="0.3">
      <c r="B79" s="30" t="s">
        <v>1136</v>
      </c>
      <c r="C79" s="30" t="s">
        <v>152</v>
      </c>
      <c r="D79" s="30" t="s">
        <v>153</v>
      </c>
      <c r="E79" s="36">
        <v>31</v>
      </c>
      <c r="F79" s="30" t="s">
        <v>8</v>
      </c>
    </row>
    <row r="80" spans="2:6" x14ac:dyDescent="0.3">
      <c r="B80" s="30" t="s">
        <v>1137</v>
      </c>
      <c r="C80" s="30" t="s">
        <v>154</v>
      </c>
      <c r="D80" s="30" t="s">
        <v>155</v>
      </c>
      <c r="E80" s="36">
        <v>33</v>
      </c>
      <c r="F80" s="30" t="s">
        <v>13</v>
      </c>
    </row>
    <row r="81" spans="2:6" x14ac:dyDescent="0.3">
      <c r="B81" s="30" t="s">
        <v>1138</v>
      </c>
      <c r="C81" s="30" t="s">
        <v>156</v>
      </c>
      <c r="D81" s="30" t="s">
        <v>157</v>
      </c>
      <c r="E81" s="36">
        <v>46</v>
      </c>
      <c r="F81" s="30" t="s">
        <v>8</v>
      </c>
    </row>
    <row r="82" spans="2:6" x14ac:dyDescent="0.3">
      <c r="B82" s="30" t="s">
        <v>1139</v>
      </c>
      <c r="C82" s="30" t="s">
        <v>158</v>
      </c>
      <c r="D82" s="30" t="s">
        <v>159</v>
      </c>
      <c r="E82" s="36">
        <v>67</v>
      </c>
      <c r="F82" s="30" t="s">
        <v>13</v>
      </c>
    </row>
    <row r="83" spans="2:6" x14ac:dyDescent="0.3">
      <c r="B83" s="30" t="s">
        <v>1140</v>
      </c>
      <c r="C83" s="30" t="s">
        <v>160</v>
      </c>
      <c r="D83" s="30" t="s">
        <v>161</v>
      </c>
      <c r="E83" s="36">
        <v>69</v>
      </c>
      <c r="F83" s="30" t="s">
        <v>8</v>
      </c>
    </row>
    <row r="84" spans="2:6" x14ac:dyDescent="0.3">
      <c r="B84" s="30" t="s">
        <v>1141</v>
      </c>
      <c r="C84" s="30" t="s">
        <v>162</v>
      </c>
      <c r="D84" s="30" t="s">
        <v>163</v>
      </c>
      <c r="E84" s="36">
        <v>62</v>
      </c>
      <c r="F84" s="30" t="s">
        <v>13</v>
      </c>
    </row>
    <row r="85" spans="2:6" x14ac:dyDescent="0.3">
      <c r="B85" s="30" t="s">
        <v>1142</v>
      </c>
      <c r="C85" s="30" t="s">
        <v>164</v>
      </c>
      <c r="D85" s="30" t="s">
        <v>165</v>
      </c>
      <c r="E85" s="36">
        <v>48</v>
      </c>
      <c r="F85" s="30" t="s">
        <v>13</v>
      </c>
    </row>
    <row r="86" spans="2:6" x14ac:dyDescent="0.3">
      <c r="B86" s="30" t="s">
        <v>1143</v>
      </c>
      <c r="C86" s="30" t="s">
        <v>166</v>
      </c>
      <c r="D86" s="30" t="s">
        <v>167</v>
      </c>
      <c r="E86" s="36">
        <v>69</v>
      </c>
      <c r="F86" s="30" t="s">
        <v>8</v>
      </c>
    </row>
    <row r="87" spans="2:6" x14ac:dyDescent="0.3">
      <c r="B87" s="30" t="s">
        <v>1144</v>
      </c>
      <c r="C87" s="30" t="s">
        <v>168</v>
      </c>
      <c r="D87" s="30" t="s">
        <v>169</v>
      </c>
      <c r="E87" s="36">
        <v>42</v>
      </c>
      <c r="F87" s="30" t="s">
        <v>8</v>
      </c>
    </row>
    <row r="88" spans="2:6" x14ac:dyDescent="0.3">
      <c r="B88" s="30" t="s">
        <v>1145</v>
      </c>
      <c r="C88" s="30" t="s">
        <v>170</v>
      </c>
      <c r="D88" s="30" t="s">
        <v>171</v>
      </c>
      <c r="E88" s="36">
        <v>18</v>
      </c>
      <c r="F88" s="30" t="s">
        <v>13</v>
      </c>
    </row>
    <row r="89" spans="2:6" x14ac:dyDescent="0.3">
      <c r="B89" s="30" t="s">
        <v>1146</v>
      </c>
      <c r="C89" s="30" t="s">
        <v>172</v>
      </c>
      <c r="D89" s="30" t="s">
        <v>173</v>
      </c>
      <c r="E89" s="36">
        <v>41</v>
      </c>
      <c r="F89" s="30" t="s">
        <v>8</v>
      </c>
    </row>
    <row r="90" spans="2:6" x14ac:dyDescent="0.3">
      <c r="B90" s="30" t="s">
        <v>1147</v>
      </c>
      <c r="C90" s="30" t="s">
        <v>174</v>
      </c>
      <c r="D90" s="30" t="s">
        <v>175</v>
      </c>
      <c r="E90" s="36">
        <v>39</v>
      </c>
      <c r="F90" s="30" t="s">
        <v>13</v>
      </c>
    </row>
    <row r="91" spans="2:6" x14ac:dyDescent="0.3">
      <c r="B91" s="30" t="s">
        <v>1148</v>
      </c>
      <c r="C91" s="30" t="s">
        <v>176</v>
      </c>
      <c r="D91" s="30" t="s">
        <v>177</v>
      </c>
      <c r="E91" s="36">
        <v>34</v>
      </c>
      <c r="F91" s="30" t="s">
        <v>8</v>
      </c>
    </row>
    <row r="92" spans="2:6" x14ac:dyDescent="0.3">
      <c r="B92" s="30" t="s">
        <v>1149</v>
      </c>
      <c r="C92" s="30" t="s">
        <v>178</v>
      </c>
      <c r="D92" s="30" t="s">
        <v>179</v>
      </c>
      <c r="E92" s="36">
        <v>62</v>
      </c>
      <c r="F92" s="30" t="s">
        <v>8</v>
      </c>
    </row>
    <row r="93" spans="2:6" x14ac:dyDescent="0.3">
      <c r="B93" s="30" t="s">
        <v>1150</v>
      </c>
      <c r="C93" s="30" t="s">
        <v>180</v>
      </c>
      <c r="D93" s="30" t="s">
        <v>181</v>
      </c>
      <c r="E93" s="36">
        <v>49</v>
      </c>
      <c r="F93" s="30" t="s">
        <v>8</v>
      </c>
    </row>
    <row r="94" spans="2:6" x14ac:dyDescent="0.3">
      <c r="B94" s="30" t="s">
        <v>1151</v>
      </c>
      <c r="C94" s="30" t="s">
        <v>182</v>
      </c>
      <c r="D94" s="30" t="s">
        <v>183</v>
      </c>
      <c r="E94" s="36">
        <v>43</v>
      </c>
      <c r="F94" s="30" t="s">
        <v>8</v>
      </c>
    </row>
    <row r="95" spans="2:6" x14ac:dyDescent="0.3">
      <c r="B95" s="30" t="s">
        <v>1152</v>
      </c>
      <c r="C95" s="30" t="s">
        <v>184</v>
      </c>
      <c r="D95" s="30" t="s">
        <v>185</v>
      </c>
      <c r="E95" s="36">
        <v>63</v>
      </c>
      <c r="F95" s="30" t="s">
        <v>8</v>
      </c>
    </row>
    <row r="96" spans="2:6" x14ac:dyDescent="0.3">
      <c r="B96" s="30" t="s">
        <v>1153</v>
      </c>
      <c r="C96" s="30" t="s">
        <v>186</v>
      </c>
      <c r="D96" s="30" t="s">
        <v>187</v>
      </c>
      <c r="E96" s="36">
        <v>62</v>
      </c>
      <c r="F96" s="30" t="s">
        <v>8</v>
      </c>
    </row>
    <row r="97" spans="2:6" x14ac:dyDescent="0.3">
      <c r="B97" s="30" t="s">
        <v>1154</v>
      </c>
      <c r="C97" s="30" t="s">
        <v>188</v>
      </c>
      <c r="D97" s="30" t="s">
        <v>189</v>
      </c>
      <c r="E97" s="36">
        <v>25</v>
      </c>
      <c r="F97" s="30" t="s">
        <v>8</v>
      </c>
    </row>
    <row r="98" spans="2:6" x14ac:dyDescent="0.3">
      <c r="B98" s="30" t="s">
        <v>1155</v>
      </c>
      <c r="C98" s="30" t="s">
        <v>190</v>
      </c>
      <c r="D98" s="30" t="s">
        <v>191</v>
      </c>
      <c r="E98" s="36">
        <v>39</v>
      </c>
      <c r="F98" s="30" t="s">
        <v>13</v>
      </c>
    </row>
    <row r="99" spans="2:6" x14ac:dyDescent="0.3">
      <c r="B99" s="30" t="s">
        <v>1156</v>
      </c>
      <c r="C99" s="30" t="s">
        <v>192</v>
      </c>
      <c r="D99" s="30" t="s">
        <v>193</v>
      </c>
      <c r="E99" s="36">
        <v>43</v>
      </c>
      <c r="F99" s="30" t="s">
        <v>13</v>
      </c>
    </row>
    <row r="100" spans="2:6" x14ac:dyDescent="0.3">
      <c r="B100" s="30" t="s">
        <v>1157</v>
      </c>
      <c r="C100" s="30" t="s">
        <v>194</v>
      </c>
      <c r="D100" s="30" t="s">
        <v>195</v>
      </c>
      <c r="E100" s="36">
        <v>69</v>
      </c>
      <c r="F100" s="30" t="s">
        <v>8</v>
      </c>
    </row>
    <row r="101" spans="2:6" x14ac:dyDescent="0.3">
      <c r="B101" s="30" t="s">
        <v>1158</v>
      </c>
      <c r="C101" s="30" t="s">
        <v>196</v>
      </c>
      <c r="D101" s="30" t="s">
        <v>197</v>
      </c>
      <c r="E101" s="36">
        <v>63</v>
      </c>
      <c r="F101" s="30" t="s">
        <v>8</v>
      </c>
    </row>
    <row r="102" spans="2:6" x14ac:dyDescent="0.3">
      <c r="B102" s="30" t="s">
        <v>1159</v>
      </c>
      <c r="C102" s="30" t="s">
        <v>198</v>
      </c>
      <c r="D102" s="30" t="s">
        <v>199</v>
      </c>
      <c r="E102" s="36">
        <v>68</v>
      </c>
      <c r="F102" s="30" t="s">
        <v>13</v>
      </c>
    </row>
    <row r="103" spans="2:6" x14ac:dyDescent="0.3">
      <c r="B103" s="30" t="s">
        <v>1160</v>
      </c>
      <c r="C103" s="30" t="s">
        <v>200</v>
      </c>
      <c r="D103" s="30" t="s">
        <v>201</v>
      </c>
      <c r="E103" s="36">
        <v>54</v>
      </c>
      <c r="F103" s="30" t="s">
        <v>13</v>
      </c>
    </row>
    <row r="104" spans="2:6" x14ac:dyDescent="0.3">
      <c r="B104" s="30" t="s">
        <v>1161</v>
      </c>
      <c r="C104" s="30" t="s">
        <v>202</v>
      </c>
      <c r="D104" s="30" t="s">
        <v>203</v>
      </c>
      <c r="E104" s="36">
        <v>70</v>
      </c>
      <c r="F104" s="30" t="s">
        <v>13</v>
      </c>
    </row>
    <row r="105" spans="2:6" x14ac:dyDescent="0.3">
      <c r="B105" s="30" t="s">
        <v>1162</v>
      </c>
      <c r="C105" s="30" t="s">
        <v>204</v>
      </c>
      <c r="D105" s="30" t="s">
        <v>205</v>
      </c>
      <c r="E105" s="36">
        <v>35</v>
      </c>
      <c r="F105" s="30" t="s">
        <v>13</v>
      </c>
    </row>
    <row r="106" spans="2:6" x14ac:dyDescent="0.3">
      <c r="B106" s="30" t="s">
        <v>1163</v>
      </c>
      <c r="C106" s="30" t="s">
        <v>206</v>
      </c>
      <c r="D106" s="30" t="s">
        <v>207</v>
      </c>
      <c r="E106" s="36">
        <v>55</v>
      </c>
      <c r="F106" s="30" t="s">
        <v>8</v>
      </c>
    </row>
    <row r="107" spans="2:6" x14ac:dyDescent="0.3">
      <c r="B107" s="30" t="s">
        <v>1164</v>
      </c>
      <c r="C107" s="30" t="s">
        <v>208</v>
      </c>
      <c r="D107" s="30" t="s">
        <v>209</v>
      </c>
      <c r="E107" s="36">
        <v>67</v>
      </c>
      <c r="F107" s="30" t="s">
        <v>8</v>
      </c>
    </row>
    <row r="108" spans="2:6" x14ac:dyDescent="0.3">
      <c r="B108" s="30" t="s">
        <v>1165</v>
      </c>
      <c r="C108" s="30" t="s">
        <v>210</v>
      </c>
      <c r="D108" s="30" t="s">
        <v>211</v>
      </c>
      <c r="E108" s="36">
        <v>35</v>
      </c>
      <c r="F108" s="30" t="s">
        <v>8</v>
      </c>
    </row>
    <row r="109" spans="2:6" x14ac:dyDescent="0.3">
      <c r="B109" s="30" t="s">
        <v>1166</v>
      </c>
      <c r="C109" s="30" t="s">
        <v>212</v>
      </c>
      <c r="D109" s="30" t="s">
        <v>213</v>
      </c>
      <c r="E109" s="36">
        <v>66</v>
      </c>
      <c r="F109" s="30" t="s">
        <v>13</v>
      </c>
    </row>
    <row r="110" spans="2:6" x14ac:dyDescent="0.3">
      <c r="B110" s="30" t="s">
        <v>1167</v>
      </c>
      <c r="C110" s="30" t="s">
        <v>214</v>
      </c>
      <c r="D110" s="30" t="s">
        <v>215</v>
      </c>
      <c r="E110" s="36">
        <v>42</v>
      </c>
      <c r="F110" s="30" t="s">
        <v>13</v>
      </c>
    </row>
    <row r="111" spans="2:6" x14ac:dyDescent="0.3">
      <c r="B111" s="30" t="s">
        <v>1168</v>
      </c>
      <c r="C111" s="30" t="s">
        <v>216</v>
      </c>
      <c r="D111" s="30" t="s">
        <v>217</v>
      </c>
      <c r="E111" s="36">
        <v>65</v>
      </c>
      <c r="F111" s="30" t="s">
        <v>13</v>
      </c>
    </row>
    <row r="112" spans="2:6" x14ac:dyDescent="0.3">
      <c r="B112" s="30" t="s">
        <v>1169</v>
      </c>
      <c r="C112" s="30" t="s">
        <v>218</v>
      </c>
      <c r="D112" s="30" t="s">
        <v>219</v>
      </c>
      <c r="E112" s="36">
        <v>70</v>
      </c>
      <c r="F112" s="30" t="s">
        <v>13</v>
      </c>
    </row>
    <row r="113" spans="2:6" x14ac:dyDescent="0.3">
      <c r="B113" s="30" t="s">
        <v>1170</v>
      </c>
      <c r="C113" s="30" t="s">
        <v>220</v>
      </c>
      <c r="D113" s="30" t="s">
        <v>221</v>
      </c>
      <c r="E113" s="36">
        <v>26</v>
      </c>
      <c r="F113" s="30" t="s">
        <v>13</v>
      </c>
    </row>
    <row r="114" spans="2:6" x14ac:dyDescent="0.3">
      <c r="B114" s="30" t="s">
        <v>1171</v>
      </c>
      <c r="C114" s="30" t="s">
        <v>222</v>
      </c>
      <c r="D114" s="30" t="s">
        <v>223</v>
      </c>
      <c r="E114" s="36">
        <v>65</v>
      </c>
      <c r="F114" s="30" t="s">
        <v>13</v>
      </c>
    </row>
    <row r="115" spans="2:6" x14ac:dyDescent="0.3">
      <c r="B115" s="30" t="s">
        <v>1172</v>
      </c>
      <c r="C115" s="30" t="s">
        <v>224</v>
      </c>
      <c r="D115" s="30" t="s">
        <v>225</v>
      </c>
      <c r="E115" s="36">
        <v>22</v>
      </c>
      <c r="F115" s="30" t="s">
        <v>13</v>
      </c>
    </row>
    <row r="116" spans="2:6" x14ac:dyDescent="0.3">
      <c r="B116" s="30" t="s">
        <v>1173</v>
      </c>
      <c r="C116" s="30" t="s">
        <v>226</v>
      </c>
      <c r="D116" s="30" t="s">
        <v>227</v>
      </c>
      <c r="E116" s="36">
        <v>45</v>
      </c>
      <c r="F116" s="30" t="s">
        <v>8</v>
      </c>
    </row>
    <row r="117" spans="2:6" x14ac:dyDescent="0.3">
      <c r="B117" s="30" t="s">
        <v>1174</v>
      </c>
      <c r="C117" s="30" t="s">
        <v>228</v>
      </c>
      <c r="D117" s="30" t="s">
        <v>229</v>
      </c>
      <c r="E117" s="36">
        <v>51</v>
      </c>
      <c r="F117" s="30" t="s">
        <v>13</v>
      </c>
    </row>
    <row r="118" spans="2:6" x14ac:dyDescent="0.3">
      <c r="B118" s="30" t="s">
        <v>1175</v>
      </c>
      <c r="C118" s="30" t="s">
        <v>230</v>
      </c>
      <c r="D118" s="30" t="s">
        <v>231</v>
      </c>
      <c r="E118" s="36">
        <v>25</v>
      </c>
      <c r="F118" s="30" t="s">
        <v>8</v>
      </c>
    </row>
    <row r="119" spans="2:6" x14ac:dyDescent="0.3">
      <c r="B119" s="30" t="s">
        <v>1176</v>
      </c>
      <c r="C119" s="30" t="s">
        <v>232</v>
      </c>
      <c r="D119" s="30" t="s">
        <v>233</v>
      </c>
      <c r="E119" s="36">
        <v>43</v>
      </c>
      <c r="F119" s="30" t="s">
        <v>8</v>
      </c>
    </row>
    <row r="120" spans="2:6" x14ac:dyDescent="0.3">
      <c r="B120" s="30" t="s">
        <v>1177</v>
      </c>
      <c r="C120" s="30" t="s">
        <v>234</v>
      </c>
      <c r="D120" s="30" t="s">
        <v>235</v>
      </c>
      <c r="E120" s="36">
        <v>50</v>
      </c>
      <c r="F120" s="30" t="s">
        <v>13</v>
      </c>
    </row>
    <row r="121" spans="2:6" x14ac:dyDescent="0.3">
      <c r="B121" s="30" t="s">
        <v>1178</v>
      </c>
      <c r="C121" s="30" t="s">
        <v>236</v>
      </c>
      <c r="D121" s="30" t="s">
        <v>237</v>
      </c>
      <c r="E121" s="36">
        <v>69</v>
      </c>
      <c r="F121" s="30" t="s">
        <v>8</v>
      </c>
    </row>
    <row r="122" spans="2:6" x14ac:dyDescent="0.3">
      <c r="B122" s="30" t="s">
        <v>1179</v>
      </c>
      <c r="C122" s="30" t="s">
        <v>238</v>
      </c>
      <c r="D122" s="30" t="s">
        <v>239</v>
      </c>
      <c r="E122" s="36">
        <v>53</v>
      </c>
      <c r="F122" s="30" t="s">
        <v>13</v>
      </c>
    </row>
    <row r="123" spans="2:6" x14ac:dyDescent="0.3">
      <c r="B123" s="30" t="s">
        <v>1180</v>
      </c>
      <c r="C123" s="30" t="s">
        <v>240</v>
      </c>
      <c r="D123" s="30" t="s">
        <v>241</v>
      </c>
      <c r="E123" s="36">
        <v>56</v>
      </c>
      <c r="F123" s="30" t="s">
        <v>13</v>
      </c>
    </row>
    <row r="124" spans="2:6" x14ac:dyDescent="0.3">
      <c r="B124" s="30" t="s">
        <v>1181</v>
      </c>
      <c r="C124" s="30" t="s">
        <v>242</v>
      </c>
      <c r="D124" s="30" t="s">
        <v>243</v>
      </c>
      <c r="E124" s="36">
        <v>47</v>
      </c>
      <c r="F124" s="30" t="s">
        <v>13</v>
      </c>
    </row>
    <row r="125" spans="2:6" x14ac:dyDescent="0.3">
      <c r="B125" s="30" t="s">
        <v>1182</v>
      </c>
      <c r="C125" s="30" t="s">
        <v>244</v>
      </c>
      <c r="D125" s="30" t="s">
        <v>245</v>
      </c>
      <c r="E125" s="36">
        <v>40</v>
      </c>
      <c r="F125" s="30" t="s">
        <v>13</v>
      </c>
    </row>
    <row r="126" spans="2:6" x14ac:dyDescent="0.3">
      <c r="B126" s="30" t="s">
        <v>1183</v>
      </c>
      <c r="C126" s="30" t="s">
        <v>246</v>
      </c>
      <c r="D126" s="30" t="s">
        <v>247</v>
      </c>
      <c r="E126" s="36">
        <v>33</v>
      </c>
      <c r="F126" s="30" t="s">
        <v>8</v>
      </c>
    </row>
    <row r="127" spans="2:6" x14ac:dyDescent="0.3">
      <c r="B127" s="30" t="s">
        <v>1184</v>
      </c>
      <c r="C127" s="30" t="s">
        <v>248</v>
      </c>
      <c r="D127" s="30" t="s">
        <v>249</v>
      </c>
      <c r="E127" s="36">
        <v>70</v>
      </c>
      <c r="F127" s="30" t="s">
        <v>8</v>
      </c>
    </row>
    <row r="128" spans="2:6" x14ac:dyDescent="0.3">
      <c r="B128" s="30" t="s">
        <v>1185</v>
      </c>
      <c r="C128" s="30" t="s">
        <v>250</v>
      </c>
      <c r="D128" s="30" t="s">
        <v>251</v>
      </c>
      <c r="E128" s="36">
        <v>56</v>
      </c>
      <c r="F128" s="30" t="s">
        <v>8</v>
      </c>
    </row>
    <row r="129" spans="2:6" x14ac:dyDescent="0.3">
      <c r="B129" s="30" t="s">
        <v>1186</v>
      </c>
      <c r="C129" s="30" t="s">
        <v>252</v>
      </c>
      <c r="D129" s="30" t="s">
        <v>253</v>
      </c>
      <c r="E129" s="36">
        <v>26</v>
      </c>
      <c r="F129" s="30" t="s">
        <v>8</v>
      </c>
    </row>
    <row r="130" spans="2:6" x14ac:dyDescent="0.3">
      <c r="B130" s="30" t="s">
        <v>1187</v>
      </c>
      <c r="C130" s="30" t="s">
        <v>254</v>
      </c>
      <c r="D130" s="30" t="s">
        <v>255</v>
      </c>
      <c r="E130" s="36">
        <v>70</v>
      </c>
      <c r="F130" s="30" t="s">
        <v>13</v>
      </c>
    </row>
    <row r="131" spans="2:6" x14ac:dyDescent="0.3">
      <c r="B131" s="30" t="s">
        <v>1188</v>
      </c>
      <c r="C131" s="30" t="s">
        <v>256</v>
      </c>
      <c r="D131" s="30" t="s">
        <v>257</v>
      </c>
      <c r="E131" s="36">
        <v>53</v>
      </c>
      <c r="F131" s="30" t="s">
        <v>8</v>
      </c>
    </row>
    <row r="132" spans="2:6" x14ac:dyDescent="0.3">
      <c r="B132" s="30" t="s">
        <v>1189</v>
      </c>
      <c r="C132" s="30" t="s">
        <v>258</v>
      </c>
      <c r="D132" s="30" t="s">
        <v>259</v>
      </c>
      <c r="E132" s="36">
        <v>64</v>
      </c>
      <c r="F132" s="30" t="s">
        <v>13</v>
      </c>
    </row>
    <row r="133" spans="2:6" x14ac:dyDescent="0.3">
      <c r="B133" s="30" t="s">
        <v>1190</v>
      </c>
      <c r="C133" s="30" t="s">
        <v>260</v>
      </c>
      <c r="D133" s="30" t="s">
        <v>261</v>
      </c>
      <c r="E133" s="36">
        <v>20</v>
      </c>
      <c r="F133" s="30" t="s">
        <v>8</v>
      </c>
    </row>
    <row r="134" spans="2:6" x14ac:dyDescent="0.3">
      <c r="B134" s="30" t="s">
        <v>1191</v>
      </c>
      <c r="C134" s="30" t="s">
        <v>262</v>
      </c>
      <c r="D134" s="30" t="s">
        <v>263</v>
      </c>
      <c r="E134" s="36">
        <v>53</v>
      </c>
      <c r="F134" s="30" t="s">
        <v>8</v>
      </c>
    </row>
    <row r="135" spans="2:6" x14ac:dyDescent="0.3">
      <c r="B135" s="30" t="s">
        <v>1192</v>
      </c>
      <c r="C135" s="30" t="s">
        <v>264</v>
      </c>
      <c r="D135" s="30" t="s">
        <v>265</v>
      </c>
      <c r="E135" s="36">
        <v>68</v>
      </c>
      <c r="F135" s="30" t="s">
        <v>8</v>
      </c>
    </row>
    <row r="136" spans="2:6" x14ac:dyDescent="0.3">
      <c r="B136" s="30" t="s">
        <v>1193</v>
      </c>
      <c r="C136" s="30" t="s">
        <v>266</v>
      </c>
      <c r="D136" s="30" t="s">
        <v>267</v>
      </c>
      <c r="E136" s="36">
        <v>26</v>
      </c>
      <c r="F136" s="30" t="s">
        <v>13</v>
      </c>
    </row>
    <row r="137" spans="2:6" x14ac:dyDescent="0.3">
      <c r="B137" s="30" t="s">
        <v>1194</v>
      </c>
      <c r="C137" s="30" t="s">
        <v>268</v>
      </c>
      <c r="D137" s="30" t="s">
        <v>269</v>
      </c>
      <c r="E137" s="36">
        <v>61</v>
      </c>
      <c r="F137" s="30" t="s">
        <v>8</v>
      </c>
    </row>
    <row r="138" spans="2:6" x14ac:dyDescent="0.3">
      <c r="B138" s="30" t="s">
        <v>1195</v>
      </c>
      <c r="C138" s="30" t="s">
        <v>270</v>
      </c>
      <c r="D138" s="30" t="s">
        <v>271</v>
      </c>
      <c r="E138" s="36">
        <v>63</v>
      </c>
      <c r="F138" s="30" t="s">
        <v>8</v>
      </c>
    </row>
    <row r="139" spans="2:6" x14ac:dyDescent="0.3">
      <c r="B139" s="30" t="s">
        <v>1196</v>
      </c>
      <c r="C139" s="30" t="s">
        <v>272</v>
      </c>
      <c r="D139" s="30" t="s">
        <v>273</v>
      </c>
      <c r="E139" s="36">
        <v>68</v>
      </c>
      <c r="F139" s="30" t="s">
        <v>13</v>
      </c>
    </row>
    <row r="140" spans="2:6" x14ac:dyDescent="0.3">
      <c r="B140" s="30" t="s">
        <v>1197</v>
      </c>
      <c r="C140" s="30" t="s">
        <v>274</v>
      </c>
      <c r="D140" s="30" t="s">
        <v>275</v>
      </c>
      <c r="E140" s="36">
        <v>52</v>
      </c>
      <c r="F140" s="30" t="s">
        <v>13</v>
      </c>
    </row>
    <row r="141" spans="2:6" x14ac:dyDescent="0.3">
      <c r="B141" s="30" t="s">
        <v>1198</v>
      </c>
      <c r="C141" s="30" t="s">
        <v>276</v>
      </c>
      <c r="D141" s="30" t="s">
        <v>277</v>
      </c>
      <c r="E141" s="36">
        <v>64</v>
      </c>
      <c r="F141" s="30" t="s">
        <v>8</v>
      </c>
    </row>
    <row r="142" spans="2:6" x14ac:dyDescent="0.3">
      <c r="B142" s="30" t="s">
        <v>1199</v>
      </c>
      <c r="C142" s="30" t="s">
        <v>278</v>
      </c>
      <c r="D142" s="30" t="s">
        <v>279</v>
      </c>
      <c r="E142" s="36">
        <v>32</v>
      </c>
      <c r="F142" s="30" t="s">
        <v>13</v>
      </c>
    </row>
    <row r="143" spans="2:6" x14ac:dyDescent="0.3">
      <c r="B143" s="30" t="s">
        <v>1200</v>
      </c>
      <c r="C143" s="30" t="s">
        <v>280</v>
      </c>
      <c r="D143" s="30" t="s">
        <v>281</v>
      </c>
      <c r="E143" s="36">
        <v>61</v>
      </c>
      <c r="F143" s="30" t="s">
        <v>8</v>
      </c>
    </row>
    <row r="144" spans="2:6" x14ac:dyDescent="0.3">
      <c r="B144" s="30" t="s">
        <v>1201</v>
      </c>
      <c r="C144" s="30" t="s">
        <v>282</v>
      </c>
      <c r="D144" s="30" t="s">
        <v>283</v>
      </c>
      <c r="E144" s="36">
        <v>18</v>
      </c>
      <c r="F144" s="30" t="s">
        <v>8</v>
      </c>
    </row>
    <row r="145" spans="2:6" x14ac:dyDescent="0.3">
      <c r="B145" s="30" t="s">
        <v>1202</v>
      </c>
      <c r="C145" s="30" t="s">
        <v>284</v>
      </c>
      <c r="D145" s="30" t="s">
        <v>285</v>
      </c>
      <c r="E145" s="36">
        <v>58</v>
      </c>
      <c r="F145" s="30" t="s">
        <v>8</v>
      </c>
    </row>
    <row r="146" spans="2:6" x14ac:dyDescent="0.3">
      <c r="B146" s="30" t="s">
        <v>1203</v>
      </c>
      <c r="C146" s="30" t="s">
        <v>286</v>
      </c>
      <c r="D146" s="30" t="s">
        <v>287</v>
      </c>
      <c r="E146" s="36">
        <v>56</v>
      </c>
      <c r="F146" s="30" t="s">
        <v>8</v>
      </c>
    </row>
    <row r="147" spans="2:6" x14ac:dyDescent="0.3">
      <c r="B147" s="30" t="s">
        <v>1204</v>
      </c>
      <c r="C147" s="30" t="s">
        <v>288</v>
      </c>
      <c r="D147" s="30" t="s">
        <v>289</v>
      </c>
      <c r="E147" s="36">
        <v>68</v>
      </c>
      <c r="F147" s="30" t="s">
        <v>8</v>
      </c>
    </row>
    <row r="148" spans="2:6" x14ac:dyDescent="0.3">
      <c r="B148" s="30" t="s">
        <v>1205</v>
      </c>
      <c r="C148" s="30" t="s">
        <v>290</v>
      </c>
      <c r="D148" s="30" t="s">
        <v>291</v>
      </c>
      <c r="E148" s="36">
        <v>41</v>
      </c>
      <c r="F148" s="30" t="s">
        <v>13</v>
      </c>
    </row>
    <row r="149" spans="2:6" x14ac:dyDescent="0.3">
      <c r="B149" s="30" t="s">
        <v>1206</v>
      </c>
      <c r="C149" s="30" t="s">
        <v>292</v>
      </c>
      <c r="D149" s="30" t="s">
        <v>293</v>
      </c>
      <c r="E149" s="36">
        <v>64</v>
      </c>
      <c r="F149" s="30" t="s">
        <v>8</v>
      </c>
    </row>
    <row r="150" spans="2:6" x14ac:dyDescent="0.3">
      <c r="B150" s="30" t="s">
        <v>1207</v>
      </c>
      <c r="C150" s="30" t="s">
        <v>294</v>
      </c>
      <c r="D150" s="30" t="s">
        <v>295</v>
      </c>
      <c r="E150" s="36">
        <v>45</v>
      </c>
      <c r="F150" s="30" t="s">
        <v>13</v>
      </c>
    </row>
    <row r="151" spans="2:6" x14ac:dyDescent="0.3">
      <c r="B151" s="30" t="s">
        <v>1208</v>
      </c>
      <c r="C151" s="30" t="s">
        <v>296</v>
      </c>
      <c r="D151" s="30" t="s">
        <v>297</v>
      </c>
      <c r="E151" s="36">
        <v>59</v>
      </c>
      <c r="F151" s="30" t="s">
        <v>8</v>
      </c>
    </row>
    <row r="152" spans="2:6" x14ac:dyDescent="0.3">
      <c r="B152" s="30" t="s">
        <v>1209</v>
      </c>
      <c r="C152" s="30" t="s">
        <v>298</v>
      </c>
      <c r="D152" s="30" t="s">
        <v>299</v>
      </c>
      <c r="E152" s="36">
        <v>50</v>
      </c>
      <c r="F152" s="30" t="s">
        <v>13</v>
      </c>
    </row>
    <row r="153" spans="2:6" x14ac:dyDescent="0.3">
      <c r="B153" s="30" t="s">
        <v>1210</v>
      </c>
      <c r="C153" s="30" t="s">
        <v>300</v>
      </c>
      <c r="D153" s="30" t="s">
        <v>301</v>
      </c>
      <c r="E153" s="36">
        <v>69</v>
      </c>
      <c r="F153" s="30" t="s">
        <v>8</v>
      </c>
    </row>
    <row r="154" spans="2:6" x14ac:dyDescent="0.3">
      <c r="B154" s="30" t="s">
        <v>1211</v>
      </c>
      <c r="C154" s="30" t="s">
        <v>302</v>
      </c>
      <c r="D154" s="30" t="s">
        <v>303</v>
      </c>
      <c r="E154" s="36">
        <v>43</v>
      </c>
      <c r="F154" s="30" t="s">
        <v>13</v>
      </c>
    </row>
    <row r="155" spans="2:6" x14ac:dyDescent="0.3">
      <c r="B155" s="30" t="s">
        <v>1212</v>
      </c>
      <c r="C155" s="30" t="s">
        <v>304</v>
      </c>
      <c r="D155" s="30" t="s">
        <v>305</v>
      </c>
      <c r="E155" s="36">
        <v>60</v>
      </c>
      <c r="F155" s="30" t="s">
        <v>13</v>
      </c>
    </row>
    <row r="156" spans="2:6" x14ac:dyDescent="0.3">
      <c r="B156" s="30" t="s">
        <v>1213</v>
      </c>
      <c r="C156" s="30" t="s">
        <v>306</v>
      </c>
      <c r="D156" s="30" t="s">
        <v>307</v>
      </c>
      <c r="E156" s="36">
        <v>32</v>
      </c>
      <c r="F156" s="30" t="s">
        <v>13</v>
      </c>
    </row>
    <row r="157" spans="2:6" x14ac:dyDescent="0.3">
      <c r="B157" s="30" t="s">
        <v>1214</v>
      </c>
      <c r="C157" s="30" t="s">
        <v>308</v>
      </c>
      <c r="D157" s="30" t="s">
        <v>309</v>
      </c>
      <c r="E157" s="36">
        <v>57</v>
      </c>
      <c r="F157" s="30" t="s">
        <v>13</v>
      </c>
    </row>
    <row r="158" spans="2:6" x14ac:dyDescent="0.3">
      <c r="B158" s="30" t="s">
        <v>1215</v>
      </c>
      <c r="C158" s="30" t="s">
        <v>310</v>
      </c>
      <c r="D158" s="30" t="s">
        <v>311</v>
      </c>
      <c r="E158" s="36">
        <v>23</v>
      </c>
      <c r="F158" s="30" t="s">
        <v>13</v>
      </c>
    </row>
    <row r="159" spans="2:6" x14ac:dyDescent="0.3">
      <c r="B159" s="30" t="s">
        <v>1216</v>
      </c>
      <c r="C159" s="30" t="s">
        <v>312</v>
      </c>
      <c r="D159" s="30" t="s">
        <v>313</v>
      </c>
      <c r="E159" s="36">
        <v>25</v>
      </c>
      <c r="F159" s="30" t="s">
        <v>8</v>
      </c>
    </row>
    <row r="160" spans="2:6" x14ac:dyDescent="0.3">
      <c r="B160" s="30" t="s">
        <v>1217</v>
      </c>
      <c r="C160" s="30" t="s">
        <v>314</v>
      </c>
      <c r="D160" s="30" t="s">
        <v>315</v>
      </c>
      <c r="E160" s="36">
        <v>53</v>
      </c>
      <c r="F160" s="30" t="s">
        <v>8</v>
      </c>
    </row>
    <row r="161" spans="2:6" x14ac:dyDescent="0.3">
      <c r="B161" s="30" t="s">
        <v>1218</v>
      </c>
      <c r="C161" s="30" t="s">
        <v>316</v>
      </c>
      <c r="D161" s="30" t="s">
        <v>317</v>
      </c>
      <c r="E161" s="36">
        <v>66</v>
      </c>
      <c r="F161" s="30" t="s">
        <v>13</v>
      </c>
    </row>
    <row r="162" spans="2:6" x14ac:dyDescent="0.3">
      <c r="B162" s="30" t="s">
        <v>1219</v>
      </c>
      <c r="C162" s="30" t="s">
        <v>318</v>
      </c>
      <c r="D162" s="30" t="s">
        <v>319</v>
      </c>
      <c r="E162" s="36">
        <v>55</v>
      </c>
      <c r="F162" s="30" t="s">
        <v>13</v>
      </c>
    </row>
    <row r="163" spans="2:6" x14ac:dyDescent="0.3">
      <c r="B163" s="30" t="s">
        <v>1220</v>
      </c>
      <c r="C163" s="30" t="s">
        <v>320</v>
      </c>
      <c r="D163" s="30" t="s">
        <v>321</v>
      </c>
      <c r="E163" s="36">
        <v>69</v>
      </c>
      <c r="F163" s="30" t="s">
        <v>8</v>
      </c>
    </row>
    <row r="164" spans="2:6" x14ac:dyDescent="0.3">
      <c r="B164" s="30" t="s">
        <v>1221</v>
      </c>
      <c r="C164" s="30" t="s">
        <v>322</v>
      </c>
      <c r="D164" s="30" t="s">
        <v>323</v>
      </c>
      <c r="E164" s="36">
        <v>26</v>
      </c>
      <c r="F164" s="30" t="s">
        <v>13</v>
      </c>
    </row>
    <row r="165" spans="2:6" x14ac:dyDescent="0.3">
      <c r="B165" s="30" t="s">
        <v>1222</v>
      </c>
      <c r="C165" s="30" t="s">
        <v>324</v>
      </c>
      <c r="D165" s="30" t="s">
        <v>325</v>
      </c>
      <c r="E165" s="36">
        <v>40</v>
      </c>
      <c r="F165" s="30" t="s">
        <v>8</v>
      </c>
    </row>
    <row r="166" spans="2:6" x14ac:dyDescent="0.3">
      <c r="B166" s="30" t="s">
        <v>1223</v>
      </c>
      <c r="C166" s="30" t="s">
        <v>326</v>
      </c>
      <c r="D166" s="30" t="s">
        <v>327</v>
      </c>
      <c r="E166" s="36">
        <v>20</v>
      </c>
      <c r="F166" s="30" t="s">
        <v>8</v>
      </c>
    </row>
    <row r="167" spans="2:6" x14ac:dyDescent="0.3">
      <c r="B167" s="30" t="s">
        <v>1224</v>
      </c>
      <c r="C167" s="30" t="s">
        <v>328</v>
      </c>
      <c r="D167" s="30" t="s">
        <v>329</v>
      </c>
      <c r="E167" s="36">
        <v>38</v>
      </c>
      <c r="F167" s="30" t="s">
        <v>13</v>
      </c>
    </row>
    <row r="168" spans="2:6" x14ac:dyDescent="0.3">
      <c r="B168" s="30" t="s">
        <v>1225</v>
      </c>
      <c r="C168" s="30" t="s">
        <v>330</v>
      </c>
      <c r="D168" s="30" t="s">
        <v>331</v>
      </c>
      <c r="E168" s="36">
        <v>47</v>
      </c>
      <c r="F168" s="30" t="s">
        <v>13</v>
      </c>
    </row>
    <row r="169" spans="2:6" x14ac:dyDescent="0.3">
      <c r="B169" s="30" t="s">
        <v>1226</v>
      </c>
      <c r="C169" s="30" t="s">
        <v>332</v>
      </c>
      <c r="D169" s="30" t="s">
        <v>333</v>
      </c>
      <c r="E169" s="36">
        <v>19</v>
      </c>
      <c r="F169" s="30" t="s">
        <v>13</v>
      </c>
    </row>
    <row r="170" spans="2:6" x14ac:dyDescent="0.3">
      <c r="B170" s="30" t="s">
        <v>1227</v>
      </c>
      <c r="C170" s="30" t="s">
        <v>334</v>
      </c>
      <c r="D170" s="30" t="s">
        <v>335</v>
      </c>
      <c r="E170" s="36">
        <v>26</v>
      </c>
      <c r="F170" s="30" t="s">
        <v>8</v>
      </c>
    </row>
    <row r="171" spans="2:6" x14ac:dyDescent="0.3">
      <c r="B171" s="30" t="s">
        <v>1228</v>
      </c>
      <c r="C171" s="30" t="s">
        <v>336</v>
      </c>
      <c r="D171" s="30" t="s">
        <v>337</v>
      </c>
      <c r="E171" s="36">
        <v>34</v>
      </c>
      <c r="F171" s="30" t="s">
        <v>8</v>
      </c>
    </row>
    <row r="172" spans="2:6" x14ac:dyDescent="0.3">
      <c r="B172" s="30" t="s">
        <v>1229</v>
      </c>
      <c r="C172" s="30" t="s">
        <v>338</v>
      </c>
      <c r="D172" s="30" t="s">
        <v>339</v>
      </c>
      <c r="E172" s="36">
        <v>42</v>
      </c>
      <c r="F172" s="30" t="s">
        <v>8</v>
      </c>
    </row>
    <row r="173" spans="2:6" x14ac:dyDescent="0.3">
      <c r="B173" s="30" t="s">
        <v>1230</v>
      </c>
      <c r="C173" s="30" t="s">
        <v>340</v>
      </c>
      <c r="D173" s="30" t="s">
        <v>341</v>
      </c>
      <c r="E173" s="36">
        <v>30</v>
      </c>
      <c r="F173" s="30" t="s">
        <v>13</v>
      </c>
    </row>
    <row r="174" spans="2:6" x14ac:dyDescent="0.3">
      <c r="B174" s="30" t="s">
        <v>1231</v>
      </c>
      <c r="C174" s="30" t="s">
        <v>342</v>
      </c>
      <c r="D174" s="30" t="s">
        <v>343</v>
      </c>
      <c r="E174" s="36">
        <v>40</v>
      </c>
      <c r="F174" s="30" t="s">
        <v>13</v>
      </c>
    </row>
    <row r="175" spans="2:6" x14ac:dyDescent="0.3">
      <c r="B175" s="30" t="s">
        <v>1232</v>
      </c>
      <c r="C175" s="30" t="s">
        <v>344</v>
      </c>
      <c r="D175" s="30" t="s">
        <v>345</v>
      </c>
      <c r="E175" s="36">
        <v>52</v>
      </c>
      <c r="F175" s="30" t="s">
        <v>8</v>
      </c>
    </row>
    <row r="176" spans="2:6" x14ac:dyDescent="0.3">
      <c r="B176" s="30" t="s">
        <v>1233</v>
      </c>
      <c r="C176" s="30" t="s">
        <v>346</v>
      </c>
      <c r="D176" s="30" t="s">
        <v>347</v>
      </c>
      <c r="E176" s="36">
        <v>65</v>
      </c>
      <c r="F176" s="30" t="s">
        <v>8</v>
      </c>
    </row>
    <row r="177" spans="2:6" x14ac:dyDescent="0.3">
      <c r="B177" s="30" t="s">
        <v>1234</v>
      </c>
      <c r="C177" s="30" t="s">
        <v>348</v>
      </c>
      <c r="D177" s="30" t="s">
        <v>349</v>
      </c>
      <c r="E177" s="36">
        <v>57</v>
      </c>
      <c r="F177" s="30" t="s">
        <v>13</v>
      </c>
    </row>
    <row r="178" spans="2:6" x14ac:dyDescent="0.3">
      <c r="B178" s="30" t="s">
        <v>1235</v>
      </c>
      <c r="C178" s="30" t="s">
        <v>350</v>
      </c>
      <c r="D178" s="30" t="s">
        <v>351</v>
      </c>
      <c r="E178" s="36">
        <v>34</v>
      </c>
      <c r="F178" s="30" t="s">
        <v>13</v>
      </c>
    </row>
    <row r="179" spans="2:6" x14ac:dyDescent="0.3">
      <c r="B179" s="30" t="s">
        <v>1236</v>
      </c>
      <c r="C179" s="30" t="s">
        <v>352</v>
      </c>
      <c r="D179" s="30" t="s">
        <v>353</v>
      </c>
      <c r="E179" s="36">
        <v>38</v>
      </c>
      <c r="F179" s="30" t="s">
        <v>13</v>
      </c>
    </row>
    <row r="180" spans="2:6" x14ac:dyDescent="0.3">
      <c r="B180" s="30" t="s">
        <v>1237</v>
      </c>
      <c r="C180" s="30" t="s">
        <v>354</v>
      </c>
      <c r="D180" s="30" t="s">
        <v>355</v>
      </c>
      <c r="E180" s="36">
        <v>63</v>
      </c>
      <c r="F180" s="30" t="s">
        <v>13</v>
      </c>
    </row>
    <row r="181" spans="2:6" x14ac:dyDescent="0.3">
      <c r="B181" s="30" t="s">
        <v>1238</v>
      </c>
      <c r="C181" s="30" t="s">
        <v>356</v>
      </c>
      <c r="D181" s="30" t="s">
        <v>357</v>
      </c>
      <c r="E181" s="36">
        <v>33</v>
      </c>
      <c r="F181" s="30" t="s">
        <v>8</v>
      </c>
    </row>
    <row r="182" spans="2:6" x14ac:dyDescent="0.3">
      <c r="B182" s="30" t="s">
        <v>1239</v>
      </c>
      <c r="C182" s="30" t="s">
        <v>358</v>
      </c>
      <c r="D182" s="30" t="s">
        <v>359</v>
      </c>
      <c r="E182" s="36">
        <v>70</v>
      </c>
      <c r="F182" s="30" t="s">
        <v>13</v>
      </c>
    </row>
    <row r="183" spans="2:6" x14ac:dyDescent="0.3">
      <c r="B183" s="30" t="s">
        <v>1240</v>
      </c>
      <c r="C183" s="30" t="s">
        <v>360</v>
      </c>
      <c r="D183" s="30" t="s">
        <v>361</v>
      </c>
      <c r="E183" s="36">
        <v>30</v>
      </c>
      <c r="F183" s="30" t="s">
        <v>13</v>
      </c>
    </row>
    <row r="184" spans="2:6" x14ac:dyDescent="0.3">
      <c r="B184" s="30" t="s">
        <v>1241</v>
      </c>
      <c r="C184" s="30" t="s">
        <v>362</v>
      </c>
      <c r="D184" s="30" t="s">
        <v>363</v>
      </c>
      <c r="E184" s="36">
        <v>65</v>
      </c>
      <c r="F184" s="30" t="s">
        <v>8</v>
      </c>
    </row>
    <row r="185" spans="2:6" x14ac:dyDescent="0.3">
      <c r="B185" s="30" t="s">
        <v>1242</v>
      </c>
      <c r="C185" s="30" t="s">
        <v>364</v>
      </c>
      <c r="D185" s="30" t="s">
        <v>365</v>
      </c>
      <c r="E185" s="36">
        <v>58</v>
      </c>
      <c r="F185" s="30" t="s">
        <v>13</v>
      </c>
    </row>
    <row r="186" spans="2:6" x14ac:dyDescent="0.3">
      <c r="B186" s="30" t="s">
        <v>1243</v>
      </c>
      <c r="C186" s="30" t="s">
        <v>366</v>
      </c>
      <c r="D186" s="30" t="s">
        <v>367</v>
      </c>
      <c r="E186" s="36">
        <v>64</v>
      </c>
      <c r="F186" s="30" t="s">
        <v>13</v>
      </c>
    </row>
    <row r="187" spans="2:6" x14ac:dyDescent="0.3">
      <c r="B187" s="30" t="s">
        <v>1244</v>
      </c>
      <c r="C187" s="30" t="s">
        <v>368</v>
      </c>
      <c r="D187" s="30" t="s">
        <v>369</v>
      </c>
      <c r="E187" s="36">
        <v>62</v>
      </c>
      <c r="F187" s="30" t="s">
        <v>8</v>
      </c>
    </row>
    <row r="188" spans="2:6" x14ac:dyDescent="0.3">
      <c r="B188" s="30" t="s">
        <v>1245</v>
      </c>
      <c r="C188" s="30" t="s">
        <v>370</v>
      </c>
      <c r="D188" s="30" t="s">
        <v>371</v>
      </c>
      <c r="E188" s="36">
        <v>51</v>
      </c>
      <c r="F188" s="30" t="s">
        <v>8</v>
      </c>
    </row>
    <row r="189" spans="2:6" x14ac:dyDescent="0.3">
      <c r="B189" s="30" t="s">
        <v>1246</v>
      </c>
      <c r="C189" s="30" t="s">
        <v>372</v>
      </c>
      <c r="D189" s="30" t="s">
        <v>373</v>
      </c>
      <c r="E189" s="36">
        <v>63</v>
      </c>
      <c r="F189" s="30" t="s">
        <v>13</v>
      </c>
    </row>
    <row r="190" spans="2:6" x14ac:dyDescent="0.3">
      <c r="B190" s="30" t="s">
        <v>1247</v>
      </c>
      <c r="C190" s="30" t="s">
        <v>374</v>
      </c>
      <c r="D190" s="30" t="s">
        <v>375</v>
      </c>
      <c r="E190" s="36">
        <v>18</v>
      </c>
      <c r="F190" s="30" t="s">
        <v>8</v>
      </c>
    </row>
    <row r="191" spans="2:6" x14ac:dyDescent="0.3">
      <c r="B191" s="30" t="s">
        <v>1248</v>
      </c>
      <c r="C191" s="30" t="s">
        <v>376</v>
      </c>
      <c r="D191" s="30" t="s">
        <v>377</v>
      </c>
      <c r="E191" s="36">
        <v>68</v>
      </c>
      <c r="F191" s="30" t="s">
        <v>8</v>
      </c>
    </row>
    <row r="192" spans="2:6" x14ac:dyDescent="0.3">
      <c r="B192" s="30" t="s">
        <v>1249</v>
      </c>
      <c r="C192" s="30" t="s">
        <v>378</v>
      </c>
      <c r="D192" s="30" t="s">
        <v>379</v>
      </c>
      <c r="E192" s="36">
        <v>62</v>
      </c>
      <c r="F192" s="30" t="s">
        <v>13</v>
      </c>
    </row>
    <row r="193" spans="2:6" x14ac:dyDescent="0.3">
      <c r="B193" s="30" t="s">
        <v>1250</v>
      </c>
      <c r="C193" s="30" t="s">
        <v>380</v>
      </c>
      <c r="D193" s="30" t="s">
        <v>381</v>
      </c>
      <c r="E193" s="36">
        <v>25</v>
      </c>
      <c r="F193" s="30" t="s">
        <v>13</v>
      </c>
    </row>
    <row r="194" spans="2:6" x14ac:dyDescent="0.3">
      <c r="B194" s="30" t="s">
        <v>1251</v>
      </c>
      <c r="C194" s="30" t="s">
        <v>382</v>
      </c>
      <c r="D194" s="30" t="s">
        <v>383</v>
      </c>
      <c r="E194" s="36">
        <v>61</v>
      </c>
      <c r="F194" s="30" t="s">
        <v>13</v>
      </c>
    </row>
    <row r="195" spans="2:6" x14ac:dyDescent="0.3">
      <c r="B195" s="30" t="s">
        <v>1252</v>
      </c>
      <c r="C195" s="30" t="s">
        <v>384</v>
      </c>
      <c r="D195" s="30" t="s">
        <v>385</v>
      </c>
      <c r="E195" s="36">
        <v>53</v>
      </c>
      <c r="F195" s="30" t="s">
        <v>13</v>
      </c>
    </row>
    <row r="196" spans="2:6" x14ac:dyDescent="0.3">
      <c r="B196" s="30" t="s">
        <v>1253</v>
      </c>
      <c r="C196" s="30" t="s">
        <v>386</v>
      </c>
      <c r="D196" s="30" t="s">
        <v>387</v>
      </c>
      <c r="E196" s="36">
        <v>66</v>
      </c>
      <c r="F196" s="30" t="s">
        <v>13</v>
      </c>
    </row>
    <row r="197" spans="2:6" x14ac:dyDescent="0.3">
      <c r="B197" s="30" t="s">
        <v>1254</v>
      </c>
      <c r="C197" s="30" t="s">
        <v>388</v>
      </c>
      <c r="D197" s="30" t="s">
        <v>389</v>
      </c>
      <c r="E197" s="36">
        <v>66</v>
      </c>
      <c r="F197" s="30" t="s">
        <v>8</v>
      </c>
    </row>
    <row r="198" spans="2:6" x14ac:dyDescent="0.3">
      <c r="B198" s="30" t="s">
        <v>1255</v>
      </c>
      <c r="C198" s="30" t="s">
        <v>390</v>
      </c>
      <c r="D198" s="30" t="s">
        <v>391</v>
      </c>
      <c r="E198" s="36">
        <v>58</v>
      </c>
      <c r="F198" s="30" t="s">
        <v>13</v>
      </c>
    </row>
    <row r="199" spans="2:6" x14ac:dyDescent="0.3">
      <c r="B199" s="30" t="s">
        <v>1256</v>
      </c>
      <c r="C199" s="30" t="s">
        <v>392</v>
      </c>
      <c r="D199" s="30" t="s">
        <v>393</v>
      </c>
      <c r="E199" s="36">
        <v>64</v>
      </c>
      <c r="F199" s="30" t="s">
        <v>13</v>
      </c>
    </row>
    <row r="200" spans="2:6" x14ac:dyDescent="0.3">
      <c r="B200" s="30" t="s">
        <v>1257</v>
      </c>
      <c r="C200" s="30" t="s">
        <v>394</v>
      </c>
      <c r="D200" s="30" t="s">
        <v>395</v>
      </c>
      <c r="E200" s="36">
        <v>46</v>
      </c>
      <c r="F200" s="30" t="s">
        <v>13</v>
      </c>
    </row>
    <row r="201" spans="2:6" x14ac:dyDescent="0.3">
      <c r="B201" s="30" t="s">
        <v>1258</v>
      </c>
      <c r="C201" s="30" t="s">
        <v>396</v>
      </c>
      <c r="D201" s="30" t="s">
        <v>397</v>
      </c>
      <c r="E201" s="36">
        <v>30</v>
      </c>
      <c r="F201" s="30" t="s">
        <v>8</v>
      </c>
    </row>
    <row r="202" spans="2:6" x14ac:dyDescent="0.3">
      <c r="B202" s="30" t="s">
        <v>1259</v>
      </c>
      <c r="C202" s="30" t="s">
        <v>398</v>
      </c>
      <c r="D202" s="30" t="s">
        <v>399</v>
      </c>
      <c r="E202" s="36">
        <v>52</v>
      </c>
      <c r="F202" s="30" t="s">
        <v>13</v>
      </c>
    </row>
    <row r="203" spans="2:6" x14ac:dyDescent="0.3">
      <c r="B203" s="30" t="s">
        <v>1260</v>
      </c>
      <c r="C203" s="30" t="s">
        <v>400</v>
      </c>
      <c r="D203" s="30" t="s">
        <v>401</v>
      </c>
      <c r="E203" s="36">
        <v>40</v>
      </c>
      <c r="F203" s="30" t="s">
        <v>13</v>
      </c>
    </row>
    <row r="204" spans="2:6" x14ac:dyDescent="0.3">
      <c r="B204" s="30" t="s">
        <v>1261</v>
      </c>
      <c r="C204" s="30" t="s">
        <v>402</v>
      </c>
      <c r="D204" s="30" t="s">
        <v>403</v>
      </c>
      <c r="E204" s="36">
        <v>47</v>
      </c>
      <c r="F204" s="30" t="s">
        <v>8</v>
      </c>
    </row>
    <row r="205" spans="2:6" x14ac:dyDescent="0.3">
      <c r="B205" s="30" t="s">
        <v>1262</v>
      </c>
      <c r="C205" s="30" t="s">
        <v>404</v>
      </c>
      <c r="D205" s="30" t="s">
        <v>405</v>
      </c>
      <c r="E205" s="36">
        <v>68</v>
      </c>
      <c r="F205" s="30" t="s">
        <v>8</v>
      </c>
    </row>
    <row r="206" spans="2:6" x14ac:dyDescent="0.3">
      <c r="B206" s="30" t="s">
        <v>1263</v>
      </c>
      <c r="C206" s="30" t="s">
        <v>406</v>
      </c>
      <c r="D206" s="30" t="s">
        <v>407</v>
      </c>
      <c r="E206" s="36">
        <v>65</v>
      </c>
      <c r="F206" s="30" t="s">
        <v>8</v>
      </c>
    </row>
    <row r="207" spans="2:6" x14ac:dyDescent="0.3">
      <c r="B207" s="30" t="s">
        <v>1264</v>
      </c>
      <c r="C207" s="30" t="s">
        <v>408</v>
      </c>
      <c r="D207" s="30" t="s">
        <v>409</v>
      </c>
      <c r="E207" s="36">
        <v>36</v>
      </c>
      <c r="F207" s="30" t="s">
        <v>8</v>
      </c>
    </row>
    <row r="208" spans="2:6" x14ac:dyDescent="0.3">
      <c r="B208" s="30" t="s">
        <v>1265</v>
      </c>
      <c r="C208" s="30" t="s">
        <v>410</v>
      </c>
      <c r="D208" s="30" t="s">
        <v>411</v>
      </c>
      <c r="E208" s="36">
        <v>22</v>
      </c>
      <c r="F208" s="30" t="s">
        <v>8</v>
      </c>
    </row>
    <row r="209" spans="2:6" x14ac:dyDescent="0.3">
      <c r="B209" s="30" t="s">
        <v>1266</v>
      </c>
      <c r="C209" s="30" t="s">
        <v>412</v>
      </c>
      <c r="D209" s="30" t="s">
        <v>413</v>
      </c>
      <c r="E209" s="36">
        <v>38</v>
      </c>
      <c r="F209" s="30" t="s">
        <v>8</v>
      </c>
    </row>
    <row r="210" spans="2:6" x14ac:dyDescent="0.3">
      <c r="B210" s="30" t="s">
        <v>1267</v>
      </c>
      <c r="C210" s="30" t="s">
        <v>414</v>
      </c>
      <c r="D210" s="30" t="s">
        <v>415</v>
      </c>
      <c r="E210" s="36">
        <v>35</v>
      </c>
      <c r="F210" s="30" t="s">
        <v>8</v>
      </c>
    </row>
    <row r="211" spans="2:6" x14ac:dyDescent="0.3">
      <c r="B211" s="30" t="s">
        <v>1268</v>
      </c>
      <c r="C211" s="30" t="s">
        <v>416</v>
      </c>
      <c r="D211" s="30" t="s">
        <v>417</v>
      </c>
      <c r="E211" s="36">
        <v>39</v>
      </c>
      <c r="F211" s="30" t="s">
        <v>13</v>
      </c>
    </row>
    <row r="212" spans="2:6" x14ac:dyDescent="0.3">
      <c r="B212" s="30" t="s">
        <v>1269</v>
      </c>
      <c r="C212" s="30" t="s">
        <v>418</v>
      </c>
      <c r="D212" s="30" t="s">
        <v>419</v>
      </c>
      <c r="E212" s="36">
        <v>43</v>
      </c>
      <c r="F212" s="30" t="s">
        <v>13</v>
      </c>
    </row>
    <row r="213" spans="2:6" x14ac:dyDescent="0.3">
      <c r="B213" s="30" t="s">
        <v>1270</v>
      </c>
      <c r="C213" s="30" t="s">
        <v>420</v>
      </c>
      <c r="D213" s="30" t="s">
        <v>421</v>
      </c>
      <c r="E213" s="36">
        <v>18</v>
      </c>
      <c r="F213" s="30" t="s">
        <v>13</v>
      </c>
    </row>
    <row r="214" spans="2:6" x14ac:dyDescent="0.3">
      <c r="B214" s="30" t="s">
        <v>1271</v>
      </c>
      <c r="C214" s="30" t="s">
        <v>422</v>
      </c>
      <c r="D214" s="30" t="s">
        <v>423</v>
      </c>
      <c r="E214" s="36">
        <v>67</v>
      </c>
      <c r="F214" s="30" t="s">
        <v>13</v>
      </c>
    </row>
    <row r="215" spans="2:6" x14ac:dyDescent="0.3">
      <c r="B215" s="30" t="s">
        <v>1272</v>
      </c>
      <c r="C215" s="30" t="s">
        <v>424</v>
      </c>
      <c r="D215" s="30" t="s">
        <v>425</v>
      </c>
      <c r="E215" s="36">
        <v>29</v>
      </c>
      <c r="F215" s="30" t="s">
        <v>13</v>
      </c>
    </row>
    <row r="216" spans="2:6" x14ac:dyDescent="0.3">
      <c r="B216" s="30" t="s">
        <v>1273</v>
      </c>
      <c r="C216" s="30" t="s">
        <v>426</v>
      </c>
      <c r="D216" s="30" t="s">
        <v>427</v>
      </c>
      <c r="E216" s="36">
        <v>33</v>
      </c>
      <c r="F216" s="30" t="s">
        <v>8</v>
      </c>
    </row>
    <row r="217" spans="2:6" x14ac:dyDescent="0.3">
      <c r="B217" s="30" t="s">
        <v>1274</v>
      </c>
      <c r="C217" s="30" t="s">
        <v>428</v>
      </c>
      <c r="D217" s="30" t="s">
        <v>429</v>
      </c>
      <c r="E217" s="36">
        <v>66</v>
      </c>
      <c r="F217" s="30" t="s">
        <v>13</v>
      </c>
    </row>
    <row r="218" spans="2:6" x14ac:dyDescent="0.3">
      <c r="B218" s="30" t="s">
        <v>1275</v>
      </c>
      <c r="C218" s="30" t="s">
        <v>430</v>
      </c>
      <c r="D218" s="30" t="s">
        <v>431</v>
      </c>
      <c r="E218" s="36">
        <v>57</v>
      </c>
      <c r="F218" s="30" t="s">
        <v>13</v>
      </c>
    </row>
    <row r="219" spans="2:6" x14ac:dyDescent="0.3">
      <c r="B219" s="30" t="s">
        <v>1276</v>
      </c>
      <c r="C219" s="30" t="s">
        <v>432</v>
      </c>
      <c r="D219" s="30" t="s">
        <v>433</v>
      </c>
      <c r="E219" s="36">
        <v>50</v>
      </c>
      <c r="F219" s="30" t="s">
        <v>8</v>
      </c>
    </row>
    <row r="220" spans="2:6" x14ac:dyDescent="0.3">
      <c r="B220" s="30" t="s">
        <v>1277</v>
      </c>
      <c r="C220" s="30" t="s">
        <v>434</v>
      </c>
      <c r="D220" s="30" t="s">
        <v>435</v>
      </c>
      <c r="E220" s="36">
        <v>46</v>
      </c>
      <c r="F220" s="30" t="s">
        <v>8</v>
      </c>
    </row>
    <row r="221" spans="2:6" x14ac:dyDescent="0.3">
      <c r="B221" s="30" t="s">
        <v>1278</v>
      </c>
      <c r="C221" s="30" t="s">
        <v>436</v>
      </c>
      <c r="D221" s="30" t="s">
        <v>437</v>
      </c>
      <c r="E221" s="36">
        <v>42</v>
      </c>
      <c r="F221" s="30" t="s">
        <v>13</v>
      </c>
    </row>
    <row r="222" spans="2:6" x14ac:dyDescent="0.3">
      <c r="B222" s="30" t="s">
        <v>1279</v>
      </c>
      <c r="C222" s="30" t="s">
        <v>438</v>
      </c>
      <c r="D222" s="30" t="s">
        <v>439</v>
      </c>
      <c r="E222" s="36">
        <v>29</v>
      </c>
      <c r="F222" s="30" t="s">
        <v>8</v>
      </c>
    </row>
    <row r="223" spans="2:6" x14ac:dyDescent="0.3">
      <c r="B223" s="30" t="s">
        <v>1280</v>
      </c>
      <c r="C223" s="30" t="s">
        <v>440</v>
      </c>
      <c r="D223" s="30" t="s">
        <v>441</v>
      </c>
      <c r="E223" s="36">
        <v>64</v>
      </c>
      <c r="F223" s="30" t="s">
        <v>13</v>
      </c>
    </row>
    <row r="224" spans="2:6" x14ac:dyDescent="0.3">
      <c r="B224" s="30" t="s">
        <v>1281</v>
      </c>
      <c r="C224" s="30" t="s">
        <v>442</v>
      </c>
      <c r="D224" s="30" t="s">
        <v>443</v>
      </c>
      <c r="E224" s="36">
        <v>31</v>
      </c>
      <c r="F224" s="30" t="s">
        <v>8</v>
      </c>
    </row>
    <row r="225" spans="2:6" x14ac:dyDescent="0.3">
      <c r="B225" s="30" t="s">
        <v>1282</v>
      </c>
      <c r="C225" s="30" t="s">
        <v>444</v>
      </c>
      <c r="D225" s="30" t="s">
        <v>445</v>
      </c>
      <c r="E225" s="36">
        <v>67</v>
      </c>
      <c r="F225" s="30" t="s">
        <v>13</v>
      </c>
    </row>
    <row r="226" spans="2:6" x14ac:dyDescent="0.3">
      <c r="B226" s="30" t="s">
        <v>1283</v>
      </c>
      <c r="C226" s="30" t="s">
        <v>446</v>
      </c>
      <c r="D226" s="30" t="s">
        <v>447</v>
      </c>
      <c r="E226" s="36">
        <v>40</v>
      </c>
      <c r="F226" s="30" t="s">
        <v>13</v>
      </c>
    </row>
    <row r="227" spans="2:6" x14ac:dyDescent="0.3">
      <c r="B227" s="30" t="s">
        <v>1284</v>
      </c>
      <c r="C227" s="30" t="s">
        <v>448</v>
      </c>
      <c r="D227" s="30" t="s">
        <v>449</v>
      </c>
      <c r="E227" s="36">
        <v>66</v>
      </c>
      <c r="F227" s="30" t="s">
        <v>8</v>
      </c>
    </row>
    <row r="228" spans="2:6" x14ac:dyDescent="0.3">
      <c r="B228" s="30" t="s">
        <v>1285</v>
      </c>
      <c r="C228" s="30" t="s">
        <v>450</v>
      </c>
      <c r="D228" s="30" t="s">
        <v>451</v>
      </c>
      <c r="E228" s="36">
        <v>27</v>
      </c>
      <c r="F228" s="30" t="s">
        <v>13</v>
      </c>
    </row>
    <row r="229" spans="2:6" x14ac:dyDescent="0.3">
      <c r="B229" s="30" t="s">
        <v>1286</v>
      </c>
      <c r="C229" s="30" t="s">
        <v>452</v>
      </c>
      <c r="D229" s="30" t="s">
        <v>453</v>
      </c>
      <c r="E229" s="36">
        <v>55</v>
      </c>
      <c r="F229" s="30" t="s">
        <v>8</v>
      </c>
    </row>
    <row r="230" spans="2:6" x14ac:dyDescent="0.3">
      <c r="B230" s="30" t="s">
        <v>1287</v>
      </c>
      <c r="C230" s="30" t="s">
        <v>454</v>
      </c>
      <c r="D230" s="30" t="s">
        <v>455</v>
      </c>
      <c r="E230" s="36">
        <v>68</v>
      </c>
      <c r="F230" s="30" t="s">
        <v>8</v>
      </c>
    </row>
    <row r="231" spans="2:6" x14ac:dyDescent="0.3">
      <c r="B231" s="30" t="s">
        <v>1288</v>
      </c>
      <c r="C231" s="30" t="s">
        <v>456</v>
      </c>
      <c r="D231" s="30" t="s">
        <v>457</v>
      </c>
      <c r="E231" s="36">
        <v>65</v>
      </c>
      <c r="F231" s="30" t="s">
        <v>8</v>
      </c>
    </row>
    <row r="232" spans="2:6" x14ac:dyDescent="0.3">
      <c r="B232" s="30" t="s">
        <v>1289</v>
      </c>
      <c r="C232" s="30" t="s">
        <v>458</v>
      </c>
      <c r="D232" s="30" t="s">
        <v>459</v>
      </c>
      <c r="E232" s="36">
        <v>41</v>
      </c>
      <c r="F232" s="30" t="s">
        <v>13</v>
      </c>
    </row>
    <row r="233" spans="2:6" x14ac:dyDescent="0.3">
      <c r="B233" s="30" t="s">
        <v>1290</v>
      </c>
      <c r="C233" s="30" t="s">
        <v>460</v>
      </c>
      <c r="D233" s="30" t="s">
        <v>461</v>
      </c>
      <c r="E233" s="36">
        <v>61</v>
      </c>
      <c r="F233" s="30" t="s">
        <v>8</v>
      </c>
    </row>
    <row r="234" spans="2:6" x14ac:dyDescent="0.3">
      <c r="B234" s="30" t="s">
        <v>1291</v>
      </c>
      <c r="C234" s="30" t="s">
        <v>462</v>
      </c>
      <c r="D234" s="30" t="s">
        <v>463</v>
      </c>
      <c r="E234" s="36">
        <v>45</v>
      </c>
      <c r="F234" s="30" t="s">
        <v>13</v>
      </c>
    </row>
    <row r="235" spans="2:6" x14ac:dyDescent="0.3">
      <c r="B235" s="30" t="s">
        <v>1292</v>
      </c>
      <c r="C235" s="30" t="s">
        <v>464</v>
      </c>
      <c r="D235" s="30" t="s">
        <v>465</v>
      </c>
      <c r="E235" s="36">
        <v>38</v>
      </c>
      <c r="F235" s="30" t="s">
        <v>13</v>
      </c>
    </row>
    <row r="236" spans="2:6" x14ac:dyDescent="0.3">
      <c r="B236" s="30" t="s">
        <v>1293</v>
      </c>
      <c r="C236" s="30" t="s">
        <v>466</v>
      </c>
      <c r="D236" s="30" t="s">
        <v>467</v>
      </c>
      <c r="E236" s="36">
        <v>22</v>
      </c>
      <c r="F236" s="30" t="s">
        <v>8</v>
      </c>
    </row>
    <row r="237" spans="2:6" x14ac:dyDescent="0.3">
      <c r="B237" s="30" t="s">
        <v>1294</v>
      </c>
      <c r="C237" s="30" t="s">
        <v>468</v>
      </c>
      <c r="D237" s="30" t="s">
        <v>469</v>
      </c>
      <c r="E237" s="36">
        <v>68</v>
      </c>
      <c r="F237" s="30" t="s">
        <v>13</v>
      </c>
    </row>
    <row r="238" spans="2:6" x14ac:dyDescent="0.3">
      <c r="B238" s="30" t="s">
        <v>1295</v>
      </c>
      <c r="C238" s="30" t="s">
        <v>470</v>
      </c>
      <c r="D238" s="30" t="s">
        <v>471</v>
      </c>
      <c r="E238" s="36">
        <v>21</v>
      </c>
      <c r="F238" s="30" t="s">
        <v>8</v>
      </c>
    </row>
    <row r="239" spans="2:6" x14ac:dyDescent="0.3">
      <c r="B239" s="30" t="s">
        <v>1296</v>
      </c>
      <c r="C239" s="30" t="s">
        <v>472</v>
      </c>
      <c r="D239" s="30" t="s">
        <v>473</v>
      </c>
      <c r="E239" s="36">
        <v>51</v>
      </c>
      <c r="F239" s="30" t="s">
        <v>8</v>
      </c>
    </row>
    <row r="240" spans="2:6" x14ac:dyDescent="0.3">
      <c r="B240" s="30" t="s">
        <v>1297</v>
      </c>
      <c r="C240" s="30" t="s">
        <v>474</v>
      </c>
      <c r="D240" s="30" t="s">
        <v>475</v>
      </c>
      <c r="E240" s="36">
        <v>54</v>
      </c>
      <c r="F240" s="30" t="s">
        <v>13</v>
      </c>
    </row>
    <row r="241" spans="2:6" x14ac:dyDescent="0.3">
      <c r="B241" s="30" t="s">
        <v>1298</v>
      </c>
      <c r="C241" s="30" t="s">
        <v>476</v>
      </c>
      <c r="D241" s="30" t="s">
        <v>477</v>
      </c>
      <c r="E241" s="36">
        <v>67</v>
      </c>
      <c r="F241" s="30" t="s">
        <v>8</v>
      </c>
    </row>
    <row r="242" spans="2:6" x14ac:dyDescent="0.3">
      <c r="B242" s="30" t="s">
        <v>1299</v>
      </c>
      <c r="C242" s="30" t="s">
        <v>478</v>
      </c>
      <c r="D242" s="30" t="s">
        <v>479</v>
      </c>
      <c r="E242" s="36">
        <v>42</v>
      </c>
      <c r="F242" s="30" t="s">
        <v>13</v>
      </c>
    </row>
    <row r="243" spans="2:6" x14ac:dyDescent="0.3">
      <c r="B243" s="30" t="s">
        <v>1300</v>
      </c>
      <c r="C243" s="30" t="s">
        <v>480</v>
      </c>
      <c r="D243" s="30" t="s">
        <v>481</v>
      </c>
      <c r="E243" s="36">
        <v>57</v>
      </c>
      <c r="F243" s="30" t="s">
        <v>13</v>
      </c>
    </row>
    <row r="244" spans="2:6" x14ac:dyDescent="0.3">
      <c r="B244" s="30" t="s">
        <v>1301</v>
      </c>
      <c r="C244" s="30" t="s">
        <v>482</v>
      </c>
      <c r="D244" s="30" t="s">
        <v>483</v>
      </c>
      <c r="E244" s="36">
        <v>21</v>
      </c>
      <c r="F244" s="30" t="s">
        <v>8</v>
      </c>
    </row>
    <row r="245" spans="2:6" x14ac:dyDescent="0.3">
      <c r="B245" s="30" t="s">
        <v>1302</v>
      </c>
      <c r="C245" s="30" t="s">
        <v>484</v>
      </c>
      <c r="D245" s="30" t="s">
        <v>485</v>
      </c>
      <c r="E245" s="36">
        <v>66</v>
      </c>
      <c r="F245" s="30" t="s">
        <v>8</v>
      </c>
    </row>
    <row r="246" spans="2:6" x14ac:dyDescent="0.3">
      <c r="B246" s="30" t="s">
        <v>1303</v>
      </c>
      <c r="C246" s="30" t="s">
        <v>486</v>
      </c>
      <c r="D246" s="30" t="s">
        <v>487</v>
      </c>
      <c r="E246" s="36">
        <v>48</v>
      </c>
      <c r="F246" s="30" t="s">
        <v>13</v>
      </c>
    </row>
    <row r="247" spans="2:6" x14ac:dyDescent="0.3">
      <c r="B247" s="30" t="s">
        <v>1304</v>
      </c>
      <c r="C247" s="30" t="s">
        <v>488</v>
      </c>
      <c r="D247" s="30" t="s">
        <v>489</v>
      </c>
      <c r="E247" s="36">
        <v>60</v>
      </c>
      <c r="F247" s="30" t="s">
        <v>13</v>
      </c>
    </row>
    <row r="248" spans="2:6" x14ac:dyDescent="0.3">
      <c r="B248" s="30" t="s">
        <v>1305</v>
      </c>
      <c r="C248" s="30" t="s">
        <v>490</v>
      </c>
      <c r="D248" s="30" t="s">
        <v>491</v>
      </c>
      <c r="E248" s="36">
        <v>35</v>
      </c>
      <c r="F248" s="30" t="s">
        <v>8</v>
      </c>
    </row>
    <row r="249" spans="2:6" x14ac:dyDescent="0.3">
      <c r="B249" s="30" t="s">
        <v>1306</v>
      </c>
      <c r="C249" s="30" t="s">
        <v>492</v>
      </c>
      <c r="D249" s="30" t="s">
        <v>493</v>
      </c>
      <c r="E249" s="36">
        <v>60</v>
      </c>
      <c r="F249" s="30" t="s">
        <v>8</v>
      </c>
    </row>
    <row r="250" spans="2:6" x14ac:dyDescent="0.3">
      <c r="B250" s="30" t="s">
        <v>1307</v>
      </c>
      <c r="C250" s="30" t="s">
        <v>494</v>
      </c>
      <c r="D250" s="30" t="s">
        <v>495</v>
      </c>
      <c r="E250" s="36">
        <v>27</v>
      </c>
      <c r="F250" s="30" t="s">
        <v>8</v>
      </c>
    </row>
    <row r="251" spans="2:6" x14ac:dyDescent="0.3">
      <c r="B251" s="30" t="s">
        <v>1308</v>
      </c>
      <c r="C251" s="30" t="s">
        <v>496</v>
      </c>
      <c r="D251" s="30" t="s">
        <v>497</v>
      </c>
      <c r="E251" s="36">
        <v>52</v>
      </c>
      <c r="F251" s="30" t="s">
        <v>8</v>
      </c>
    </row>
    <row r="252" spans="2:6" x14ac:dyDescent="0.3">
      <c r="B252" s="30" t="s">
        <v>1309</v>
      </c>
      <c r="C252" s="30" t="s">
        <v>498</v>
      </c>
      <c r="D252" s="30" t="s">
        <v>499</v>
      </c>
      <c r="E252" s="36">
        <v>37</v>
      </c>
      <c r="F252" s="30" t="s">
        <v>13</v>
      </c>
    </row>
    <row r="253" spans="2:6" x14ac:dyDescent="0.3">
      <c r="B253" s="30" t="s">
        <v>1310</v>
      </c>
      <c r="C253" s="30" t="s">
        <v>500</v>
      </c>
      <c r="D253" s="30" t="s">
        <v>501</v>
      </c>
      <c r="E253" s="36">
        <v>68</v>
      </c>
      <c r="F253" s="30" t="s">
        <v>8</v>
      </c>
    </row>
    <row r="254" spans="2:6" x14ac:dyDescent="0.3">
      <c r="B254" s="30" t="s">
        <v>1311</v>
      </c>
      <c r="C254" s="30" t="s">
        <v>502</v>
      </c>
      <c r="D254" s="30" t="s">
        <v>503</v>
      </c>
      <c r="E254" s="36">
        <v>20</v>
      </c>
      <c r="F254" s="30" t="s">
        <v>13</v>
      </c>
    </row>
    <row r="255" spans="2:6" x14ac:dyDescent="0.3">
      <c r="B255" s="30" t="s">
        <v>1312</v>
      </c>
      <c r="C255" s="30" t="s">
        <v>504</v>
      </c>
      <c r="D255" s="30" t="s">
        <v>505</v>
      </c>
      <c r="E255" s="36">
        <v>20</v>
      </c>
      <c r="F255" s="30" t="s">
        <v>13</v>
      </c>
    </row>
    <row r="256" spans="2:6" x14ac:dyDescent="0.3">
      <c r="B256" s="30" t="s">
        <v>1313</v>
      </c>
      <c r="C256" s="30" t="s">
        <v>506</v>
      </c>
      <c r="D256" s="30" t="s">
        <v>507</v>
      </c>
      <c r="E256" s="36">
        <v>67</v>
      </c>
      <c r="F256" s="30" t="s">
        <v>13</v>
      </c>
    </row>
    <row r="257" spans="2:6" x14ac:dyDescent="0.3">
      <c r="B257" s="30" t="s">
        <v>1314</v>
      </c>
      <c r="C257" s="30" t="s">
        <v>508</v>
      </c>
      <c r="D257" s="30" t="s">
        <v>509</v>
      </c>
      <c r="E257" s="36">
        <v>34</v>
      </c>
      <c r="F257" s="30" t="s">
        <v>8</v>
      </c>
    </row>
    <row r="258" spans="2:6" x14ac:dyDescent="0.3">
      <c r="B258" s="30" t="s">
        <v>1315</v>
      </c>
      <c r="C258" s="30" t="s">
        <v>510</v>
      </c>
      <c r="D258" s="30" t="s">
        <v>511</v>
      </c>
      <c r="E258" s="36">
        <v>48</v>
      </c>
      <c r="F258" s="30" t="s">
        <v>8</v>
      </c>
    </row>
    <row r="259" spans="2:6" x14ac:dyDescent="0.3">
      <c r="B259" s="30" t="s">
        <v>1316</v>
      </c>
      <c r="C259" s="30" t="s">
        <v>512</v>
      </c>
      <c r="D259" s="30" t="s">
        <v>513</v>
      </c>
      <c r="E259" s="36">
        <v>21</v>
      </c>
      <c r="F259" s="30" t="s">
        <v>13</v>
      </c>
    </row>
    <row r="260" spans="2:6" x14ac:dyDescent="0.3">
      <c r="B260" s="30" t="s">
        <v>1317</v>
      </c>
      <c r="C260" s="30" t="s">
        <v>514</v>
      </c>
      <c r="D260" s="30" t="s">
        <v>515</v>
      </c>
      <c r="E260" s="36">
        <v>46</v>
      </c>
      <c r="F260" s="30" t="s">
        <v>8</v>
      </c>
    </row>
    <row r="261" spans="2:6" x14ac:dyDescent="0.3">
      <c r="B261" s="30" t="s">
        <v>1318</v>
      </c>
      <c r="C261" s="30" t="s">
        <v>516</v>
      </c>
      <c r="D261" s="30" t="s">
        <v>517</v>
      </c>
      <c r="E261" s="36">
        <v>49</v>
      </c>
      <c r="F261" s="30" t="s">
        <v>8</v>
      </c>
    </row>
    <row r="262" spans="2:6" x14ac:dyDescent="0.3">
      <c r="B262" s="30" t="s">
        <v>1319</v>
      </c>
      <c r="C262" s="30" t="s">
        <v>518</v>
      </c>
      <c r="D262" s="30" t="s">
        <v>519</v>
      </c>
      <c r="E262" s="36">
        <v>58</v>
      </c>
      <c r="F262" s="30" t="s">
        <v>8</v>
      </c>
    </row>
    <row r="263" spans="2:6" x14ac:dyDescent="0.3">
      <c r="B263" s="30" t="s">
        <v>1320</v>
      </c>
      <c r="C263" s="30" t="s">
        <v>520</v>
      </c>
      <c r="D263" s="30" t="s">
        <v>521</v>
      </c>
      <c r="E263" s="36">
        <v>67</v>
      </c>
      <c r="F263" s="30" t="s">
        <v>13</v>
      </c>
    </row>
    <row r="264" spans="2:6" x14ac:dyDescent="0.3">
      <c r="B264" s="30" t="s">
        <v>1321</v>
      </c>
      <c r="C264" s="30" t="s">
        <v>522</v>
      </c>
      <c r="D264" s="30" t="s">
        <v>523</v>
      </c>
      <c r="E264" s="36">
        <v>66</v>
      </c>
      <c r="F264" s="30" t="s">
        <v>13</v>
      </c>
    </row>
    <row r="265" spans="2:6" x14ac:dyDescent="0.3">
      <c r="B265" s="30" t="s">
        <v>1322</v>
      </c>
      <c r="C265" s="30" t="s">
        <v>524</v>
      </c>
      <c r="D265" s="30" t="s">
        <v>525</v>
      </c>
      <c r="E265" s="36">
        <v>63</v>
      </c>
      <c r="F265" s="30" t="s">
        <v>8</v>
      </c>
    </row>
    <row r="266" spans="2:6" x14ac:dyDescent="0.3">
      <c r="B266" s="30" t="s">
        <v>1323</v>
      </c>
      <c r="C266" s="30" t="s">
        <v>526</v>
      </c>
      <c r="D266" s="30" t="s">
        <v>527</v>
      </c>
      <c r="E266" s="36">
        <v>62</v>
      </c>
      <c r="F266" s="30" t="s">
        <v>8</v>
      </c>
    </row>
    <row r="267" spans="2:6" x14ac:dyDescent="0.3">
      <c r="B267" s="30" t="s">
        <v>1324</v>
      </c>
      <c r="C267" s="30" t="s">
        <v>528</v>
      </c>
      <c r="D267" s="30" t="s">
        <v>529</v>
      </c>
      <c r="E267" s="36">
        <v>67</v>
      </c>
      <c r="F267" s="30" t="s">
        <v>13</v>
      </c>
    </row>
    <row r="268" spans="2:6" x14ac:dyDescent="0.3">
      <c r="B268" s="30" t="s">
        <v>1325</v>
      </c>
      <c r="C268" s="30" t="s">
        <v>530</v>
      </c>
      <c r="D268" s="30" t="s">
        <v>531</v>
      </c>
      <c r="E268" s="36">
        <v>22</v>
      </c>
      <c r="F268" s="30" t="s">
        <v>8</v>
      </c>
    </row>
    <row r="269" spans="2:6" x14ac:dyDescent="0.3">
      <c r="B269" s="30" t="s">
        <v>1326</v>
      </c>
      <c r="C269" s="30" t="s">
        <v>532</v>
      </c>
      <c r="D269" s="30" t="s">
        <v>533</v>
      </c>
      <c r="E269" s="36">
        <v>31</v>
      </c>
      <c r="F269" s="30" t="s">
        <v>8</v>
      </c>
    </row>
    <row r="270" spans="2:6" x14ac:dyDescent="0.3">
      <c r="B270" s="30" t="s">
        <v>1327</v>
      </c>
      <c r="C270" s="30" t="s">
        <v>534</v>
      </c>
      <c r="D270" s="30" t="s">
        <v>535</v>
      </c>
      <c r="E270" s="36">
        <v>55</v>
      </c>
      <c r="F270" s="30" t="s">
        <v>8</v>
      </c>
    </row>
    <row r="271" spans="2:6" x14ac:dyDescent="0.3">
      <c r="B271" s="30" t="s">
        <v>1328</v>
      </c>
      <c r="C271" s="30" t="s">
        <v>536</v>
      </c>
      <c r="D271" s="30" t="s">
        <v>537</v>
      </c>
      <c r="E271" s="36">
        <v>55</v>
      </c>
      <c r="F271" s="30" t="s">
        <v>13</v>
      </c>
    </row>
    <row r="272" spans="2:6" x14ac:dyDescent="0.3">
      <c r="B272" s="30" t="s">
        <v>1329</v>
      </c>
      <c r="C272" s="30" t="s">
        <v>538</v>
      </c>
      <c r="D272" s="30" t="s">
        <v>539</v>
      </c>
      <c r="E272" s="36">
        <v>31</v>
      </c>
      <c r="F272" s="30" t="s">
        <v>8</v>
      </c>
    </row>
    <row r="273" spans="2:6" x14ac:dyDescent="0.3">
      <c r="B273" s="30" t="s">
        <v>1330</v>
      </c>
      <c r="C273" s="30" t="s">
        <v>540</v>
      </c>
      <c r="D273" s="30" t="s">
        <v>541</v>
      </c>
      <c r="E273" s="36">
        <v>36</v>
      </c>
      <c r="F273" s="30" t="s">
        <v>13</v>
      </c>
    </row>
    <row r="274" spans="2:6" x14ac:dyDescent="0.3">
      <c r="B274" s="30" t="s">
        <v>1331</v>
      </c>
      <c r="C274" s="30" t="s">
        <v>542</v>
      </c>
      <c r="D274" s="30" t="s">
        <v>543</v>
      </c>
      <c r="E274" s="36">
        <v>67</v>
      </c>
      <c r="F274" s="30" t="s">
        <v>8</v>
      </c>
    </row>
    <row r="275" spans="2:6" x14ac:dyDescent="0.3">
      <c r="B275" s="30" t="s">
        <v>1332</v>
      </c>
      <c r="C275" s="30" t="s">
        <v>544</v>
      </c>
      <c r="D275" s="30" t="s">
        <v>545</v>
      </c>
      <c r="E275" s="36">
        <v>49</v>
      </c>
      <c r="F275" s="30" t="s">
        <v>8</v>
      </c>
    </row>
    <row r="276" spans="2:6" x14ac:dyDescent="0.3">
      <c r="B276" s="30" t="s">
        <v>1333</v>
      </c>
      <c r="C276" s="30" t="s">
        <v>546</v>
      </c>
      <c r="D276" s="30" t="s">
        <v>547</v>
      </c>
      <c r="E276" s="36">
        <v>43</v>
      </c>
      <c r="F276" s="30" t="s">
        <v>13</v>
      </c>
    </row>
    <row r="277" spans="2:6" x14ac:dyDescent="0.3">
      <c r="B277" s="30" t="s">
        <v>1334</v>
      </c>
      <c r="C277" s="30" t="s">
        <v>548</v>
      </c>
      <c r="D277" s="30" t="s">
        <v>549</v>
      </c>
      <c r="E277" s="36">
        <v>20</v>
      </c>
      <c r="F277" s="30" t="s">
        <v>13</v>
      </c>
    </row>
    <row r="278" spans="2:6" x14ac:dyDescent="0.3">
      <c r="B278" s="30" t="s">
        <v>1335</v>
      </c>
      <c r="C278" s="30" t="s">
        <v>550</v>
      </c>
      <c r="D278" s="30" t="s">
        <v>551</v>
      </c>
      <c r="E278" s="36">
        <v>42</v>
      </c>
      <c r="F278" s="30" t="s">
        <v>13</v>
      </c>
    </row>
    <row r="279" spans="2:6" x14ac:dyDescent="0.3">
      <c r="B279" s="30" t="s">
        <v>1336</v>
      </c>
      <c r="C279" s="30" t="s">
        <v>552</v>
      </c>
      <c r="D279" s="30" t="s">
        <v>553</v>
      </c>
      <c r="E279" s="36">
        <v>45</v>
      </c>
      <c r="F279" s="30" t="s">
        <v>13</v>
      </c>
    </row>
    <row r="280" spans="2:6" x14ac:dyDescent="0.3">
      <c r="B280" s="30" t="s">
        <v>1337</v>
      </c>
      <c r="C280" s="30" t="s">
        <v>554</v>
      </c>
      <c r="D280" s="30" t="s">
        <v>555</v>
      </c>
      <c r="E280" s="36">
        <v>41</v>
      </c>
      <c r="F280" s="30" t="s">
        <v>13</v>
      </c>
    </row>
    <row r="281" spans="2:6" x14ac:dyDescent="0.3">
      <c r="B281" s="30" t="s">
        <v>1338</v>
      </c>
      <c r="C281" s="30" t="s">
        <v>556</v>
      </c>
      <c r="D281" s="30" t="s">
        <v>557</v>
      </c>
      <c r="E281" s="36">
        <v>67</v>
      </c>
      <c r="F281" s="30" t="s">
        <v>13</v>
      </c>
    </row>
    <row r="282" spans="2:6" x14ac:dyDescent="0.3">
      <c r="B282" s="30" t="s">
        <v>1339</v>
      </c>
      <c r="C282" s="30" t="s">
        <v>558</v>
      </c>
      <c r="D282" s="30" t="s">
        <v>559</v>
      </c>
      <c r="E282" s="36">
        <v>18</v>
      </c>
      <c r="F282" s="30" t="s">
        <v>8</v>
      </c>
    </row>
    <row r="283" spans="2:6" x14ac:dyDescent="0.3">
      <c r="B283" s="30" t="s">
        <v>1340</v>
      </c>
      <c r="C283" s="30" t="s">
        <v>560</v>
      </c>
      <c r="D283" s="30" t="s">
        <v>561</v>
      </c>
      <c r="E283" s="36">
        <v>68</v>
      </c>
      <c r="F283" s="30" t="s">
        <v>8</v>
      </c>
    </row>
    <row r="284" spans="2:6" x14ac:dyDescent="0.3">
      <c r="B284" s="30" t="s">
        <v>1341</v>
      </c>
      <c r="C284" s="30" t="s">
        <v>562</v>
      </c>
      <c r="D284" s="30" t="s">
        <v>563</v>
      </c>
      <c r="E284" s="36">
        <v>65</v>
      </c>
      <c r="F284" s="30" t="s">
        <v>8</v>
      </c>
    </row>
    <row r="285" spans="2:6" x14ac:dyDescent="0.3">
      <c r="B285" s="30" t="s">
        <v>1342</v>
      </c>
      <c r="C285" s="30" t="s">
        <v>564</v>
      </c>
      <c r="D285" s="30" t="s">
        <v>565</v>
      </c>
      <c r="E285" s="36">
        <v>67</v>
      </c>
      <c r="F285" s="30" t="s">
        <v>13</v>
      </c>
    </row>
    <row r="286" spans="2:6" x14ac:dyDescent="0.3">
      <c r="B286" s="30" t="s">
        <v>1343</v>
      </c>
      <c r="C286" s="30" t="s">
        <v>566</v>
      </c>
      <c r="D286" s="30" t="s">
        <v>567</v>
      </c>
      <c r="E286" s="36">
        <v>24</v>
      </c>
      <c r="F286" s="30" t="s">
        <v>13</v>
      </c>
    </row>
    <row r="287" spans="2:6" x14ac:dyDescent="0.3">
      <c r="B287" s="30" t="s">
        <v>1344</v>
      </c>
      <c r="C287" s="30" t="s">
        <v>568</v>
      </c>
      <c r="D287" s="30" t="s">
        <v>569</v>
      </c>
      <c r="E287" s="36">
        <v>52</v>
      </c>
      <c r="F287" s="30" t="s">
        <v>8</v>
      </c>
    </row>
    <row r="288" spans="2:6" x14ac:dyDescent="0.3">
      <c r="B288" s="30" t="s">
        <v>1345</v>
      </c>
      <c r="C288" s="30" t="s">
        <v>570</v>
      </c>
      <c r="D288" s="30" t="s">
        <v>571</v>
      </c>
      <c r="E288" s="36">
        <v>67</v>
      </c>
      <c r="F288" s="30" t="s">
        <v>8</v>
      </c>
    </row>
    <row r="289" spans="2:6" x14ac:dyDescent="0.3">
      <c r="B289" s="30" t="s">
        <v>1346</v>
      </c>
      <c r="C289" s="30" t="s">
        <v>572</v>
      </c>
      <c r="D289" s="30" t="s">
        <v>573</v>
      </c>
      <c r="E289" s="36">
        <v>70</v>
      </c>
      <c r="F289" s="30" t="s">
        <v>13</v>
      </c>
    </row>
    <row r="290" spans="2:6" x14ac:dyDescent="0.3">
      <c r="B290" s="30" t="s">
        <v>1347</v>
      </c>
      <c r="C290" s="30" t="s">
        <v>574</v>
      </c>
      <c r="D290" s="30" t="s">
        <v>575</v>
      </c>
      <c r="E290" s="36">
        <v>67</v>
      </c>
      <c r="F290" s="30" t="s">
        <v>13</v>
      </c>
    </row>
    <row r="291" spans="2:6" x14ac:dyDescent="0.3">
      <c r="B291" s="30" t="s">
        <v>1348</v>
      </c>
      <c r="C291" s="30" t="s">
        <v>576</v>
      </c>
      <c r="D291" s="30" t="s">
        <v>577</v>
      </c>
      <c r="E291" s="36">
        <v>35</v>
      </c>
      <c r="F291" s="30" t="s">
        <v>8</v>
      </c>
    </row>
    <row r="292" spans="2:6" x14ac:dyDescent="0.3">
      <c r="B292" s="30" t="s">
        <v>1349</v>
      </c>
      <c r="C292" s="30" t="s">
        <v>578</v>
      </c>
      <c r="D292" s="30" t="s">
        <v>579</v>
      </c>
      <c r="E292" s="36">
        <v>55</v>
      </c>
      <c r="F292" s="30" t="s">
        <v>8</v>
      </c>
    </row>
    <row r="293" spans="2:6" x14ac:dyDescent="0.3">
      <c r="B293" s="30" t="s">
        <v>1350</v>
      </c>
      <c r="C293" s="30" t="s">
        <v>580</v>
      </c>
      <c r="D293" s="30" t="s">
        <v>581</v>
      </c>
      <c r="E293" s="36">
        <v>35</v>
      </c>
      <c r="F293" s="30" t="s">
        <v>13</v>
      </c>
    </row>
    <row r="294" spans="2:6" x14ac:dyDescent="0.3">
      <c r="B294" s="30" t="s">
        <v>1351</v>
      </c>
      <c r="C294" s="30" t="s">
        <v>582</v>
      </c>
      <c r="D294" s="30" t="s">
        <v>583</v>
      </c>
      <c r="E294" s="36">
        <v>66</v>
      </c>
      <c r="F294" s="30" t="s">
        <v>8</v>
      </c>
    </row>
    <row r="295" spans="2:6" x14ac:dyDescent="0.3">
      <c r="B295" s="30" t="s">
        <v>1352</v>
      </c>
      <c r="C295" s="30" t="s">
        <v>584</v>
      </c>
      <c r="D295" s="30" t="s">
        <v>585</v>
      </c>
      <c r="E295" s="36">
        <v>41</v>
      </c>
      <c r="F295" s="30" t="s">
        <v>8</v>
      </c>
    </row>
    <row r="296" spans="2:6" x14ac:dyDescent="0.3">
      <c r="B296" s="30" t="s">
        <v>1353</v>
      </c>
      <c r="C296" s="30" t="s">
        <v>586</v>
      </c>
      <c r="D296" s="30" t="s">
        <v>587</v>
      </c>
      <c r="E296" s="36">
        <v>56</v>
      </c>
      <c r="F296" s="30" t="s">
        <v>8</v>
      </c>
    </row>
    <row r="297" spans="2:6" x14ac:dyDescent="0.3">
      <c r="B297" s="30" t="s">
        <v>1354</v>
      </c>
      <c r="C297" s="30" t="s">
        <v>588</v>
      </c>
      <c r="D297" s="30" t="s">
        <v>589</v>
      </c>
      <c r="E297" s="36">
        <v>31</v>
      </c>
      <c r="F297" s="30" t="s">
        <v>8</v>
      </c>
    </row>
    <row r="298" spans="2:6" x14ac:dyDescent="0.3">
      <c r="B298" s="30" t="s">
        <v>1355</v>
      </c>
      <c r="C298" s="30" t="s">
        <v>590</v>
      </c>
      <c r="D298" s="30" t="s">
        <v>591</v>
      </c>
      <c r="E298" s="36">
        <v>63</v>
      </c>
      <c r="F298" s="30" t="s">
        <v>13</v>
      </c>
    </row>
    <row r="299" spans="2:6" x14ac:dyDescent="0.3">
      <c r="B299" s="30" t="s">
        <v>1356</v>
      </c>
      <c r="C299" s="30" t="s">
        <v>592</v>
      </c>
      <c r="D299" s="30" t="s">
        <v>593</v>
      </c>
      <c r="E299" s="36">
        <v>26</v>
      </c>
      <c r="F299" s="30" t="s">
        <v>13</v>
      </c>
    </row>
    <row r="300" spans="2:6" x14ac:dyDescent="0.3">
      <c r="B300" s="30" t="s">
        <v>1357</v>
      </c>
      <c r="C300" s="30" t="s">
        <v>594</v>
      </c>
      <c r="D300" s="30" t="s">
        <v>595</v>
      </c>
      <c r="E300" s="36">
        <v>37</v>
      </c>
      <c r="F300" s="30" t="s">
        <v>8</v>
      </c>
    </row>
    <row r="301" spans="2:6" x14ac:dyDescent="0.3">
      <c r="B301" s="30" t="s">
        <v>1358</v>
      </c>
      <c r="C301" s="30" t="s">
        <v>596</v>
      </c>
      <c r="D301" s="30" t="s">
        <v>597</v>
      </c>
      <c r="E301" s="36">
        <v>28</v>
      </c>
      <c r="F301" s="30" t="s">
        <v>8</v>
      </c>
    </row>
    <row r="302" spans="2:6" x14ac:dyDescent="0.3">
      <c r="B302" s="30" t="s">
        <v>1359</v>
      </c>
      <c r="C302" s="30" t="s">
        <v>598</v>
      </c>
      <c r="D302" s="30" t="s">
        <v>599</v>
      </c>
      <c r="E302" s="36">
        <v>51</v>
      </c>
      <c r="F302" s="30" t="s">
        <v>13</v>
      </c>
    </row>
    <row r="303" spans="2:6" x14ac:dyDescent="0.3">
      <c r="B303" s="30" t="s">
        <v>1360</v>
      </c>
      <c r="C303" s="30" t="s">
        <v>600</v>
      </c>
      <c r="D303" s="30" t="s">
        <v>601</v>
      </c>
      <c r="E303" s="36">
        <v>44</v>
      </c>
      <c r="F303" s="30" t="s">
        <v>13</v>
      </c>
    </row>
    <row r="304" spans="2:6" x14ac:dyDescent="0.3">
      <c r="B304" s="30" t="s">
        <v>1361</v>
      </c>
      <c r="C304" s="30" t="s">
        <v>602</v>
      </c>
      <c r="D304" s="30" t="s">
        <v>603</v>
      </c>
      <c r="E304" s="36">
        <v>29</v>
      </c>
      <c r="F304" s="30" t="s">
        <v>13</v>
      </c>
    </row>
    <row r="305" spans="2:6" x14ac:dyDescent="0.3">
      <c r="B305" s="30" t="s">
        <v>1362</v>
      </c>
      <c r="C305" s="30" t="s">
        <v>604</v>
      </c>
      <c r="D305" s="30" t="s">
        <v>605</v>
      </c>
      <c r="E305" s="36">
        <v>39</v>
      </c>
      <c r="F305" s="30" t="s">
        <v>8</v>
      </c>
    </row>
    <row r="306" spans="2:6" x14ac:dyDescent="0.3">
      <c r="B306" s="30" t="s">
        <v>1363</v>
      </c>
      <c r="C306" s="30" t="s">
        <v>606</v>
      </c>
      <c r="D306" s="30" t="s">
        <v>607</v>
      </c>
      <c r="E306" s="36">
        <v>48</v>
      </c>
      <c r="F306" s="30" t="s">
        <v>13</v>
      </c>
    </row>
    <row r="307" spans="2:6" x14ac:dyDescent="0.3">
      <c r="B307" s="30" t="s">
        <v>1364</v>
      </c>
      <c r="C307" s="30" t="s">
        <v>608</v>
      </c>
      <c r="D307" s="30" t="s">
        <v>609</v>
      </c>
      <c r="E307" s="36">
        <v>67</v>
      </c>
      <c r="F307" s="30" t="s">
        <v>13</v>
      </c>
    </row>
    <row r="308" spans="2:6" x14ac:dyDescent="0.3">
      <c r="B308" s="30" t="s">
        <v>1365</v>
      </c>
      <c r="C308" s="30" t="s">
        <v>610</v>
      </c>
      <c r="D308" s="30" t="s">
        <v>611</v>
      </c>
      <c r="E308" s="36">
        <v>20</v>
      </c>
      <c r="F308" s="30" t="s">
        <v>8</v>
      </c>
    </row>
    <row r="309" spans="2:6" x14ac:dyDescent="0.3">
      <c r="B309" s="30" t="s">
        <v>1366</v>
      </c>
      <c r="C309" s="30" t="s">
        <v>612</v>
      </c>
      <c r="D309" s="30" t="s">
        <v>613</v>
      </c>
      <c r="E309" s="36">
        <v>65</v>
      </c>
      <c r="F309" s="30" t="s">
        <v>13</v>
      </c>
    </row>
    <row r="310" spans="2:6" x14ac:dyDescent="0.3">
      <c r="B310" s="30" t="s">
        <v>1367</v>
      </c>
      <c r="C310" s="30" t="s">
        <v>614</v>
      </c>
      <c r="D310" s="30" t="s">
        <v>615</v>
      </c>
      <c r="E310" s="36">
        <v>66</v>
      </c>
      <c r="F310" s="30" t="s">
        <v>8</v>
      </c>
    </row>
    <row r="311" spans="2:6" x14ac:dyDescent="0.3">
      <c r="B311" s="30" t="s">
        <v>1368</v>
      </c>
      <c r="C311" s="30" t="s">
        <v>616</v>
      </c>
      <c r="D311" s="30" t="s">
        <v>617</v>
      </c>
      <c r="E311" s="36">
        <v>48</v>
      </c>
      <c r="F311" s="30" t="s">
        <v>13</v>
      </c>
    </row>
    <row r="312" spans="2:6" x14ac:dyDescent="0.3">
      <c r="B312" s="30" t="s">
        <v>1369</v>
      </c>
      <c r="C312" s="30" t="s">
        <v>618</v>
      </c>
      <c r="D312" s="30" t="s">
        <v>619</v>
      </c>
      <c r="E312" s="36">
        <v>69</v>
      </c>
      <c r="F312" s="30" t="s">
        <v>8</v>
      </c>
    </row>
    <row r="313" spans="2:6" x14ac:dyDescent="0.3">
      <c r="B313" s="30" t="s">
        <v>1370</v>
      </c>
      <c r="C313" s="30" t="s">
        <v>620</v>
      </c>
      <c r="D313" s="30" t="s">
        <v>621</v>
      </c>
      <c r="E313" s="36">
        <v>54</v>
      </c>
      <c r="F313" s="30" t="s">
        <v>8</v>
      </c>
    </row>
    <row r="314" spans="2:6" x14ac:dyDescent="0.3">
      <c r="B314" s="30" t="s">
        <v>1371</v>
      </c>
      <c r="C314" s="30" t="s">
        <v>622</v>
      </c>
      <c r="D314" s="30" t="s">
        <v>623</v>
      </c>
      <c r="E314" s="36">
        <v>61</v>
      </c>
      <c r="F314" s="30" t="s">
        <v>13</v>
      </c>
    </row>
    <row r="315" spans="2:6" x14ac:dyDescent="0.3">
      <c r="B315" s="30" t="s">
        <v>1372</v>
      </c>
      <c r="C315" s="30" t="s">
        <v>624</v>
      </c>
      <c r="D315" s="30" t="s">
        <v>625</v>
      </c>
      <c r="E315" s="36">
        <v>36</v>
      </c>
      <c r="F315" s="30" t="s">
        <v>8</v>
      </c>
    </row>
    <row r="316" spans="2:6" x14ac:dyDescent="0.3">
      <c r="B316" s="30" t="s">
        <v>1373</v>
      </c>
      <c r="C316" s="30" t="s">
        <v>626</v>
      </c>
      <c r="D316" s="30" t="s">
        <v>627</v>
      </c>
      <c r="E316" s="36">
        <v>19</v>
      </c>
      <c r="F316" s="30" t="s">
        <v>13</v>
      </c>
    </row>
    <row r="317" spans="2:6" x14ac:dyDescent="0.3">
      <c r="B317" s="30" t="s">
        <v>1374</v>
      </c>
      <c r="C317" s="30" t="s">
        <v>628</v>
      </c>
      <c r="D317" s="30" t="s">
        <v>629</v>
      </c>
      <c r="E317" s="36">
        <v>28</v>
      </c>
      <c r="F317" s="30" t="s">
        <v>13</v>
      </c>
    </row>
    <row r="318" spans="2:6" x14ac:dyDescent="0.3">
      <c r="B318" s="30" t="s">
        <v>1375</v>
      </c>
      <c r="C318" s="30" t="s">
        <v>630</v>
      </c>
      <c r="D318" s="30" t="s">
        <v>631</v>
      </c>
      <c r="E318" s="36">
        <v>44</v>
      </c>
      <c r="F318" s="30" t="s">
        <v>13</v>
      </c>
    </row>
    <row r="319" spans="2:6" x14ac:dyDescent="0.3">
      <c r="B319" s="30" t="s">
        <v>1376</v>
      </c>
      <c r="C319" s="30" t="s">
        <v>632</v>
      </c>
      <c r="D319" s="30" t="s">
        <v>633</v>
      </c>
      <c r="E319" s="36">
        <v>34</v>
      </c>
      <c r="F319" s="30" t="s">
        <v>8</v>
      </c>
    </row>
    <row r="320" spans="2:6" x14ac:dyDescent="0.3">
      <c r="B320" s="30" t="s">
        <v>1377</v>
      </c>
      <c r="C320" s="30" t="s">
        <v>634</v>
      </c>
      <c r="D320" s="30" t="s">
        <v>635</v>
      </c>
      <c r="E320" s="36">
        <v>19</v>
      </c>
      <c r="F320" s="30" t="s">
        <v>8</v>
      </c>
    </row>
    <row r="321" spans="2:6" x14ac:dyDescent="0.3">
      <c r="B321" s="30" t="s">
        <v>1378</v>
      </c>
      <c r="C321" s="30" t="s">
        <v>636</v>
      </c>
      <c r="D321" s="30" t="s">
        <v>637</v>
      </c>
      <c r="E321" s="36">
        <v>19</v>
      </c>
      <c r="F321" s="30" t="s">
        <v>8</v>
      </c>
    </row>
    <row r="322" spans="2:6" x14ac:dyDescent="0.3">
      <c r="B322" s="30" t="s">
        <v>1379</v>
      </c>
      <c r="C322" s="30" t="s">
        <v>638</v>
      </c>
      <c r="D322" s="30" t="s">
        <v>639</v>
      </c>
      <c r="E322" s="36">
        <v>68</v>
      </c>
      <c r="F322" s="30" t="s">
        <v>13</v>
      </c>
    </row>
    <row r="323" spans="2:6" x14ac:dyDescent="0.3">
      <c r="B323" s="30" t="s">
        <v>1380</v>
      </c>
      <c r="C323" s="30" t="s">
        <v>640</v>
      </c>
      <c r="D323" s="30" t="s">
        <v>641</v>
      </c>
      <c r="E323" s="36">
        <v>59</v>
      </c>
      <c r="F323" s="30" t="s">
        <v>8</v>
      </c>
    </row>
    <row r="324" spans="2:6" x14ac:dyDescent="0.3">
      <c r="B324" s="30" t="s">
        <v>1381</v>
      </c>
      <c r="C324" s="30" t="s">
        <v>642</v>
      </c>
      <c r="D324" s="30" t="s">
        <v>643</v>
      </c>
      <c r="E324" s="36">
        <v>38</v>
      </c>
      <c r="F324" s="30" t="s">
        <v>13</v>
      </c>
    </row>
    <row r="325" spans="2:6" x14ac:dyDescent="0.3">
      <c r="B325" s="30" t="s">
        <v>1382</v>
      </c>
      <c r="C325" s="30" t="s">
        <v>644</v>
      </c>
      <c r="D325" s="30" t="s">
        <v>645</v>
      </c>
      <c r="E325" s="36">
        <v>52</v>
      </c>
      <c r="F325" s="30" t="s">
        <v>13</v>
      </c>
    </row>
    <row r="326" spans="2:6" x14ac:dyDescent="0.3">
      <c r="B326" s="30" t="s">
        <v>1383</v>
      </c>
      <c r="C326" s="30" t="s">
        <v>646</v>
      </c>
      <c r="D326" s="30" t="s">
        <v>647</v>
      </c>
      <c r="E326" s="36">
        <v>69</v>
      </c>
      <c r="F326" s="30" t="s">
        <v>13</v>
      </c>
    </row>
    <row r="327" spans="2:6" x14ac:dyDescent="0.3">
      <c r="B327" s="30" t="s">
        <v>1384</v>
      </c>
      <c r="C327" s="30" t="s">
        <v>648</v>
      </c>
      <c r="D327" s="30" t="s">
        <v>649</v>
      </c>
      <c r="E327" s="36">
        <v>57</v>
      </c>
      <c r="F327" s="30" t="s">
        <v>13</v>
      </c>
    </row>
    <row r="328" spans="2:6" x14ac:dyDescent="0.3">
      <c r="B328" s="30" t="s">
        <v>1385</v>
      </c>
      <c r="C328" s="30" t="s">
        <v>650</v>
      </c>
      <c r="D328" s="30" t="s">
        <v>651</v>
      </c>
      <c r="E328" s="36">
        <v>56</v>
      </c>
      <c r="F328" s="30" t="s">
        <v>13</v>
      </c>
    </row>
    <row r="329" spans="2:6" x14ac:dyDescent="0.3">
      <c r="B329" s="30" t="s">
        <v>1386</v>
      </c>
      <c r="C329" s="30" t="s">
        <v>652</v>
      </c>
      <c r="D329" s="30" t="s">
        <v>653</v>
      </c>
      <c r="E329" s="36">
        <v>34</v>
      </c>
      <c r="F329" s="30" t="s">
        <v>8</v>
      </c>
    </row>
    <row r="330" spans="2:6" x14ac:dyDescent="0.3">
      <c r="B330" s="30" t="s">
        <v>1387</v>
      </c>
      <c r="C330" s="30" t="s">
        <v>654</v>
      </c>
      <c r="D330" s="30" t="s">
        <v>655</v>
      </c>
      <c r="E330" s="36">
        <v>39</v>
      </c>
      <c r="F330" s="30" t="s">
        <v>8</v>
      </c>
    </row>
    <row r="331" spans="2:6" x14ac:dyDescent="0.3">
      <c r="B331" s="30" t="s">
        <v>1388</v>
      </c>
      <c r="C331" s="30" t="s">
        <v>656</v>
      </c>
      <c r="D331" s="30" t="s">
        <v>657</v>
      </c>
      <c r="E331" s="36">
        <v>64</v>
      </c>
      <c r="F331" s="30" t="s">
        <v>8</v>
      </c>
    </row>
    <row r="332" spans="2:6" x14ac:dyDescent="0.3">
      <c r="B332" s="30" t="s">
        <v>1389</v>
      </c>
      <c r="C332" s="30" t="s">
        <v>658</v>
      </c>
      <c r="D332" s="30" t="s">
        <v>659</v>
      </c>
      <c r="E332" s="36">
        <v>66</v>
      </c>
      <c r="F332" s="30" t="s">
        <v>13</v>
      </c>
    </row>
    <row r="333" spans="2:6" x14ac:dyDescent="0.3">
      <c r="B333" s="30" t="s">
        <v>1390</v>
      </c>
      <c r="C333" s="30" t="s">
        <v>660</v>
      </c>
      <c r="D333" s="30" t="s">
        <v>661</v>
      </c>
      <c r="E333" s="36">
        <v>42</v>
      </c>
      <c r="F333" s="30" t="s">
        <v>13</v>
      </c>
    </row>
    <row r="334" spans="2:6" x14ac:dyDescent="0.3">
      <c r="B334" s="30" t="s">
        <v>1391</v>
      </c>
      <c r="C334" s="30" t="s">
        <v>662</v>
      </c>
      <c r="D334" s="30" t="s">
        <v>663</v>
      </c>
      <c r="E334" s="36">
        <v>45</v>
      </c>
      <c r="F334" s="30" t="s">
        <v>13</v>
      </c>
    </row>
    <row r="335" spans="2:6" x14ac:dyDescent="0.3">
      <c r="B335" s="30" t="s">
        <v>1392</v>
      </c>
      <c r="C335" s="30" t="s">
        <v>664</v>
      </c>
      <c r="D335" s="30" t="s">
        <v>665</v>
      </c>
      <c r="E335" s="36">
        <v>52</v>
      </c>
      <c r="F335" s="30" t="s">
        <v>8</v>
      </c>
    </row>
    <row r="336" spans="2:6" x14ac:dyDescent="0.3">
      <c r="B336" s="30" t="s">
        <v>1393</v>
      </c>
      <c r="C336" s="30" t="s">
        <v>666</v>
      </c>
      <c r="D336" s="30" t="s">
        <v>667</v>
      </c>
      <c r="E336" s="36">
        <v>64</v>
      </c>
      <c r="F336" s="30" t="s">
        <v>8</v>
      </c>
    </row>
    <row r="337" spans="2:6" x14ac:dyDescent="0.3">
      <c r="B337" s="30" t="s">
        <v>1394</v>
      </c>
      <c r="C337" s="30" t="s">
        <v>668</v>
      </c>
      <c r="D337" s="30" t="s">
        <v>669</v>
      </c>
      <c r="E337" s="36">
        <v>66</v>
      </c>
      <c r="F337" s="30" t="s">
        <v>8</v>
      </c>
    </row>
    <row r="338" spans="2:6" x14ac:dyDescent="0.3">
      <c r="B338" s="30" t="s">
        <v>1395</v>
      </c>
      <c r="C338" s="30" t="s">
        <v>670</v>
      </c>
      <c r="D338" s="30" t="s">
        <v>671</v>
      </c>
      <c r="E338" s="36">
        <v>55</v>
      </c>
      <c r="F338" s="30" t="s">
        <v>8</v>
      </c>
    </row>
    <row r="339" spans="2:6" x14ac:dyDescent="0.3">
      <c r="B339" s="30" t="s">
        <v>1396</v>
      </c>
      <c r="C339" s="30" t="s">
        <v>672</v>
      </c>
      <c r="D339" s="30" t="s">
        <v>673</v>
      </c>
      <c r="E339" s="36">
        <v>48</v>
      </c>
      <c r="F339" s="30" t="s">
        <v>13</v>
      </c>
    </row>
    <row r="340" spans="2:6" x14ac:dyDescent="0.3">
      <c r="B340" s="30" t="s">
        <v>1397</v>
      </c>
      <c r="C340" s="30" t="s">
        <v>674</v>
      </c>
      <c r="D340" s="30" t="s">
        <v>675</v>
      </c>
      <c r="E340" s="36">
        <v>18</v>
      </c>
      <c r="F340" s="30" t="s">
        <v>13</v>
      </c>
    </row>
    <row r="341" spans="2:6" x14ac:dyDescent="0.3">
      <c r="B341" s="30" t="s">
        <v>1398</v>
      </c>
      <c r="C341" s="30" t="s">
        <v>676</v>
      </c>
      <c r="D341" s="30" t="s">
        <v>677</v>
      </c>
      <c r="E341" s="36">
        <v>70</v>
      </c>
      <c r="F341" s="30" t="s">
        <v>8</v>
      </c>
    </row>
    <row r="342" spans="2:6" x14ac:dyDescent="0.3">
      <c r="B342" s="30" t="s">
        <v>1399</v>
      </c>
      <c r="C342" s="30" t="s">
        <v>678</v>
      </c>
      <c r="D342" s="30" t="s">
        <v>679</v>
      </c>
      <c r="E342" s="36">
        <v>48</v>
      </c>
      <c r="F342" s="30" t="s">
        <v>13</v>
      </c>
    </row>
    <row r="343" spans="2:6" x14ac:dyDescent="0.3">
      <c r="B343" s="30" t="s">
        <v>1400</v>
      </c>
      <c r="C343" s="30" t="s">
        <v>680</v>
      </c>
      <c r="D343" s="30" t="s">
        <v>681</v>
      </c>
      <c r="E343" s="36">
        <v>26</v>
      </c>
      <c r="F343" s="30" t="s">
        <v>13</v>
      </c>
    </row>
    <row r="344" spans="2:6" x14ac:dyDescent="0.3">
      <c r="B344" s="30" t="s">
        <v>1401</v>
      </c>
      <c r="C344" s="30" t="s">
        <v>682</v>
      </c>
      <c r="D344" s="30" t="s">
        <v>683</v>
      </c>
      <c r="E344" s="36">
        <v>19</v>
      </c>
      <c r="F344" s="30" t="s">
        <v>13</v>
      </c>
    </row>
    <row r="345" spans="2:6" x14ac:dyDescent="0.3">
      <c r="B345" s="30" t="s">
        <v>1402</v>
      </c>
      <c r="C345" s="30" t="s">
        <v>684</v>
      </c>
      <c r="D345" s="30" t="s">
        <v>685</v>
      </c>
      <c r="E345" s="36">
        <v>27</v>
      </c>
      <c r="F345" s="30" t="s">
        <v>8</v>
      </c>
    </row>
    <row r="346" spans="2:6" x14ac:dyDescent="0.3">
      <c r="B346" s="30" t="s">
        <v>1403</v>
      </c>
      <c r="C346" s="30" t="s">
        <v>686</v>
      </c>
      <c r="D346" s="30" t="s">
        <v>687</v>
      </c>
      <c r="E346" s="36">
        <v>24</v>
      </c>
      <c r="F346" s="30" t="s">
        <v>8</v>
      </c>
    </row>
    <row r="347" spans="2:6" x14ac:dyDescent="0.3">
      <c r="B347" s="30" t="s">
        <v>1404</v>
      </c>
      <c r="C347" s="30" t="s">
        <v>688</v>
      </c>
      <c r="D347" s="30" t="s">
        <v>689</v>
      </c>
      <c r="E347" s="36">
        <v>51</v>
      </c>
      <c r="F347" s="30" t="s">
        <v>8</v>
      </c>
    </row>
    <row r="348" spans="2:6" x14ac:dyDescent="0.3">
      <c r="B348" s="30" t="s">
        <v>1405</v>
      </c>
      <c r="C348" s="30" t="s">
        <v>690</v>
      </c>
      <c r="D348" s="30" t="s">
        <v>691</v>
      </c>
      <c r="E348" s="36">
        <v>59</v>
      </c>
      <c r="F348" s="30" t="s">
        <v>13</v>
      </c>
    </row>
    <row r="349" spans="2:6" x14ac:dyDescent="0.3">
      <c r="B349" s="30" t="s">
        <v>1406</v>
      </c>
      <c r="C349" s="30" t="s">
        <v>692</v>
      </c>
      <c r="D349" s="30" t="s">
        <v>693</v>
      </c>
      <c r="E349" s="36">
        <v>40</v>
      </c>
      <c r="F349" s="30" t="s">
        <v>13</v>
      </c>
    </row>
    <row r="350" spans="2:6" x14ac:dyDescent="0.3">
      <c r="B350" s="30" t="s">
        <v>1407</v>
      </c>
      <c r="C350" s="30" t="s">
        <v>694</v>
      </c>
      <c r="D350" s="30" t="s">
        <v>695</v>
      </c>
      <c r="E350" s="36">
        <v>47</v>
      </c>
      <c r="F350" s="30" t="s">
        <v>13</v>
      </c>
    </row>
    <row r="351" spans="2:6" x14ac:dyDescent="0.3">
      <c r="B351" s="30" t="s">
        <v>1408</v>
      </c>
      <c r="C351" s="30" t="s">
        <v>696</v>
      </c>
      <c r="D351" s="30" t="s">
        <v>697</v>
      </c>
      <c r="E351" s="36">
        <v>26</v>
      </c>
      <c r="F351" s="30" t="s">
        <v>8</v>
      </c>
    </row>
    <row r="352" spans="2:6" x14ac:dyDescent="0.3">
      <c r="B352" s="30" t="s">
        <v>1409</v>
      </c>
      <c r="C352" s="30" t="s">
        <v>698</v>
      </c>
      <c r="D352" s="30" t="s">
        <v>699</v>
      </c>
      <c r="E352" s="36">
        <v>69</v>
      </c>
      <c r="F352" s="30" t="s">
        <v>13</v>
      </c>
    </row>
    <row r="353" spans="2:6" x14ac:dyDescent="0.3">
      <c r="B353" s="30" t="s">
        <v>1410</v>
      </c>
      <c r="C353" s="30" t="s">
        <v>700</v>
      </c>
      <c r="D353" s="30" t="s">
        <v>701</v>
      </c>
      <c r="E353" s="36">
        <v>54</v>
      </c>
      <c r="F353" s="30" t="s">
        <v>13</v>
      </c>
    </row>
    <row r="354" spans="2:6" x14ac:dyDescent="0.3">
      <c r="B354" s="30" t="s">
        <v>1411</v>
      </c>
      <c r="C354" s="30" t="s">
        <v>702</v>
      </c>
      <c r="D354" s="30" t="s">
        <v>703</v>
      </c>
      <c r="E354" s="36">
        <v>38</v>
      </c>
      <c r="F354" s="30" t="s">
        <v>8</v>
      </c>
    </row>
    <row r="355" spans="2:6" x14ac:dyDescent="0.3">
      <c r="B355" s="30" t="s">
        <v>1412</v>
      </c>
      <c r="C355" s="30" t="s">
        <v>704</v>
      </c>
      <c r="D355" s="30" t="s">
        <v>705</v>
      </c>
      <c r="E355" s="36">
        <v>69</v>
      </c>
      <c r="F355" s="30" t="s">
        <v>13</v>
      </c>
    </row>
    <row r="356" spans="2:6" x14ac:dyDescent="0.3">
      <c r="B356" s="30" t="s">
        <v>1413</v>
      </c>
      <c r="C356" s="30" t="s">
        <v>706</v>
      </c>
      <c r="D356" s="30" t="s">
        <v>707</v>
      </c>
      <c r="E356" s="36">
        <v>20</v>
      </c>
      <c r="F356" s="30" t="s">
        <v>8</v>
      </c>
    </row>
    <row r="357" spans="2:6" x14ac:dyDescent="0.3">
      <c r="B357" s="30" t="s">
        <v>1414</v>
      </c>
      <c r="C357" s="30" t="s">
        <v>708</v>
      </c>
      <c r="D357" s="30" t="s">
        <v>709</v>
      </c>
      <c r="E357" s="36">
        <v>25</v>
      </c>
      <c r="F357" s="30" t="s">
        <v>8</v>
      </c>
    </row>
    <row r="358" spans="2:6" x14ac:dyDescent="0.3">
      <c r="B358" s="30" t="s">
        <v>1415</v>
      </c>
      <c r="C358" s="30" t="s">
        <v>710</v>
      </c>
      <c r="D358" s="30" t="s">
        <v>711</v>
      </c>
      <c r="E358" s="36">
        <v>62</v>
      </c>
      <c r="F358" s="30" t="s">
        <v>8</v>
      </c>
    </row>
    <row r="359" spans="2:6" x14ac:dyDescent="0.3">
      <c r="B359" s="30" t="s">
        <v>1416</v>
      </c>
      <c r="C359" s="30" t="s">
        <v>712</v>
      </c>
      <c r="D359" s="30" t="s">
        <v>713</v>
      </c>
      <c r="E359" s="36">
        <v>63</v>
      </c>
      <c r="F359" s="30" t="s">
        <v>8</v>
      </c>
    </row>
    <row r="360" spans="2:6" x14ac:dyDescent="0.3">
      <c r="B360" s="30" t="s">
        <v>1417</v>
      </c>
      <c r="C360" s="30" t="s">
        <v>714</v>
      </c>
      <c r="D360" s="30" t="s">
        <v>715</v>
      </c>
      <c r="E360" s="36">
        <v>23</v>
      </c>
      <c r="F360" s="30" t="s">
        <v>13</v>
      </c>
    </row>
    <row r="361" spans="2:6" x14ac:dyDescent="0.3">
      <c r="B361" s="30" t="s">
        <v>1418</v>
      </c>
      <c r="C361" s="30" t="s">
        <v>716</v>
      </c>
      <c r="D361" s="30" t="s">
        <v>717</v>
      </c>
      <c r="E361" s="36">
        <v>41</v>
      </c>
      <c r="F361" s="30" t="s">
        <v>13</v>
      </c>
    </row>
    <row r="362" spans="2:6" x14ac:dyDescent="0.3">
      <c r="B362" s="30" t="s">
        <v>1419</v>
      </c>
      <c r="C362" s="30" t="s">
        <v>718</v>
      </c>
      <c r="D362" s="30" t="s">
        <v>719</v>
      </c>
      <c r="E362" s="36">
        <v>41</v>
      </c>
      <c r="F362" s="30" t="s">
        <v>13</v>
      </c>
    </row>
    <row r="363" spans="2:6" x14ac:dyDescent="0.3">
      <c r="B363" s="30" t="s">
        <v>1420</v>
      </c>
      <c r="C363" s="30" t="s">
        <v>720</v>
      </c>
      <c r="D363" s="30" t="s">
        <v>721</v>
      </c>
      <c r="E363" s="36">
        <v>58</v>
      </c>
      <c r="F363" s="30" t="s">
        <v>8</v>
      </c>
    </row>
    <row r="364" spans="2:6" x14ac:dyDescent="0.3">
      <c r="B364" s="30" t="s">
        <v>1421</v>
      </c>
      <c r="C364" s="30" t="s">
        <v>722</v>
      </c>
      <c r="D364" s="30" t="s">
        <v>723</v>
      </c>
      <c r="E364" s="36">
        <v>31</v>
      </c>
      <c r="F364" s="30" t="s">
        <v>8</v>
      </c>
    </row>
    <row r="365" spans="2:6" x14ac:dyDescent="0.3">
      <c r="B365" s="30" t="s">
        <v>1422</v>
      </c>
      <c r="C365" s="30" t="s">
        <v>724</v>
      </c>
      <c r="D365" s="30" t="s">
        <v>725</v>
      </c>
      <c r="E365" s="36">
        <v>55</v>
      </c>
      <c r="F365" s="30" t="s">
        <v>13</v>
      </c>
    </row>
    <row r="366" spans="2:6" x14ac:dyDescent="0.3">
      <c r="B366" s="30" t="s">
        <v>1423</v>
      </c>
      <c r="C366" s="30" t="s">
        <v>726</v>
      </c>
      <c r="D366" s="30" t="s">
        <v>727</v>
      </c>
      <c r="E366" s="36">
        <v>48</v>
      </c>
      <c r="F366" s="30" t="s">
        <v>13</v>
      </c>
    </row>
    <row r="367" spans="2:6" x14ac:dyDescent="0.3">
      <c r="B367" s="30" t="s">
        <v>1424</v>
      </c>
      <c r="C367" s="30" t="s">
        <v>728</v>
      </c>
      <c r="D367" s="30" t="s">
        <v>729</v>
      </c>
      <c r="E367" s="36">
        <v>58</v>
      </c>
      <c r="F367" s="30" t="s">
        <v>13</v>
      </c>
    </row>
    <row r="368" spans="2:6" x14ac:dyDescent="0.3">
      <c r="B368" s="30" t="s">
        <v>1425</v>
      </c>
      <c r="C368" s="30" t="s">
        <v>730</v>
      </c>
      <c r="D368" s="30" t="s">
        <v>731</v>
      </c>
      <c r="E368" s="36">
        <v>41</v>
      </c>
      <c r="F368" s="30" t="s">
        <v>13</v>
      </c>
    </row>
    <row r="369" spans="2:6" x14ac:dyDescent="0.3">
      <c r="B369" s="30" t="s">
        <v>1426</v>
      </c>
      <c r="C369" s="30" t="s">
        <v>732</v>
      </c>
      <c r="D369" s="30" t="s">
        <v>733</v>
      </c>
      <c r="E369" s="36">
        <v>59</v>
      </c>
      <c r="F369" s="30" t="s">
        <v>8</v>
      </c>
    </row>
    <row r="370" spans="2:6" x14ac:dyDescent="0.3">
      <c r="B370" s="30" t="s">
        <v>1427</v>
      </c>
      <c r="C370" s="30" t="s">
        <v>734</v>
      </c>
      <c r="D370" s="30" t="s">
        <v>735</v>
      </c>
      <c r="E370" s="36">
        <v>61</v>
      </c>
      <c r="F370" s="30" t="s">
        <v>8</v>
      </c>
    </row>
    <row r="371" spans="2:6" x14ac:dyDescent="0.3">
      <c r="B371" s="30" t="s">
        <v>1428</v>
      </c>
      <c r="C371" s="30" t="s">
        <v>736</v>
      </c>
      <c r="D371" s="30" t="s">
        <v>737</v>
      </c>
      <c r="E371" s="36">
        <v>59</v>
      </c>
      <c r="F371" s="30" t="s">
        <v>13</v>
      </c>
    </row>
    <row r="372" spans="2:6" x14ac:dyDescent="0.3">
      <c r="B372" s="30" t="s">
        <v>1429</v>
      </c>
      <c r="C372" s="30" t="s">
        <v>738</v>
      </c>
      <c r="D372" s="30" t="s">
        <v>739</v>
      </c>
      <c r="E372" s="36">
        <v>27</v>
      </c>
      <c r="F372" s="30" t="s">
        <v>13</v>
      </c>
    </row>
    <row r="373" spans="2:6" x14ac:dyDescent="0.3">
      <c r="B373" s="30" t="s">
        <v>1430</v>
      </c>
      <c r="C373" s="30" t="s">
        <v>740</v>
      </c>
      <c r="D373" s="30" t="s">
        <v>741</v>
      </c>
      <c r="E373" s="36">
        <v>18</v>
      </c>
      <c r="F373" s="30" t="s">
        <v>8</v>
      </c>
    </row>
    <row r="374" spans="2:6" x14ac:dyDescent="0.3">
      <c r="B374" s="30" t="s">
        <v>1431</v>
      </c>
      <c r="C374" s="30" t="s">
        <v>742</v>
      </c>
      <c r="D374" s="30" t="s">
        <v>743</v>
      </c>
      <c r="E374" s="36">
        <v>67</v>
      </c>
      <c r="F374" s="30" t="s">
        <v>13</v>
      </c>
    </row>
    <row r="375" spans="2:6" x14ac:dyDescent="0.3">
      <c r="B375" s="30" t="s">
        <v>1432</v>
      </c>
      <c r="C375" s="30" t="s">
        <v>744</v>
      </c>
      <c r="D375" s="30" t="s">
        <v>745</v>
      </c>
      <c r="E375" s="36">
        <v>54</v>
      </c>
      <c r="F375" s="30" t="s">
        <v>13</v>
      </c>
    </row>
    <row r="376" spans="2:6" x14ac:dyDescent="0.3">
      <c r="B376" s="30" t="s">
        <v>1433</v>
      </c>
      <c r="C376" s="30" t="s">
        <v>746</v>
      </c>
      <c r="D376" s="30" t="s">
        <v>747</v>
      </c>
      <c r="E376" s="36">
        <v>55</v>
      </c>
      <c r="F376" s="30" t="s">
        <v>13</v>
      </c>
    </row>
    <row r="377" spans="2:6" x14ac:dyDescent="0.3">
      <c r="B377" s="30" t="s">
        <v>1434</v>
      </c>
      <c r="C377" s="30" t="s">
        <v>748</v>
      </c>
      <c r="D377" s="30" t="s">
        <v>749</v>
      </c>
      <c r="E377" s="36">
        <v>47</v>
      </c>
      <c r="F377" s="30" t="s">
        <v>8</v>
      </c>
    </row>
    <row r="378" spans="2:6" x14ac:dyDescent="0.3">
      <c r="B378" s="30" t="s">
        <v>1435</v>
      </c>
      <c r="C378" s="30" t="s">
        <v>750</v>
      </c>
      <c r="D378" s="30" t="s">
        <v>751</v>
      </c>
      <c r="E378" s="36">
        <v>29</v>
      </c>
      <c r="F378" s="30" t="s">
        <v>13</v>
      </c>
    </row>
    <row r="379" spans="2:6" x14ac:dyDescent="0.3">
      <c r="B379" s="30" t="s">
        <v>1436</v>
      </c>
      <c r="C379" s="30" t="s">
        <v>752</v>
      </c>
      <c r="D379" s="30" t="s">
        <v>753</v>
      </c>
      <c r="E379" s="36">
        <v>66</v>
      </c>
      <c r="F379" s="30" t="s">
        <v>13</v>
      </c>
    </row>
    <row r="380" spans="2:6" x14ac:dyDescent="0.3">
      <c r="B380" s="30" t="s">
        <v>1437</v>
      </c>
      <c r="C380" s="30" t="s">
        <v>754</v>
      </c>
      <c r="D380" s="30" t="s">
        <v>755</v>
      </c>
      <c r="E380" s="36">
        <v>67</v>
      </c>
      <c r="F380" s="30" t="s">
        <v>13</v>
      </c>
    </row>
    <row r="381" spans="2:6" x14ac:dyDescent="0.3">
      <c r="B381" s="30" t="s">
        <v>1438</v>
      </c>
      <c r="C381" s="30" t="s">
        <v>756</v>
      </c>
      <c r="D381" s="30" t="s">
        <v>757</v>
      </c>
      <c r="E381" s="36">
        <v>56</v>
      </c>
      <c r="F381" s="30" t="s">
        <v>8</v>
      </c>
    </row>
    <row r="382" spans="2:6" x14ac:dyDescent="0.3">
      <c r="B382" s="30" t="s">
        <v>1439</v>
      </c>
      <c r="C382" s="30" t="s">
        <v>758</v>
      </c>
      <c r="D382" s="30" t="s">
        <v>759</v>
      </c>
      <c r="E382" s="36">
        <v>63</v>
      </c>
      <c r="F382" s="30" t="s">
        <v>8</v>
      </c>
    </row>
    <row r="383" spans="2:6" x14ac:dyDescent="0.3">
      <c r="B383" s="30" t="s">
        <v>1440</v>
      </c>
      <c r="C383" s="30" t="s">
        <v>760</v>
      </c>
      <c r="D383" s="30" t="s">
        <v>761</v>
      </c>
      <c r="E383" s="36">
        <v>19</v>
      </c>
      <c r="F383" s="30" t="s">
        <v>8</v>
      </c>
    </row>
    <row r="384" spans="2:6" x14ac:dyDescent="0.3">
      <c r="B384" s="30" t="s">
        <v>1441</v>
      </c>
      <c r="C384" s="30" t="s">
        <v>762</v>
      </c>
      <c r="D384" s="30" t="s">
        <v>763</v>
      </c>
      <c r="E384" s="36">
        <v>43</v>
      </c>
      <c r="F384" s="30" t="s">
        <v>8</v>
      </c>
    </row>
    <row r="385" spans="2:6" x14ac:dyDescent="0.3">
      <c r="B385" s="30" t="s">
        <v>1442</v>
      </c>
      <c r="C385" s="30" t="s">
        <v>764</v>
      </c>
      <c r="D385" s="30" t="s">
        <v>765</v>
      </c>
      <c r="E385" s="36">
        <v>27</v>
      </c>
      <c r="F385" s="30" t="s">
        <v>8</v>
      </c>
    </row>
    <row r="386" spans="2:6" x14ac:dyDescent="0.3">
      <c r="B386" s="30" t="s">
        <v>1443</v>
      </c>
      <c r="C386" s="30" t="s">
        <v>766</v>
      </c>
      <c r="D386" s="30" t="s">
        <v>767</v>
      </c>
      <c r="E386" s="36">
        <v>63</v>
      </c>
      <c r="F386" s="30" t="s">
        <v>13</v>
      </c>
    </row>
    <row r="387" spans="2:6" x14ac:dyDescent="0.3">
      <c r="B387" s="30" t="s">
        <v>1444</v>
      </c>
      <c r="C387" s="30" t="s">
        <v>768</v>
      </c>
      <c r="D387" s="30" t="s">
        <v>769</v>
      </c>
      <c r="E387" s="36">
        <v>27</v>
      </c>
      <c r="F387" s="30" t="s">
        <v>8</v>
      </c>
    </row>
    <row r="388" spans="2:6" x14ac:dyDescent="0.3">
      <c r="B388" s="30" t="s">
        <v>1445</v>
      </c>
      <c r="C388" s="30" t="s">
        <v>770</v>
      </c>
      <c r="D388" s="30" t="s">
        <v>771</v>
      </c>
      <c r="E388" s="36">
        <v>70</v>
      </c>
      <c r="F388" s="30" t="s">
        <v>13</v>
      </c>
    </row>
    <row r="389" spans="2:6" x14ac:dyDescent="0.3">
      <c r="B389" s="30" t="s">
        <v>1446</v>
      </c>
      <c r="C389" s="30" t="s">
        <v>772</v>
      </c>
      <c r="D389" s="30" t="s">
        <v>773</v>
      </c>
      <c r="E389" s="36">
        <v>31</v>
      </c>
      <c r="F389" s="30" t="s">
        <v>13</v>
      </c>
    </row>
    <row r="390" spans="2:6" x14ac:dyDescent="0.3">
      <c r="B390" s="30" t="s">
        <v>1447</v>
      </c>
      <c r="C390" s="30" t="s">
        <v>774</v>
      </c>
      <c r="D390" s="30" t="s">
        <v>775</v>
      </c>
      <c r="E390" s="36">
        <v>41</v>
      </c>
      <c r="F390" s="30" t="s">
        <v>8</v>
      </c>
    </row>
    <row r="391" spans="2:6" x14ac:dyDescent="0.3">
      <c r="B391" s="30" t="s">
        <v>1448</v>
      </c>
      <c r="C391" s="30" t="s">
        <v>776</v>
      </c>
      <c r="D391" s="30" t="s">
        <v>777</v>
      </c>
      <c r="E391" s="36">
        <v>66</v>
      </c>
      <c r="F391" s="30" t="s">
        <v>13</v>
      </c>
    </row>
    <row r="392" spans="2:6" x14ac:dyDescent="0.3">
      <c r="B392" s="30" t="s">
        <v>1449</v>
      </c>
      <c r="C392" s="30" t="s">
        <v>778</v>
      </c>
      <c r="D392" s="30" t="s">
        <v>779</v>
      </c>
      <c r="E392" s="36">
        <v>25</v>
      </c>
      <c r="F392" s="30" t="s">
        <v>13</v>
      </c>
    </row>
    <row r="393" spans="2:6" x14ac:dyDescent="0.3">
      <c r="B393" s="30" t="s">
        <v>1450</v>
      </c>
      <c r="C393" s="30" t="s">
        <v>780</v>
      </c>
      <c r="D393" s="30" t="s">
        <v>781</v>
      </c>
      <c r="E393" s="36">
        <v>51</v>
      </c>
      <c r="F393" s="30" t="s">
        <v>8</v>
      </c>
    </row>
    <row r="394" spans="2:6" x14ac:dyDescent="0.3">
      <c r="B394" s="30" t="s">
        <v>1451</v>
      </c>
      <c r="C394" s="30" t="s">
        <v>782</v>
      </c>
      <c r="D394" s="30" t="s">
        <v>783</v>
      </c>
      <c r="E394" s="36">
        <v>57</v>
      </c>
      <c r="F394" s="30" t="s">
        <v>13</v>
      </c>
    </row>
    <row r="395" spans="2:6" x14ac:dyDescent="0.3">
      <c r="B395" s="30" t="s">
        <v>1452</v>
      </c>
      <c r="C395" s="30" t="s">
        <v>784</v>
      </c>
      <c r="D395" s="30" t="s">
        <v>785</v>
      </c>
      <c r="E395" s="36">
        <v>42</v>
      </c>
      <c r="F395" s="30" t="s">
        <v>13</v>
      </c>
    </row>
    <row r="396" spans="2:6" x14ac:dyDescent="0.3">
      <c r="B396" s="30" t="s">
        <v>1453</v>
      </c>
      <c r="C396" s="30" t="s">
        <v>786</v>
      </c>
      <c r="D396" s="30" t="s">
        <v>787</v>
      </c>
      <c r="E396" s="36">
        <v>27</v>
      </c>
      <c r="F396" s="30" t="s">
        <v>8</v>
      </c>
    </row>
    <row r="397" spans="2:6" x14ac:dyDescent="0.3">
      <c r="B397" s="30" t="s">
        <v>1454</v>
      </c>
      <c r="C397" s="30" t="s">
        <v>788</v>
      </c>
      <c r="D397" s="30" t="s">
        <v>789</v>
      </c>
      <c r="E397" s="36">
        <v>31</v>
      </c>
      <c r="F397" s="30" t="s">
        <v>8</v>
      </c>
    </row>
    <row r="398" spans="2:6" x14ac:dyDescent="0.3">
      <c r="B398" s="30" t="s">
        <v>1455</v>
      </c>
      <c r="C398" s="30" t="s">
        <v>790</v>
      </c>
      <c r="D398" s="30" t="s">
        <v>791</v>
      </c>
      <c r="E398" s="36">
        <v>55</v>
      </c>
      <c r="F398" s="30" t="s">
        <v>8</v>
      </c>
    </row>
    <row r="399" spans="2:6" x14ac:dyDescent="0.3">
      <c r="B399" s="30" t="s">
        <v>1456</v>
      </c>
      <c r="C399" s="30" t="s">
        <v>792</v>
      </c>
      <c r="D399" s="30" t="s">
        <v>793</v>
      </c>
      <c r="E399" s="36">
        <v>55</v>
      </c>
      <c r="F399" s="30" t="s">
        <v>8</v>
      </c>
    </row>
    <row r="400" spans="2:6" x14ac:dyDescent="0.3">
      <c r="B400" s="30" t="s">
        <v>1457</v>
      </c>
      <c r="C400" s="30" t="s">
        <v>794</v>
      </c>
      <c r="D400" s="30" t="s">
        <v>795</v>
      </c>
      <c r="E400" s="36">
        <v>26</v>
      </c>
      <c r="F400" s="30" t="s">
        <v>8</v>
      </c>
    </row>
    <row r="401" spans="2:6" x14ac:dyDescent="0.3">
      <c r="B401" s="30" t="s">
        <v>1458</v>
      </c>
      <c r="C401" s="30" t="s">
        <v>796</v>
      </c>
      <c r="D401" s="30" t="s">
        <v>797</v>
      </c>
      <c r="E401" s="36">
        <v>49</v>
      </c>
      <c r="F401" s="30" t="s">
        <v>8</v>
      </c>
    </row>
    <row r="402" spans="2:6" x14ac:dyDescent="0.3">
      <c r="B402" s="30" t="s">
        <v>1459</v>
      </c>
      <c r="C402" s="30" t="s">
        <v>798</v>
      </c>
      <c r="D402" s="30" t="s">
        <v>799</v>
      </c>
      <c r="E402" s="36">
        <v>70</v>
      </c>
      <c r="F402" s="30" t="s">
        <v>8</v>
      </c>
    </row>
    <row r="403" spans="2:6" x14ac:dyDescent="0.3">
      <c r="B403" s="30" t="s">
        <v>1460</v>
      </c>
      <c r="C403" s="30" t="s">
        <v>800</v>
      </c>
      <c r="D403" s="30" t="s">
        <v>801</v>
      </c>
      <c r="E403" s="36">
        <v>27</v>
      </c>
      <c r="F403" s="30" t="s">
        <v>13</v>
      </c>
    </row>
    <row r="404" spans="2:6" x14ac:dyDescent="0.3">
      <c r="B404" s="30" t="s">
        <v>1461</v>
      </c>
      <c r="C404" s="30" t="s">
        <v>802</v>
      </c>
      <c r="D404" s="30" t="s">
        <v>803</v>
      </c>
      <c r="E404" s="36">
        <v>19</v>
      </c>
      <c r="F404" s="30" t="s">
        <v>8</v>
      </c>
    </row>
    <row r="405" spans="2:6" x14ac:dyDescent="0.3">
      <c r="B405" s="30" t="s">
        <v>1462</v>
      </c>
      <c r="C405" s="30" t="s">
        <v>804</v>
      </c>
      <c r="D405" s="30" t="s">
        <v>805</v>
      </c>
      <c r="E405" s="36">
        <v>23</v>
      </c>
      <c r="F405" s="30" t="s">
        <v>13</v>
      </c>
    </row>
    <row r="406" spans="2:6" x14ac:dyDescent="0.3">
      <c r="B406" s="30" t="s">
        <v>1463</v>
      </c>
      <c r="C406" s="30" t="s">
        <v>806</v>
      </c>
      <c r="D406" s="30" t="s">
        <v>807</v>
      </c>
      <c r="E406" s="36">
        <v>41</v>
      </c>
      <c r="F406" s="30" t="s">
        <v>8</v>
      </c>
    </row>
    <row r="407" spans="2:6" x14ac:dyDescent="0.3">
      <c r="B407" s="30" t="s">
        <v>1464</v>
      </c>
      <c r="C407" s="30" t="s">
        <v>808</v>
      </c>
      <c r="D407" s="30" t="s">
        <v>809</v>
      </c>
      <c r="E407" s="36">
        <v>42</v>
      </c>
      <c r="F407" s="30" t="s">
        <v>8</v>
      </c>
    </row>
    <row r="408" spans="2:6" x14ac:dyDescent="0.3">
      <c r="B408" s="30" t="s">
        <v>1465</v>
      </c>
      <c r="C408" s="30" t="s">
        <v>810</v>
      </c>
      <c r="D408" s="30" t="s">
        <v>811</v>
      </c>
      <c r="E408" s="36">
        <v>65</v>
      </c>
      <c r="F408" s="30" t="s">
        <v>13</v>
      </c>
    </row>
    <row r="409" spans="2:6" x14ac:dyDescent="0.3">
      <c r="B409" s="30" t="s">
        <v>1466</v>
      </c>
      <c r="C409" s="30" t="s">
        <v>812</v>
      </c>
      <c r="D409" s="30" t="s">
        <v>813</v>
      </c>
      <c r="E409" s="36">
        <v>66</v>
      </c>
      <c r="F409" s="30" t="s">
        <v>13</v>
      </c>
    </row>
    <row r="410" spans="2:6" x14ac:dyDescent="0.3">
      <c r="B410" s="30" t="s">
        <v>1467</v>
      </c>
      <c r="C410" s="30" t="s">
        <v>814</v>
      </c>
      <c r="D410" s="30" t="s">
        <v>815</v>
      </c>
      <c r="E410" s="36">
        <v>57</v>
      </c>
      <c r="F410" s="30" t="s">
        <v>13</v>
      </c>
    </row>
    <row r="411" spans="2:6" x14ac:dyDescent="0.3">
      <c r="B411" s="30" t="s">
        <v>1468</v>
      </c>
      <c r="C411" s="30" t="s">
        <v>816</v>
      </c>
      <c r="D411" s="30" t="s">
        <v>817</v>
      </c>
      <c r="E411" s="36">
        <v>54</v>
      </c>
      <c r="F411" s="30" t="s">
        <v>8</v>
      </c>
    </row>
    <row r="412" spans="2:6" x14ac:dyDescent="0.3">
      <c r="B412" s="30" t="s">
        <v>1469</v>
      </c>
      <c r="C412" s="30" t="s">
        <v>818</v>
      </c>
      <c r="D412" s="30" t="s">
        <v>819</v>
      </c>
      <c r="E412" s="36">
        <v>50</v>
      </c>
      <c r="F412" s="30" t="s">
        <v>8</v>
      </c>
    </row>
    <row r="413" spans="2:6" x14ac:dyDescent="0.3">
      <c r="B413" s="30" t="s">
        <v>1470</v>
      </c>
      <c r="C413" s="30" t="s">
        <v>820</v>
      </c>
      <c r="D413" s="30" t="s">
        <v>821</v>
      </c>
      <c r="E413" s="36">
        <v>21</v>
      </c>
      <c r="F413" s="30" t="s">
        <v>8</v>
      </c>
    </row>
    <row r="414" spans="2:6" x14ac:dyDescent="0.3">
      <c r="B414" s="30" t="s">
        <v>1471</v>
      </c>
      <c r="C414" s="30" t="s">
        <v>822</v>
      </c>
      <c r="D414" s="30" t="s">
        <v>823</v>
      </c>
      <c r="E414" s="36">
        <v>52</v>
      </c>
      <c r="F414" s="30" t="s">
        <v>13</v>
      </c>
    </row>
    <row r="415" spans="2:6" x14ac:dyDescent="0.3">
      <c r="B415" s="30" t="s">
        <v>1472</v>
      </c>
      <c r="C415" s="30" t="s">
        <v>824</v>
      </c>
      <c r="D415" s="30" t="s">
        <v>825</v>
      </c>
      <c r="E415" s="36">
        <v>49</v>
      </c>
      <c r="F415" s="30" t="s">
        <v>8</v>
      </c>
    </row>
    <row r="416" spans="2:6" x14ac:dyDescent="0.3">
      <c r="B416" s="30" t="s">
        <v>1473</v>
      </c>
      <c r="C416" s="30" t="s">
        <v>826</v>
      </c>
      <c r="D416" s="30" t="s">
        <v>827</v>
      </c>
      <c r="E416" s="36">
        <v>68</v>
      </c>
      <c r="F416" s="30" t="s">
        <v>8</v>
      </c>
    </row>
    <row r="417" spans="2:6" x14ac:dyDescent="0.3">
      <c r="B417" s="30" t="s">
        <v>1474</v>
      </c>
      <c r="C417" s="30" t="s">
        <v>828</v>
      </c>
      <c r="D417" s="30" t="s">
        <v>829</v>
      </c>
      <c r="E417" s="36">
        <v>36</v>
      </c>
      <c r="F417" s="30" t="s">
        <v>8</v>
      </c>
    </row>
    <row r="418" spans="2:6" x14ac:dyDescent="0.3">
      <c r="B418" s="30" t="s">
        <v>1475</v>
      </c>
      <c r="C418" s="30" t="s">
        <v>830</v>
      </c>
      <c r="D418" s="30" t="s">
        <v>831</v>
      </c>
      <c r="E418" s="36">
        <v>25</v>
      </c>
      <c r="F418" s="30" t="s">
        <v>8</v>
      </c>
    </row>
    <row r="419" spans="2:6" x14ac:dyDescent="0.3">
      <c r="B419" s="30" t="s">
        <v>1476</v>
      </c>
      <c r="C419" s="30" t="s">
        <v>832</v>
      </c>
      <c r="D419" s="30" t="s">
        <v>833</v>
      </c>
      <c r="E419" s="36">
        <v>26</v>
      </c>
      <c r="F419" s="30" t="s">
        <v>13</v>
      </c>
    </row>
    <row r="420" spans="2:6" x14ac:dyDescent="0.3">
      <c r="B420" s="30" t="s">
        <v>1477</v>
      </c>
      <c r="C420" s="30" t="s">
        <v>834</v>
      </c>
      <c r="D420" s="30" t="s">
        <v>835</v>
      </c>
      <c r="E420" s="36">
        <v>69</v>
      </c>
      <c r="F420" s="30" t="s">
        <v>8</v>
      </c>
    </row>
    <row r="421" spans="2:6" x14ac:dyDescent="0.3">
      <c r="B421" s="30" t="s">
        <v>1478</v>
      </c>
      <c r="C421" s="30" t="s">
        <v>836</v>
      </c>
      <c r="D421" s="30" t="s">
        <v>837</v>
      </c>
      <c r="E421" s="36">
        <v>62</v>
      </c>
      <c r="F421" s="30" t="s">
        <v>8</v>
      </c>
    </row>
    <row r="422" spans="2:6" x14ac:dyDescent="0.3">
      <c r="B422" s="30" t="s">
        <v>1479</v>
      </c>
      <c r="C422" s="30" t="s">
        <v>838</v>
      </c>
      <c r="D422" s="30" t="s">
        <v>839</v>
      </c>
      <c r="E422" s="36">
        <v>24</v>
      </c>
      <c r="F422" s="30" t="s">
        <v>8</v>
      </c>
    </row>
    <row r="423" spans="2:6" x14ac:dyDescent="0.3">
      <c r="B423" s="30" t="s">
        <v>1480</v>
      </c>
      <c r="C423" s="30" t="s">
        <v>840</v>
      </c>
      <c r="D423" s="30" t="s">
        <v>841</v>
      </c>
      <c r="E423" s="36">
        <v>53</v>
      </c>
      <c r="F423" s="30" t="s">
        <v>13</v>
      </c>
    </row>
    <row r="424" spans="2:6" x14ac:dyDescent="0.3">
      <c r="B424" s="30" t="s">
        <v>1481</v>
      </c>
      <c r="C424" s="30" t="s">
        <v>842</v>
      </c>
      <c r="D424" s="30" t="s">
        <v>843</v>
      </c>
      <c r="E424" s="36">
        <v>23</v>
      </c>
      <c r="F424" s="30" t="s">
        <v>13</v>
      </c>
    </row>
    <row r="425" spans="2:6" x14ac:dyDescent="0.3">
      <c r="B425" s="30" t="s">
        <v>1482</v>
      </c>
      <c r="C425" s="30" t="s">
        <v>844</v>
      </c>
      <c r="D425" s="30" t="s">
        <v>845</v>
      </c>
      <c r="E425" s="36">
        <v>66</v>
      </c>
      <c r="F425" s="30" t="s">
        <v>8</v>
      </c>
    </row>
    <row r="426" spans="2:6" x14ac:dyDescent="0.3">
      <c r="B426" s="30" t="s">
        <v>1483</v>
      </c>
      <c r="C426" s="30" t="s">
        <v>846</v>
      </c>
      <c r="D426" s="30" t="s">
        <v>847</v>
      </c>
      <c r="E426" s="36">
        <v>39</v>
      </c>
      <c r="F426" s="30" t="s">
        <v>13</v>
      </c>
    </row>
    <row r="427" spans="2:6" x14ac:dyDescent="0.3">
      <c r="B427" s="30" t="s">
        <v>1484</v>
      </c>
      <c r="C427" s="30" t="s">
        <v>848</v>
      </c>
      <c r="D427" s="30" t="s">
        <v>849</v>
      </c>
      <c r="E427" s="36">
        <v>48</v>
      </c>
      <c r="F427" s="30" t="s">
        <v>8</v>
      </c>
    </row>
    <row r="428" spans="2:6" x14ac:dyDescent="0.3">
      <c r="B428" s="30" t="s">
        <v>1485</v>
      </c>
      <c r="C428" s="30" t="s">
        <v>850</v>
      </c>
      <c r="D428" s="30" t="s">
        <v>851</v>
      </c>
      <c r="E428" s="36">
        <v>58</v>
      </c>
      <c r="F428" s="30" t="s">
        <v>13</v>
      </c>
    </row>
    <row r="429" spans="2:6" x14ac:dyDescent="0.3">
      <c r="B429" s="30" t="s">
        <v>1486</v>
      </c>
      <c r="C429" s="30" t="s">
        <v>852</v>
      </c>
      <c r="D429" s="30" t="s">
        <v>853</v>
      </c>
      <c r="E429" s="36">
        <v>51</v>
      </c>
      <c r="F429" s="30" t="s">
        <v>13</v>
      </c>
    </row>
    <row r="430" spans="2:6" x14ac:dyDescent="0.3">
      <c r="B430" s="30" t="s">
        <v>1487</v>
      </c>
      <c r="C430" s="30" t="s">
        <v>854</v>
      </c>
      <c r="D430" s="30" t="s">
        <v>855</v>
      </c>
      <c r="E430" s="36">
        <v>66</v>
      </c>
      <c r="F430" s="30" t="s">
        <v>13</v>
      </c>
    </row>
    <row r="431" spans="2:6" x14ac:dyDescent="0.3">
      <c r="B431" s="30" t="s">
        <v>1488</v>
      </c>
      <c r="C431" s="30" t="s">
        <v>856</v>
      </c>
      <c r="D431" s="30" t="s">
        <v>857</v>
      </c>
      <c r="E431" s="36">
        <v>28</v>
      </c>
      <c r="F431" s="30" t="s">
        <v>13</v>
      </c>
    </row>
    <row r="432" spans="2:6" x14ac:dyDescent="0.3">
      <c r="B432" s="30" t="s">
        <v>1489</v>
      </c>
      <c r="C432" s="30" t="s">
        <v>858</v>
      </c>
      <c r="D432" s="30" t="s">
        <v>859</v>
      </c>
      <c r="E432" s="36">
        <v>37</v>
      </c>
      <c r="F432" s="30" t="s">
        <v>8</v>
      </c>
    </row>
    <row r="433" spans="2:6" x14ac:dyDescent="0.3">
      <c r="B433" s="30" t="s">
        <v>1490</v>
      </c>
      <c r="C433" s="30" t="s">
        <v>860</v>
      </c>
      <c r="D433" s="30" t="s">
        <v>861</v>
      </c>
      <c r="E433" s="36">
        <v>55</v>
      </c>
      <c r="F433" s="30" t="s">
        <v>13</v>
      </c>
    </row>
    <row r="434" spans="2:6" x14ac:dyDescent="0.3">
      <c r="B434" s="30" t="s">
        <v>1491</v>
      </c>
      <c r="C434" s="30" t="s">
        <v>862</v>
      </c>
      <c r="D434" s="30" t="s">
        <v>863</v>
      </c>
      <c r="E434" s="36">
        <v>53</v>
      </c>
      <c r="F434" s="30" t="s">
        <v>13</v>
      </c>
    </row>
    <row r="435" spans="2:6" x14ac:dyDescent="0.3">
      <c r="B435" s="30" t="s">
        <v>1492</v>
      </c>
      <c r="C435" s="30" t="s">
        <v>864</v>
      </c>
      <c r="D435" s="30" t="s">
        <v>865</v>
      </c>
      <c r="E435" s="36">
        <v>39</v>
      </c>
      <c r="F435" s="30" t="s">
        <v>8</v>
      </c>
    </row>
    <row r="436" spans="2:6" x14ac:dyDescent="0.3">
      <c r="B436" s="30" t="s">
        <v>1493</v>
      </c>
      <c r="C436" s="30" t="s">
        <v>866</v>
      </c>
      <c r="D436" s="30" t="s">
        <v>867</v>
      </c>
      <c r="E436" s="36">
        <v>44</v>
      </c>
      <c r="F436" s="30" t="s">
        <v>8</v>
      </c>
    </row>
    <row r="437" spans="2:6" x14ac:dyDescent="0.3">
      <c r="B437" s="30" t="s">
        <v>1494</v>
      </c>
      <c r="C437" s="30" t="s">
        <v>868</v>
      </c>
      <c r="D437" s="30" t="s">
        <v>869</v>
      </c>
      <c r="E437" s="36">
        <v>40</v>
      </c>
      <c r="F437" s="30" t="s">
        <v>13</v>
      </c>
    </row>
    <row r="438" spans="2:6" x14ac:dyDescent="0.3">
      <c r="B438" s="30" t="s">
        <v>1495</v>
      </c>
      <c r="C438" s="30" t="s">
        <v>870</v>
      </c>
      <c r="D438" s="30" t="s">
        <v>871</v>
      </c>
      <c r="E438" s="36">
        <v>50</v>
      </c>
      <c r="F438" s="30" t="s">
        <v>13</v>
      </c>
    </row>
    <row r="439" spans="2:6" x14ac:dyDescent="0.3">
      <c r="B439" s="30" t="s">
        <v>1496</v>
      </c>
      <c r="C439" s="30" t="s">
        <v>872</v>
      </c>
      <c r="D439" s="30" t="s">
        <v>873</v>
      </c>
      <c r="E439" s="36">
        <v>23</v>
      </c>
      <c r="F439" s="30" t="s">
        <v>8</v>
      </c>
    </row>
    <row r="440" spans="2:6" x14ac:dyDescent="0.3">
      <c r="B440" s="30" t="s">
        <v>1497</v>
      </c>
      <c r="C440" s="30" t="s">
        <v>874</v>
      </c>
      <c r="D440" s="30" t="s">
        <v>875</v>
      </c>
      <c r="E440" s="36">
        <v>29</v>
      </c>
      <c r="F440" s="30" t="s">
        <v>13</v>
      </c>
    </row>
    <row r="441" spans="2:6" x14ac:dyDescent="0.3">
      <c r="B441" s="30" t="s">
        <v>1498</v>
      </c>
      <c r="C441" s="30" t="s">
        <v>876</v>
      </c>
      <c r="D441" s="30" t="s">
        <v>877</v>
      </c>
      <c r="E441" s="36">
        <v>69</v>
      </c>
      <c r="F441" s="30" t="s">
        <v>8</v>
      </c>
    </row>
    <row r="442" spans="2:6" x14ac:dyDescent="0.3">
      <c r="B442" s="30" t="s">
        <v>1499</v>
      </c>
      <c r="C442" s="30" t="s">
        <v>878</v>
      </c>
      <c r="D442" s="30" t="s">
        <v>879</v>
      </c>
      <c r="E442" s="36">
        <v>27</v>
      </c>
      <c r="F442" s="30" t="s">
        <v>13</v>
      </c>
    </row>
    <row r="443" spans="2:6" x14ac:dyDescent="0.3">
      <c r="B443" s="30" t="s">
        <v>1500</v>
      </c>
      <c r="C443" s="30" t="s">
        <v>880</v>
      </c>
      <c r="D443" s="30" t="s">
        <v>881</v>
      </c>
      <c r="E443" s="36">
        <v>24</v>
      </c>
      <c r="F443" s="30" t="s">
        <v>13</v>
      </c>
    </row>
    <row r="444" spans="2:6" x14ac:dyDescent="0.3">
      <c r="B444" s="30" t="s">
        <v>1501</v>
      </c>
      <c r="C444" s="30" t="s">
        <v>882</v>
      </c>
      <c r="D444" s="30" t="s">
        <v>883</v>
      </c>
      <c r="E444" s="36">
        <v>60</v>
      </c>
      <c r="F444" s="30" t="s">
        <v>8</v>
      </c>
    </row>
    <row r="445" spans="2:6" x14ac:dyDescent="0.3">
      <c r="B445" s="30" t="s">
        <v>1502</v>
      </c>
      <c r="C445" s="30" t="s">
        <v>884</v>
      </c>
      <c r="D445" s="30" t="s">
        <v>885</v>
      </c>
      <c r="E445" s="36">
        <v>45</v>
      </c>
      <c r="F445" s="30" t="s">
        <v>8</v>
      </c>
    </row>
    <row r="446" spans="2:6" x14ac:dyDescent="0.3">
      <c r="B446" s="30" t="s">
        <v>1503</v>
      </c>
      <c r="C446" s="30" t="s">
        <v>886</v>
      </c>
      <c r="D446" s="30" t="s">
        <v>887</v>
      </c>
      <c r="E446" s="36">
        <v>25</v>
      </c>
      <c r="F446" s="30" t="s">
        <v>8</v>
      </c>
    </row>
    <row r="447" spans="2:6" x14ac:dyDescent="0.3">
      <c r="B447" s="30" t="s">
        <v>1504</v>
      </c>
      <c r="C447" s="30" t="s">
        <v>888</v>
      </c>
      <c r="D447" s="30" t="s">
        <v>889</v>
      </c>
      <c r="E447" s="36">
        <v>60</v>
      </c>
      <c r="F447" s="30" t="s">
        <v>13</v>
      </c>
    </row>
    <row r="448" spans="2:6" x14ac:dyDescent="0.3">
      <c r="B448" s="30" t="s">
        <v>1505</v>
      </c>
      <c r="C448" s="30" t="s">
        <v>890</v>
      </c>
      <c r="D448" s="30" t="s">
        <v>891</v>
      </c>
      <c r="E448" s="36">
        <v>41</v>
      </c>
      <c r="F448" s="30" t="s">
        <v>13</v>
      </c>
    </row>
    <row r="449" spans="2:6" x14ac:dyDescent="0.3">
      <c r="B449" s="30" t="s">
        <v>1506</v>
      </c>
      <c r="C449" s="30" t="s">
        <v>892</v>
      </c>
      <c r="D449" s="30" t="s">
        <v>893</v>
      </c>
      <c r="E449" s="36">
        <v>70</v>
      </c>
      <c r="F449" s="30" t="s">
        <v>13</v>
      </c>
    </row>
    <row r="450" spans="2:6" x14ac:dyDescent="0.3">
      <c r="B450" s="30" t="s">
        <v>1507</v>
      </c>
      <c r="C450" s="30" t="s">
        <v>894</v>
      </c>
      <c r="D450" s="30" t="s">
        <v>895</v>
      </c>
      <c r="E450" s="36">
        <v>34</v>
      </c>
      <c r="F450" s="30" t="s">
        <v>8</v>
      </c>
    </row>
    <row r="451" spans="2:6" x14ac:dyDescent="0.3">
      <c r="B451" s="30" t="s">
        <v>1508</v>
      </c>
      <c r="C451" s="30" t="s">
        <v>896</v>
      </c>
      <c r="D451" s="30" t="s">
        <v>897</v>
      </c>
      <c r="E451" s="36">
        <v>65</v>
      </c>
      <c r="F451" s="30" t="s">
        <v>13</v>
      </c>
    </row>
    <row r="452" spans="2:6" x14ac:dyDescent="0.3">
      <c r="B452" s="30" t="s">
        <v>1509</v>
      </c>
      <c r="C452" s="30" t="s">
        <v>898</v>
      </c>
      <c r="D452" s="30" t="s">
        <v>899</v>
      </c>
      <c r="E452" s="36">
        <v>35</v>
      </c>
      <c r="F452" s="30" t="s">
        <v>8</v>
      </c>
    </row>
    <row r="453" spans="2:6" x14ac:dyDescent="0.3">
      <c r="B453" s="30" t="s">
        <v>1510</v>
      </c>
      <c r="C453" s="30" t="s">
        <v>900</v>
      </c>
      <c r="D453" s="30" t="s">
        <v>901</v>
      </c>
      <c r="E453" s="36">
        <v>66</v>
      </c>
      <c r="F453" s="30" t="s">
        <v>13</v>
      </c>
    </row>
    <row r="454" spans="2:6" x14ac:dyDescent="0.3">
      <c r="B454" s="30" t="s">
        <v>1511</v>
      </c>
      <c r="C454" s="30" t="s">
        <v>902</v>
      </c>
      <c r="D454" s="30" t="s">
        <v>903</v>
      </c>
      <c r="E454" s="36">
        <v>29</v>
      </c>
      <c r="F454" s="30" t="s">
        <v>8</v>
      </c>
    </row>
    <row r="455" spans="2:6" x14ac:dyDescent="0.3">
      <c r="B455" s="30" t="s">
        <v>1512</v>
      </c>
      <c r="C455" s="30" t="s">
        <v>904</v>
      </c>
      <c r="D455" s="30" t="s">
        <v>905</v>
      </c>
      <c r="E455" s="36">
        <v>27</v>
      </c>
      <c r="F455" s="30" t="s">
        <v>13</v>
      </c>
    </row>
    <row r="456" spans="2:6" x14ac:dyDescent="0.3">
      <c r="B456" s="30" t="s">
        <v>1513</v>
      </c>
      <c r="C456" s="30" t="s">
        <v>906</v>
      </c>
      <c r="D456" s="30" t="s">
        <v>907</v>
      </c>
      <c r="E456" s="36">
        <v>50</v>
      </c>
      <c r="F456" s="30" t="s">
        <v>13</v>
      </c>
    </row>
    <row r="457" spans="2:6" x14ac:dyDescent="0.3">
      <c r="B457" s="30" t="s">
        <v>1514</v>
      </c>
      <c r="C457" s="30" t="s">
        <v>908</v>
      </c>
      <c r="D457" s="30" t="s">
        <v>909</v>
      </c>
      <c r="E457" s="36">
        <v>22</v>
      </c>
      <c r="F457" s="30" t="s">
        <v>13</v>
      </c>
    </row>
    <row r="458" spans="2:6" x14ac:dyDescent="0.3">
      <c r="B458" s="30" t="s">
        <v>1515</v>
      </c>
      <c r="C458" s="30" t="s">
        <v>910</v>
      </c>
      <c r="D458" s="30" t="s">
        <v>911</v>
      </c>
      <c r="E458" s="36">
        <v>65</v>
      </c>
      <c r="F458" s="30" t="s">
        <v>13</v>
      </c>
    </row>
    <row r="459" spans="2:6" x14ac:dyDescent="0.3">
      <c r="B459" s="30" t="s">
        <v>1516</v>
      </c>
      <c r="C459" s="30" t="s">
        <v>912</v>
      </c>
      <c r="D459" s="30" t="s">
        <v>913</v>
      </c>
      <c r="E459" s="36">
        <v>20</v>
      </c>
      <c r="F459" s="30" t="s">
        <v>8</v>
      </c>
    </row>
    <row r="460" spans="2:6" x14ac:dyDescent="0.3">
      <c r="B460" s="30" t="s">
        <v>1517</v>
      </c>
      <c r="C460" s="30" t="s">
        <v>914</v>
      </c>
      <c r="D460" s="30" t="s">
        <v>915</v>
      </c>
      <c r="E460" s="36">
        <v>38</v>
      </c>
      <c r="F460" s="30" t="s">
        <v>8</v>
      </c>
    </row>
    <row r="461" spans="2:6" x14ac:dyDescent="0.3">
      <c r="B461" s="30" t="s">
        <v>1518</v>
      </c>
      <c r="C461" s="30" t="s">
        <v>916</v>
      </c>
      <c r="D461" s="30" t="s">
        <v>917</v>
      </c>
      <c r="E461" s="36">
        <v>69</v>
      </c>
      <c r="F461" s="30" t="s">
        <v>13</v>
      </c>
    </row>
    <row r="462" spans="2:6" x14ac:dyDescent="0.3">
      <c r="B462" s="30" t="s">
        <v>1519</v>
      </c>
      <c r="C462" s="30" t="s">
        <v>918</v>
      </c>
      <c r="D462" s="30" t="s">
        <v>919</v>
      </c>
      <c r="E462" s="36">
        <v>42</v>
      </c>
      <c r="F462" s="30" t="s">
        <v>8</v>
      </c>
    </row>
    <row r="463" spans="2:6" x14ac:dyDescent="0.3">
      <c r="B463" s="30" t="s">
        <v>1520</v>
      </c>
      <c r="C463" s="30" t="s">
        <v>920</v>
      </c>
      <c r="D463" s="30" t="s">
        <v>921</v>
      </c>
      <c r="E463" s="36">
        <v>27</v>
      </c>
      <c r="F463" s="30" t="s">
        <v>8</v>
      </c>
    </row>
    <row r="464" spans="2:6" x14ac:dyDescent="0.3">
      <c r="B464" s="30" t="s">
        <v>1521</v>
      </c>
      <c r="C464" s="30" t="s">
        <v>922</v>
      </c>
      <c r="D464" s="30" t="s">
        <v>923</v>
      </c>
      <c r="E464" s="36">
        <v>39</v>
      </c>
      <c r="F464" s="30" t="s">
        <v>13</v>
      </c>
    </row>
    <row r="465" spans="2:6" x14ac:dyDescent="0.3">
      <c r="B465" s="30" t="s">
        <v>1522</v>
      </c>
      <c r="C465" s="30" t="s">
        <v>924</v>
      </c>
      <c r="D465" s="30" t="s">
        <v>925</v>
      </c>
      <c r="E465" s="36">
        <v>59</v>
      </c>
      <c r="F465" s="30" t="s">
        <v>13</v>
      </c>
    </row>
    <row r="466" spans="2:6" x14ac:dyDescent="0.3">
      <c r="B466" s="30" t="s">
        <v>1523</v>
      </c>
      <c r="C466" s="30" t="s">
        <v>926</v>
      </c>
      <c r="D466" s="30" t="s">
        <v>927</v>
      </c>
      <c r="E466" s="36">
        <v>66</v>
      </c>
      <c r="F466" s="30" t="s">
        <v>13</v>
      </c>
    </row>
    <row r="467" spans="2:6" x14ac:dyDescent="0.3">
      <c r="B467" s="30" t="s">
        <v>1524</v>
      </c>
      <c r="C467" s="30" t="s">
        <v>928</v>
      </c>
      <c r="D467" s="30" t="s">
        <v>929</v>
      </c>
      <c r="E467" s="36">
        <v>64</v>
      </c>
      <c r="F467" s="30" t="s">
        <v>8</v>
      </c>
    </row>
    <row r="468" spans="2:6" x14ac:dyDescent="0.3">
      <c r="B468" s="30" t="s">
        <v>1525</v>
      </c>
      <c r="C468" s="30" t="s">
        <v>930</v>
      </c>
      <c r="D468" s="30" t="s">
        <v>931</v>
      </c>
      <c r="E468" s="36">
        <v>69</v>
      </c>
      <c r="F468" s="30" t="s">
        <v>13</v>
      </c>
    </row>
    <row r="469" spans="2:6" x14ac:dyDescent="0.3">
      <c r="B469" s="30" t="s">
        <v>1526</v>
      </c>
      <c r="C469" s="30" t="s">
        <v>932</v>
      </c>
      <c r="D469" s="30" t="s">
        <v>933</v>
      </c>
      <c r="E469" s="36">
        <v>18</v>
      </c>
      <c r="F469" s="30" t="s">
        <v>8</v>
      </c>
    </row>
    <row r="470" spans="2:6" x14ac:dyDescent="0.3">
      <c r="B470" s="30" t="s">
        <v>1527</v>
      </c>
      <c r="C470" s="30" t="s">
        <v>934</v>
      </c>
      <c r="D470" s="30" t="s">
        <v>935</v>
      </c>
      <c r="E470" s="36">
        <v>70</v>
      </c>
      <c r="F470" s="30" t="s">
        <v>8</v>
      </c>
    </row>
    <row r="471" spans="2:6" x14ac:dyDescent="0.3">
      <c r="B471" s="30" t="s">
        <v>1528</v>
      </c>
      <c r="C471" s="30" t="s">
        <v>936</v>
      </c>
      <c r="D471" s="30" t="s">
        <v>937</v>
      </c>
      <c r="E471" s="36">
        <v>28</v>
      </c>
      <c r="F471" s="30" t="s">
        <v>13</v>
      </c>
    </row>
    <row r="472" spans="2:6" x14ac:dyDescent="0.3">
      <c r="B472" s="30" t="s">
        <v>1529</v>
      </c>
      <c r="C472" s="30" t="s">
        <v>938</v>
      </c>
      <c r="D472" s="30" t="s">
        <v>939</v>
      </c>
      <c r="E472" s="36">
        <v>50</v>
      </c>
      <c r="F472" s="30" t="s">
        <v>13</v>
      </c>
    </row>
    <row r="473" spans="2:6" x14ac:dyDescent="0.3">
      <c r="B473" s="30" t="s">
        <v>1530</v>
      </c>
      <c r="C473" s="30" t="s">
        <v>940</v>
      </c>
      <c r="D473" s="30" t="s">
        <v>941</v>
      </c>
      <c r="E473" s="36">
        <v>23</v>
      </c>
      <c r="F473" s="30" t="s">
        <v>13</v>
      </c>
    </row>
    <row r="474" spans="2:6" x14ac:dyDescent="0.3">
      <c r="B474" s="30" t="s">
        <v>1531</v>
      </c>
      <c r="C474" s="30" t="s">
        <v>942</v>
      </c>
      <c r="D474" s="30" t="s">
        <v>943</v>
      </c>
      <c r="E474" s="36">
        <v>33</v>
      </c>
      <c r="F474" s="30" t="s">
        <v>8</v>
      </c>
    </row>
    <row r="475" spans="2:6" x14ac:dyDescent="0.3">
      <c r="B475" s="30" t="s">
        <v>1532</v>
      </c>
      <c r="C475" s="30" t="s">
        <v>944</v>
      </c>
      <c r="D475" s="30" t="s">
        <v>945</v>
      </c>
      <c r="E475" s="36">
        <v>38</v>
      </c>
      <c r="F475" s="30" t="s">
        <v>13</v>
      </c>
    </row>
    <row r="476" spans="2:6" x14ac:dyDescent="0.3">
      <c r="B476" s="30" t="s">
        <v>1533</v>
      </c>
      <c r="C476" s="30" t="s">
        <v>946</v>
      </c>
      <c r="D476" s="30" t="s">
        <v>947</v>
      </c>
      <c r="E476" s="36">
        <v>41</v>
      </c>
      <c r="F476" s="30" t="s">
        <v>8</v>
      </c>
    </row>
    <row r="477" spans="2:6" x14ac:dyDescent="0.3">
      <c r="B477" s="30" t="s">
        <v>1534</v>
      </c>
      <c r="C477" s="30" t="s">
        <v>948</v>
      </c>
      <c r="D477" s="30" t="s">
        <v>949</v>
      </c>
      <c r="E477" s="36">
        <v>46</v>
      </c>
      <c r="F477" s="30" t="s">
        <v>13</v>
      </c>
    </row>
    <row r="478" spans="2:6" x14ac:dyDescent="0.3">
      <c r="B478" s="30" t="s">
        <v>1535</v>
      </c>
      <c r="C478" s="30" t="s">
        <v>950</v>
      </c>
      <c r="D478" s="30" t="s">
        <v>951</v>
      </c>
      <c r="E478" s="36">
        <v>23</v>
      </c>
      <c r="F478" s="30" t="s">
        <v>13</v>
      </c>
    </row>
    <row r="479" spans="2:6" x14ac:dyDescent="0.3">
      <c r="B479" s="30" t="s">
        <v>1536</v>
      </c>
      <c r="C479" s="30" t="s">
        <v>952</v>
      </c>
      <c r="D479" s="30" t="s">
        <v>953</v>
      </c>
      <c r="E479" s="36">
        <v>31</v>
      </c>
      <c r="F479" s="30" t="s">
        <v>13</v>
      </c>
    </row>
    <row r="480" spans="2:6" x14ac:dyDescent="0.3">
      <c r="B480" s="30" t="s">
        <v>1537</v>
      </c>
      <c r="C480" s="30" t="s">
        <v>954</v>
      </c>
      <c r="D480" s="30" t="s">
        <v>955</v>
      </c>
      <c r="E480" s="36">
        <v>70</v>
      </c>
      <c r="F480" s="30" t="s">
        <v>13</v>
      </c>
    </row>
    <row r="481" spans="2:6" x14ac:dyDescent="0.3">
      <c r="B481" s="30" t="s">
        <v>1538</v>
      </c>
      <c r="C481" s="30" t="s">
        <v>956</v>
      </c>
      <c r="D481" s="30" t="s">
        <v>957</v>
      </c>
      <c r="E481" s="36">
        <v>46</v>
      </c>
      <c r="F481" s="30" t="s">
        <v>13</v>
      </c>
    </row>
    <row r="482" spans="2:6" x14ac:dyDescent="0.3">
      <c r="B482" s="30" t="s">
        <v>1539</v>
      </c>
      <c r="C482" s="30" t="s">
        <v>958</v>
      </c>
      <c r="D482" s="30" t="s">
        <v>959</v>
      </c>
      <c r="E482" s="36">
        <v>35</v>
      </c>
      <c r="F482" s="30" t="s">
        <v>13</v>
      </c>
    </row>
    <row r="483" spans="2:6" x14ac:dyDescent="0.3">
      <c r="B483" s="30" t="s">
        <v>1540</v>
      </c>
      <c r="C483" s="30" t="s">
        <v>960</v>
      </c>
      <c r="D483" s="30" t="s">
        <v>961</v>
      </c>
      <c r="E483" s="36">
        <v>32</v>
      </c>
      <c r="F483" s="30" t="s">
        <v>8</v>
      </c>
    </row>
    <row r="484" spans="2:6" x14ac:dyDescent="0.3">
      <c r="B484" s="30" t="s">
        <v>1541</v>
      </c>
      <c r="C484" s="30" t="s">
        <v>962</v>
      </c>
      <c r="D484" s="30" t="s">
        <v>963</v>
      </c>
      <c r="E484" s="36">
        <v>18</v>
      </c>
      <c r="F484" s="30" t="s">
        <v>8</v>
      </c>
    </row>
    <row r="485" spans="2:6" x14ac:dyDescent="0.3">
      <c r="B485" s="30" t="s">
        <v>1542</v>
      </c>
      <c r="C485" s="30" t="s">
        <v>964</v>
      </c>
      <c r="D485" s="30" t="s">
        <v>965</v>
      </c>
      <c r="E485" s="36">
        <v>46</v>
      </c>
      <c r="F485" s="30" t="s">
        <v>8</v>
      </c>
    </row>
    <row r="486" spans="2:6" x14ac:dyDescent="0.3">
      <c r="B486" s="30" t="s">
        <v>1543</v>
      </c>
      <c r="C486" s="30" t="s">
        <v>966</v>
      </c>
      <c r="D486" s="30" t="s">
        <v>967</v>
      </c>
      <c r="E486" s="36">
        <v>59</v>
      </c>
      <c r="F486" s="30" t="s">
        <v>8</v>
      </c>
    </row>
    <row r="487" spans="2:6" x14ac:dyDescent="0.3">
      <c r="B487" s="30" t="s">
        <v>1544</v>
      </c>
      <c r="C487" s="30" t="s">
        <v>968</v>
      </c>
      <c r="D487" s="30" t="s">
        <v>969</v>
      </c>
      <c r="E487" s="36">
        <v>36</v>
      </c>
      <c r="F487" s="30" t="s">
        <v>8</v>
      </c>
    </row>
    <row r="488" spans="2:6" x14ac:dyDescent="0.3">
      <c r="B488" s="30" t="s">
        <v>1545</v>
      </c>
      <c r="C488" s="30" t="s">
        <v>970</v>
      </c>
      <c r="D488" s="30" t="s">
        <v>971</v>
      </c>
      <c r="E488" s="36">
        <v>70</v>
      </c>
      <c r="F488" s="30" t="s">
        <v>8</v>
      </c>
    </row>
    <row r="489" spans="2:6" x14ac:dyDescent="0.3">
      <c r="B489" s="30" t="s">
        <v>1546</v>
      </c>
      <c r="C489" s="30" t="s">
        <v>972</v>
      </c>
      <c r="D489" s="30" t="s">
        <v>973</v>
      </c>
      <c r="E489" s="36">
        <v>20</v>
      </c>
      <c r="F489" s="30" t="s">
        <v>13</v>
      </c>
    </row>
    <row r="490" spans="2:6" x14ac:dyDescent="0.3">
      <c r="B490" s="30" t="s">
        <v>1547</v>
      </c>
      <c r="C490" s="30" t="s">
        <v>974</v>
      </c>
      <c r="D490" s="30" t="s">
        <v>975</v>
      </c>
      <c r="E490" s="36">
        <v>20</v>
      </c>
      <c r="F490" s="30" t="s">
        <v>8</v>
      </c>
    </row>
    <row r="491" spans="2:6" x14ac:dyDescent="0.3">
      <c r="B491" s="30" t="s">
        <v>1548</v>
      </c>
      <c r="C491" s="30" t="s">
        <v>976</v>
      </c>
      <c r="D491" s="30" t="s">
        <v>977</v>
      </c>
      <c r="E491" s="36">
        <v>30</v>
      </c>
      <c r="F491" s="30" t="s">
        <v>13</v>
      </c>
    </row>
    <row r="492" spans="2:6" x14ac:dyDescent="0.3">
      <c r="B492" s="30" t="s">
        <v>1549</v>
      </c>
      <c r="C492" s="30" t="s">
        <v>978</v>
      </c>
      <c r="D492" s="30" t="s">
        <v>979</v>
      </c>
      <c r="E492" s="36">
        <v>70</v>
      </c>
      <c r="F492" s="30" t="s">
        <v>8</v>
      </c>
    </row>
    <row r="493" spans="2:6" x14ac:dyDescent="0.3">
      <c r="B493" s="30" t="s">
        <v>1550</v>
      </c>
      <c r="C493" s="30" t="s">
        <v>980</v>
      </c>
      <c r="D493" s="30" t="s">
        <v>981</v>
      </c>
      <c r="E493" s="36">
        <v>69</v>
      </c>
      <c r="F493" s="30" t="s">
        <v>8</v>
      </c>
    </row>
    <row r="494" spans="2:6" x14ac:dyDescent="0.3">
      <c r="B494" s="30" t="s">
        <v>1551</v>
      </c>
      <c r="C494" s="30" t="s">
        <v>982</v>
      </c>
      <c r="D494" s="30" t="s">
        <v>983</v>
      </c>
      <c r="E494" s="36">
        <v>50</v>
      </c>
      <c r="F494" s="30" t="s">
        <v>13</v>
      </c>
    </row>
    <row r="495" spans="2:6" x14ac:dyDescent="0.3">
      <c r="B495" s="30" t="s">
        <v>1552</v>
      </c>
      <c r="C495" s="30" t="s">
        <v>984</v>
      </c>
      <c r="D495" s="30" t="s">
        <v>985</v>
      </c>
      <c r="E495" s="36">
        <v>24</v>
      </c>
      <c r="F495" s="30" t="s">
        <v>8</v>
      </c>
    </row>
    <row r="496" spans="2:6" x14ac:dyDescent="0.3">
      <c r="B496" s="30" t="s">
        <v>1553</v>
      </c>
      <c r="C496" s="30" t="s">
        <v>986</v>
      </c>
      <c r="D496" s="30" t="s">
        <v>987</v>
      </c>
      <c r="E496" s="36">
        <v>29</v>
      </c>
      <c r="F496" s="30" t="s">
        <v>13</v>
      </c>
    </row>
    <row r="497" spans="2:6" x14ac:dyDescent="0.3">
      <c r="B497" s="30" t="s">
        <v>1554</v>
      </c>
      <c r="C497" s="30" t="s">
        <v>988</v>
      </c>
      <c r="D497" s="30" t="s">
        <v>989</v>
      </c>
      <c r="E497" s="36">
        <v>56</v>
      </c>
      <c r="F497" s="30" t="s">
        <v>13</v>
      </c>
    </row>
    <row r="498" spans="2:6" x14ac:dyDescent="0.3">
      <c r="B498" s="30" t="s">
        <v>1555</v>
      </c>
      <c r="C498" s="30" t="s">
        <v>990</v>
      </c>
      <c r="D498" s="30" t="s">
        <v>991</v>
      </c>
      <c r="E498" s="36">
        <v>49</v>
      </c>
      <c r="F498" s="30" t="s">
        <v>13</v>
      </c>
    </row>
    <row r="499" spans="2:6" x14ac:dyDescent="0.3">
      <c r="B499" s="30" t="s">
        <v>1556</v>
      </c>
      <c r="C499" s="30" t="s">
        <v>992</v>
      </c>
      <c r="D499" s="30" t="s">
        <v>993</v>
      </c>
      <c r="E499" s="36">
        <v>43</v>
      </c>
      <c r="F499" s="30" t="s">
        <v>8</v>
      </c>
    </row>
    <row r="500" spans="2:6" x14ac:dyDescent="0.3">
      <c r="B500" s="30" t="s">
        <v>1557</v>
      </c>
      <c r="C500" s="30" t="s">
        <v>994</v>
      </c>
      <c r="D500" s="30" t="s">
        <v>995</v>
      </c>
      <c r="E500" s="36">
        <v>64</v>
      </c>
      <c r="F500" s="30" t="s">
        <v>8</v>
      </c>
    </row>
    <row r="501" spans="2:6" x14ac:dyDescent="0.3">
      <c r="B501" s="30" t="s">
        <v>1558</v>
      </c>
      <c r="C501" s="30" t="s">
        <v>996</v>
      </c>
      <c r="D501" s="30" t="s">
        <v>997</v>
      </c>
      <c r="E501" s="36">
        <v>64</v>
      </c>
      <c r="F501" s="30" t="s">
        <v>13</v>
      </c>
    </row>
    <row r="502" spans="2:6" x14ac:dyDescent="0.3">
      <c r="B502" s="30" t="s">
        <v>1559</v>
      </c>
      <c r="C502" s="30" t="s">
        <v>998</v>
      </c>
      <c r="D502" s="30" t="s">
        <v>999</v>
      </c>
      <c r="E502" s="36">
        <v>59</v>
      </c>
      <c r="F502" s="30" t="s">
        <v>13</v>
      </c>
    </row>
    <row r="503" spans="2:6" x14ac:dyDescent="0.3">
      <c r="B503" s="30" t="s">
        <v>1560</v>
      </c>
      <c r="C503" s="30" t="s">
        <v>1000</v>
      </c>
      <c r="D503" s="30" t="s">
        <v>1001</v>
      </c>
      <c r="E503" s="36">
        <v>60</v>
      </c>
      <c r="F503" s="30" t="s">
        <v>13</v>
      </c>
    </row>
    <row r="504" spans="2:6" x14ac:dyDescent="0.3">
      <c r="B504" s="30" t="s">
        <v>1561</v>
      </c>
      <c r="C504" s="30" t="s">
        <v>1002</v>
      </c>
      <c r="D504" s="30" t="s">
        <v>1003</v>
      </c>
      <c r="E504" s="36">
        <v>53</v>
      </c>
      <c r="F504" s="30" t="s">
        <v>8</v>
      </c>
    </row>
    <row r="505" spans="2:6" x14ac:dyDescent="0.3">
      <c r="B505" s="30" t="s">
        <v>1562</v>
      </c>
      <c r="C505" s="30" t="s">
        <v>1004</v>
      </c>
      <c r="D505" s="30" t="s">
        <v>1005</v>
      </c>
      <c r="E505" s="36">
        <v>60</v>
      </c>
      <c r="F505" s="30" t="s">
        <v>8</v>
      </c>
    </row>
    <row r="506" spans="2:6" x14ac:dyDescent="0.3">
      <c r="B506" s="30" t="s">
        <v>1563</v>
      </c>
      <c r="C506" s="30" t="s">
        <v>1006</v>
      </c>
      <c r="D506" s="30" t="s">
        <v>1007</v>
      </c>
      <c r="E506" s="36">
        <v>65</v>
      </c>
      <c r="F506" s="30" t="s">
        <v>8</v>
      </c>
    </row>
  </sheetData>
  <mergeCells count="2">
    <mergeCell ref="B2:I2"/>
    <mergeCell ref="B4:K4"/>
  </mergeCells>
  <phoneticPr fontId="7"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0DEA-D23C-42DA-A8A4-7A5F11DFA456}">
  <dimension ref="B2:N506"/>
  <sheetViews>
    <sheetView showGridLines="0" workbookViewId="0">
      <selection activeCell="B2" sqref="B2:F2"/>
    </sheetView>
  </sheetViews>
  <sheetFormatPr defaultRowHeight="14.4" x14ac:dyDescent="0.3"/>
  <cols>
    <col min="2" max="2" width="15.77734375" bestFit="1" customWidth="1"/>
    <col min="3" max="3" width="19.33203125" bestFit="1" customWidth="1"/>
    <col min="4" max="4" width="30.5546875" bestFit="1" customWidth="1"/>
    <col min="5" max="5" width="14.33203125" bestFit="1" customWidth="1"/>
    <col min="6" max="6" width="18.6640625" bestFit="1" customWidth="1"/>
    <col min="7" max="7" width="20.5546875" bestFit="1" customWidth="1"/>
    <col min="8" max="8" width="18.5546875" bestFit="1" customWidth="1"/>
    <col min="9" max="9" width="14.109375" bestFit="1" customWidth="1"/>
    <col min="10" max="10" width="19.33203125" bestFit="1" customWidth="1"/>
    <col min="11" max="11" width="30.5546875" bestFit="1" customWidth="1"/>
    <col min="12" max="12" width="12.6640625" bestFit="1" customWidth="1"/>
    <col min="13" max="13" width="17" bestFit="1" customWidth="1"/>
    <col min="14" max="14" width="16.109375" bestFit="1" customWidth="1"/>
    <col min="15" max="15" width="16.88671875" bestFit="1" customWidth="1"/>
  </cols>
  <sheetData>
    <row r="2" spans="2:14" ht="15.6" x14ac:dyDescent="0.3">
      <c r="B2" s="57" t="s">
        <v>0</v>
      </c>
      <c r="C2" s="57"/>
      <c r="D2" s="57"/>
      <c r="E2" s="57"/>
      <c r="F2" s="57"/>
    </row>
    <row r="3" spans="2:14" ht="15.6" x14ac:dyDescent="0.3">
      <c r="B3" s="59"/>
      <c r="C3" s="59"/>
      <c r="D3" s="59"/>
      <c r="E3" s="59"/>
      <c r="F3" s="59"/>
      <c r="G3" s="59"/>
    </row>
    <row r="4" spans="2:14" x14ac:dyDescent="0.3">
      <c r="B4" s="58" t="s">
        <v>1</v>
      </c>
      <c r="C4" s="58"/>
      <c r="D4" s="58"/>
      <c r="E4" s="58"/>
      <c r="F4" s="58"/>
      <c r="G4" s="58"/>
      <c r="H4" s="58"/>
    </row>
    <row r="5" spans="2:14" ht="15.6" x14ac:dyDescent="0.3">
      <c r="I5" s="1"/>
      <c r="J5" s="1"/>
      <c r="K5" s="1"/>
      <c r="L5" s="1"/>
      <c r="M5" s="1"/>
      <c r="N5" s="1"/>
    </row>
    <row r="6" spans="2:14" x14ac:dyDescent="0.3">
      <c r="B6" s="34" t="s">
        <v>1570</v>
      </c>
      <c r="C6" s="34" t="s">
        <v>2</v>
      </c>
      <c r="D6" s="34" t="s">
        <v>3</v>
      </c>
      <c r="E6" s="34" t="s">
        <v>1008</v>
      </c>
      <c r="F6" s="34" t="s">
        <v>1009</v>
      </c>
      <c r="G6" s="34" t="s">
        <v>1571</v>
      </c>
      <c r="H6" s="34" t="s">
        <v>1011</v>
      </c>
    </row>
    <row r="7" spans="2:14" x14ac:dyDescent="0.3">
      <c r="B7" s="34" t="s">
        <v>1064</v>
      </c>
      <c r="C7" s="34" t="s">
        <v>6</v>
      </c>
      <c r="D7" s="34" t="s">
        <v>7</v>
      </c>
      <c r="E7" s="34" t="s">
        <v>1564</v>
      </c>
      <c r="F7" s="35">
        <v>38</v>
      </c>
      <c r="G7" s="38">
        <v>5423.18</v>
      </c>
      <c r="H7" s="35">
        <v>2017</v>
      </c>
    </row>
    <row r="8" spans="2:14" x14ac:dyDescent="0.3">
      <c r="B8" s="34" t="s">
        <v>1065</v>
      </c>
      <c r="C8" s="34" t="s">
        <v>9</v>
      </c>
      <c r="D8" s="34" t="s">
        <v>10</v>
      </c>
      <c r="E8" s="34" t="s">
        <v>1567</v>
      </c>
      <c r="F8" s="35">
        <v>54</v>
      </c>
      <c r="G8" s="38">
        <v>8292.73</v>
      </c>
      <c r="H8" s="35">
        <v>2019</v>
      </c>
    </row>
    <row r="9" spans="2:14" x14ac:dyDescent="0.3">
      <c r="B9" s="34" t="s">
        <v>1066</v>
      </c>
      <c r="C9" s="34" t="s">
        <v>11</v>
      </c>
      <c r="D9" s="34" t="s">
        <v>12</v>
      </c>
      <c r="E9" s="34" t="s">
        <v>1567</v>
      </c>
      <c r="F9" s="35">
        <v>90</v>
      </c>
      <c r="G9" s="38">
        <v>8270.9699999999993</v>
      </c>
      <c r="H9" s="35">
        <v>2014</v>
      </c>
    </row>
    <row r="10" spans="2:14" x14ac:dyDescent="0.3">
      <c r="B10" s="34" t="s">
        <v>1067</v>
      </c>
      <c r="C10" s="34" t="s">
        <v>14</v>
      </c>
      <c r="D10" s="34" t="s">
        <v>15</v>
      </c>
      <c r="E10" s="34" t="s">
        <v>1565</v>
      </c>
      <c r="F10" s="35">
        <v>22</v>
      </c>
      <c r="G10" s="38">
        <v>4891.91</v>
      </c>
      <c r="H10" s="35">
        <v>2019</v>
      </c>
    </row>
    <row r="11" spans="2:14" x14ac:dyDescent="0.3">
      <c r="B11" s="34" t="s">
        <v>1068</v>
      </c>
      <c r="C11" s="34" t="s">
        <v>16</v>
      </c>
      <c r="D11" s="34" t="s">
        <v>17</v>
      </c>
      <c r="E11" s="34" t="s">
        <v>1568</v>
      </c>
      <c r="F11" s="35">
        <v>27</v>
      </c>
      <c r="G11" s="38">
        <v>1276.33</v>
      </c>
      <c r="H11" s="35">
        <v>2017</v>
      </c>
    </row>
    <row r="12" spans="2:14" x14ac:dyDescent="0.3">
      <c r="B12" s="34" t="s">
        <v>1069</v>
      </c>
      <c r="C12" s="34" t="s">
        <v>18</v>
      </c>
      <c r="D12" s="34" t="s">
        <v>19</v>
      </c>
      <c r="E12" s="34" t="s">
        <v>1567</v>
      </c>
      <c r="F12" s="35">
        <v>33</v>
      </c>
      <c r="G12" s="38">
        <v>5163</v>
      </c>
      <c r="H12" s="35">
        <v>2014</v>
      </c>
    </row>
    <row r="13" spans="2:14" x14ac:dyDescent="0.3">
      <c r="B13" s="34" t="s">
        <v>1070</v>
      </c>
      <c r="C13" s="34" t="s">
        <v>20</v>
      </c>
      <c r="D13" s="34" t="s">
        <v>21</v>
      </c>
      <c r="E13" s="34" t="s">
        <v>1566</v>
      </c>
      <c r="F13" s="35">
        <v>71</v>
      </c>
      <c r="G13" s="38">
        <v>4552.67</v>
      </c>
      <c r="H13" s="35">
        <v>2017</v>
      </c>
    </row>
    <row r="14" spans="2:14" x14ac:dyDescent="0.3">
      <c r="B14" s="34" t="s">
        <v>1071</v>
      </c>
      <c r="C14" s="34" t="s">
        <v>22</v>
      </c>
      <c r="D14" s="34" t="s">
        <v>23</v>
      </c>
      <c r="E14" s="34" t="s">
        <v>1564</v>
      </c>
      <c r="F14" s="35">
        <v>15</v>
      </c>
      <c r="G14" s="38">
        <v>1362.9</v>
      </c>
      <c r="H14" s="35">
        <v>2018</v>
      </c>
    </row>
    <row r="15" spans="2:14" x14ac:dyDescent="0.3">
      <c r="B15" s="34" t="s">
        <v>1072</v>
      </c>
      <c r="C15" s="34" t="s">
        <v>24</v>
      </c>
      <c r="D15" s="34" t="s">
        <v>25</v>
      </c>
      <c r="E15" s="34" t="s">
        <v>1569</v>
      </c>
      <c r="F15" s="35">
        <v>30</v>
      </c>
      <c r="G15" s="38">
        <v>1493.74</v>
      </c>
      <c r="H15" s="35">
        <v>2021</v>
      </c>
    </row>
    <row r="16" spans="2:14" x14ac:dyDescent="0.3">
      <c r="B16" s="34" t="s">
        <v>1073</v>
      </c>
      <c r="C16" s="34" t="s">
        <v>26</v>
      </c>
      <c r="D16" s="34" t="s">
        <v>27</v>
      </c>
      <c r="E16" s="34" t="s">
        <v>1569</v>
      </c>
      <c r="F16" s="35">
        <v>29</v>
      </c>
      <c r="G16" s="38">
        <v>9293.06</v>
      </c>
      <c r="H16" s="35">
        <v>2022</v>
      </c>
    </row>
    <row r="17" spans="2:8" x14ac:dyDescent="0.3">
      <c r="B17" s="34" t="s">
        <v>1074</v>
      </c>
      <c r="C17" s="34" t="s">
        <v>28</v>
      </c>
      <c r="D17" s="34" t="s">
        <v>29</v>
      </c>
      <c r="E17" s="34" t="s">
        <v>1565</v>
      </c>
      <c r="F17" s="35">
        <v>78</v>
      </c>
      <c r="G17" s="38">
        <v>6731.9</v>
      </c>
      <c r="H17" s="35">
        <v>2023</v>
      </c>
    </row>
    <row r="18" spans="2:8" x14ac:dyDescent="0.3">
      <c r="B18" s="34" t="s">
        <v>1075</v>
      </c>
      <c r="C18" s="34" t="s">
        <v>30</v>
      </c>
      <c r="D18" s="34" t="s">
        <v>31</v>
      </c>
      <c r="E18" s="34" t="s">
        <v>1568</v>
      </c>
      <c r="F18" s="35">
        <v>12</v>
      </c>
      <c r="G18" s="38">
        <v>3473.45</v>
      </c>
      <c r="H18" s="35">
        <v>2017</v>
      </c>
    </row>
    <row r="19" spans="2:8" x14ac:dyDescent="0.3">
      <c r="B19" s="34" t="s">
        <v>1076</v>
      </c>
      <c r="C19" s="34" t="s">
        <v>32</v>
      </c>
      <c r="D19" s="34" t="s">
        <v>33</v>
      </c>
      <c r="E19" s="34" t="s">
        <v>1566</v>
      </c>
      <c r="F19" s="35">
        <v>82</v>
      </c>
      <c r="G19" s="38">
        <v>141.93</v>
      </c>
      <c r="H19" s="35">
        <v>2021</v>
      </c>
    </row>
    <row r="20" spans="2:8" x14ac:dyDescent="0.3">
      <c r="B20" s="34" t="s">
        <v>1077</v>
      </c>
      <c r="C20" s="34" t="s">
        <v>34</v>
      </c>
      <c r="D20" s="34" t="s">
        <v>35</v>
      </c>
      <c r="E20" s="34" t="s">
        <v>1567</v>
      </c>
      <c r="F20" s="35">
        <v>99</v>
      </c>
      <c r="G20" s="38">
        <v>2020.54</v>
      </c>
      <c r="H20" s="35">
        <v>2020</v>
      </c>
    </row>
    <row r="21" spans="2:8" x14ac:dyDescent="0.3">
      <c r="B21" s="34" t="s">
        <v>1078</v>
      </c>
      <c r="C21" s="34" t="s">
        <v>36</v>
      </c>
      <c r="D21" s="34" t="s">
        <v>37</v>
      </c>
      <c r="E21" s="34" t="s">
        <v>1564</v>
      </c>
      <c r="F21" s="35">
        <v>25</v>
      </c>
      <c r="G21" s="38">
        <v>620.27</v>
      </c>
      <c r="H21" s="35">
        <v>2020</v>
      </c>
    </row>
    <row r="22" spans="2:8" x14ac:dyDescent="0.3">
      <c r="B22" s="34" t="s">
        <v>1079</v>
      </c>
      <c r="C22" s="34" t="s">
        <v>38</v>
      </c>
      <c r="D22" s="34" t="s">
        <v>39</v>
      </c>
      <c r="E22" s="34" t="s">
        <v>1568</v>
      </c>
      <c r="F22" s="35">
        <v>81</v>
      </c>
      <c r="G22" s="38">
        <v>1346.3</v>
      </c>
      <c r="H22" s="35">
        <v>2012</v>
      </c>
    </row>
    <row r="23" spans="2:8" x14ac:dyDescent="0.3">
      <c r="B23" s="34" t="s">
        <v>1080</v>
      </c>
      <c r="C23" s="34" t="s">
        <v>40</v>
      </c>
      <c r="D23" s="34" t="s">
        <v>41</v>
      </c>
      <c r="E23" s="34" t="s">
        <v>1567</v>
      </c>
      <c r="F23" s="35">
        <v>38</v>
      </c>
      <c r="G23" s="38">
        <v>2197.21</v>
      </c>
      <c r="H23" s="35">
        <v>2023</v>
      </c>
    </row>
    <row r="24" spans="2:8" x14ac:dyDescent="0.3">
      <c r="B24" s="34" t="s">
        <v>1081</v>
      </c>
      <c r="C24" s="34" t="s">
        <v>42</v>
      </c>
      <c r="D24" s="34" t="s">
        <v>43</v>
      </c>
      <c r="E24" s="34" t="s">
        <v>1568</v>
      </c>
      <c r="F24" s="35">
        <v>24</v>
      </c>
      <c r="G24" s="38">
        <v>8645.2199999999993</v>
      </c>
      <c r="H24" s="35">
        <v>2019</v>
      </c>
    </row>
    <row r="25" spans="2:8" x14ac:dyDescent="0.3">
      <c r="B25" s="34" t="s">
        <v>1082</v>
      </c>
      <c r="C25" s="34" t="s">
        <v>44</v>
      </c>
      <c r="D25" s="34" t="s">
        <v>45</v>
      </c>
      <c r="E25" s="34" t="s">
        <v>1565</v>
      </c>
      <c r="F25" s="35">
        <v>84</v>
      </c>
      <c r="G25" s="38">
        <v>1266.02</v>
      </c>
      <c r="H25" s="35">
        <v>2019</v>
      </c>
    </row>
    <row r="26" spans="2:8" x14ac:dyDescent="0.3">
      <c r="B26" s="34" t="s">
        <v>1083</v>
      </c>
      <c r="C26" s="34" t="s">
        <v>46</v>
      </c>
      <c r="D26" s="34" t="s">
        <v>47</v>
      </c>
      <c r="E26" s="34" t="s">
        <v>1564</v>
      </c>
      <c r="F26" s="35">
        <v>57</v>
      </c>
      <c r="G26" s="38">
        <v>5613.42</v>
      </c>
      <c r="H26" s="35">
        <v>2020</v>
      </c>
    </row>
    <row r="27" spans="2:8" x14ac:dyDescent="0.3">
      <c r="B27" s="34" t="s">
        <v>1084</v>
      </c>
      <c r="C27" s="34" t="s">
        <v>48</v>
      </c>
      <c r="D27" s="34" t="s">
        <v>49</v>
      </c>
      <c r="E27" s="34" t="s">
        <v>1564</v>
      </c>
      <c r="F27" s="35">
        <v>47</v>
      </c>
      <c r="G27" s="38">
        <v>3553.52</v>
      </c>
      <c r="H27" s="35">
        <v>2020</v>
      </c>
    </row>
    <row r="28" spans="2:8" x14ac:dyDescent="0.3">
      <c r="B28" s="34" t="s">
        <v>1085</v>
      </c>
      <c r="C28" s="34" t="s">
        <v>50</v>
      </c>
      <c r="D28" s="34" t="s">
        <v>51</v>
      </c>
      <c r="E28" s="34" t="s">
        <v>1569</v>
      </c>
      <c r="F28" s="35">
        <v>49</v>
      </c>
      <c r="G28" s="38">
        <v>7135.55</v>
      </c>
      <c r="H28" s="35">
        <v>2012</v>
      </c>
    </row>
    <row r="29" spans="2:8" x14ac:dyDescent="0.3">
      <c r="B29" s="34" t="s">
        <v>1086</v>
      </c>
      <c r="C29" s="34" t="s">
        <v>52</v>
      </c>
      <c r="D29" s="34" t="s">
        <v>53</v>
      </c>
      <c r="E29" s="34" t="s">
        <v>1565</v>
      </c>
      <c r="F29" s="35">
        <v>59</v>
      </c>
      <c r="G29" s="38">
        <v>8998.09</v>
      </c>
      <c r="H29" s="35">
        <v>2017</v>
      </c>
    </row>
    <row r="30" spans="2:8" x14ac:dyDescent="0.3">
      <c r="B30" s="34" t="s">
        <v>1087</v>
      </c>
      <c r="C30" s="34" t="s">
        <v>54</v>
      </c>
      <c r="D30" s="34" t="s">
        <v>55</v>
      </c>
      <c r="E30" s="34" t="s">
        <v>1566</v>
      </c>
      <c r="F30" s="35">
        <v>65</v>
      </c>
      <c r="G30" s="38">
        <v>8311.8700000000008</v>
      </c>
      <c r="H30" s="35">
        <v>2018</v>
      </c>
    </row>
    <row r="31" spans="2:8" x14ac:dyDescent="0.3">
      <c r="B31" s="34" t="s">
        <v>1088</v>
      </c>
      <c r="C31" s="34" t="s">
        <v>56</v>
      </c>
      <c r="D31" s="34" t="s">
        <v>57</v>
      </c>
      <c r="E31" s="34" t="s">
        <v>1566</v>
      </c>
      <c r="F31" s="35">
        <v>97</v>
      </c>
      <c r="G31" s="38">
        <v>7728.88</v>
      </c>
      <c r="H31" s="35">
        <v>2018</v>
      </c>
    </row>
    <row r="32" spans="2:8" x14ac:dyDescent="0.3">
      <c r="B32" s="34" t="s">
        <v>1089</v>
      </c>
      <c r="C32" s="34" t="s">
        <v>58</v>
      </c>
      <c r="D32" s="34" t="s">
        <v>59</v>
      </c>
      <c r="E32" s="34" t="s">
        <v>1566</v>
      </c>
      <c r="F32" s="35">
        <v>90</v>
      </c>
      <c r="G32" s="38">
        <v>6420.23</v>
      </c>
      <c r="H32" s="35">
        <v>2013</v>
      </c>
    </row>
    <row r="33" spans="2:8" x14ac:dyDescent="0.3">
      <c r="B33" s="34" t="s">
        <v>1090</v>
      </c>
      <c r="C33" s="34" t="s">
        <v>60</v>
      </c>
      <c r="D33" s="34" t="s">
        <v>61</v>
      </c>
      <c r="E33" s="34" t="s">
        <v>1567</v>
      </c>
      <c r="F33" s="35">
        <v>21</v>
      </c>
      <c r="G33" s="38">
        <v>9228.89</v>
      </c>
      <c r="H33" s="35">
        <v>2017</v>
      </c>
    </row>
    <row r="34" spans="2:8" x14ac:dyDescent="0.3">
      <c r="B34" s="34" t="s">
        <v>1091</v>
      </c>
      <c r="C34" s="34" t="s">
        <v>62</v>
      </c>
      <c r="D34" s="34" t="s">
        <v>63</v>
      </c>
      <c r="E34" s="34" t="s">
        <v>1567</v>
      </c>
      <c r="F34" s="35">
        <v>42</v>
      </c>
      <c r="G34" s="38">
        <v>6342.83</v>
      </c>
      <c r="H34" s="35">
        <v>2017</v>
      </c>
    </row>
    <row r="35" spans="2:8" x14ac:dyDescent="0.3">
      <c r="B35" s="34" t="s">
        <v>1092</v>
      </c>
      <c r="C35" s="34" t="s">
        <v>64</v>
      </c>
      <c r="D35" s="34" t="s">
        <v>65</v>
      </c>
      <c r="E35" s="34" t="s">
        <v>1568</v>
      </c>
      <c r="F35" s="35">
        <v>57</v>
      </c>
      <c r="G35" s="38">
        <v>5094.58</v>
      </c>
      <c r="H35" s="35">
        <v>2018</v>
      </c>
    </row>
    <row r="36" spans="2:8" x14ac:dyDescent="0.3">
      <c r="B36" s="34" t="s">
        <v>1093</v>
      </c>
      <c r="C36" s="34" t="s">
        <v>66</v>
      </c>
      <c r="D36" s="34" t="s">
        <v>67</v>
      </c>
      <c r="E36" s="34" t="s">
        <v>1568</v>
      </c>
      <c r="F36" s="35">
        <v>77</v>
      </c>
      <c r="G36" s="38">
        <v>1127.9000000000001</v>
      </c>
      <c r="H36" s="35">
        <v>2018</v>
      </c>
    </row>
    <row r="37" spans="2:8" x14ac:dyDescent="0.3">
      <c r="B37" s="34" t="s">
        <v>1094</v>
      </c>
      <c r="C37" s="34" t="s">
        <v>68</v>
      </c>
      <c r="D37" s="34" t="s">
        <v>69</v>
      </c>
      <c r="E37" s="34" t="s">
        <v>1565</v>
      </c>
      <c r="F37" s="35">
        <v>14</v>
      </c>
      <c r="G37" s="38">
        <v>1194.77</v>
      </c>
      <c r="H37" s="35">
        <v>2013</v>
      </c>
    </row>
    <row r="38" spans="2:8" x14ac:dyDescent="0.3">
      <c r="B38" s="34" t="s">
        <v>1095</v>
      </c>
      <c r="C38" s="34" t="s">
        <v>70</v>
      </c>
      <c r="D38" s="34" t="s">
        <v>71</v>
      </c>
      <c r="E38" s="34" t="s">
        <v>1569</v>
      </c>
      <c r="F38" s="35">
        <v>71</v>
      </c>
      <c r="G38" s="38">
        <v>267.3</v>
      </c>
      <c r="H38" s="35">
        <v>2012</v>
      </c>
    </row>
    <row r="39" spans="2:8" x14ac:dyDescent="0.3">
      <c r="B39" s="34" t="s">
        <v>1096</v>
      </c>
      <c r="C39" s="34" t="s">
        <v>72</v>
      </c>
      <c r="D39" s="34" t="s">
        <v>73</v>
      </c>
      <c r="E39" s="34" t="s">
        <v>1564</v>
      </c>
      <c r="F39" s="35">
        <v>90</v>
      </c>
      <c r="G39" s="38">
        <v>4993.17</v>
      </c>
      <c r="H39" s="35">
        <v>2013</v>
      </c>
    </row>
    <row r="40" spans="2:8" x14ac:dyDescent="0.3">
      <c r="B40" s="34" t="s">
        <v>1097</v>
      </c>
      <c r="C40" s="34" t="s">
        <v>74</v>
      </c>
      <c r="D40" s="34" t="s">
        <v>75</v>
      </c>
      <c r="E40" s="34" t="s">
        <v>1565</v>
      </c>
      <c r="F40" s="35">
        <v>2</v>
      </c>
      <c r="G40" s="38">
        <v>1117.93</v>
      </c>
      <c r="H40" s="35">
        <v>2011</v>
      </c>
    </row>
    <row r="41" spans="2:8" x14ac:dyDescent="0.3">
      <c r="B41" s="34" t="s">
        <v>1098</v>
      </c>
      <c r="C41" s="34" t="s">
        <v>76</v>
      </c>
      <c r="D41" s="34" t="s">
        <v>77</v>
      </c>
      <c r="E41" s="34" t="s">
        <v>1567</v>
      </c>
      <c r="F41" s="35">
        <v>50</v>
      </c>
      <c r="G41" s="38">
        <v>9843.33</v>
      </c>
      <c r="H41" s="35">
        <v>2017</v>
      </c>
    </row>
    <row r="42" spans="2:8" x14ac:dyDescent="0.3">
      <c r="B42" s="34" t="s">
        <v>1099</v>
      </c>
      <c r="C42" s="34" t="s">
        <v>78</v>
      </c>
      <c r="D42" s="34" t="s">
        <v>79</v>
      </c>
      <c r="E42" s="34" t="s">
        <v>1566</v>
      </c>
      <c r="F42" s="35">
        <v>2</v>
      </c>
      <c r="G42" s="38">
        <v>7518.06</v>
      </c>
      <c r="H42" s="35">
        <v>2016</v>
      </c>
    </row>
    <row r="43" spans="2:8" x14ac:dyDescent="0.3">
      <c r="B43" s="34" t="s">
        <v>1100</v>
      </c>
      <c r="C43" s="34" t="s">
        <v>80</v>
      </c>
      <c r="D43" s="34" t="s">
        <v>81</v>
      </c>
      <c r="E43" s="34" t="s">
        <v>1568</v>
      </c>
      <c r="F43" s="35">
        <v>12</v>
      </c>
      <c r="G43" s="38">
        <v>6651.34</v>
      </c>
      <c r="H43" s="35">
        <v>2013</v>
      </c>
    </row>
    <row r="44" spans="2:8" x14ac:dyDescent="0.3">
      <c r="B44" s="34" t="s">
        <v>1101</v>
      </c>
      <c r="C44" s="34" t="s">
        <v>82</v>
      </c>
      <c r="D44" s="34" t="s">
        <v>83</v>
      </c>
      <c r="E44" s="34" t="s">
        <v>1566</v>
      </c>
      <c r="F44" s="35">
        <v>46</v>
      </c>
      <c r="G44" s="38">
        <v>9258.33</v>
      </c>
      <c r="H44" s="35">
        <v>2018</v>
      </c>
    </row>
    <row r="45" spans="2:8" x14ac:dyDescent="0.3">
      <c r="B45" s="34" t="s">
        <v>1102</v>
      </c>
      <c r="C45" s="34" t="s">
        <v>84</v>
      </c>
      <c r="D45" s="34" t="s">
        <v>85</v>
      </c>
      <c r="E45" s="34" t="s">
        <v>1569</v>
      </c>
      <c r="F45" s="35">
        <v>30</v>
      </c>
      <c r="G45" s="38">
        <v>4040.6</v>
      </c>
      <c r="H45" s="35">
        <v>2022</v>
      </c>
    </row>
    <row r="46" spans="2:8" x14ac:dyDescent="0.3">
      <c r="B46" s="34" t="s">
        <v>1103</v>
      </c>
      <c r="C46" s="34" t="s">
        <v>86</v>
      </c>
      <c r="D46" s="34" t="s">
        <v>87</v>
      </c>
      <c r="E46" s="34" t="s">
        <v>1566</v>
      </c>
      <c r="F46" s="35">
        <v>13</v>
      </c>
      <c r="G46" s="38">
        <v>2442.8000000000002</v>
      </c>
      <c r="H46" s="35">
        <v>2016</v>
      </c>
    </row>
    <row r="47" spans="2:8" x14ac:dyDescent="0.3">
      <c r="B47" s="34" t="s">
        <v>1104</v>
      </c>
      <c r="C47" s="34" t="s">
        <v>88</v>
      </c>
      <c r="D47" s="34" t="s">
        <v>89</v>
      </c>
      <c r="E47" s="34" t="s">
        <v>1567</v>
      </c>
      <c r="F47" s="35">
        <v>10</v>
      </c>
      <c r="G47" s="38">
        <v>721.77</v>
      </c>
      <c r="H47" s="35">
        <v>2010</v>
      </c>
    </row>
    <row r="48" spans="2:8" x14ac:dyDescent="0.3">
      <c r="B48" s="34" t="s">
        <v>1105</v>
      </c>
      <c r="C48" s="34" t="s">
        <v>90</v>
      </c>
      <c r="D48" s="34" t="s">
        <v>91</v>
      </c>
      <c r="E48" s="34" t="s">
        <v>1566</v>
      </c>
      <c r="F48" s="35">
        <v>95</v>
      </c>
      <c r="G48" s="38">
        <v>112.12</v>
      </c>
      <c r="H48" s="35">
        <v>2022</v>
      </c>
    </row>
    <row r="49" spans="2:8" x14ac:dyDescent="0.3">
      <c r="B49" s="34" t="s">
        <v>1106</v>
      </c>
      <c r="C49" s="34" t="s">
        <v>92</v>
      </c>
      <c r="D49" s="34" t="s">
        <v>93</v>
      </c>
      <c r="E49" s="34" t="s">
        <v>1564</v>
      </c>
      <c r="F49" s="35">
        <v>69</v>
      </c>
      <c r="G49" s="38">
        <v>3980.19</v>
      </c>
      <c r="H49" s="35">
        <v>2022</v>
      </c>
    </row>
    <row r="50" spans="2:8" x14ac:dyDescent="0.3">
      <c r="B50" s="34" t="s">
        <v>1107</v>
      </c>
      <c r="C50" s="34" t="s">
        <v>94</v>
      </c>
      <c r="D50" s="34" t="s">
        <v>95</v>
      </c>
      <c r="E50" s="34" t="s">
        <v>1569</v>
      </c>
      <c r="F50" s="35">
        <v>88</v>
      </c>
      <c r="G50" s="38">
        <v>1795.01</v>
      </c>
      <c r="H50" s="35">
        <v>2022</v>
      </c>
    </row>
    <row r="51" spans="2:8" x14ac:dyDescent="0.3">
      <c r="B51" s="34" t="s">
        <v>1108</v>
      </c>
      <c r="C51" s="34" t="s">
        <v>96</v>
      </c>
      <c r="D51" s="34" t="s">
        <v>97</v>
      </c>
      <c r="E51" s="34" t="s">
        <v>1565</v>
      </c>
      <c r="F51" s="35">
        <v>91</v>
      </c>
      <c r="G51" s="38">
        <v>3158.24</v>
      </c>
      <c r="H51" s="35">
        <v>2017</v>
      </c>
    </row>
    <row r="52" spans="2:8" x14ac:dyDescent="0.3">
      <c r="B52" s="34" t="s">
        <v>1109</v>
      </c>
      <c r="C52" s="34" t="s">
        <v>98</v>
      </c>
      <c r="D52" s="34" t="s">
        <v>99</v>
      </c>
      <c r="E52" s="34" t="s">
        <v>1568</v>
      </c>
      <c r="F52" s="35">
        <v>28</v>
      </c>
      <c r="G52" s="38">
        <v>4713.13</v>
      </c>
      <c r="H52" s="35">
        <v>2017</v>
      </c>
    </row>
    <row r="53" spans="2:8" x14ac:dyDescent="0.3">
      <c r="B53" s="34" t="s">
        <v>1110</v>
      </c>
      <c r="C53" s="34" t="s">
        <v>100</v>
      </c>
      <c r="D53" s="34" t="s">
        <v>101</v>
      </c>
      <c r="E53" s="34" t="s">
        <v>1565</v>
      </c>
      <c r="F53" s="35">
        <v>16</v>
      </c>
      <c r="G53" s="38">
        <v>2580.4</v>
      </c>
      <c r="H53" s="35">
        <v>2023</v>
      </c>
    </row>
    <row r="54" spans="2:8" x14ac:dyDescent="0.3">
      <c r="B54" s="34" t="s">
        <v>1111</v>
      </c>
      <c r="C54" s="34" t="s">
        <v>102</v>
      </c>
      <c r="D54" s="34" t="s">
        <v>103</v>
      </c>
      <c r="E54" s="34" t="s">
        <v>1568</v>
      </c>
      <c r="F54" s="35">
        <v>52</v>
      </c>
      <c r="G54" s="38">
        <v>5558.63</v>
      </c>
      <c r="H54" s="35">
        <v>2023</v>
      </c>
    </row>
    <row r="55" spans="2:8" x14ac:dyDescent="0.3">
      <c r="B55" s="34" t="s">
        <v>1112</v>
      </c>
      <c r="C55" s="34" t="s">
        <v>104</v>
      </c>
      <c r="D55" s="34" t="s">
        <v>105</v>
      </c>
      <c r="E55" s="34" t="s">
        <v>1565</v>
      </c>
      <c r="F55" s="35">
        <v>15</v>
      </c>
      <c r="G55" s="38">
        <v>1049.3699999999999</v>
      </c>
      <c r="H55" s="35">
        <v>2020</v>
      </c>
    </row>
    <row r="56" spans="2:8" x14ac:dyDescent="0.3">
      <c r="B56" s="34" t="s">
        <v>1113</v>
      </c>
      <c r="C56" s="34" t="s">
        <v>106</v>
      </c>
      <c r="D56" s="34" t="s">
        <v>107</v>
      </c>
      <c r="E56" s="34" t="s">
        <v>1564</v>
      </c>
      <c r="F56" s="35">
        <v>2</v>
      </c>
      <c r="G56" s="38">
        <v>4959.5600000000004</v>
      </c>
      <c r="H56" s="35">
        <v>2014</v>
      </c>
    </row>
    <row r="57" spans="2:8" x14ac:dyDescent="0.3">
      <c r="B57" s="34" t="s">
        <v>1114</v>
      </c>
      <c r="C57" s="34" t="s">
        <v>108</v>
      </c>
      <c r="D57" s="34" t="s">
        <v>109</v>
      </c>
      <c r="E57" s="34" t="s">
        <v>1567</v>
      </c>
      <c r="F57" s="35">
        <v>47</v>
      </c>
      <c r="G57" s="38">
        <v>726.49</v>
      </c>
      <c r="H57" s="35">
        <v>2010</v>
      </c>
    </row>
    <row r="58" spans="2:8" x14ac:dyDescent="0.3">
      <c r="B58" s="34" t="s">
        <v>1115</v>
      </c>
      <c r="C58" s="34" t="s">
        <v>110</v>
      </c>
      <c r="D58" s="34" t="s">
        <v>111</v>
      </c>
      <c r="E58" s="34" t="s">
        <v>1564</v>
      </c>
      <c r="F58" s="35">
        <v>4</v>
      </c>
      <c r="G58" s="38">
        <v>775.81</v>
      </c>
      <c r="H58" s="35">
        <v>2010</v>
      </c>
    </row>
    <row r="59" spans="2:8" x14ac:dyDescent="0.3">
      <c r="B59" s="34" t="s">
        <v>1116</v>
      </c>
      <c r="C59" s="34" t="s">
        <v>112</v>
      </c>
      <c r="D59" s="34" t="s">
        <v>113</v>
      </c>
      <c r="E59" s="34" t="s">
        <v>1569</v>
      </c>
      <c r="F59" s="35">
        <v>60</v>
      </c>
      <c r="G59" s="38">
        <v>1089.8699999999999</v>
      </c>
      <c r="H59" s="35">
        <v>2016</v>
      </c>
    </row>
    <row r="60" spans="2:8" x14ac:dyDescent="0.3">
      <c r="B60" s="34" t="s">
        <v>1117</v>
      </c>
      <c r="C60" s="34" t="s">
        <v>114</v>
      </c>
      <c r="D60" s="34" t="s">
        <v>115</v>
      </c>
      <c r="E60" s="34" t="s">
        <v>1568</v>
      </c>
      <c r="F60" s="35">
        <v>10</v>
      </c>
      <c r="G60" s="38">
        <v>1010.36</v>
      </c>
      <c r="H60" s="35">
        <v>2022</v>
      </c>
    </row>
    <row r="61" spans="2:8" x14ac:dyDescent="0.3">
      <c r="B61" s="34" t="s">
        <v>1118</v>
      </c>
      <c r="C61" s="34" t="s">
        <v>116</v>
      </c>
      <c r="D61" s="34" t="s">
        <v>117</v>
      </c>
      <c r="E61" s="34" t="s">
        <v>1566</v>
      </c>
      <c r="F61" s="35">
        <v>28</v>
      </c>
      <c r="G61" s="38">
        <v>6595.3</v>
      </c>
      <c r="H61" s="35">
        <v>2022</v>
      </c>
    </row>
    <row r="62" spans="2:8" x14ac:dyDescent="0.3">
      <c r="B62" s="34" t="s">
        <v>1119</v>
      </c>
      <c r="C62" s="34" t="s">
        <v>118</v>
      </c>
      <c r="D62" s="34" t="s">
        <v>119</v>
      </c>
      <c r="E62" s="34" t="s">
        <v>1568</v>
      </c>
      <c r="F62" s="35">
        <v>95</v>
      </c>
      <c r="G62" s="38">
        <v>5401.05</v>
      </c>
      <c r="H62" s="35">
        <v>2013</v>
      </c>
    </row>
    <row r="63" spans="2:8" x14ac:dyDescent="0.3">
      <c r="B63" s="34" t="s">
        <v>1120</v>
      </c>
      <c r="C63" s="34" t="s">
        <v>120</v>
      </c>
      <c r="D63" s="34" t="s">
        <v>121</v>
      </c>
      <c r="E63" s="34" t="s">
        <v>1567</v>
      </c>
      <c r="F63" s="35">
        <v>48</v>
      </c>
      <c r="G63" s="38">
        <v>4245.5200000000004</v>
      </c>
      <c r="H63" s="35">
        <v>2015</v>
      </c>
    </row>
    <row r="64" spans="2:8" x14ac:dyDescent="0.3">
      <c r="B64" s="34" t="s">
        <v>1121</v>
      </c>
      <c r="C64" s="34" t="s">
        <v>122</v>
      </c>
      <c r="D64" s="34" t="s">
        <v>123</v>
      </c>
      <c r="E64" s="34" t="s">
        <v>1566</v>
      </c>
      <c r="F64" s="35">
        <v>33</v>
      </c>
      <c r="G64" s="38">
        <v>5797.53</v>
      </c>
      <c r="H64" s="35">
        <v>2010</v>
      </c>
    </row>
    <row r="65" spans="2:8" x14ac:dyDescent="0.3">
      <c r="B65" s="34" t="s">
        <v>1122</v>
      </c>
      <c r="C65" s="34" t="s">
        <v>124</v>
      </c>
      <c r="D65" s="34" t="s">
        <v>125</v>
      </c>
      <c r="E65" s="34" t="s">
        <v>1566</v>
      </c>
      <c r="F65" s="35">
        <v>3</v>
      </c>
      <c r="G65" s="38">
        <v>1530.79</v>
      </c>
      <c r="H65" s="35">
        <v>2016</v>
      </c>
    </row>
    <row r="66" spans="2:8" x14ac:dyDescent="0.3">
      <c r="B66" s="34" t="s">
        <v>1123</v>
      </c>
      <c r="C66" s="34" t="s">
        <v>126</v>
      </c>
      <c r="D66" s="34" t="s">
        <v>127</v>
      </c>
      <c r="E66" s="34" t="s">
        <v>1567</v>
      </c>
      <c r="F66" s="35">
        <v>63</v>
      </c>
      <c r="G66" s="38">
        <v>5269.19</v>
      </c>
      <c r="H66" s="35">
        <v>2017</v>
      </c>
    </row>
    <row r="67" spans="2:8" x14ac:dyDescent="0.3">
      <c r="B67" s="34" t="s">
        <v>1124</v>
      </c>
      <c r="C67" s="34" t="s">
        <v>128</v>
      </c>
      <c r="D67" s="34" t="s">
        <v>129</v>
      </c>
      <c r="E67" s="34" t="s">
        <v>1567</v>
      </c>
      <c r="F67" s="35">
        <v>35</v>
      </c>
      <c r="G67" s="38">
        <v>1830.69</v>
      </c>
      <c r="H67" s="35">
        <v>2017</v>
      </c>
    </row>
    <row r="68" spans="2:8" x14ac:dyDescent="0.3">
      <c r="B68" s="34" t="s">
        <v>1125</v>
      </c>
      <c r="C68" s="34" t="s">
        <v>130</v>
      </c>
      <c r="D68" s="34" t="s">
        <v>131</v>
      </c>
      <c r="E68" s="34" t="s">
        <v>1565</v>
      </c>
      <c r="F68" s="35">
        <v>14</v>
      </c>
      <c r="G68" s="38">
        <v>172.69</v>
      </c>
      <c r="H68" s="35">
        <v>2020</v>
      </c>
    </row>
    <row r="69" spans="2:8" x14ac:dyDescent="0.3">
      <c r="B69" s="34" t="s">
        <v>1126</v>
      </c>
      <c r="C69" s="34" t="s">
        <v>132</v>
      </c>
      <c r="D69" s="34" t="s">
        <v>133</v>
      </c>
      <c r="E69" s="34" t="s">
        <v>1565</v>
      </c>
      <c r="F69" s="35">
        <v>91</v>
      </c>
      <c r="G69" s="38">
        <v>8280.36</v>
      </c>
      <c r="H69" s="35">
        <v>2020</v>
      </c>
    </row>
    <row r="70" spans="2:8" x14ac:dyDescent="0.3">
      <c r="B70" s="34" t="s">
        <v>1127</v>
      </c>
      <c r="C70" s="34" t="s">
        <v>134</v>
      </c>
      <c r="D70" s="34" t="s">
        <v>135</v>
      </c>
      <c r="E70" s="34" t="s">
        <v>1569</v>
      </c>
      <c r="F70" s="35">
        <v>56</v>
      </c>
      <c r="G70" s="38">
        <v>5965.56</v>
      </c>
      <c r="H70" s="35">
        <v>2020</v>
      </c>
    </row>
    <row r="71" spans="2:8" x14ac:dyDescent="0.3">
      <c r="B71" s="34" t="s">
        <v>1128</v>
      </c>
      <c r="C71" s="34" t="s">
        <v>136</v>
      </c>
      <c r="D71" s="34" t="s">
        <v>137</v>
      </c>
      <c r="E71" s="34" t="s">
        <v>1567</v>
      </c>
      <c r="F71" s="35">
        <v>95</v>
      </c>
      <c r="G71" s="38">
        <v>7144</v>
      </c>
      <c r="H71" s="35">
        <v>2023</v>
      </c>
    </row>
    <row r="72" spans="2:8" x14ac:dyDescent="0.3">
      <c r="B72" s="34" t="s">
        <v>1129</v>
      </c>
      <c r="C72" s="34" t="s">
        <v>138</v>
      </c>
      <c r="D72" s="34" t="s">
        <v>139</v>
      </c>
      <c r="E72" s="34" t="s">
        <v>1569</v>
      </c>
      <c r="F72" s="35">
        <v>57</v>
      </c>
      <c r="G72" s="38">
        <v>6561.93</v>
      </c>
      <c r="H72" s="35">
        <v>2015</v>
      </c>
    </row>
    <row r="73" spans="2:8" x14ac:dyDescent="0.3">
      <c r="B73" s="34" t="s">
        <v>1130</v>
      </c>
      <c r="C73" s="34" t="s">
        <v>140</v>
      </c>
      <c r="D73" s="34" t="s">
        <v>141</v>
      </c>
      <c r="E73" s="34" t="s">
        <v>1568</v>
      </c>
      <c r="F73" s="35">
        <v>93</v>
      </c>
      <c r="G73" s="38">
        <v>3668.94</v>
      </c>
      <c r="H73" s="35">
        <v>2014</v>
      </c>
    </row>
    <row r="74" spans="2:8" x14ac:dyDescent="0.3">
      <c r="B74" s="34" t="s">
        <v>1131</v>
      </c>
      <c r="C74" s="34" t="s">
        <v>142</v>
      </c>
      <c r="D74" s="34" t="s">
        <v>143</v>
      </c>
      <c r="E74" s="34" t="s">
        <v>1565</v>
      </c>
      <c r="F74" s="35">
        <v>9</v>
      </c>
      <c r="G74" s="38">
        <v>9725.34</v>
      </c>
      <c r="H74" s="35">
        <v>2020</v>
      </c>
    </row>
    <row r="75" spans="2:8" x14ac:dyDescent="0.3">
      <c r="B75" s="34" t="s">
        <v>1132</v>
      </c>
      <c r="C75" s="34" t="s">
        <v>144</v>
      </c>
      <c r="D75" s="34" t="s">
        <v>145</v>
      </c>
      <c r="E75" s="34" t="s">
        <v>1567</v>
      </c>
      <c r="F75" s="35">
        <v>21</v>
      </c>
      <c r="G75" s="38">
        <v>2800.13</v>
      </c>
      <c r="H75" s="35">
        <v>2015</v>
      </c>
    </row>
    <row r="76" spans="2:8" x14ac:dyDescent="0.3">
      <c r="B76" s="34" t="s">
        <v>1133</v>
      </c>
      <c r="C76" s="34" t="s">
        <v>146</v>
      </c>
      <c r="D76" s="34" t="s">
        <v>147</v>
      </c>
      <c r="E76" s="34" t="s">
        <v>1564</v>
      </c>
      <c r="F76" s="35">
        <v>33</v>
      </c>
      <c r="G76" s="38">
        <v>8167.47</v>
      </c>
      <c r="H76" s="35">
        <v>2022</v>
      </c>
    </row>
    <row r="77" spans="2:8" x14ac:dyDescent="0.3">
      <c r="B77" s="34" t="s">
        <v>1134</v>
      </c>
      <c r="C77" s="34" t="s">
        <v>148</v>
      </c>
      <c r="D77" s="34" t="s">
        <v>149</v>
      </c>
      <c r="E77" s="34" t="s">
        <v>1568</v>
      </c>
      <c r="F77" s="35">
        <v>53</v>
      </c>
      <c r="G77" s="38">
        <v>9687.5</v>
      </c>
      <c r="H77" s="35">
        <v>2016</v>
      </c>
    </row>
    <row r="78" spans="2:8" x14ac:dyDescent="0.3">
      <c r="B78" s="34" t="s">
        <v>1135</v>
      </c>
      <c r="C78" s="34" t="s">
        <v>150</v>
      </c>
      <c r="D78" s="34" t="s">
        <v>151</v>
      </c>
      <c r="E78" s="34" t="s">
        <v>1565</v>
      </c>
      <c r="F78" s="35">
        <v>22</v>
      </c>
      <c r="G78" s="38">
        <v>8526.26</v>
      </c>
      <c r="H78" s="35">
        <v>2011</v>
      </c>
    </row>
    <row r="79" spans="2:8" x14ac:dyDescent="0.3">
      <c r="B79" s="34" t="s">
        <v>1136</v>
      </c>
      <c r="C79" s="34" t="s">
        <v>152</v>
      </c>
      <c r="D79" s="34" t="s">
        <v>153</v>
      </c>
      <c r="E79" s="34" t="s">
        <v>1566</v>
      </c>
      <c r="F79" s="35">
        <v>60</v>
      </c>
      <c r="G79" s="38">
        <v>3963.38</v>
      </c>
      <c r="H79" s="35">
        <v>2019</v>
      </c>
    </row>
    <row r="80" spans="2:8" x14ac:dyDescent="0.3">
      <c r="B80" s="34" t="s">
        <v>1137</v>
      </c>
      <c r="C80" s="34" t="s">
        <v>154</v>
      </c>
      <c r="D80" s="34" t="s">
        <v>155</v>
      </c>
      <c r="E80" s="34" t="s">
        <v>1566</v>
      </c>
      <c r="F80" s="35">
        <v>22</v>
      </c>
      <c r="G80" s="38">
        <v>975.13</v>
      </c>
      <c r="H80" s="35">
        <v>2018</v>
      </c>
    </row>
    <row r="81" spans="2:8" x14ac:dyDescent="0.3">
      <c r="B81" s="34" t="s">
        <v>1138</v>
      </c>
      <c r="C81" s="34" t="s">
        <v>156</v>
      </c>
      <c r="D81" s="34" t="s">
        <v>157</v>
      </c>
      <c r="E81" s="34" t="s">
        <v>1569</v>
      </c>
      <c r="F81" s="35">
        <v>91</v>
      </c>
      <c r="G81" s="38">
        <v>9570.6</v>
      </c>
      <c r="H81" s="35">
        <v>2020</v>
      </c>
    </row>
    <row r="82" spans="2:8" x14ac:dyDescent="0.3">
      <c r="B82" s="34" t="s">
        <v>1139</v>
      </c>
      <c r="C82" s="34" t="s">
        <v>158</v>
      </c>
      <c r="D82" s="34" t="s">
        <v>159</v>
      </c>
      <c r="E82" s="34" t="s">
        <v>1565</v>
      </c>
      <c r="F82" s="35">
        <v>43</v>
      </c>
      <c r="G82" s="38">
        <v>4256.41</v>
      </c>
      <c r="H82" s="35">
        <v>2011</v>
      </c>
    </row>
    <row r="83" spans="2:8" x14ac:dyDescent="0.3">
      <c r="B83" s="34" t="s">
        <v>1140</v>
      </c>
      <c r="C83" s="34" t="s">
        <v>160</v>
      </c>
      <c r="D83" s="34" t="s">
        <v>161</v>
      </c>
      <c r="E83" s="34" t="s">
        <v>1565</v>
      </c>
      <c r="F83" s="35">
        <v>24</v>
      </c>
      <c r="G83" s="38">
        <v>976.47</v>
      </c>
      <c r="H83" s="35">
        <v>2013</v>
      </c>
    </row>
    <row r="84" spans="2:8" x14ac:dyDescent="0.3">
      <c r="B84" s="34" t="s">
        <v>1141</v>
      </c>
      <c r="C84" s="34" t="s">
        <v>162</v>
      </c>
      <c r="D84" s="34" t="s">
        <v>163</v>
      </c>
      <c r="E84" s="34" t="s">
        <v>1568</v>
      </c>
      <c r="F84" s="35">
        <v>14</v>
      </c>
      <c r="G84" s="38">
        <v>2713.67</v>
      </c>
      <c r="H84" s="35">
        <v>2015</v>
      </c>
    </row>
    <row r="85" spans="2:8" x14ac:dyDescent="0.3">
      <c r="B85" s="34" t="s">
        <v>1142</v>
      </c>
      <c r="C85" s="34" t="s">
        <v>164</v>
      </c>
      <c r="D85" s="34" t="s">
        <v>165</v>
      </c>
      <c r="E85" s="34" t="s">
        <v>1569</v>
      </c>
      <c r="F85" s="35">
        <v>61</v>
      </c>
      <c r="G85" s="38">
        <v>3813.13</v>
      </c>
      <c r="H85" s="35">
        <v>2021</v>
      </c>
    </row>
    <row r="86" spans="2:8" x14ac:dyDescent="0.3">
      <c r="B86" s="34" t="s">
        <v>1143</v>
      </c>
      <c r="C86" s="34" t="s">
        <v>166</v>
      </c>
      <c r="D86" s="34" t="s">
        <v>167</v>
      </c>
      <c r="E86" s="34" t="s">
        <v>1565</v>
      </c>
      <c r="F86" s="35">
        <v>78</v>
      </c>
      <c r="G86" s="38">
        <v>5425.01</v>
      </c>
      <c r="H86" s="35">
        <v>2012</v>
      </c>
    </row>
    <row r="87" spans="2:8" x14ac:dyDescent="0.3">
      <c r="B87" s="34" t="s">
        <v>1144</v>
      </c>
      <c r="C87" s="34" t="s">
        <v>168</v>
      </c>
      <c r="D87" s="34" t="s">
        <v>169</v>
      </c>
      <c r="E87" s="34" t="s">
        <v>1564</v>
      </c>
      <c r="F87" s="35">
        <v>57</v>
      </c>
      <c r="G87" s="38">
        <v>9617.01</v>
      </c>
      <c r="H87" s="35">
        <v>2021</v>
      </c>
    </row>
    <row r="88" spans="2:8" x14ac:dyDescent="0.3">
      <c r="B88" s="34" t="s">
        <v>1145</v>
      </c>
      <c r="C88" s="34" t="s">
        <v>170</v>
      </c>
      <c r="D88" s="34" t="s">
        <v>171</v>
      </c>
      <c r="E88" s="34" t="s">
        <v>1567</v>
      </c>
      <c r="F88" s="35">
        <v>34</v>
      </c>
      <c r="G88" s="38">
        <v>468.71</v>
      </c>
      <c r="H88" s="35">
        <v>2021</v>
      </c>
    </row>
    <row r="89" spans="2:8" x14ac:dyDescent="0.3">
      <c r="B89" s="34" t="s">
        <v>1146</v>
      </c>
      <c r="C89" s="34" t="s">
        <v>172</v>
      </c>
      <c r="D89" s="34" t="s">
        <v>173</v>
      </c>
      <c r="E89" s="34" t="s">
        <v>1564</v>
      </c>
      <c r="F89" s="35">
        <v>57</v>
      </c>
      <c r="G89" s="38">
        <v>5524.74</v>
      </c>
      <c r="H89" s="35">
        <v>2016</v>
      </c>
    </row>
    <row r="90" spans="2:8" x14ac:dyDescent="0.3">
      <c r="B90" s="34" t="s">
        <v>1147</v>
      </c>
      <c r="C90" s="34" t="s">
        <v>174</v>
      </c>
      <c r="D90" s="34" t="s">
        <v>175</v>
      </c>
      <c r="E90" s="34" t="s">
        <v>1564</v>
      </c>
      <c r="F90" s="35">
        <v>1</v>
      </c>
      <c r="G90" s="38">
        <v>5744.18</v>
      </c>
      <c r="H90" s="35">
        <v>2012</v>
      </c>
    </row>
    <row r="91" spans="2:8" x14ac:dyDescent="0.3">
      <c r="B91" s="34" t="s">
        <v>1148</v>
      </c>
      <c r="C91" s="34" t="s">
        <v>176</v>
      </c>
      <c r="D91" s="34" t="s">
        <v>177</v>
      </c>
      <c r="E91" s="34" t="s">
        <v>1566</v>
      </c>
      <c r="F91" s="35">
        <v>63</v>
      </c>
      <c r="G91" s="38">
        <v>7205.72</v>
      </c>
      <c r="H91" s="35">
        <v>2021</v>
      </c>
    </row>
    <row r="92" spans="2:8" x14ac:dyDescent="0.3">
      <c r="B92" s="34" t="s">
        <v>1149</v>
      </c>
      <c r="C92" s="34" t="s">
        <v>178</v>
      </c>
      <c r="D92" s="34" t="s">
        <v>179</v>
      </c>
      <c r="E92" s="34" t="s">
        <v>1568</v>
      </c>
      <c r="F92" s="35">
        <v>57</v>
      </c>
      <c r="G92" s="38">
        <v>7236.61</v>
      </c>
      <c r="H92" s="35">
        <v>2013</v>
      </c>
    </row>
    <row r="93" spans="2:8" x14ac:dyDescent="0.3">
      <c r="B93" s="34" t="s">
        <v>1150</v>
      </c>
      <c r="C93" s="34" t="s">
        <v>180</v>
      </c>
      <c r="D93" s="34" t="s">
        <v>181</v>
      </c>
      <c r="E93" s="34" t="s">
        <v>1569</v>
      </c>
      <c r="F93" s="35">
        <v>40</v>
      </c>
      <c r="G93" s="38">
        <v>6529.84</v>
      </c>
      <c r="H93" s="35">
        <v>2022</v>
      </c>
    </row>
    <row r="94" spans="2:8" x14ac:dyDescent="0.3">
      <c r="B94" s="34" t="s">
        <v>1151</v>
      </c>
      <c r="C94" s="34" t="s">
        <v>182</v>
      </c>
      <c r="D94" s="34" t="s">
        <v>183</v>
      </c>
      <c r="E94" s="34" t="s">
        <v>1564</v>
      </c>
      <c r="F94" s="35">
        <v>12</v>
      </c>
      <c r="G94" s="38">
        <v>9858.34</v>
      </c>
      <c r="H94" s="35">
        <v>2022</v>
      </c>
    </row>
    <row r="95" spans="2:8" x14ac:dyDescent="0.3">
      <c r="B95" s="34" t="s">
        <v>1152</v>
      </c>
      <c r="C95" s="34" t="s">
        <v>184</v>
      </c>
      <c r="D95" s="34" t="s">
        <v>185</v>
      </c>
      <c r="E95" s="34" t="s">
        <v>1568</v>
      </c>
      <c r="F95" s="35">
        <v>40</v>
      </c>
      <c r="G95" s="38">
        <v>5379.25</v>
      </c>
      <c r="H95" s="35">
        <v>2013</v>
      </c>
    </row>
    <row r="96" spans="2:8" x14ac:dyDescent="0.3">
      <c r="B96" s="34" t="s">
        <v>1153</v>
      </c>
      <c r="C96" s="34" t="s">
        <v>186</v>
      </c>
      <c r="D96" s="34" t="s">
        <v>187</v>
      </c>
      <c r="E96" s="34" t="s">
        <v>1568</v>
      </c>
      <c r="F96" s="35">
        <v>26</v>
      </c>
      <c r="G96" s="38">
        <v>1143.52</v>
      </c>
      <c r="H96" s="35">
        <v>2022</v>
      </c>
    </row>
    <row r="97" spans="2:8" x14ac:dyDescent="0.3">
      <c r="B97" s="34" t="s">
        <v>1154</v>
      </c>
      <c r="C97" s="34" t="s">
        <v>188</v>
      </c>
      <c r="D97" s="34" t="s">
        <v>189</v>
      </c>
      <c r="E97" s="34" t="s">
        <v>1567</v>
      </c>
      <c r="F97" s="35">
        <v>94</v>
      </c>
      <c r="G97" s="38">
        <v>5178.5200000000004</v>
      </c>
      <c r="H97" s="35">
        <v>2013</v>
      </c>
    </row>
    <row r="98" spans="2:8" x14ac:dyDescent="0.3">
      <c r="B98" s="34" t="s">
        <v>1155</v>
      </c>
      <c r="C98" s="34" t="s">
        <v>190</v>
      </c>
      <c r="D98" s="34" t="s">
        <v>191</v>
      </c>
      <c r="E98" s="34" t="s">
        <v>1564</v>
      </c>
      <c r="F98" s="35">
        <v>26</v>
      </c>
      <c r="G98" s="38">
        <v>9791.83</v>
      </c>
      <c r="H98" s="35">
        <v>2013</v>
      </c>
    </row>
    <row r="99" spans="2:8" x14ac:dyDescent="0.3">
      <c r="B99" s="34" t="s">
        <v>1156</v>
      </c>
      <c r="C99" s="34" t="s">
        <v>192</v>
      </c>
      <c r="D99" s="34" t="s">
        <v>193</v>
      </c>
      <c r="E99" s="34" t="s">
        <v>1564</v>
      </c>
      <c r="F99" s="35">
        <v>7</v>
      </c>
      <c r="G99" s="38">
        <v>770.79</v>
      </c>
      <c r="H99" s="35">
        <v>2023</v>
      </c>
    </row>
    <row r="100" spans="2:8" x14ac:dyDescent="0.3">
      <c r="B100" s="34" t="s">
        <v>1157</v>
      </c>
      <c r="C100" s="34" t="s">
        <v>194</v>
      </c>
      <c r="D100" s="34" t="s">
        <v>195</v>
      </c>
      <c r="E100" s="34" t="s">
        <v>1565</v>
      </c>
      <c r="F100" s="35">
        <v>40</v>
      </c>
      <c r="G100" s="38">
        <v>682.34</v>
      </c>
      <c r="H100" s="35">
        <v>2011</v>
      </c>
    </row>
    <row r="101" spans="2:8" x14ac:dyDescent="0.3">
      <c r="B101" s="34" t="s">
        <v>1158</v>
      </c>
      <c r="C101" s="34" t="s">
        <v>196</v>
      </c>
      <c r="D101" s="34" t="s">
        <v>197</v>
      </c>
      <c r="E101" s="34" t="s">
        <v>1568</v>
      </c>
      <c r="F101" s="35">
        <v>88</v>
      </c>
      <c r="G101" s="38">
        <v>8808.25</v>
      </c>
      <c r="H101" s="35">
        <v>2014</v>
      </c>
    </row>
    <row r="102" spans="2:8" x14ac:dyDescent="0.3">
      <c r="B102" s="34" t="s">
        <v>1159</v>
      </c>
      <c r="C102" s="34" t="s">
        <v>198</v>
      </c>
      <c r="D102" s="34" t="s">
        <v>199</v>
      </c>
      <c r="E102" s="34" t="s">
        <v>1565</v>
      </c>
      <c r="F102" s="35">
        <v>82</v>
      </c>
      <c r="G102" s="38">
        <v>4663.8900000000003</v>
      </c>
      <c r="H102" s="35">
        <v>2020</v>
      </c>
    </row>
    <row r="103" spans="2:8" x14ac:dyDescent="0.3">
      <c r="B103" s="34" t="s">
        <v>1160</v>
      </c>
      <c r="C103" s="34" t="s">
        <v>200</v>
      </c>
      <c r="D103" s="34" t="s">
        <v>201</v>
      </c>
      <c r="E103" s="34" t="s">
        <v>1569</v>
      </c>
      <c r="F103" s="35">
        <v>81</v>
      </c>
      <c r="G103" s="38">
        <v>2200.46</v>
      </c>
      <c r="H103" s="35">
        <v>2021</v>
      </c>
    </row>
    <row r="104" spans="2:8" x14ac:dyDescent="0.3">
      <c r="B104" s="34" t="s">
        <v>1161</v>
      </c>
      <c r="C104" s="34" t="s">
        <v>202</v>
      </c>
      <c r="D104" s="34" t="s">
        <v>203</v>
      </c>
      <c r="E104" s="34" t="s">
        <v>1565</v>
      </c>
      <c r="F104" s="35">
        <v>11</v>
      </c>
      <c r="G104" s="38">
        <v>4909.8900000000003</v>
      </c>
      <c r="H104" s="35">
        <v>2014</v>
      </c>
    </row>
    <row r="105" spans="2:8" x14ac:dyDescent="0.3">
      <c r="B105" s="34" t="s">
        <v>1162</v>
      </c>
      <c r="C105" s="34" t="s">
        <v>204</v>
      </c>
      <c r="D105" s="34" t="s">
        <v>205</v>
      </c>
      <c r="E105" s="34" t="s">
        <v>1566</v>
      </c>
      <c r="F105" s="35">
        <v>56</v>
      </c>
      <c r="G105" s="38">
        <v>2721.61</v>
      </c>
      <c r="H105" s="35">
        <v>2015</v>
      </c>
    </row>
    <row r="106" spans="2:8" x14ac:dyDescent="0.3">
      <c r="B106" s="34" t="s">
        <v>1163</v>
      </c>
      <c r="C106" s="34" t="s">
        <v>206</v>
      </c>
      <c r="D106" s="34" t="s">
        <v>207</v>
      </c>
      <c r="E106" s="34" t="s">
        <v>1569</v>
      </c>
      <c r="F106" s="35">
        <v>35</v>
      </c>
      <c r="G106" s="38">
        <v>3924.69</v>
      </c>
      <c r="H106" s="35">
        <v>2023</v>
      </c>
    </row>
    <row r="107" spans="2:8" x14ac:dyDescent="0.3">
      <c r="B107" s="34" t="s">
        <v>1164</v>
      </c>
      <c r="C107" s="34" t="s">
        <v>208</v>
      </c>
      <c r="D107" s="34" t="s">
        <v>209</v>
      </c>
      <c r="E107" s="34" t="s">
        <v>1565</v>
      </c>
      <c r="F107" s="35">
        <v>39</v>
      </c>
      <c r="G107" s="38">
        <v>4431.08</v>
      </c>
      <c r="H107" s="35">
        <v>2019</v>
      </c>
    </row>
    <row r="108" spans="2:8" x14ac:dyDescent="0.3">
      <c r="B108" s="34" t="s">
        <v>1165</v>
      </c>
      <c r="C108" s="34" t="s">
        <v>210</v>
      </c>
      <c r="D108" s="34" t="s">
        <v>211</v>
      </c>
      <c r="E108" s="34" t="s">
        <v>1566</v>
      </c>
      <c r="F108" s="35">
        <v>79</v>
      </c>
      <c r="G108" s="38">
        <v>2107.1</v>
      </c>
      <c r="H108" s="35">
        <v>2016</v>
      </c>
    </row>
    <row r="109" spans="2:8" x14ac:dyDescent="0.3">
      <c r="B109" s="34" t="s">
        <v>1166</v>
      </c>
      <c r="C109" s="34" t="s">
        <v>212</v>
      </c>
      <c r="D109" s="34" t="s">
        <v>213</v>
      </c>
      <c r="E109" s="34" t="s">
        <v>1565</v>
      </c>
      <c r="F109" s="35">
        <v>76</v>
      </c>
      <c r="G109" s="38">
        <v>3140.12</v>
      </c>
      <c r="H109" s="35">
        <v>2020</v>
      </c>
    </row>
    <row r="110" spans="2:8" x14ac:dyDescent="0.3">
      <c r="B110" s="34" t="s">
        <v>1167</v>
      </c>
      <c r="C110" s="34" t="s">
        <v>214</v>
      </c>
      <c r="D110" s="34" t="s">
        <v>215</v>
      </c>
      <c r="E110" s="34" t="s">
        <v>1564</v>
      </c>
      <c r="F110" s="35">
        <v>17</v>
      </c>
      <c r="G110" s="38">
        <v>4360.41</v>
      </c>
      <c r="H110" s="35">
        <v>2017</v>
      </c>
    </row>
    <row r="111" spans="2:8" x14ac:dyDescent="0.3">
      <c r="B111" s="34" t="s">
        <v>1168</v>
      </c>
      <c r="C111" s="34" t="s">
        <v>216</v>
      </c>
      <c r="D111" s="34" t="s">
        <v>217</v>
      </c>
      <c r="E111" s="34" t="s">
        <v>1568</v>
      </c>
      <c r="F111" s="35">
        <v>83</v>
      </c>
      <c r="G111" s="38">
        <v>4926.04</v>
      </c>
      <c r="H111" s="35">
        <v>2017</v>
      </c>
    </row>
    <row r="112" spans="2:8" x14ac:dyDescent="0.3">
      <c r="B112" s="34" t="s">
        <v>1169</v>
      </c>
      <c r="C112" s="34" t="s">
        <v>218</v>
      </c>
      <c r="D112" s="34" t="s">
        <v>219</v>
      </c>
      <c r="E112" s="34" t="s">
        <v>1565</v>
      </c>
      <c r="F112" s="35">
        <v>3</v>
      </c>
      <c r="G112" s="38">
        <v>2309.6999999999998</v>
      </c>
      <c r="H112" s="35">
        <v>2023</v>
      </c>
    </row>
    <row r="113" spans="2:8" x14ac:dyDescent="0.3">
      <c r="B113" s="34" t="s">
        <v>1170</v>
      </c>
      <c r="C113" s="34" t="s">
        <v>220</v>
      </c>
      <c r="D113" s="34" t="s">
        <v>221</v>
      </c>
      <c r="E113" s="34" t="s">
        <v>1566</v>
      </c>
      <c r="F113" s="35">
        <v>22</v>
      </c>
      <c r="G113" s="38">
        <v>157.51</v>
      </c>
      <c r="H113" s="35">
        <v>2022</v>
      </c>
    </row>
    <row r="114" spans="2:8" x14ac:dyDescent="0.3">
      <c r="B114" s="34" t="s">
        <v>1171</v>
      </c>
      <c r="C114" s="34" t="s">
        <v>222</v>
      </c>
      <c r="D114" s="34" t="s">
        <v>223</v>
      </c>
      <c r="E114" s="34" t="s">
        <v>1568</v>
      </c>
      <c r="F114" s="35">
        <v>37</v>
      </c>
      <c r="G114" s="38">
        <v>1043.96</v>
      </c>
      <c r="H114" s="35">
        <v>2016</v>
      </c>
    </row>
    <row r="115" spans="2:8" x14ac:dyDescent="0.3">
      <c r="B115" s="34" t="s">
        <v>1172</v>
      </c>
      <c r="C115" s="34" t="s">
        <v>224</v>
      </c>
      <c r="D115" s="34" t="s">
        <v>225</v>
      </c>
      <c r="E115" s="34" t="s">
        <v>1567</v>
      </c>
      <c r="F115" s="35">
        <v>70</v>
      </c>
      <c r="G115" s="38">
        <v>6901.97</v>
      </c>
      <c r="H115" s="35">
        <v>2018</v>
      </c>
    </row>
    <row r="116" spans="2:8" x14ac:dyDescent="0.3">
      <c r="B116" s="34" t="s">
        <v>1173</v>
      </c>
      <c r="C116" s="34" t="s">
        <v>226</v>
      </c>
      <c r="D116" s="34" t="s">
        <v>227</v>
      </c>
      <c r="E116" s="34" t="s">
        <v>1564</v>
      </c>
      <c r="F116" s="35">
        <v>45</v>
      </c>
      <c r="G116" s="38">
        <v>9779.94</v>
      </c>
      <c r="H116" s="35">
        <v>2015</v>
      </c>
    </row>
    <row r="117" spans="2:8" x14ac:dyDescent="0.3">
      <c r="B117" s="34" t="s">
        <v>1174</v>
      </c>
      <c r="C117" s="34" t="s">
        <v>228</v>
      </c>
      <c r="D117" s="34" t="s">
        <v>229</v>
      </c>
      <c r="E117" s="34" t="s">
        <v>1569</v>
      </c>
      <c r="F117" s="35">
        <v>47</v>
      </c>
      <c r="G117" s="38">
        <v>5743.39</v>
      </c>
      <c r="H117" s="35">
        <v>2015</v>
      </c>
    </row>
    <row r="118" spans="2:8" x14ac:dyDescent="0.3">
      <c r="B118" s="34" t="s">
        <v>1175</v>
      </c>
      <c r="C118" s="34" t="s">
        <v>230</v>
      </c>
      <c r="D118" s="34" t="s">
        <v>231</v>
      </c>
      <c r="E118" s="34" t="s">
        <v>1567</v>
      </c>
      <c r="F118" s="35">
        <v>64</v>
      </c>
      <c r="G118" s="38">
        <v>4181.76</v>
      </c>
      <c r="H118" s="35">
        <v>2019</v>
      </c>
    </row>
    <row r="119" spans="2:8" x14ac:dyDescent="0.3">
      <c r="B119" s="34" t="s">
        <v>1176</v>
      </c>
      <c r="C119" s="34" t="s">
        <v>232</v>
      </c>
      <c r="D119" s="34" t="s">
        <v>233</v>
      </c>
      <c r="E119" s="34" t="s">
        <v>1564</v>
      </c>
      <c r="F119" s="35">
        <v>67</v>
      </c>
      <c r="G119" s="38">
        <v>4229.66</v>
      </c>
      <c r="H119" s="35">
        <v>2017</v>
      </c>
    </row>
    <row r="120" spans="2:8" x14ac:dyDescent="0.3">
      <c r="B120" s="34" t="s">
        <v>1177</v>
      </c>
      <c r="C120" s="34" t="s">
        <v>234</v>
      </c>
      <c r="D120" s="34" t="s">
        <v>235</v>
      </c>
      <c r="E120" s="34" t="s">
        <v>1569</v>
      </c>
      <c r="F120" s="35">
        <v>44</v>
      </c>
      <c r="G120" s="38">
        <v>9483.2000000000007</v>
      </c>
      <c r="H120" s="35">
        <v>2017</v>
      </c>
    </row>
    <row r="121" spans="2:8" x14ac:dyDescent="0.3">
      <c r="B121" s="34" t="s">
        <v>1178</v>
      </c>
      <c r="C121" s="34" t="s">
        <v>236</v>
      </c>
      <c r="D121" s="34" t="s">
        <v>237</v>
      </c>
      <c r="E121" s="34" t="s">
        <v>1565</v>
      </c>
      <c r="F121" s="35">
        <v>4</v>
      </c>
      <c r="G121" s="38">
        <v>8767.2800000000007</v>
      </c>
      <c r="H121" s="35">
        <v>2020</v>
      </c>
    </row>
    <row r="122" spans="2:8" x14ac:dyDescent="0.3">
      <c r="B122" s="34" t="s">
        <v>1179</v>
      </c>
      <c r="C122" s="34" t="s">
        <v>238</v>
      </c>
      <c r="D122" s="34" t="s">
        <v>239</v>
      </c>
      <c r="E122" s="34" t="s">
        <v>1569</v>
      </c>
      <c r="F122" s="35">
        <v>99</v>
      </c>
      <c r="G122" s="38">
        <v>7052.45</v>
      </c>
      <c r="H122" s="35">
        <v>2015</v>
      </c>
    </row>
    <row r="123" spans="2:8" x14ac:dyDescent="0.3">
      <c r="B123" s="34" t="s">
        <v>1180</v>
      </c>
      <c r="C123" s="34" t="s">
        <v>240</v>
      </c>
      <c r="D123" s="34" t="s">
        <v>241</v>
      </c>
      <c r="E123" s="34" t="s">
        <v>1568</v>
      </c>
      <c r="F123" s="35">
        <v>76</v>
      </c>
      <c r="G123" s="38">
        <v>303.89999999999998</v>
      </c>
      <c r="H123" s="35">
        <v>2020</v>
      </c>
    </row>
    <row r="124" spans="2:8" x14ac:dyDescent="0.3">
      <c r="B124" s="34" t="s">
        <v>1181</v>
      </c>
      <c r="C124" s="34" t="s">
        <v>242</v>
      </c>
      <c r="D124" s="34" t="s">
        <v>243</v>
      </c>
      <c r="E124" s="34" t="s">
        <v>1569</v>
      </c>
      <c r="F124" s="35">
        <v>45</v>
      </c>
      <c r="G124" s="38">
        <v>3386.24</v>
      </c>
      <c r="H124" s="35">
        <v>2014</v>
      </c>
    </row>
    <row r="125" spans="2:8" x14ac:dyDescent="0.3">
      <c r="B125" s="34" t="s">
        <v>1182</v>
      </c>
      <c r="C125" s="34" t="s">
        <v>244</v>
      </c>
      <c r="D125" s="34" t="s">
        <v>245</v>
      </c>
      <c r="E125" s="34" t="s">
        <v>1564</v>
      </c>
      <c r="F125" s="35">
        <v>8</v>
      </c>
      <c r="G125" s="38">
        <v>6226</v>
      </c>
      <c r="H125" s="35">
        <v>2018</v>
      </c>
    </row>
    <row r="126" spans="2:8" x14ac:dyDescent="0.3">
      <c r="B126" s="34" t="s">
        <v>1183</v>
      </c>
      <c r="C126" s="34" t="s">
        <v>246</v>
      </c>
      <c r="D126" s="34" t="s">
        <v>247</v>
      </c>
      <c r="E126" s="34" t="s">
        <v>1566</v>
      </c>
      <c r="F126" s="35">
        <v>22</v>
      </c>
      <c r="G126" s="38">
        <v>7074.07</v>
      </c>
      <c r="H126" s="35">
        <v>2010</v>
      </c>
    </row>
    <row r="127" spans="2:8" x14ac:dyDescent="0.3">
      <c r="B127" s="34" t="s">
        <v>1184</v>
      </c>
      <c r="C127" s="34" t="s">
        <v>248</v>
      </c>
      <c r="D127" s="34" t="s">
        <v>249</v>
      </c>
      <c r="E127" s="34" t="s">
        <v>1565</v>
      </c>
      <c r="F127" s="35">
        <v>3</v>
      </c>
      <c r="G127" s="38">
        <v>7013.25</v>
      </c>
      <c r="H127" s="35">
        <v>2015</v>
      </c>
    </row>
    <row r="128" spans="2:8" x14ac:dyDescent="0.3">
      <c r="B128" s="34" t="s">
        <v>1185</v>
      </c>
      <c r="C128" s="34" t="s">
        <v>250</v>
      </c>
      <c r="D128" s="34" t="s">
        <v>251</v>
      </c>
      <c r="E128" s="34" t="s">
        <v>1568</v>
      </c>
      <c r="F128" s="35">
        <v>8</v>
      </c>
      <c r="G128" s="38">
        <v>9235.7800000000007</v>
      </c>
      <c r="H128" s="35">
        <v>2017</v>
      </c>
    </row>
    <row r="129" spans="2:8" x14ac:dyDescent="0.3">
      <c r="B129" s="34" t="s">
        <v>1186</v>
      </c>
      <c r="C129" s="34" t="s">
        <v>252</v>
      </c>
      <c r="D129" s="34" t="s">
        <v>253</v>
      </c>
      <c r="E129" s="34" t="s">
        <v>1566</v>
      </c>
      <c r="F129" s="35">
        <v>95</v>
      </c>
      <c r="G129" s="38">
        <v>6924.58</v>
      </c>
      <c r="H129" s="35">
        <v>2021</v>
      </c>
    </row>
    <row r="130" spans="2:8" x14ac:dyDescent="0.3">
      <c r="B130" s="34" t="s">
        <v>1187</v>
      </c>
      <c r="C130" s="34" t="s">
        <v>254</v>
      </c>
      <c r="D130" s="34" t="s">
        <v>255</v>
      </c>
      <c r="E130" s="34" t="s">
        <v>1565</v>
      </c>
      <c r="F130" s="35">
        <v>38</v>
      </c>
      <c r="G130" s="38">
        <v>6568.61</v>
      </c>
      <c r="H130" s="35">
        <v>2019</v>
      </c>
    </row>
    <row r="131" spans="2:8" x14ac:dyDescent="0.3">
      <c r="B131" s="34" t="s">
        <v>1188</v>
      </c>
      <c r="C131" s="34" t="s">
        <v>256</v>
      </c>
      <c r="D131" s="34" t="s">
        <v>257</v>
      </c>
      <c r="E131" s="34" t="s">
        <v>1569</v>
      </c>
      <c r="F131" s="35">
        <v>68</v>
      </c>
      <c r="G131" s="38">
        <v>476.42</v>
      </c>
      <c r="H131" s="35">
        <v>2013</v>
      </c>
    </row>
    <row r="132" spans="2:8" x14ac:dyDescent="0.3">
      <c r="B132" s="34" t="s">
        <v>1189</v>
      </c>
      <c r="C132" s="34" t="s">
        <v>258</v>
      </c>
      <c r="D132" s="34" t="s">
        <v>259</v>
      </c>
      <c r="E132" s="34" t="s">
        <v>1568</v>
      </c>
      <c r="F132" s="35">
        <v>16</v>
      </c>
      <c r="G132" s="38">
        <v>6665.74</v>
      </c>
      <c r="H132" s="35">
        <v>2010</v>
      </c>
    </row>
    <row r="133" spans="2:8" x14ac:dyDescent="0.3">
      <c r="B133" s="34" t="s">
        <v>1190</v>
      </c>
      <c r="C133" s="34" t="s">
        <v>260</v>
      </c>
      <c r="D133" s="34" t="s">
        <v>261</v>
      </c>
      <c r="E133" s="34" t="s">
        <v>1567</v>
      </c>
      <c r="F133" s="35">
        <v>93</v>
      </c>
      <c r="G133" s="38">
        <v>6856.97</v>
      </c>
      <c r="H133" s="35">
        <v>2023</v>
      </c>
    </row>
    <row r="134" spans="2:8" x14ac:dyDescent="0.3">
      <c r="B134" s="34" t="s">
        <v>1191</v>
      </c>
      <c r="C134" s="34" t="s">
        <v>262</v>
      </c>
      <c r="D134" s="34" t="s">
        <v>263</v>
      </c>
      <c r="E134" s="34" t="s">
        <v>1569</v>
      </c>
      <c r="F134" s="35">
        <v>9</v>
      </c>
      <c r="G134" s="38">
        <v>6019.41</v>
      </c>
      <c r="H134" s="35">
        <v>2018</v>
      </c>
    </row>
    <row r="135" spans="2:8" x14ac:dyDescent="0.3">
      <c r="B135" s="34" t="s">
        <v>1192</v>
      </c>
      <c r="C135" s="34" t="s">
        <v>264</v>
      </c>
      <c r="D135" s="34" t="s">
        <v>265</v>
      </c>
      <c r="E135" s="34" t="s">
        <v>1565</v>
      </c>
      <c r="F135" s="35">
        <v>2</v>
      </c>
      <c r="G135" s="38">
        <v>3901.46</v>
      </c>
      <c r="H135" s="35">
        <v>2015</v>
      </c>
    </row>
    <row r="136" spans="2:8" x14ac:dyDescent="0.3">
      <c r="B136" s="34" t="s">
        <v>1193</v>
      </c>
      <c r="C136" s="34" t="s">
        <v>266</v>
      </c>
      <c r="D136" s="34" t="s">
        <v>267</v>
      </c>
      <c r="E136" s="34" t="s">
        <v>1566</v>
      </c>
      <c r="F136" s="35">
        <v>99</v>
      </c>
      <c r="G136" s="38">
        <v>838.94</v>
      </c>
      <c r="H136" s="35">
        <v>2012</v>
      </c>
    </row>
    <row r="137" spans="2:8" x14ac:dyDescent="0.3">
      <c r="B137" s="34" t="s">
        <v>1194</v>
      </c>
      <c r="C137" s="34" t="s">
        <v>268</v>
      </c>
      <c r="D137" s="34" t="s">
        <v>269</v>
      </c>
      <c r="E137" s="34" t="s">
        <v>1568</v>
      </c>
      <c r="F137" s="35">
        <v>56</v>
      </c>
      <c r="G137" s="38">
        <v>132.51</v>
      </c>
      <c r="H137" s="35">
        <v>2017</v>
      </c>
    </row>
    <row r="138" spans="2:8" x14ac:dyDescent="0.3">
      <c r="B138" s="34" t="s">
        <v>1195</v>
      </c>
      <c r="C138" s="34" t="s">
        <v>270</v>
      </c>
      <c r="D138" s="34" t="s">
        <v>271</v>
      </c>
      <c r="E138" s="34" t="s">
        <v>1568</v>
      </c>
      <c r="F138" s="35">
        <v>69</v>
      </c>
      <c r="G138" s="38">
        <v>1055.77</v>
      </c>
      <c r="H138" s="35">
        <v>2018</v>
      </c>
    </row>
    <row r="139" spans="2:8" x14ac:dyDescent="0.3">
      <c r="B139" s="34" t="s">
        <v>1196</v>
      </c>
      <c r="C139" s="34" t="s">
        <v>272</v>
      </c>
      <c r="D139" s="34" t="s">
        <v>273</v>
      </c>
      <c r="E139" s="34" t="s">
        <v>1565</v>
      </c>
      <c r="F139" s="35">
        <v>47</v>
      </c>
      <c r="G139" s="38">
        <v>9515.7199999999993</v>
      </c>
      <c r="H139" s="35">
        <v>2022</v>
      </c>
    </row>
    <row r="140" spans="2:8" x14ac:dyDescent="0.3">
      <c r="B140" s="34" t="s">
        <v>1197</v>
      </c>
      <c r="C140" s="34" t="s">
        <v>274</v>
      </c>
      <c r="D140" s="34" t="s">
        <v>275</v>
      </c>
      <c r="E140" s="34" t="s">
        <v>1569</v>
      </c>
      <c r="F140" s="35">
        <v>93</v>
      </c>
      <c r="G140" s="38">
        <v>1590.71</v>
      </c>
      <c r="H140" s="35">
        <v>2016</v>
      </c>
    </row>
    <row r="141" spans="2:8" x14ac:dyDescent="0.3">
      <c r="B141" s="34" t="s">
        <v>1198</v>
      </c>
      <c r="C141" s="34" t="s">
        <v>276</v>
      </c>
      <c r="D141" s="34" t="s">
        <v>277</v>
      </c>
      <c r="E141" s="34" t="s">
        <v>1568</v>
      </c>
      <c r="F141" s="35">
        <v>65</v>
      </c>
      <c r="G141" s="38">
        <v>9109.06</v>
      </c>
      <c r="H141" s="35">
        <v>2012</v>
      </c>
    </row>
    <row r="142" spans="2:8" x14ac:dyDescent="0.3">
      <c r="B142" s="34" t="s">
        <v>1199</v>
      </c>
      <c r="C142" s="34" t="s">
        <v>278</v>
      </c>
      <c r="D142" s="34" t="s">
        <v>279</v>
      </c>
      <c r="E142" s="34" t="s">
        <v>1566</v>
      </c>
      <c r="F142" s="35">
        <v>85</v>
      </c>
      <c r="G142" s="38">
        <v>1224.3</v>
      </c>
      <c r="H142" s="35">
        <v>2011</v>
      </c>
    </row>
    <row r="143" spans="2:8" x14ac:dyDescent="0.3">
      <c r="B143" s="34" t="s">
        <v>1200</v>
      </c>
      <c r="C143" s="34" t="s">
        <v>280</v>
      </c>
      <c r="D143" s="34" t="s">
        <v>281</v>
      </c>
      <c r="E143" s="34" t="s">
        <v>1568</v>
      </c>
      <c r="F143" s="35">
        <v>61</v>
      </c>
      <c r="G143" s="38">
        <v>6856.77</v>
      </c>
      <c r="H143" s="35">
        <v>2022</v>
      </c>
    </row>
    <row r="144" spans="2:8" x14ac:dyDescent="0.3">
      <c r="B144" s="34" t="s">
        <v>1201</v>
      </c>
      <c r="C144" s="34" t="s">
        <v>282</v>
      </c>
      <c r="D144" s="34" t="s">
        <v>283</v>
      </c>
      <c r="E144" s="34" t="s">
        <v>1567</v>
      </c>
      <c r="F144" s="35">
        <v>13</v>
      </c>
      <c r="G144" s="38">
        <v>2030.19</v>
      </c>
      <c r="H144" s="35">
        <v>2010</v>
      </c>
    </row>
    <row r="145" spans="2:8" x14ac:dyDescent="0.3">
      <c r="B145" s="34" t="s">
        <v>1202</v>
      </c>
      <c r="C145" s="34" t="s">
        <v>284</v>
      </c>
      <c r="D145" s="34" t="s">
        <v>285</v>
      </c>
      <c r="E145" s="34" t="s">
        <v>1568</v>
      </c>
      <c r="F145" s="35">
        <v>64</v>
      </c>
      <c r="G145" s="38">
        <v>8540.14</v>
      </c>
      <c r="H145" s="35">
        <v>2021</v>
      </c>
    </row>
    <row r="146" spans="2:8" x14ac:dyDescent="0.3">
      <c r="B146" s="34" t="s">
        <v>1203</v>
      </c>
      <c r="C146" s="34" t="s">
        <v>286</v>
      </c>
      <c r="D146" s="34" t="s">
        <v>287</v>
      </c>
      <c r="E146" s="34" t="s">
        <v>1568</v>
      </c>
      <c r="F146" s="35">
        <v>13</v>
      </c>
      <c r="G146" s="38">
        <v>2304.89</v>
      </c>
      <c r="H146" s="35">
        <v>2020</v>
      </c>
    </row>
    <row r="147" spans="2:8" x14ac:dyDescent="0.3">
      <c r="B147" s="34" t="s">
        <v>1204</v>
      </c>
      <c r="C147" s="34" t="s">
        <v>288</v>
      </c>
      <c r="D147" s="34" t="s">
        <v>289</v>
      </c>
      <c r="E147" s="34" t="s">
        <v>1565</v>
      </c>
      <c r="F147" s="35">
        <v>85</v>
      </c>
      <c r="G147" s="38">
        <v>5293.72</v>
      </c>
      <c r="H147" s="35">
        <v>2011</v>
      </c>
    </row>
    <row r="148" spans="2:8" x14ac:dyDescent="0.3">
      <c r="B148" s="34" t="s">
        <v>1205</v>
      </c>
      <c r="C148" s="34" t="s">
        <v>290</v>
      </c>
      <c r="D148" s="34" t="s">
        <v>291</v>
      </c>
      <c r="E148" s="34" t="s">
        <v>1564</v>
      </c>
      <c r="F148" s="35">
        <v>45</v>
      </c>
      <c r="G148" s="38">
        <v>8712.83</v>
      </c>
      <c r="H148" s="35">
        <v>2017</v>
      </c>
    </row>
    <row r="149" spans="2:8" x14ac:dyDescent="0.3">
      <c r="B149" s="34" t="s">
        <v>1206</v>
      </c>
      <c r="C149" s="34" t="s">
        <v>292</v>
      </c>
      <c r="D149" s="34" t="s">
        <v>293</v>
      </c>
      <c r="E149" s="34" t="s">
        <v>1568</v>
      </c>
      <c r="F149" s="35">
        <v>53</v>
      </c>
      <c r="G149" s="38">
        <v>7234.49</v>
      </c>
      <c r="H149" s="35">
        <v>2016</v>
      </c>
    </row>
    <row r="150" spans="2:8" x14ac:dyDescent="0.3">
      <c r="B150" s="34" t="s">
        <v>1207</v>
      </c>
      <c r="C150" s="34" t="s">
        <v>294</v>
      </c>
      <c r="D150" s="34" t="s">
        <v>295</v>
      </c>
      <c r="E150" s="34" t="s">
        <v>1564</v>
      </c>
      <c r="F150" s="35">
        <v>40</v>
      </c>
      <c r="G150" s="38">
        <v>7686.43</v>
      </c>
      <c r="H150" s="35">
        <v>2012</v>
      </c>
    </row>
    <row r="151" spans="2:8" x14ac:dyDescent="0.3">
      <c r="B151" s="34" t="s">
        <v>1208</v>
      </c>
      <c r="C151" s="34" t="s">
        <v>296</v>
      </c>
      <c r="D151" s="34" t="s">
        <v>297</v>
      </c>
      <c r="E151" s="34" t="s">
        <v>1568</v>
      </c>
      <c r="F151" s="35">
        <v>85</v>
      </c>
      <c r="G151" s="38">
        <v>4445.1000000000004</v>
      </c>
      <c r="H151" s="35">
        <v>2020</v>
      </c>
    </row>
    <row r="152" spans="2:8" x14ac:dyDescent="0.3">
      <c r="B152" s="34" t="s">
        <v>1209</v>
      </c>
      <c r="C152" s="34" t="s">
        <v>298</v>
      </c>
      <c r="D152" s="34" t="s">
        <v>299</v>
      </c>
      <c r="E152" s="34" t="s">
        <v>1569</v>
      </c>
      <c r="F152" s="35">
        <v>27</v>
      </c>
      <c r="G152" s="38">
        <v>4908.6400000000003</v>
      </c>
      <c r="H152" s="35">
        <v>2016</v>
      </c>
    </row>
    <row r="153" spans="2:8" x14ac:dyDescent="0.3">
      <c r="B153" s="34" t="s">
        <v>1210</v>
      </c>
      <c r="C153" s="34" t="s">
        <v>300</v>
      </c>
      <c r="D153" s="34" t="s">
        <v>301</v>
      </c>
      <c r="E153" s="34" t="s">
        <v>1565</v>
      </c>
      <c r="F153" s="35">
        <v>85</v>
      </c>
      <c r="G153" s="38">
        <v>2831.71</v>
      </c>
      <c r="H153" s="35">
        <v>2010</v>
      </c>
    </row>
    <row r="154" spans="2:8" x14ac:dyDescent="0.3">
      <c r="B154" s="34" t="s">
        <v>1211</v>
      </c>
      <c r="C154" s="34" t="s">
        <v>302</v>
      </c>
      <c r="D154" s="34" t="s">
        <v>303</v>
      </c>
      <c r="E154" s="34" t="s">
        <v>1564</v>
      </c>
      <c r="F154" s="35">
        <v>98</v>
      </c>
      <c r="G154" s="38">
        <v>3607.84</v>
      </c>
      <c r="H154" s="35">
        <v>2018</v>
      </c>
    </row>
    <row r="155" spans="2:8" x14ac:dyDescent="0.3">
      <c r="B155" s="34" t="s">
        <v>1212</v>
      </c>
      <c r="C155" s="34" t="s">
        <v>304</v>
      </c>
      <c r="D155" s="34" t="s">
        <v>305</v>
      </c>
      <c r="E155" s="34" t="s">
        <v>1568</v>
      </c>
      <c r="F155" s="35">
        <v>41</v>
      </c>
      <c r="G155" s="38">
        <v>9777.4500000000007</v>
      </c>
      <c r="H155" s="35">
        <v>2013</v>
      </c>
    </row>
    <row r="156" spans="2:8" x14ac:dyDescent="0.3">
      <c r="B156" s="34" t="s">
        <v>1213</v>
      </c>
      <c r="C156" s="34" t="s">
        <v>306</v>
      </c>
      <c r="D156" s="34" t="s">
        <v>307</v>
      </c>
      <c r="E156" s="34" t="s">
        <v>1566</v>
      </c>
      <c r="F156" s="35">
        <v>47</v>
      </c>
      <c r="G156" s="38">
        <v>6062.84</v>
      </c>
      <c r="H156" s="35">
        <v>2012</v>
      </c>
    </row>
    <row r="157" spans="2:8" x14ac:dyDescent="0.3">
      <c r="B157" s="34" t="s">
        <v>1214</v>
      </c>
      <c r="C157" s="34" t="s">
        <v>308</v>
      </c>
      <c r="D157" s="34" t="s">
        <v>309</v>
      </c>
      <c r="E157" s="34" t="s">
        <v>1568</v>
      </c>
      <c r="F157" s="35">
        <v>91</v>
      </c>
      <c r="G157" s="38">
        <v>1444.52</v>
      </c>
      <c r="H157" s="35">
        <v>2023</v>
      </c>
    </row>
    <row r="158" spans="2:8" x14ac:dyDescent="0.3">
      <c r="B158" s="34" t="s">
        <v>1215</v>
      </c>
      <c r="C158" s="34" t="s">
        <v>310</v>
      </c>
      <c r="D158" s="34" t="s">
        <v>311</v>
      </c>
      <c r="E158" s="34" t="s">
        <v>1567</v>
      </c>
      <c r="F158" s="35">
        <v>31</v>
      </c>
      <c r="G158" s="38">
        <v>3740.02</v>
      </c>
      <c r="H158" s="35">
        <v>2020</v>
      </c>
    </row>
    <row r="159" spans="2:8" x14ac:dyDescent="0.3">
      <c r="B159" s="34" t="s">
        <v>1216</v>
      </c>
      <c r="C159" s="34" t="s">
        <v>312</v>
      </c>
      <c r="D159" s="34" t="s">
        <v>313</v>
      </c>
      <c r="E159" s="34" t="s">
        <v>1567</v>
      </c>
      <c r="F159" s="35">
        <v>60</v>
      </c>
      <c r="G159" s="38">
        <v>6673.19</v>
      </c>
      <c r="H159" s="35">
        <v>2017</v>
      </c>
    </row>
    <row r="160" spans="2:8" x14ac:dyDescent="0.3">
      <c r="B160" s="34" t="s">
        <v>1217</v>
      </c>
      <c r="C160" s="34" t="s">
        <v>314</v>
      </c>
      <c r="D160" s="34" t="s">
        <v>315</v>
      </c>
      <c r="E160" s="34" t="s">
        <v>1569</v>
      </c>
      <c r="F160" s="35">
        <v>28</v>
      </c>
      <c r="G160" s="38">
        <v>2461.34</v>
      </c>
      <c r="H160" s="35">
        <v>2012</v>
      </c>
    </row>
    <row r="161" spans="2:8" x14ac:dyDescent="0.3">
      <c r="B161" s="34" t="s">
        <v>1218</v>
      </c>
      <c r="C161" s="34" t="s">
        <v>316</v>
      </c>
      <c r="D161" s="34" t="s">
        <v>317</v>
      </c>
      <c r="E161" s="34" t="s">
        <v>1565</v>
      </c>
      <c r="F161" s="35">
        <v>77</v>
      </c>
      <c r="G161" s="38">
        <v>243.35</v>
      </c>
      <c r="H161" s="35">
        <v>2018</v>
      </c>
    </row>
    <row r="162" spans="2:8" x14ac:dyDescent="0.3">
      <c r="B162" s="34" t="s">
        <v>1219</v>
      </c>
      <c r="C162" s="34" t="s">
        <v>318</v>
      </c>
      <c r="D162" s="34" t="s">
        <v>319</v>
      </c>
      <c r="E162" s="34" t="s">
        <v>1569</v>
      </c>
      <c r="F162" s="35">
        <v>91</v>
      </c>
      <c r="G162" s="38">
        <v>6540.43</v>
      </c>
      <c r="H162" s="35">
        <v>2015</v>
      </c>
    </row>
    <row r="163" spans="2:8" x14ac:dyDescent="0.3">
      <c r="B163" s="34" t="s">
        <v>1220</v>
      </c>
      <c r="C163" s="34" t="s">
        <v>320</v>
      </c>
      <c r="D163" s="34" t="s">
        <v>321</v>
      </c>
      <c r="E163" s="34" t="s">
        <v>1565</v>
      </c>
      <c r="F163" s="35">
        <v>29</v>
      </c>
      <c r="G163" s="38">
        <v>5465.99</v>
      </c>
      <c r="H163" s="35">
        <v>2010</v>
      </c>
    </row>
    <row r="164" spans="2:8" x14ac:dyDescent="0.3">
      <c r="B164" s="34" t="s">
        <v>1221</v>
      </c>
      <c r="C164" s="34" t="s">
        <v>322</v>
      </c>
      <c r="D164" s="34" t="s">
        <v>323</v>
      </c>
      <c r="E164" s="34" t="s">
        <v>1566</v>
      </c>
      <c r="F164" s="35">
        <v>30</v>
      </c>
      <c r="G164" s="38">
        <v>3055.59</v>
      </c>
      <c r="H164" s="35">
        <v>2012</v>
      </c>
    </row>
    <row r="165" spans="2:8" x14ac:dyDescent="0.3">
      <c r="B165" s="34" t="s">
        <v>1222</v>
      </c>
      <c r="C165" s="34" t="s">
        <v>324</v>
      </c>
      <c r="D165" s="34" t="s">
        <v>325</v>
      </c>
      <c r="E165" s="34" t="s">
        <v>1564</v>
      </c>
      <c r="F165" s="35">
        <v>35</v>
      </c>
      <c r="G165" s="38">
        <v>6629.53</v>
      </c>
      <c r="H165" s="35">
        <v>2011</v>
      </c>
    </row>
    <row r="166" spans="2:8" x14ac:dyDescent="0.3">
      <c r="B166" s="34" t="s">
        <v>1223</v>
      </c>
      <c r="C166" s="34" t="s">
        <v>326</v>
      </c>
      <c r="D166" s="34" t="s">
        <v>327</v>
      </c>
      <c r="E166" s="34" t="s">
        <v>1567</v>
      </c>
      <c r="F166" s="35">
        <v>56</v>
      </c>
      <c r="G166" s="38">
        <v>9867.65</v>
      </c>
      <c r="H166" s="35">
        <v>2019</v>
      </c>
    </row>
    <row r="167" spans="2:8" x14ac:dyDescent="0.3">
      <c r="B167" s="34" t="s">
        <v>1224</v>
      </c>
      <c r="C167" s="34" t="s">
        <v>328</v>
      </c>
      <c r="D167" s="34" t="s">
        <v>329</v>
      </c>
      <c r="E167" s="34" t="s">
        <v>1564</v>
      </c>
      <c r="F167" s="35">
        <v>8</v>
      </c>
      <c r="G167" s="38">
        <v>5567.85</v>
      </c>
      <c r="H167" s="35">
        <v>2011</v>
      </c>
    </row>
    <row r="168" spans="2:8" x14ac:dyDescent="0.3">
      <c r="B168" s="34" t="s">
        <v>1225</v>
      </c>
      <c r="C168" s="34" t="s">
        <v>330</v>
      </c>
      <c r="D168" s="34" t="s">
        <v>331</v>
      </c>
      <c r="E168" s="34" t="s">
        <v>1569</v>
      </c>
      <c r="F168" s="35">
        <v>74</v>
      </c>
      <c r="G168" s="38">
        <v>273.64</v>
      </c>
      <c r="H168" s="35">
        <v>2013</v>
      </c>
    </row>
    <row r="169" spans="2:8" x14ac:dyDescent="0.3">
      <c r="B169" s="34" t="s">
        <v>1226</v>
      </c>
      <c r="C169" s="34" t="s">
        <v>332</v>
      </c>
      <c r="D169" s="34" t="s">
        <v>333</v>
      </c>
      <c r="E169" s="34" t="s">
        <v>1567</v>
      </c>
      <c r="F169" s="35">
        <v>52</v>
      </c>
      <c r="G169" s="38">
        <v>1205.69</v>
      </c>
      <c r="H169" s="35">
        <v>2022</v>
      </c>
    </row>
    <row r="170" spans="2:8" x14ac:dyDescent="0.3">
      <c r="B170" s="34" t="s">
        <v>1227</v>
      </c>
      <c r="C170" s="34" t="s">
        <v>334</v>
      </c>
      <c r="D170" s="34" t="s">
        <v>335</v>
      </c>
      <c r="E170" s="34" t="s">
        <v>1566</v>
      </c>
      <c r="F170" s="35">
        <v>49</v>
      </c>
      <c r="G170" s="38">
        <v>8592.7099999999991</v>
      </c>
      <c r="H170" s="35">
        <v>2015</v>
      </c>
    </row>
    <row r="171" spans="2:8" x14ac:dyDescent="0.3">
      <c r="B171" s="34" t="s">
        <v>1228</v>
      </c>
      <c r="C171" s="34" t="s">
        <v>336</v>
      </c>
      <c r="D171" s="34" t="s">
        <v>337</v>
      </c>
      <c r="E171" s="34" t="s">
        <v>1566</v>
      </c>
      <c r="F171" s="35">
        <v>3</v>
      </c>
      <c r="G171" s="38">
        <v>2663.37</v>
      </c>
      <c r="H171" s="35">
        <v>2016</v>
      </c>
    </row>
    <row r="172" spans="2:8" x14ac:dyDescent="0.3">
      <c r="B172" s="34" t="s">
        <v>1229</v>
      </c>
      <c r="C172" s="34" t="s">
        <v>338</v>
      </c>
      <c r="D172" s="34" t="s">
        <v>339</v>
      </c>
      <c r="E172" s="34" t="s">
        <v>1564</v>
      </c>
      <c r="F172" s="35">
        <v>34</v>
      </c>
      <c r="G172" s="38">
        <v>9476.74</v>
      </c>
      <c r="H172" s="35">
        <v>2022</v>
      </c>
    </row>
    <row r="173" spans="2:8" x14ac:dyDescent="0.3">
      <c r="B173" s="34" t="s">
        <v>1230</v>
      </c>
      <c r="C173" s="34" t="s">
        <v>340</v>
      </c>
      <c r="D173" s="34" t="s">
        <v>341</v>
      </c>
      <c r="E173" s="34" t="s">
        <v>1566</v>
      </c>
      <c r="F173" s="35">
        <v>74</v>
      </c>
      <c r="G173" s="38">
        <v>4048.14</v>
      </c>
      <c r="H173" s="35">
        <v>2017</v>
      </c>
    </row>
    <row r="174" spans="2:8" x14ac:dyDescent="0.3">
      <c r="B174" s="34" t="s">
        <v>1231</v>
      </c>
      <c r="C174" s="34" t="s">
        <v>342</v>
      </c>
      <c r="D174" s="34" t="s">
        <v>343</v>
      </c>
      <c r="E174" s="34" t="s">
        <v>1564</v>
      </c>
      <c r="F174" s="35">
        <v>23</v>
      </c>
      <c r="G174" s="38">
        <v>7313.05</v>
      </c>
      <c r="H174" s="35">
        <v>2014</v>
      </c>
    </row>
    <row r="175" spans="2:8" x14ac:dyDescent="0.3">
      <c r="B175" s="34" t="s">
        <v>1232</v>
      </c>
      <c r="C175" s="34" t="s">
        <v>344</v>
      </c>
      <c r="D175" s="34" t="s">
        <v>345</v>
      </c>
      <c r="E175" s="34" t="s">
        <v>1569</v>
      </c>
      <c r="F175" s="35">
        <v>21</v>
      </c>
      <c r="G175" s="38">
        <v>6781.67</v>
      </c>
      <c r="H175" s="35">
        <v>2018</v>
      </c>
    </row>
    <row r="176" spans="2:8" x14ac:dyDescent="0.3">
      <c r="B176" s="34" t="s">
        <v>1233</v>
      </c>
      <c r="C176" s="34" t="s">
        <v>346</v>
      </c>
      <c r="D176" s="34" t="s">
        <v>347</v>
      </c>
      <c r="E176" s="34" t="s">
        <v>1568</v>
      </c>
      <c r="F176" s="35">
        <v>90</v>
      </c>
      <c r="G176" s="38">
        <v>4538.84</v>
      </c>
      <c r="H176" s="35">
        <v>2019</v>
      </c>
    </row>
    <row r="177" spans="2:8" x14ac:dyDescent="0.3">
      <c r="B177" s="34" t="s">
        <v>1234</v>
      </c>
      <c r="C177" s="34" t="s">
        <v>348</v>
      </c>
      <c r="D177" s="34" t="s">
        <v>349</v>
      </c>
      <c r="E177" s="34" t="s">
        <v>1568</v>
      </c>
      <c r="F177" s="35">
        <v>14</v>
      </c>
      <c r="G177" s="38">
        <v>2792.89</v>
      </c>
      <c r="H177" s="35">
        <v>2020</v>
      </c>
    </row>
    <row r="178" spans="2:8" x14ac:dyDescent="0.3">
      <c r="B178" s="34" t="s">
        <v>1235</v>
      </c>
      <c r="C178" s="34" t="s">
        <v>350</v>
      </c>
      <c r="D178" s="34" t="s">
        <v>351</v>
      </c>
      <c r="E178" s="34" t="s">
        <v>1566</v>
      </c>
      <c r="F178" s="35">
        <v>35</v>
      </c>
      <c r="G178" s="38">
        <v>6326.73</v>
      </c>
      <c r="H178" s="35">
        <v>2010</v>
      </c>
    </row>
    <row r="179" spans="2:8" x14ac:dyDescent="0.3">
      <c r="B179" s="34" t="s">
        <v>1236</v>
      </c>
      <c r="C179" s="34" t="s">
        <v>352</v>
      </c>
      <c r="D179" s="34" t="s">
        <v>353</v>
      </c>
      <c r="E179" s="34" t="s">
        <v>1564</v>
      </c>
      <c r="F179" s="35">
        <v>80</v>
      </c>
      <c r="G179" s="38">
        <v>7786.87</v>
      </c>
      <c r="H179" s="35">
        <v>2018</v>
      </c>
    </row>
    <row r="180" spans="2:8" x14ac:dyDescent="0.3">
      <c r="B180" s="34" t="s">
        <v>1237</v>
      </c>
      <c r="C180" s="34" t="s">
        <v>354</v>
      </c>
      <c r="D180" s="34" t="s">
        <v>355</v>
      </c>
      <c r="E180" s="34" t="s">
        <v>1568</v>
      </c>
      <c r="F180" s="35">
        <v>12</v>
      </c>
      <c r="G180" s="38">
        <v>7939.43</v>
      </c>
      <c r="H180" s="35">
        <v>2014</v>
      </c>
    </row>
    <row r="181" spans="2:8" x14ac:dyDescent="0.3">
      <c r="B181" s="34" t="s">
        <v>1238</v>
      </c>
      <c r="C181" s="34" t="s">
        <v>356</v>
      </c>
      <c r="D181" s="34" t="s">
        <v>357</v>
      </c>
      <c r="E181" s="34" t="s">
        <v>1566</v>
      </c>
      <c r="F181" s="35">
        <v>96</v>
      </c>
      <c r="G181" s="38">
        <v>8356.64</v>
      </c>
      <c r="H181" s="35">
        <v>2021</v>
      </c>
    </row>
    <row r="182" spans="2:8" x14ac:dyDescent="0.3">
      <c r="B182" s="34" t="s">
        <v>1239</v>
      </c>
      <c r="C182" s="34" t="s">
        <v>358</v>
      </c>
      <c r="D182" s="34" t="s">
        <v>359</v>
      </c>
      <c r="E182" s="34" t="s">
        <v>1565</v>
      </c>
      <c r="F182" s="35">
        <v>15</v>
      </c>
      <c r="G182" s="38">
        <v>6131.81</v>
      </c>
      <c r="H182" s="35">
        <v>2023</v>
      </c>
    </row>
    <row r="183" spans="2:8" x14ac:dyDescent="0.3">
      <c r="B183" s="34" t="s">
        <v>1240</v>
      </c>
      <c r="C183" s="34" t="s">
        <v>360</v>
      </c>
      <c r="D183" s="34" t="s">
        <v>361</v>
      </c>
      <c r="E183" s="34" t="s">
        <v>1566</v>
      </c>
      <c r="F183" s="35">
        <v>64</v>
      </c>
      <c r="G183" s="38">
        <v>463.21</v>
      </c>
      <c r="H183" s="35">
        <v>2011</v>
      </c>
    </row>
    <row r="184" spans="2:8" x14ac:dyDescent="0.3">
      <c r="B184" s="34" t="s">
        <v>1241</v>
      </c>
      <c r="C184" s="34" t="s">
        <v>362</v>
      </c>
      <c r="D184" s="34" t="s">
        <v>363</v>
      </c>
      <c r="E184" s="34" t="s">
        <v>1568</v>
      </c>
      <c r="F184" s="35">
        <v>21</v>
      </c>
      <c r="G184" s="38">
        <v>9807.5300000000007</v>
      </c>
      <c r="H184" s="35">
        <v>2012</v>
      </c>
    </row>
    <row r="185" spans="2:8" x14ac:dyDescent="0.3">
      <c r="B185" s="34" t="s">
        <v>1242</v>
      </c>
      <c r="C185" s="34" t="s">
        <v>364</v>
      </c>
      <c r="D185" s="34" t="s">
        <v>365</v>
      </c>
      <c r="E185" s="34" t="s">
        <v>1568</v>
      </c>
      <c r="F185" s="35">
        <v>52</v>
      </c>
      <c r="G185" s="38">
        <v>8229.43</v>
      </c>
      <c r="H185" s="35">
        <v>2022</v>
      </c>
    </row>
    <row r="186" spans="2:8" x14ac:dyDescent="0.3">
      <c r="B186" s="34" t="s">
        <v>1243</v>
      </c>
      <c r="C186" s="34" t="s">
        <v>366</v>
      </c>
      <c r="D186" s="34" t="s">
        <v>367</v>
      </c>
      <c r="E186" s="34" t="s">
        <v>1568</v>
      </c>
      <c r="F186" s="35">
        <v>35</v>
      </c>
      <c r="G186" s="38">
        <v>1847.15</v>
      </c>
      <c r="H186" s="35">
        <v>2012</v>
      </c>
    </row>
    <row r="187" spans="2:8" x14ac:dyDescent="0.3">
      <c r="B187" s="34" t="s">
        <v>1244</v>
      </c>
      <c r="C187" s="34" t="s">
        <v>368</v>
      </c>
      <c r="D187" s="34" t="s">
        <v>369</v>
      </c>
      <c r="E187" s="34" t="s">
        <v>1568</v>
      </c>
      <c r="F187" s="35">
        <v>5</v>
      </c>
      <c r="G187" s="38">
        <v>1188.5899999999999</v>
      </c>
      <c r="H187" s="35">
        <v>2014</v>
      </c>
    </row>
    <row r="188" spans="2:8" x14ac:dyDescent="0.3">
      <c r="B188" s="34" t="s">
        <v>1245</v>
      </c>
      <c r="C188" s="34" t="s">
        <v>370</v>
      </c>
      <c r="D188" s="34" t="s">
        <v>371</v>
      </c>
      <c r="E188" s="34" t="s">
        <v>1569</v>
      </c>
      <c r="F188" s="35">
        <v>87</v>
      </c>
      <c r="G188" s="38">
        <v>6283.47</v>
      </c>
      <c r="H188" s="35">
        <v>2015</v>
      </c>
    </row>
    <row r="189" spans="2:8" x14ac:dyDescent="0.3">
      <c r="B189" s="34" t="s">
        <v>1246</v>
      </c>
      <c r="C189" s="34" t="s">
        <v>372</v>
      </c>
      <c r="D189" s="34" t="s">
        <v>373</v>
      </c>
      <c r="E189" s="34" t="s">
        <v>1568</v>
      </c>
      <c r="F189" s="35">
        <v>6</v>
      </c>
      <c r="G189" s="38">
        <v>5446.43</v>
      </c>
      <c r="H189" s="35">
        <v>2011</v>
      </c>
    </row>
    <row r="190" spans="2:8" x14ac:dyDescent="0.3">
      <c r="B190" s="34" t="s">
        <v>1247</v>
      </c>
      <c r="C190" s="34" t="s">
        <v>374</v>
      </c>
      <c r="D190" s="34" t="s">
        <v>375</v>
      </c>
      <c r="E190" s="34" t="s">
        <v>1567</v>
      </c>
      <c r="F190" s="35">
        <v>18</v>
      </c>
      <c r="G190" s="38">
        <v>4744.46</v>
      </c>
      <c r="H190" s="35">
        <v>2011</v>
      </c>
    </row>
    <row r="191" spans="2:8" x14ac:dyDescent="0.3">
      <c r="B191" s="34" t="s">
        <v>1248</v>
      </c>
      <c r="C191" s="34" t="s">
        <v>376</v>
      </c>
      <c r="D191" s="34" t="s">
        <v>377</v>
      </c>
      <c r="E191" s="34" t="s">
        <v>1565</v>
      </c>
      <c r="F191" s="35">
        <v>89</v>
      </c>
      <c r="G191" s="38">
        <v>5801.37</v>
      </c>
      <c r="H191" s="35">
        <v>2016</v>
      </c>
    </row>
    <row r="192" spans="2:8" x14ac:dyDescent="0.3">
      <c r="B192" s="34" t="s">
        <v>1249</v>
      </c>
      <c r="C192" s="34" t="s">
        <v>378</v>
      </c>
      <c r="D192" s="34" t="s">
        <v>379</v>
      </c>
      <c r="E192" s="34" t="s">
        <v>1568</v>
      </c>
      <c r="F192" s="35">
        <v>47</v>
      </c>
      <c r="G192" s="38">
        <v>8266.61</v>
      </c>
      <c r="H192" s="35">
        <v>2016</v>
      </c>
    </row>
    <row r="193" spans="2:8" x14ac:dyDescent="0.3">
      <c r="B193" s="34" t="s">
        <v>1250</v>
      </c>
      <c r="C193" s="34" t="s">
        <v>380</v>
      </c>
      <c r="D193" s="34" t="s">
        <v>381</v>
      </c>
      <c r="E193" s="34" t="s">
        <v>1567</v>
      </c>
      <c r="F193" s="35">
        <v>15</v>
      </c>
      <c r="G193" s="38">
        <v>6130.98</v>
      </c>
      <c r="H193" s="35">
        <v>2015</v>
      </c>
    </row>
    <row r="194" spans="2:8" x14ac:dyDescent="0.3">
      <c r="B194" s="34" t="s">
        <v>1251</v>
      </c>
      <c r="C194" s="34" t="s">
        <v>382</v>
      </c>
      <c r="D194" s="34" t="s">
        <v>383</v>
      </c>
      <c r="E194" s="34" t="s">
        <v>1568</v>
      </c>
      <c r="F194" s="35">
        <v>71</v>
      </c>
      <c r="G194" s="38">
        <v>9449.06</v>
      </c>
      <c r="H194" s="35">
        <v>2010</v>
      </c>
    </row>
    <row r="195" spans="2:8" x14ac:dyDescent="0.3">
      <c r="B195" s="34" t="s">
        <v>1252</v>
      </c>
      <c r="C195" s="34" t="s">
        <v>384</v>
      </c>
      <c r="D195" s="34" t="s">
        <v>385</v>
      </c>
      <c r="E195" s="34" t="s">
        <v>1569</v>
      </c>
      <c r="F195" s="35">
        <v>97</v>
      </c>
      <c r="G195" s="38">
        <v>4143.6400000000003</v>
      </c>
      <c r="H195" s="35">
        <v>2016</v>
      </c>
    </row>
    <row r="196" spans="2:8" x14ac:dyDescent="0.3">
      <c r="B196" s="34" t="s">
        <v>1253</v>
      </c>
      <c r="C196" s="34" t="s">
        <v>386</v>
      </c>
      <c r="D196" s="34" t="s">
        <v>387</v>
      </c>
      <c r="E196" s="34" t="s">
        <v>1565</v>
      </c>
      <c r="F196" s="35">
        <v>23</v>
      </c>
      <c r="G196" s="38">
        <v>7298.88</v>
      </c>
      <c r="H196" s="35">
        <v>2019</v>
      </c>
    </row>
    <row r="197" spans="2:8" x14ac:dyDescent="0.3">
      <c r="B197" s="34" t="s">
        <v>1254</v>
      </c>
      <c r="C197" s="34" t="s">
        <v>388</v>
      </c>
      <c r="D197" s="34" t="s">
        <v>389</v>
      </c>
      <c r="E197" s="34" t="s">
        <v>1565</v>
      </c>
      <c r="F197" s="35">
        <v>62</v>
      </c>
      <c r="G197" s="38">
        <v>9110.25</v>
      </c>
      <c r="H197" s="35">
        <v>2020</v>
      </c>
    </row>
    <row r="198" spans="2:8" x14ac:dyDescent="0.3">
      <c r="B198" s="34" t="s">
        <v>1255</v>
      </c>
      <c r="C198" s="34" t="s">
        <v>390</v>
      </c>
      <c r="D198" s="34" t="s">
        <v>391</v>
      </c>
      <c r="E198" s="34" t="s">
        <v>1568</v>
      </c>
      <c r="F198" s="35">
        <v>99</v>
      </c>
      <c r="G198" s="38">
        <v>6604.14</v>
      </c>
      <c r="H198" s="35">
        <v>2017</v>
      </c>
    </row>
    <row r="199" spans="2:8" x14ac:dyDescent="0.3">
      <c r="B199" s="34" t="s">
        <v>1256</v>
      </c>
      <c r="C199" s="34" t="s">
        <v>392</v>
      </c>
      <c r="D199" s="34" t="s">
        <v>393</v>
      </c>
      <c r="E199" s="34" t="s">
        <v>1568</v>
      </c>
      <c r="F199" s="35">
        <v>25</v>
      </c>
      <c r="G199" s="38">
        <v>3444.19</v>
      </c>
      <c r="H199" s="35">
        <v>2023</v>
      </c>
    </row>
    <row r="200" spans="2:8" x14ac:dyDescent="0.3">
      <c r="B200" s="34" t="s">
        <v>1257</v>
      </c>
      <c r="C200" s="34" t="s">
        <v>394</v>
      </c>
      <c r="D200" s="34" t="s">
        <v>395</v>
      </c>
      <c r="E200" s="34" t="s">
        <v>1569</v>
      </c>
      <c r="F200" s="35">
        <v>50</v>
      </c>
      <c r="G200" s="38">
        <v>7587.54</v>
      </c>
      <c r="H200" s="35">
        <v>2018</v>
      </c>
    </row>
    <row r="201" spans="2:8" x14ac:dyDescent="0.3">
      <c r="B201" s="34" t="s">
        <v>1258</v>
      </c>
      <c r="C201" s="34" t="s">
        <v>396</v>
      </c>
      <c r="D201" s="34" t="s">
        <v>397</v>
      </c>
      <c r="E201" s="34" t="s">
        <v>1566</v>
      </c>
      <c r="F201" s="35">
        <v>48</v>
      </c>
      <c r="G201" s="38">
        <v>9772.1299999999992</v>
      </c>
      <c r="H201" s="35">
        <v>2019</v>
      </c>
    </row>
    <row r="202" spans="2:8" x14ac:dyDescent="0.3">
      <c r="B202" s="34" t="s">
        <v>1259</v>
      </c>
      <c r="C202" s="34" t="s">
        <v>398</v>
      </c>
      <c r="D202" s="34" t="s">
        <v>399</v>
      </c>
      <c r="E202" s="34" t="s">
        <v>1569</v>
      </c>
      <c r="F202" s="35">
        <v>78</v>
      </c>
      <c r="G202" s="38">
        <v>1475.84</v>
      </c>
      <c r="H202" s="35">
        <v>2011</v>
      </c>
    </row>
    <row r="203" spans="2:8" x14ac:dyDescent="0.3">
      <c r="B203" s="34" t="s">
        <v>1260</v>
      </c>
      <c r="C203" s="34" t="s">
        <v>400</v>
      </c>
      <c r="D203" s="34" t="s">
        <v>401</v>
      </c>
      <c r="E203" s="34" t="s">
        <v>1564</v>
      </c>
      <c r="F203" s="35">
        <v>96</v>
      </c>
      <c r="G203" s="38">
        <v>4601.82</v>
      </c>
      <c r="H203" s="35">
        <v>2011</v>
      </c>
    </row>
    <row r="204" spans="2:8" x14ac:dyDescent="0.3">
      <c r="B204" s="34" t="s">
        <v>1261</v>
      </c>
      <c r="C204" s="34" t="s">
        <v>402</v>
      </c>
      <c r="D204" s="34" t="s">
        <v>403</v>
      </c>
      <c r="E204" s="34" t="s">
        <v>1569</v>
      </c>
      <c r="F204" s="35">
        <v>5</v>
      </c>
      <c r="G204" s="38">
        <v>5825.23</v>
      </c>
      <c r="H204" s="35">
        <v>2022</v>
      </c>
    </row>
    <row r="205" spans="2:8" x14ac:dyDescent="0.3">
      <c r="B205" s="34" t="s">
        <v>1262</v>
      </c>
      <c r="C205" s="34" t="s">
        <v>404</v>
      </c>
      <c r="D205" s="34" t="s">
        <v>405</v>
      </c>
      <c r="E205" s="34" t="s">
        <v>1565</v>
      </c>
      <c r="F205" s="35">
        <v>55</v>
      </c>
      <c r="G205" s="38">
        <v>5148.99</v>
      </c>
      <c r="H205" s="35">
        <v>2012</v>
      </c>
    </row>
    <row r="206" spans="2:8" x14ac:dyDescent="0.3">
      <c r="B206" s="34" t="s">
        <v>1263</v>
      </c>
      <c r="C206" s="34" t="s">
        <v>406</v>
      </c>
      <c r="D206" s="34" t="s">
        <v>407</v>
      </c>
      <c r="E206" s="34" t="s">
        <v>1568</v>
      </c>
      <c r="F206" s="35">
        <v>5</v>
      </c>
      <c r="G206" s="38">
        <v>1716.07</v>
      </c>
      <c r="H206" s="35">
        <v>2010</v>
      </c>
    </row>
    <row r="207" spans="2:8" x14ac:dyDescent="0.3">
      <c r="B207" s="34" t="s">
        <v>1264</v>
      </c>
      <c r="C207" s="34" t="s">
        <v>408</v>
      </c>
      <c r="D207" s="34" t="s">
        <v>409</v>
      </c>
      <c r="E207" s="34" t="s">
        <v>1564</v>
      </c>
      <c r="F207" s="35">
        <v>57</v>
      </c>
      <c r="G207" s="38">
        <v>8258.31</v>
      </c>
      <c r="H207" s="35">
        <v>2019</v>
      </c>
    </row>
    <row r="208" spans="2:8" x14ac:dyDescent="0.3">
      <c r="B208" s="34" t="s">
        <v>1265</v>
      </c>
      <c r="C208" s="34" t="s">
        <v>410</v>
      </c>
      <c r="D208" s="34" t="s">
        <v>411</v>
      </c>
      <c r="E208" s="34" t="s">
        <v>1567</v>
      </c>
      <c r="F208" s="35">
        <v>55</v>
      </c>
      <c r="G208" s="38">
        <v>8546.44</v>
      </c>
      <c r="H208" s="35">
        <v>2018</v>
      </c>
    </row>
    <row r="209" spans="2:8" x14ac:dyDescent="0.3">
      <c r="B209" s="34" t="s">
        <v>1266</v>
      </c>
      <c r="C209" s="34" t="s">
        <v>412</v>
      </c>
      <c r="D209" s="34" t="s">
        <v>413</v>
      </c>
      <c r="E209" s="34" t="s">
        <v>1564</v>
      </c>
      <c r="F209" s="35">
        <v>31</v>
      </c>
      <c r="G209" s="38">
        <v>7033.93</v>
      </c>
      <c r="H209" s="35">
        <v>2017</v>
      </c>
    </row>
    <row r="210" spans="2:8" x14ac:dyDescent="0.3">
      <c r="B210" s="34" t="s">
        <v>1267</v>
      </c>
      <c r="C210" s="34" t="s">
        <v>414</v>
      </c>
      <c r="D210" s="34" t="s">
        <v>415</v>
      </c>
      <c r="E210" s="34" t="s">
        <v>1566</v>
      </c>
      <c r="F210" s="35">
        <v>38</v>
      </c>
      <c r="G210" s="38">
        <v>4304.3900000000003</v>
      </c>
      <c r="H210" s="35">
        <v>2015</v>
      </c>
    </row>
    <row r="211" spans="2:8" x14ac:dyDescent="0.3">
      <c r="B211" s="34" t="s">
        <v>1268</v>
      </c>
      <c r="C211" s="34" t="s">
        <v>416</v>
      </c>
      <c r="D211" s="34" t="s">
        <v>417</v>
      </c>
      <c r="E211" s="34" t="s">
        <v>1564</v>
      </c>
      <c r="F211" s="35">
        <v>97</v>
      </c>
      <c r="G211" s="38">
        <v>5339.72</v>
      </c>
      <c r="H211" s="35">
        <v>2017</v>
      </c>
    </row>
    <row r="212" spans="2:8" x14ac:dyDescent="0.3">
      <c r="B212" s="34" t="s">
        <v>1269</v>
      </c>
      <c r="C212" s="34" t="s">
        <v>418</v>
      </c>
      <c r="D212" s="34" t="s">
        <v>419</v>
      </c>
      <c r="E212" s="34" t="s">
        <v>1564</v>
      </c>
      <c r="F212" s="35">
        <v>74</v>
      </c>
      <c r="G212" s="38">
        <v>4591.16</v>
      </c>
      <c r="H212" s="35">
        <v>2014</v>
      </c>
    </row>
    <row r="213" spans="2:8" x14ac:dyDescent="0.3">
      <c r="B213" s="34" t="s">
        <v>1270</v>
      </c>
      <c r="C213" s="34" t="s">
        <v>420</v>
      </c>
      <c r="D213" s="34" t="s">
        <v>421</v>
      </c>
      <c r="E213" s="34" t="s">
        <v>1567</v>
      </c>
      <c r="F213" s="35">
        <v>6</v>
      </c>
      <c r="G213" s="38">
        <v>2294.83</v>
      </c>
      <c r="H213" s="35">
        <v>2018</v>
      </c>
    </row>
    <row r="214" spans="2:8" x14ac:dyDescent="0.3">
      <c r="B214" s="34" t="s">
        <v>1271</v>
      </c>
      <c r="C214" s="34" t="s">
        <v>422</v>
      </c>
      <c r="D214" s="34" t="s">
        <v>423</v>
      </c>
      <c r="E214" s="34" t="s">
        <v>1565</v>
      </c>
      <c r="F214" s="35">
        <v>85</v>
      </c>
      <c r="G214" s="38">
        <v>7108.26</v>
      </c>
      <c r="H214" s="35">
        <v>2021</v>
      </c>
    </row>
    <row r="215" spans="2:8" x14ac:dyDescent="0.3">
      <c r="B215" s="34" t="s">
        <v>1272</v>
      </c>
      <c r="C215" s="34" t="s">
        <v>424</v>
      </c>
      <c r="D215" s="34" t="s">
        <v>425</v>
      </c>
      <c r="E215" s="34" t="s">
        <v>1566</v>
      </c>
      <c r="F215" s="35">
        <v>38</v>
      </c>
      <c r="G215" s="38">
        <v>5627.2</v>
      </c>
      <c r="H215" s="35">
        <v>2023</v>
      </c>
    </row>
    <row r="216" spans="2:8" x14ac:dyDescent="0.3">
      <c r="B216" s="34" t="s">
        <v>1273</v>
      </c>
      <c r="C216" s="34" t="s">
        <v>426</v>
      </c>
      <c r="D216" s="34" t="s">
        <v>427</v>
      </c>
      <c r="E216" s="34" t="s">
        <v>1566</v>
      </c>
      <c r="F216" s="35">
        <v>93</v>
      </c>
      <c r="G216" s="38">
        <v>4748.9399999999996</v>
      </c>
      <c r="H216" s="35">
        <v>2023</v>
      </c>
    </row>
    <row r="217" spans="2:8" x14ac:dyDescent="0.3">
      <c r="B217" s="34" t="s">
        <v>1274</v>
      </c>
      <c r="C217" s="34" t="s">
        <v>428</v>
      </c>
      <c r="D217" s="34" t="s">
        <v>429</v>
      </c>
      <c r="E217" s="34" t="s">
        <v>1565</v>
      </c>
      <c r="F217" s="35">
        <v>18</v>
      </c>
      <c r="G217" s="38">
        <v>8320.67</v>
      </c>
      <c r="H217" s="35">
        <v>2016</v>
      </c>
    </row>
    <row r="218" spans="2:8" x14ac:dyDescent="0.3">
      <c r="B218" s="34" t="s">
        <v>1275</v>
      </c>
      <c r="C218" s="34" t="s">
        <v>430</v>
      </c>
      <c r="D218" s="34" t="s">
        <v>431</v>
      </c>
      <c r="E218" s="34" t="s">
        <v>1568</v>
      </c>
      <c r="F218" s="35">
        <v>64</v>
      </c>
      <c r="G218" s="38">
        <v>2013.6</v>
      </c>
      <c r="H218" s="35">
        <v>2019</v>
      </c>
    </row>
    <row r="219" spans="2:8" x14ac:dyDescent="0.3">
      <c r="B219" s="34" t="s">
        <v>1276</v>
      </c>
      <c r="C219" s="34" t="s">
        <v>432</v>
      </c>
      <c r="D219" s="34" t="s">
        <v>433</v>
      </c>
      <c r="E219" s="34" t="s">
        <v>1569</v>
      </c>
      <c r="F219" s="35">
        <v>48</v>
      </c>
      <c r="G219" s="38">
        <v>1916.42</v>
      </c>
      <c r="H219" s="35">
        <v>2016</v>
      </c>
    </row>
    <row r="220" spans="2:8" x14ac:dyDescent="0.3">
      <c r="B220" s="34" t="s">
        <v>1277</v>
      </c>
      <c r="C220" s="34" t="s">
        <v>434</v>
      </c>
      <c r="D220" s="34" t="s">
        <v>435</v>
      </c>
      <c r="E220" s="34" t="s">
        <v>1569</v>
      </c>
      <c r="F220" s="35">
        <v>32</v>
      </c>
      <c r="G220" s="38">
        <v>8233.2900000000009</v>
      </c>
      <c r="H220" s="35">
        <v>2012</v>
      </c>
    </row>
    <row r="221" spans="2:8" x14ac:dyDescent="0.3">
      <c r="B221" s="34" t="s">
        <v>1278</v>
      </c>
      <c r="C221" s="34" t="s">
        <v>436</v>
      </c>
      <c r="D221" s="34" t="s">
        <v>437</v>
      </c>
      <c r="E221" s="34" t="s">
        <v>1564</v>
      </c>
      <c r="F221" s="35">
        <v>11</v>
      </c>
      <c r="G221" s="38">
        <v>7875.73</v>
      </c>
      <c r="H221" s="35">
        <v>2010</v>
      </c>
    </row>
    <row r="222" spans="2:8" x14ac:dyDescent="0.3">
      <c r="B222" s="34" t="s">
        <v>1279</v>
      </c>
      <c r="C222" s="34" t="s">
        <v>438</v>
      </c>
      <c r="D222" s="34" t="s">
        <v>439</v>
      </c>
      <c r="E222" s="34" t="s">
        <v>1566</v>
      </c>
      <c r="F222" s="35">
        <v>67</v>
      </c>
      <c r="G222" s="38">
        <v>7460.64</v>
      </c>
      <c r="H222" s="35">
        <v>2014</v>
      </c>
    </row>
    <row r="223" spans="2:8" x14ac:dyDescent="0.3">
      <c r="B223" s="34" t="s">
        <v>1280</v>
      </c>
      <c r="C223" s="34" t="s">
        <v>440</v>
      </c>
      <c r="D223" s="34" t="s">
        <v>441</v>
      </c>
      <c r="E223" s="34" t="s">
        <v>1568</v>
      </c>
      <c r="F223" s="35">
        <v>7</v>
      </c>
      <c r="G223" s="38">
        <v>7698.87</v>
      </c>
      <c r="H223" s="35">
        <v>2020</v>
      </c>
    </row>
    <row r="224" spans="2:8" x14ac:dyDescent="0.3">
      <c r="B224" s="34" t="s">
        <v>1281</v>
      </c>
      <c r="C224" s="34" t="s">
        <v>442</v>
      </c>
      <c r="D224" s="34" t="s">
        <v>443</v>
      </c>
      <c r="E224" s="34" t="s">
        <v>1566</v>
      </c>
      <c r="F224" s="35">
        <v>27</v>
      </c>
      <c r="G224" s="38">
        <v>3997.93</v>
      </c>
      <c r="H224" s="35">
        <v>2010</v>
      </c>
    </row>
    <row r="225" spans="2:8" x14ac:dyDescent="0.3">
      <c r="B225" s="34" t="s">
        <v>1282</v>
      </c>
      <c r="C225" s="34" t="s">
        <v>444</v>
      </c>
      <c r="D225" s="34" t="s">
        <v>445</v>
      </c>
      <c r="E225" s="34" t="s">
        <v>1565</v>
      </c>
      <c r="F225" s="35">
        <v>69</v>
      </c>
      <c r="G225" s="38">
        <v>6606.7</v>
      </c>
      <c r="H225" s="35">
        <v>2010</v>
      </c>
    </row>
    <row r="226" spans="2:8" x14ac:dyDescent="0.3">
      <c r="B226" s="34" t="s">
        <v>1283</v>
      </c>
      <c r="C226" s="34" t="s">
        <v>446</v>
      </c>
      <c r="D226" s="34" t="s">
        <v>447</v>
      </c>
      <c r="E226" s="34" t="s">
        <v>1564</v>
      </c>
      <c r="F226" s="35">
        <v>80</v>
      </c>
      <c r="G226" s="38">
        <v>1808.06</v>
      </c>
      <c r="H226" s="35">
        <v>2018</v>
      </c>
    </row>
    <row r="227" spans="2:8" x14ac:dyDescent="0.3">
      <c r="B227" s="34" t="s">
        <v>1284</v>
      </c>
      <c r="C227" s="34" t="s">
        <v>448</v>
      </c>
      <c r="D227" s="34" t="s">
        <v>449</v>
      </c>
      <c r="E227" s="34" t="s">
        <v>1565</v>
      </c>
      <c r="F227" s="35">
        <v>20</v>
      </c>
      <c r="G227" s="38">
        <v>1581.79</v>
      </c>
      <c r="H227" s="35">
        <v>2020</v>
      </c>
    </row>
    <row r="228" spans="2:8" x14ac:dyDescent="0.3">
      <c r="B228" s="34" t="s">
        <v>1285</v>
      </c>
      <c r="C228" s="34" t="s">
        <v>450</v>
      </c>
      <c r="D228" s="34" t="s">
        <v>451</v>
      </c>
      <c r="E228" s="34" t="s">
        <v>1566</v>
      </c>
      <c r="F228" s="35">
        <v>75</v>
      </c>
      <c r="G228" s="38">
        <v>5362.8</v>
      </c>
      <c r="H228" s="35">
        <v>2022</v>
      </c>
    </row>
    <row r="229" spans="2:8" x14ac:dyDescent="0.3">
      <c r="B229" s="34" t="s">
        <v>1286</v>
      </c>
      <c r="C229" s="34" t="s">
        <v>452</v>
      </c>
      <c r="D229" s="34" t="s">
        <v>453</v>
      </c>
      <c r="E229" s="34" t="s">
        <v>1569</v>
      </c>
      <c r="F229" s="35">
        <v>31</v>
      </c>
      <c r="G229" s="38">
        <v>316.64</v>
      </c>
      <c r="H229" s="35">
        <v>2011</v>
      </c>
    </row>
    <row r="230" spans="2:8" x14ac:dyDescent="0.3">
      <c r="B230" s="34" t="s">
        <v>1287</v>
      </c>
      <c r="C230" s="34" t="s">
        <v>454</v>
      </c>
      <c r="D230" s="34" t="s">
        <v>455</v>
      </c>
      <c r="E230" s="34" t="s">
        <v>1565</v>
      </c>
      <c r="F230" s="35">
        <v>64</v>
      </c>
      <c r="G230" s="38">
        <v>6940.88</v>
      </c>
      <c r="H230" s="35">
        <v>2022</v>
      </c>
    </row>
    <row r="231" spans="2:8" x14ac:dyDescent="0.3">
      <c r="B231" s="34" t="s">
        <v>1288</v>
      </c>
      <c r="C231" s="34" t="s">
        <v>456</v>
      </c>
      <c r="D231" s="34" t="s">
        <v>457</v>
      </c>
      <c r="E231" s="34" t="s">
        <v>1568</v>
      </c>
      <c r="F231" s="35">
        <v>50</v>
      </c>
      <c r="G231" s="38">
        <v>3038.28</v>
      </c>
      <c r="H231" s="35">
        <v>2016</v>
      </c>
    </row>
    <row r="232" spans="2:8" x14ac:dyDescent="0.3">
      <c r="B232" s="34" t="s">
        <v>1289</v>
      </c>
      <c r="C232" s="34" t="s">
        <v>458</v>
      </c>
      <c r="D232" s="34" t="s">
        <v>459</v>
      </c>
      <c r="E232" s="34" t="s">
        <v>1564</v>
      </c>
      <c r="F232" s="35">
        <v>84</v>
      </c>
      <c r="G232" s="38">
        <v>8620.5400000000009</v>
      </c>
      <c r="H232" s="35">
        <v>2012</v>
      </c>
    </row>
    <row r="233" spans="2:8" x14ac:dyDescent="0.3">
      <c r="B233" s="34" t="s">
        <v>1290</v>
      </c>
      <c r="C233" s="34" t="s">
        <v>460</v>
      </c>
      <c r="D233" s="34" t="s">
        <v>461</v>
      </c>
      <c r="E233" s="34" t="s">
        <v>1568</v>
      </c>
      <c r="F233" s="35">
        <v>42</v>
      </c>
      <c r="G233" s="38">
        <v>205.6</v>
      </c>
      <c r="H233" s="35">
        <v>2021</v>
      </c>
    </row>
    <row r="234" spans="2:8" x14ac:dyDescent="0.3">
      <c r="B234" s="34" t="s">
        <v>1291</v>
      </c>
      <c r="C234" s="34" t="s">
        <v>462</v>
      </c>
      <c r="D234" s="34" t="s">
        <v>463</v>
      </c>
      <c r="E234" s="34" t="s">
        <v>1564</v>
      </c>
      <c r="F234" s="35">
        <v>36</v>
      </c>
      <c r="G234" s="38">
        <v>5746.01</v>
      </c>
      <c r="H234" s="35">
        <v>2019</v>
      </c>
    </row>
    <row r="235" spans="2:8" x14ac:dyDescent="0.3">
      <c r="B235" s="34" t="s">
        <v>1292</v>
      </c>
      <c r="C235" s="34" t="s">
        <v>464</v>
      </c>
      <c r="D235" s="34" t="s">
        <v>465</v>
      </c>
      <c r="E235" s="34" t="s">
        <v>1564</v>
      </c>
      <c r="F235" s="35">
        <v>47</v>
      </c>
      <c r="G235" s="38">
        <v>2614.73</v>
      </c>
      <c r="H235" s="35">
        <v>2012</v>
      </c>
    </row>
    <row r="236" spans="2:8" x14ac:dyDescent="0.3">
      <c r="B236" s="34" t="s">
        <v>1293</v>
      </c>
      <c r="C236" s="34" t="s">
        <v>466</v>
      </c>
      <c r="D236" s="34" t="s">
        <v>467</v>
      </c>
      <c r="E236" s="34" t="s">
        <v>1567</v>
      </c>
      <c r="F236" s="35">
        <v>97</v>
      </c>
      <c r="G236" s="38">
        <v>7756.7</v>
      </c>
      <c r="H236" s="35">
        <v>2018</v>
      </c>
    </row>
    <row r="237" spans="2:8" x14ac:dyDescent="0.3">
      <c r="B237" s="34" t="s">
        <v>1294</v>
      </c>
      <c r="C237" s="34" t="s">
        <v>468</v>
      </c>
      <c r="D237" s="34" t="s">
        <v>469</v>
      </c>
      <c r="E237" s="34" t="s">
        <v>1565</v>
      </c>
      <c r="F237" s="35">
        <v>61</v>
      </c>
      <c r="G237" s="38">
        <v>4880.91</v>
      </c>
      <c r="H237" s="35">
        <v>2013</v>
      </c>
    </row>
    <row r="238" spans="2:8" x14ac:dyDescent="0.3">
      <c r="B238" s="34" t="s">
        <v>1295</v>
      </c>
      <c r="C238" s="34" t="s">
        <v>470</v>
      </c>
      <c r="D238" s="34" t="s">
        <v>471</v>
      </c>
      <c r="E238" s="34" t="s">
        <v>1567</v>
      </c>
      <c r="F238" s="35">
        <v>90</v>
      </c>
      <c r="G238" s="38">
        <v>748.68</v>
      </c>
      <c r="H238" s="35">
        <v>2019</v>
      </c>
    </row>
    <row r="239" spans="2:8" x14ac:dyDescent="0.3">
      <c r="B239" s="34" t="s">
        <v>1296</v>
      </c>
      <c r="C239" s="34" t="s">
        <v>472</v>
      </c>
      <c r="D239" s="34" t="s">
        <v>473</v>
      </c>
      <c r="E239" s="34" t="s">
        <v>1569</v>
      </c>
      <c r="F239" s="35">
        <v>31</v>
      </c>
      <c r="G239" s="38">
        <v>8653.0400000000009</v>
      </c>
      <c r="H239" s="35">
        <v>2020</v>
      </c>
    </row>
    <row r="240" spans="2:8" x14ac:dyDescent="0.3">
      <c r="B240" s="34" t="s">
        <v>1297</v>
      </c>
      <c r="C240" s="34" t="s">
        <v>474</v>
      </c>
      <c r="D240" s="34" t="s">
        <v>475</v>
      </c>
      <c r="E240" s="34" t="s">
        <v>1569</v>
      </c>
      <c r="F240" s="35">
        <v>66</v>
      </c>
      <c r="G240" s="38">
        <v>1143</v>
      </c>
      <c r="H240" s="35">
        <v>2012</v>
      </c>
    </row>
    <row r="241" spans="2:8" x14ac:dyDescent="0.3">
      <c r="B241" s="34" t="s">
        <v>1298</v>
      </c>
      <c r="C241" s="34" t="s">
        <v>476</v>
      </c>
      <c r="D241" s="34" t="s">
        <v>477</v>
      </c>
      <c r="E241" s="34" t="s">
        <v>1565</v>
      </c>
      <c r="F241" s="35">
        <v>58</v>
      </c>
      <c r="G241" s="38">
        <v>290.58</v>
      </c>
      <c r="H241" s="35">
        <v>2011</v>
      </c>
    </row>
    <row r="242" spans="2:8" x14ac:dyDescent="0.3">
      <c r="B242" s="34" t="s">
        <v>1299</v>
      </c>
      <c r="C242" s="34" t="s">
        <v>478</v>
      </c>
      <c r="D242" s="34" t="s">
        <v>479</v>
      </c>
      <c r="E242" s="34" t="s">
        <v>1564</v>
      </c>
      <c r="F242" s="35">
        <v>67</v>
      </c>
      <c r="G242" s="38">
        <v>5130.9799999999996</v>
      </c>
      <c r="H242" s="35">
        <v>2022</v>
      </c>
    </row>
    <row r="243" spans="2:8" x14ac:dyDescent="0.3">
      <c r="B243" s="34" t="s">
        <v>1300</v>
      </c>
      <c r="C243" s="34" t="s">
        <v>480</v>
      </c>
      <c r="D243" s="34" t="s">
        <v>481</v>
      </c>
      <c r="E243" s="34" t="s">
        <v>1568</v>
      </c>
      <c r="F243" s="35">
        <v>99</v>
      </c>
      <c r="G243" s="38">
        <v>1769.1</v>
      </c>
      <c r="H243" s="35">
        <v>2023</v>
      </c>
    </row>
    <row r="244" spans="2:8" x14ac:dyDescent="0.3">
      <c r="B244" s="34" t="s">
        <v>1301</v>
      </c>
      <c r="C244" s="34" t="s">
        <v>482</v>
      </c>
      <c r="D244" s="34" t="s">
        <v>483</v>
      </c>
      <c r="E244" s="34" t="s">
        <v>1567</v>
      </c>
      <c r="F244" s="35">
        <v>47</v>
      </c>
      <c r="G244" s="38">
        <v>1444.25</v>
      </c>
      <c r="H244" s="35">
        <v>2020</v>
      </c>
    </row>
    <row r="245" spans="2:8" x14ac:dyDescent="0.3">
      <c r="B245" s="34" t="s">
        <v>1302</v>
      </c>
      <c r="C245" s="34" t="s">
        <v>484</v>
      </c>
      <c r="D245" s="34" t="s">
        <v>485</v>
      </c>
      <c r="E245" s="34" t="s">
        <v>1565</v>
      </c>
      <c r="F245" s="35">
        <v>77</v>
      </c>
      <c r="G245" s="38">
        <v>9049.43</v>
      </c>
      <c r="H245" s="35">
        <v>2018</v>
      </c>
    </row>
    <row r="246" spans="2:8" x14ac:dyDescent="0.3">
      <c r="B246" s="34" t="s">
        <v>1303</v>
      </c>
      <c r="C246" s="34" t="s">
        <v>486</v>
      </c>
      <c r="D246" s="34" t="s">
        <v>487</v>
      </c>
      <c r="E246" s="34" t="s">
        <v>1569</v>
      </c>
      <c r="F246" s="35">
        <v>47</v>
      </c>
      <c r="G246" s="38">
        <v>3200.41</v>
      </c>
      <c r="H246" s="35">
        <v>2023</v>
      </c>
    </row>
    <row r="247" spans="2:8" x14ac:dyDescent="0.3">
      <c r="B247" s="34" t="s">
        <v>1304</v>
      </c>
      <c r="C247" s="34" t="s">
        <v>488</v>
      </c>
      <c r="D247" s="34" t="s">
        <v>489</v>
      </c>
      <c r="E247" s="34" t="s">
        <v>1568</v>
      </c>
      <c r="F247" s="35">
        <v>60</v>
      </c>
      <c r="G247" s="38">
        <v>8188.52</v>
      </c>
      <c r="H247" s="35">
        <v>2018</v>
      </c>
    </row>
    <row r="248" spans="2:8" x14ac:dyDescent="0.3">
      <c r="B248" s="34" t="s">
        <v>1305</v>
      </c>
      <c r="C248" s="34" t="s">
        <v>490</v>
      </c>
      <c r="D248" s="34" t="s">
        <v>491</v>
      </c>
      <c r="E248" s="34" t="s">
        <v>1566</v>
      </c>
      <c r="F248" s="35">
        <v>33</v>
      </c>
      <c r="G248" s="38">
        <v>9233.93</v>
      </c>
      <c r="H248" s="35">
        <v>2019</v>
      </c>
    </row>
    <row r="249" spans="2:8" x14ac:dyDescent="0.3">
      <c r="B249" s="34" t="s">
        <v>1306</v>
      </c>
      <c r="C249" s="34" t="s">
        <v>492</v>
      </c>
      <c r="D249" s="34" t="s">
        <v>493</v>
      </c>
      <c r="E249" s="34" t="s">
        <v>1568</v>
      </c>
      <c r="F249" s="35">
        <v>35</v>
      </c>
      <c r="G249" s="38">
        <v>6125.2</v>
      </c>
      <c r="H249" s="35">
        <v>2021</v>
      </c>
    </row>
    <row r="250" spans="2:8" x14ac:dyDescent="0.3">
      <c r="B250" s="34" t="s">
        <v>1307</v>
      </c>
      <c r="C250" s="34" t="s">
        <v>494</v>
      </c>
      <c r="D250" s="34" t="s">
        <v>495</v>
      </c>
      <c r="E250" s="34" t="s">
        <v>1566</v>
      </c>
      <c r="F250" s="35">
        <v>68</v>
      </c>
      <c r="G250" s="38">
        <v>5695.16</v>
      </c>
      <c r="H250" s="35">
        <v>2011</v>
      </c>
    </row>
    <row r="251" spans="2:8" x14ac:dyDescent="0.3">
      <c r="B251" s="34" t="s">
        <v>1308</v>
      </c>
      <c r="C251" s="34" t="s">
        <v>496</v>
      </c>
      <c r="D251" s="34" t="s">
        <v>497</v>
      </c>
      <c r="E251" s="34" t="s">
        <v>1569</v>
      </c>
      <c r="F251" s="35">
        <v>21</v>
      </c>
      <c r="G251" s="38">
        <v>2795.46</v>
      </c>
      <c r="H251" s="35">
        <v>2012</v>
      </c>
    </row>
    <row r="252" spans="2:8" x14ac:dyDescent="0.3">
      <c r="B252" s="34" t="s">
        <v>1309</v>
      </c>
      <c r="C252" s="34" t="s">
        <v>498</v>
      </c>
      <c r="D252" s="34" t="s">
        <v>499</v>
      </c>
      <c r="E252" s="34" t="s">
        <v>1564</v>
      </c>
      <c r="F252" s="35">
        <v>56</v>
      </c>
      <c r="G252" s="38">
        <v>683.87</v>
      </c>
      <c r="H252" s="35">
        <v>2021</v>
      </c>
    </row>
    <row r="253" spans="2:8" x14ac:dyDescent="0.3">
      <c r="B253" s="34" t="s">
        <v>1310</v>
      </c>
      <c r="C253" s="34" t="s">
        <v>500</v>
      </c>
      <c r="D253" s="34" t="s">
        <v>501</v>
      </c>
      <c r="E253" s="34" t="s">
        <v>1565</v>
      </c>
      <c r="F253" s="35">
        <v>30</v>
      </c>
      <c r="G253" s="38">
        <v>8388.64</v>
      </c>
      <c r="H253" s="35">
        <v>2019</v>
      </c>
    </row>
    <row r="254" spans="2:8" x14ac:dyDescent="0.3">
      <c r="B254" s="34" t="s">
        <v>1311</v>
      </c>
      <c r="C254" s="34" t="s">
        <v>502</v>
      </c>
      <c r="D254" s="34" t="s">
        <v>503</v>
      </c>
      <c r="E254" s="34" t="s">
        <v>1567</v>
      </c>
      <c r="F254" s="35">
        <v>45</v>
      </c>
      <c r="G254" s="38">
        <v>5821.78</v>
      </c>
      <c r="H254" s="35">
        <v>2017</v>
      </c>
    </row>
    <row r="255" spans="2:8" x14ac:dyDescent="0.3">
      <c r="B255" s="34" t="s">
        <v>1312</v>
      </c>
      <c r="C255" s="34" t="s">
        <v>504</v>
      </c>
      <c r="D255" s="34" t="s">
        <v>505</v>
      </c>
      <c r="E255" s="34" t="s">
        <v>1567</v>
      </c>
      <c r="F255" s="35">
        <v>74</v>
      </c>
      <c r="G255" s="38">
        <v>4289.7700000000004</v>
      </c>
      <c r="H255" s="35">
        <v>2013</v>
      </c>
    </row>
    <row r="256" spans="2:8" x14ac:dyDescent="0.3">
      <c r="B256" s="34" t="s">
        <v>1313</v>
      </c>
      <c r="C256" s="34" t="s">
        <v>506</v>
      </c>
      <c r="D256" s="34" t="s">
        <v>507</v>
      </c>
      <c r="E256" s="34" t="s">
        <v>1565</v>
      </c>
      <c r="F256" s="35">
        <v>99</v>
      </c>
      <c r="G256" s="38">
        <v>6166.4</v>
      </c>
      <c r="H256" s="35">
        <v>2019</v>
      </c>
    </row>
    <row r="257" spans="2:8" x14ac:dyDescent="0.3">
      <c r="B257" s="34" t="s">
        <v>1314</v>
      </c>
      <c r="C257" s="34" t="s">
        <v>508</v>
      </c>
      <c r="D257" s="34" t="s">
        <v>509</v>
      </c>
      <c r="E257" s="34" t="s">
        <v>1566</v>
      </c>
      <c r="F257" s="35">
        <v>33</v>
      </c>
      <c r="G257" s="38">
        <v>8869.17</v>
      </c>
      <c r="H257" s="35">
        <v>2012</v>
      </c>
    </row>
    <row r="258" spans="2:8" x14ac:dyDescent="0.3">
      <c r="B258" s="34" t="s">
        <v>1315</v>
      </c>
      <c r="C258" s="34" t="s">
        <v>510</v>
      </c>
      <c r="D258" s="34" t="s">
        <v>511</v>
      </c>
      <c r="E258" s="34" t="s">
        <v>1569</v>
      </c>
      <c r="F258" s="35">
        <v>6</v>
      </c>
      <c r="G258" s="38">
        <v>2234.44</v>
      </c>
      <c r="H258" s="35">
        <v>2022</v>
      </c>
    </row>
    <row r="259" spans="2:8" x14ac:dyDescent="0.3">
      <c r="B259" s="34" t="s">
        <v>1316</v>
      </c>
      <c r="C259" s="34" t="s">
        <v>512</v>
      </c>
      <c r="D259" s="34" t="s">
        <v>513</v>
      </c>
      <c r="E259" s="34" t="s">
        <v>1567</v>
      </c>
      <c r="F259" s="35">
        <v>59</v>
      </c>
      <c r="G259" s="38">
        <v>5096.34</v>
      </c>
      <c r="H259" s="35">
        <v>2018</v>
      </c>
    </row>
    <row r="260" spans="2:8" x14ac:dyDescent="0.3">
      <c r="B260" s="34" t="s">
        <v>1317</v>
      </c>
      <c r="C260" s="34" t="s">
        <v>514</v>
      </c>
      <c r="D260" s="34" t="s">
        <v>515</v>
      </c>
      <c r="E260" s="34" t="s">
        <v>1569</v>
      </c>
      <c r="F260" s="35">
        <v>33</v>
      </c>
      <c r="G260" s="38">
        <v>6649.41</v>
      </c>
      <c r="H260" s="35">
        <v>2017</v>
      </c>
    </row>
    <row r="261" spans="2:8" x14ac:dyDescent="0.3">
      <c r="B261" s="34" t="s">
        <v>1318</v>
      </c>
      <c r="C261" s="34" t="s">
        <v>516</v>
      </c>
      <c r="D261" s="34" t="s">
        <v>517</v>
      </c>
      <c r="E261" s="34" t="s">
        <v>1569</v>
      </c>
      <c r="F261" s="35">
        <v>96</v>
      </c>
      <c r="G261" s="38">
        <v>1129.52</v>
      </c>
      <c r="H261" s="35">
        <v>2012</v>
      </c>
    </row>
    <row r="262" spans="2:8" x14ac:dyDescent="0.3">
      <c r="B262" s="34" t="s">
        <v>1319</v>
      </c>
      <c r="C262" s="34" t="s">
        <v>518</v>
      </c>
      <c r="D262" s="34" t="s">
        <v>519</v>
      </c>
      <c r="E262" s="34" t="s">
        <v>1568</v>
      </c>
      <c r="F262" s="35">
        <v>24</v>
      </c>
      <c r="G262" s="38">
        <v>8030.4</v>
      </c>
      <c r="H262" s="35">
        <v>2020</v>
      </c>
    </row>
    <row r="263" spans="2:8" x14ac:dyDescent="0.3">
      <c r="B263" s="34" t="s">
        <v>1320</v>
      </c>
      <c r="C263" s="34" t="s">
        <v>520</v>
      </c>
      <c r="D263" s="34" t="s">
        <v>521</v>
      </c>
      <c r="E263" s="34" t="s">
        <v>1565</v>
      </c>
      <c r="F263" s="35">
        <v>62</v>
      </c>
      <c r="G263" s="38">
        <v>5465.81</v>
      </c>
      <c r="H263" s="35">
        <v>2012</v>
      </c>
    </row>
    <row r="264" spans="2:8" x14ac:dyDescent="0.3">
      <c r="B264" s="34" t="s">
        <v>1321</v>
      </c>
      <c r="C264" s="34" t="s">
        <v>522</v>
      </c>
      <c r="D264" s="34" t="s">
        <v>523</v>
      </c>
      <c r="E264" s="34" t="s">
        <v>1565</v>
      </c>
      <c r="F264" s="35">
        <v>74</v>
      </c>
      <c r="G264" s="38">
        <v>3213.73</v>
      </c>
      <c r="H264" s="35">
        <v>2023</v>
      </c>
    </row>
    <row r="265" spans="2:8" x14ac:dyDescent="0.3">
      <c r="B265" s="34" t="s">
        <v>1322</v>
      </c>
      <c r="C265" s="34" t="s">
        <v>524</v>
      </c>
      <c r="D265" s="34" t="s">
        <v>525</v>
      </c>
      <c r="E265" s="34" t="s">
        <v>1568</v>
      </c>
      <c r="F265" s="35">
        <v>12</v>
      </c>
      <c r="G265" s="38">
        <v>9037.94</v>
      </c>
      <c r="H265" s="35">
        <v>2021</v>
      </c>
    </row>
    <row r="266" spans="2:8" x14ac:dyDescent="0.3">
      <c r="B266" s="34" t="s">
        <v>1323</v>
      </c>
      <c r="C266" s="34" t="s">
        <v>526</v>
      </c>
      <c r="D266" s="34" t="s">
        <v>527</v>
      </c>
      <c r="E266" s="34" t="s">
        <v>1568</v>
      </c>
      <c r="F266" s="35">
        <v>17</v>
      </c>
      <c r="G266" s="38">
        <v>6265.8</v>
      </c>
      <c r="H266" s="35">
        <v>2022</v>
      </c>
    </row>
    <row r="267" spans="2:8" x14ac:dyDescent="0.3">
      <c r="B267" s="34" t="s">
        <v>1324</v>
      </c>
      <c r="C267" s="34" t="s">
        <v>528</v>
      </c>
      <c r="D267" s="34" t="s">
        <v>529</v>
      </c>
      <c r="E267" s="34" t="s">
        <v>1565</v>
      </c>
      <c r="F267" s="35">
        <v>83</v>
      </c>
      <c r="G267" s="38">
        <v>7514.28</v>
      </c>
      <c r="H267" s="35">
        <v>2021</v>
      </c>
    </row>
    <row r="268" spans="2:8" x14ac:dyDescent="0.3">
      <c r="B268" s="34" t="s">
        <v>1325</v>
      </c>
      <c r="C268" s="34" t="s">
        <v>530</v>
      </c>
      <c r="D268" s="34" t="s">
        <v>531</v>
      </c>
      <c r="E268" s="34" t="s">
        <v>1567</v>
      </c>
      <c r="F268" s="35">
        <v>45</v>
      </c>
      <c r="G268" s="38">
        <v>1065.99</v>
      </c>
      <c r="H268" s="35">
        <v>2021</v>
      </c>
    </row>
    <row r="269" spans="2:8" x14ac:dyDescent="0.3">
      <c r="B269" s="34" t="s">
        <v>1326</v>
      </c>
      <c r="C269" s="34" t="s">
        <v>532</v>
      </c>
      <c r="D269" s="34" t="s">
        <v>533</v>
      </c>
      <c r="E269" s="34" t="s">
        <v>1566</v>
      </c>
      <c r="F269" s="35">
        <v>7</v>
      </c>
      <c r="G269" s="38">
        <v>3778.83</v>
      </c>
      <c r="H269" s="35">
        <v>2022</v>
      </c>
    </row>
    <row r="270" spans="2:8" x14ac:dyDescent="0.3">
      <c r="B270" s="34" t="s">
        <v>1327</v>
      </c>
      <c r="C270" s="34" t="s">
        <v>534</v>
      </c>
      <c r="D270" s="34" t="s">
        <v>535</v>
      </c>
      <c r="E270" s="34" t="s">
        <v>1569</v>
      </c>
      <c r="F270" s="35">
        <v>68</v>
      </c>
      <c r="G270" s="38">
        <v>3306.99</v>
      </c>
      <c r="H270" s="35">
        <v>2023</v>
      </c>
    </row>
    <row r="271" spans="2:8" x14ac:dyDescent="0.3">
      <c r="B271" s="34" t="s">
        <v>1328</v>
      </c>
      <c r="C271" s="34" t="s">
        <v>536</v>
      </c>
      <c r="D271" s="34" t="s">
        <v>537</v>
      </c>
      <c r="E271" s="34" t="s">
        <v>1569</v>
      </c>
      <c r="F271" s="35">
        <v>43</v>
      </c>
      <c r="G271" s="38">
        <v>9930.39</v>
      </c>
      <c r="H271" s="35">
        <v>2015</v>
      </c>
    </row>
    <row r="272" spans="2:8" x14ac:dyDescent="0.3">
      <c r="B272" s="34" t="s">
        <v>1329</v>
      </c>
      <c r="C272" s="34" t="s">
        <v>538</v>
      </c>
      <c r="D272" s="34" t="s">
        <v>539</v>
      </c>
      <c r="E272" s="34" t="s">
        <v>1566</v>
      </c>
      <c r="F272" s="35">
        <v>66</v>
      </c>
      <c r="G272" s="38">
        <v>2902.48</v>
      </c>
      <c r="H272" s="35">
        <v>2020</v>
      </c>
    </row>
    <row r="273" spans="2:8" x14ac:dyDescent="0.3">
      <c r="B273" s="34" t="s">
        <v>1330</v>
      </c>
      <c r="C273" s="34" t="s">
        <v>540</v>
      </c>
      <c r="D273" s="34" t="s">
        <v>541</v>
      </c>
      <c r="E273" s="34" t="s">
        <v>1564</v>
      </c>
      <c r="F273" s="35">
        <v>19</v>
      </c>
      <c r="G273" s="38">
        <v>3794.8</v>
      </c>
      <c r="H273" s="35">
        <v>2017</v>
      </c>
    </row>
    <row r="274" spans="2:8" x14ac:dyDescent="0.3">
      <c r="B274" s="34" t="s">
        <v>1331</v>
      </c>
      <c r="C274" s="34" t="s">
        <v>542</v>
      </c>
      <c r="D274" s="34" t="s">
        <v>543</v>
      </c>
      <c r="E274" s="34" t="s">
        <v>1565</v>
      </c>
      <c r="F274" s="35">
        <v>34</v>
      </c>
      <c r="G274" s="38">
        <v>8818.56</v>
      </c>
      <c r="H274" s="35">
        <v>2016</v>
      </c>
    </row>
    <row r="275" spans="2:8" x14ac:dyDescent="0.3">
      <c r="B275" s="34" t="s">
        <v>1332</v>
      </c>
      <c r="C275" s="34" t="s">
        <v>544</v>
      </c>
      <c r="D275" s="34" t="s">
        <v>545</v>
      </c>
      <c r="E275" s="34" t="s">
        <v>1569</v>
      </c>
      <c r="F275" s="35">
        <v>83</v>
      </c>
      <c r="G275" s="38">
        <v>9333.86</v>
      </c>
      <c r="H275" s="35">
        <v>2014</v>
      </c>
    </row>
    <row r="276" spans="2:8" x14ac:dyDescent="0.3">
      <c r="B276" s="34" t="s">
        <v>1333</v>
      </c>
      <c r="C276" s="34" t="s">
        <v>546</v>
      </c>
      <c r="D276" s="34" t="s">
        <v>547</v>
      </c>
      <c r="E276" s="34" t="s">
        <v>1564</v>
      </c>
      <c r="F276" s="35">
        <v>48</v>
      </c>
      <c r="G276" s="38">
        <v>6334.77</v>
      </c>
      <c r="H276" s="35">
        <v>2017</v>
      </c>
    </row>
    <row r="277" spans="2:8" x14ac:dyDescent="0.3">
      <c r="B277" s="34" t="s">
        <v>1334</v>
      </c>
      <c r="C277" s="34" t="s">
        <v>548</v>
      </c>
      <c r="D277" s="34" t="s">
        <v>549</v>
      </c>
      <c r="E277" s="34" t="s">
        <v>1567</v>
      </c>
      <c r="F277" s="35">
        <v>67</v>
      </c>
      <c r="G277" s="38">
        <v>1865.58</v>
      </c>
      <c r="H277" s="35">
        <v>2013</v>
      </c>
    </row>
    <row r="278" spans="2:8" x14ac:dyDescent="0.3">
      <c r="B278" s="34" t="s">
        <v>1335</v>
      </c>
      <c r="C278" s="34" t="s">
        <v>550</v>
      </c>
      <c r="D278" s="34" t="s">
        <v>551</v>
      </c>
      <c r="E278" s="34" t="s">
        <v>1564</v>
      </c>
      <c r="F278" s="35">
        <v>38</v>
      </c>
      <c r="G278" s="38">
        <v>3736.51</v>
      </c>
      <c r="H278" s="35">
        <v>2019</v>
      </c>
    </row>
    <row r="279" spans="2:8" x14ac:dyDescent="0.3">
      <c r="B279" s="34" t="s">
        <v>1336</v>
      </c>
      <c r="C279" s="34" t="s">
        <v>552</v>
      </c>
      <c r="D279" s="34" t="s">
        <v>553</v>
      </c>
      <c r="E279" s="34" t="s">
        <v>1564</v>
      </c>
      <c r="F279" s="35">
        <v>30</v>
      </c>
      <c r="G279" s="38">
        <v>4893.26</v>
      </c>
      <c r="H279" s="35">
        <v>2010</v>
      </c>
    </row>
    <row r="280" spans="2:8" x14ac:dyDescent="0.3">
      <c r="B280" s="34" t="s">
        <v>1337</v>
      </c>
      <c r="C280" s="34" t="s">
        <v>554</v>
      </c>
      <c r="D280" s="34" t="s">
        <v>555</v>
      </c>
      <c r="E280" s="34" t="s">
        <v>1564</v>
      </c>
      <c r="F280" s="35">
        <v>81</v>
      </c>
      <c r="G280" s="38">
        <v>478.91</v>
      </c>
      <c r="H280" s="35">
        <v>2015</v>
      </c>
    </row>
    <row r="281" spans="2:8" x14ac:dyDescent="0.3">
      <c r="B281" s="34" t="s">
        <v>1338</v>
      </c>
      <c r="C281" s="34" t="s">
        <v>556</v>
      </c>
      <c r="D281" s="34" t="s">
        <v>557</v>
      </c>
      <c r="E281" s="34" t="s">
        <v>1565</v>
      </c>
      <c r="F281" s="35">
        <v>4</v>
      </c>
      <c r="G281" s="38">
        <v>154.69</v>
      </c>
      <c r="H281" s="35">
        <v>2012</v>
      </c>
    </row>
    <row r="282" spans="2:8" x14ac:dyDescent="0.3">
      <c r="B282" s="34" t="s">
        <v>1339</v>
      </c>
      <c r="C282" s="34" t="s">
        <v>558</v>
      </c>
      <c r="D282" s="34" t="s">
        <v>559</v>
      </c>
      <c r="E282" s="34" t="s">
        <v>1567</v>
      </c>
      <c r="F282" s="35">
        <v>18</v>
      </c>
      <c r="G282" s="38">
        <v>7313.68</v>
      </c>
      <c r="H282" s="35">
        <v>2017</v>
      </c>
    </row>
    <row r="283" spans="2:8" x14ac:dyDescent="0.3">
      <c r="B283" s="34" t="s">
        <v>1340</v>
      </c>
      <c r="C283" s="34" t="s">
        <v>560</v>
      </c>
      <c r="D283" s="34" t="s">
        <v>561</v>
      </c>
      <c r="E283" s="34" t="s">
        <v>1565</v>
      </c>
      <c r="F283" s="35">
        <v>41</v>
      </c>
      <c r="G283" s="38">
        <v>7925.37</v>
      </c>
      <c r="H283" s="35">
        <v>2022</v>
      </c>
    </row>
    <row r="284" spans="2:8" x14ac:dyDescent="0.3">
      <c r="B284" s="34" t="s">
        <v>1341</v>
      </c>
      <c r="C284" s="34" t="s">
        <v>562</v>
      </c>
      <c r="D284" s="34" t="s">
        <v>563</v>
      </c>
      <c r="E284" s="34" t="s">
        <v>1568</v>
      </c>
      <c r="F284" s="35">
        <v>2</v>
      </c>
      <c r="G284" s="38">
        <v>7097.34</v>
      </c>
      <c r="H284" s="35">
        <v>2019</v>
      </c>
    </row>
    <row r="285" spans="2:8" x14ac:dyDescent="0.3">
      <c r="B285" s="34" t="s">
        <v>1342</v>
      </c>
      <c r="C285" s="34" t="s">
        <v>564</v>
      </c>
      <c r="D285" s="34" t="s">
        <v>565</v>
      </c>
      <c r="E285" s="34" t="s">
        <v>1565</v>
      </c>
      <c r="F285" s="35">
        <v>32</v>
      </c>
      <c r="G285" s="38">
        <v>9806.56</v>
      </c>
      <c r="H285" s="35">
        <v>2021</v>
      </c>
    </row>
    <row r="286" spans="2:8" x14ac:dyDescent="0.3">
      <c r="B286" s="34" t="s">
        <v>1343</v>
      </c>
      <c r="C286" s="34" t="s">
        <v>566</v>
      </c>
      <c r="D286" s="34" t="s">
        <v>567</v>
      </c>
      <c r="E286" s="34" t="s">
        <v>1567</v>
      </c>
      <c r="F286" s="35">
        <v>95</v>
      </c>
      <c r="G286" s="38">
        <v>4167.7</v>
      </c>
      <c r="H286" s="35">
        <v>2016</v>
      </c>
    </row>
    <row r="287" spans="2:8" x14ac:dyDescent="0.3">
      <c r="B287" s="34" t="s">
        <v>1344</v>
      </c>
      <c r="C287" s="34" t="s">
        <v>568</v>
      </c>
      <c r="D287" s="34" t="s">
        <v>569</v>
      </c>
      <c r="E287" s="34" t="s">
        <v>1569</v>
      </c>
      <c r="F287" s="35">
        <v>7</v>
      </c>
      <c r="G287" s="38">
        <v>1551.51</v>
      </c>
      <c r="H287" s="35">
        <v>2017</v>
      </c>
    </row>
    <row r="288" spans="2:8" x14ac:dyDescent="0.3">
      <c r="B288" s="34" t="s">
        <v>1345</v>
      </c>
      <c r="C288" s="34" t="s">
        <v>570</v>
      </c>
      <c r="D288" s="34" t="s">
        <v>571</v>
      </c>
      <c r="E288" s="34" t="s">
        <v>1565</v>
      </c>
      <c r="F288" s="35">
        <v>58</v>
      </c>
      <c r="G288" s="38">
        <v>3445.48</v>
      </c>
      <c r="H288" s="35">
        <v>2022</v>
      </c>
    </row>
    <row r="289" spans="2:8" x14ac:dyDescent="0.3">
      <c r="B289" s="34" t="s">
        <v>1346</v>
      </c>
      <c r="C289" s="34" t="s">
        <v>572</v>
      </c>
      <c r="D289" s="34" t="s">
        <v>573</v>
      </c>
      <c r="E289" s="34" t="s">
        <v>1565</v>
      </c>
      <c r="F289" s="35">
        <v>60</v>
      </c>
      <c r="G289" s="38">
        <v>4950.9799999999996</v>
      </c>
      <c r="H289" s="35">
        <v>2011</v>
      </c>
    </row>
    <row r="290" spans="2:8" x14ac:dyDescent="0.3">
      <c r="B290" s="34" t="s">
        <v>1347</v>
      </c>
      <c r="C290" s="34" t="s">
        <v>574</v>
      </c>
      <c r="D290" s="34" t="s">
        <v>575</v>
      </c>
      <c r="E290" s="34" t="s">
        <v>1565</v>
      </c>
      <c r="F290" s="35">
        <v>99</v>
      </c>
      <c r="G290" s="38">
        <v>1710.56</v>
      </c>
      <c r="H290" s="35">
        <v>2020</v>
      </c>
    </row>
    <row r="291" spans="2:8" x14ac:dyDescent="0.3">
      <c r="B291" s="34" t="s">
        <v>1348</v>
      </c>
      <c r="C291" s="34" t="s">
        <v>576</v>
      </c>
      <c r="D291" s="34" t="s">
        <v>577</v>
      </c>
      <c r="E291" s="34" t="s">
        <v>1566</v>
      </c>
      <c r="F291" s="35">
        <v>15</v>
      </c>
      <c r="G291" s="38">
        <v>4634.28</v>
      </c>
      <c r="H291" s="35">
        <v>2014</v>
      </c>
    </row>
    <row r="292" spans="2:8" x14ac:dyDescent="0.3">
      <c r="B292" s="34" t="s">
        <v>1349</v>
      </c>
      <c r="C292" s="34" t="s">
        <v>578</v>
      </c>
      <c r="D292" s="34" t="s">
        <v>579</v>
      </c>
      <c r="E292" s="34" t="s">
        <v>1569</v>
      </c>
      <c r="F292" s="35">
        <v>36</v>
      </c>
      <c r="G292" s="38">
        <v>3136.48</v>
      </c>
      <c r="H292" s="35">
        <v>2016</v>
      </c>
    </row>
    <row r="293" spans="2:8" x14ac:dyDescent="0.3">
      <c r="B293" s="34" t="s">
        <v>1350</v>
      </c>
      <c r="C293" s="34" t="s">
        <v>580</v>
      </c>
      <c r="D293" s="34" t="s">
        <v>581</v>
      </c>
      <c r="E293" s="34" t="s">
        <v>1566</v>
      </c>
      <c r="F293" s="35">
        <v>17</v>
      </c>
      <c r="G293" s="38">
        <v>9664.25</v>
      </c>
      <c r="H293" s="35">
        <v>2015</v>
      </c>
    </row>
    <row r="294" spans="2:8" x14ac:dyDescent="0.3">
      <c r="B294" s="34" t="s">
        <v>1351</v>
      </c>
      <c r="C294" s="34" t="s">
        <v>582</v>
      </c>
      <c r="D294" s="34" t="s">
        <v>583</v>
      </c>
      <c r="E294" s="34" t="s">
        <v>1565</v>
      </c>
      <c r="F294" s="35">
        <v>63</v>
      </c>
      <c r="G294" s="38">
        <v>1665.54</v>
      </c>
      <c r="H294" s="35">
        <v>2015</v>
      </c>
    </row>
    <row r="295" spans="2:8" x14ac:dyDescent="0.3">
      <c r="B295" s="34" t="s">
        <v>1352</v>
      </c>
      <c r="C295" s="34" t="s">
        <v>584</v>
      </c>
      <c r="D295" s="34" t="s">
        <v>585</v>
      </c>
      <c r="E295" s="34" t="s">
        <v>1564</v>
      </c>
      <c r="F295" s="35">
        <v>41</v>
      </c>
      <c r="G295" s="38">
        <v>2804.02</v>
      </c>
      <c r="H295" s="35">
        <v>2023</v>
      </c>
    </row>
    <row r="296" spans="2:8" x14ac:dyDescent="0.3">
      <c r="B296" s="34" t="s">
        <v>1353</v>
      </c>
      <c r="C296" s="34" t="s">
        <v>586</v>
      </c>
      <c r="D296" s="34" t="s">
        <v>587</v>
      </c>
      <c r="E296" s="34" t="s">
        <v>1568</v>
      </c>
      <c r="F296" s="35">
        <v>63</v>
      </c>
      <c r="G296" s="38">
        <v>1035.68</v>
      </c>
      <c r="H296" s="35">
        <v>2020</v>
      </c>
    </row>
    <row r="297" spans="2:8" x14ac:dyDescent="0.3">
      <c r="B297" s="34" t="s">
        <v>1354</v>
      </c>
      <c r="C297" s="34" t="s">
        <v>588</v>
      </c>
      <c r="D297" s="34" t="s">
        <v>589</v>
      </c>
      <c r="E297" s="34" t="s">
        <v>1566</v>
      </c>
      <c r="F297" s="35">
        <v>72</v>
      </c>
      <c r="G297" s="38">
        <v>4990.4799999999996</v>
      </c>
      <c r="H297" s="35">
        <v>2017</v>
      </c>
    </row>
    <row r="298" spans="2:8" x14ac:dyDescent="0.3">
      <c r="B298" s="34" t="s">
        <v>1355</v>
      </c>
      <c r="C298" s="34" t="s">
        <v>590</v>
      </c>
      <c r="D298" s="34" t="s">
        <v>591</v>
      </c>
      <c r="E298" s="34" t="s">
        <v>1568</v>
      </c>
      <c r="F298" s="35">
        <v>46</v>
      </c>
      <c r="G298" s="38">
        <v>1116.69</v>
      </c>
      <c r="H298" s="35">
        <v>2016</v>
      </c>
    </row>
    <row r="299" spans="2:8" x14ac:dyDescent="0.3">
      <c r="B299" s="34" t="s">
        <v>1356</v>
      </c>
      <c r="C299" s="34" t="s">
        <v>592</v>
      </c>
      <c r="D299" s="34" t="s">
        <v>593</v>
      </c>
      <c r="E299" s="34" t="s">
        <v>1566</v>
      </c>
      <c r="F299" s="35">
        <v>29</v>
      </c>
      <c r="G299" s="38">
        <v>7451.65</v>
      </c>
      <c r="H299" s="35">
        <v>2012</v>
      </c>
    </row>
    <row r="300" spans="2:8" x14ac:dyDescent="0.3">
      <c r="B300" s="34" t="s">
        <v>1357</v>
      </c>
      <c r="C300" s="34" t="s">
        <v>594</v>
      </c>
      <c r="D300" s="34" t="s">
        <v>595</v>
      </c>
      <c r="E300" s="34" t="s">
        <v>1564</v>
      </c>
      <c r="F300" s="35">
        <v>84</v>
      </c>
      <c r="G300" s="38">
        <v>9887.41</v>
      </c>
      <c r="H300" s="35">
        <v>2017</v>
      </c>
    </row>
    <row r="301" spans="2:8" x14ac:dyDescent="0.3">
      <c r="B301" s="34" t="s">
        <v>1358</v>
      </c>
      <c r="C301" s="34" t="s">
        <v>596</v>
      </c>
      <c r="D301" s="34" t="s">
        <v>597</v>
      </c>
      <c r="E301" s="34" t="s">
        <v>1566</v>
      </c>
      <c r="F301" s="35">
        <v>10</v>
      </c>
      <c r="G301" s="38">
        <v>5746.06</v>
      </c>
      <c r="H301" s="35">
        <v>2017</v>
      </c>
    </row>
    <row r="302" spans="2:8" x14ac:dyDescent="0.3">
      <c r="B302" s="34" t="s">
        <v>1359</v>
      </c>
      <c r="C302" s="34" t="s">
        <v>598</v>
      </c>
      <c r="D302" s="34" t="s">
        <v>599</v>
      </c>
      <c r="E302" s="34" t="s">
        <v>1569</v>
      </c>
      <c r="F302" s="35">
        <v>11</v>
      </c>
      <c r="G302" s="38">
        <v>6541.72</v>
      </c>
      <c r="H302" s="35">
        <v>2017</v>
      </c>
    </row>
    <row r="303" spans="2:8" x14ac:dyDescent="0.3">
      <c r="B303" s="34" t="s">
        <v>1360</v>
      </c>
      <c r="C303" s="34" t="s">
        <v>600</v>
      </c>
      <c r="D303" s="34" t="s">
        <v>601</v>
      </c>
      <c r="E303" s="34" t="s">
        <v>1564</v>
      </c>
      <c r="F303" s="35">
        <v>4</v>
      </c>
      <c r="G303" s="38">
        <v>7368.92</v>
      </c>
      <c r="H303" s="35">
        <v>2012</v>
      </c>
    </row>
    <row r="304" spans="2:8" x14ac:dyDescent="0.3">
      <c r="B304" s="34" t="s">
        <v>1361</v>
      </c>
      <c r="C304" s="34" t="s">
        <v>602</v>
      </c>
      <c r="D304" s="34" t="s">
        <v>603</v>
      </c>
      <c r="E304" s="34" t="s">
        <v>1566</v>
      </c>
      <c r="F304" s="35">
        <v>91</v>
      </c>
      <c r="G304" s="38">
        <v>4844.62</v>
      </c>
      <c r="H304" s="35">
        <v>2016</v>
      </c>
    </row>
    <row r="305" spans="2:8" x14ac:dyDescent="0.3">
      <c r="B305" s="34" t="s">
        <v>1362</v>
      </c>
      <c r="C305" s="34" t="s">
        <v>604</v>
      </c>
      <c r="D305" s="34" t="s">
        <v>605</v>
      </c>
      <c r="E305" s="34" t="s">
        <v>1564</v>
      </c>
      <c r="F305" s="35">
        <v>6</v>
      </c>
      <c r="G305" s="38">
        <v>4065.87</v>
      </c>
      <c r="H305" s="35">
        <v>2010</v>
      </c>
    </row>
    <row r="306" spans="2:8" x14ac:dyDescent="0.3">
      <c r="B306" s="34" t="s">
        <v>1363</v>
      </c>
      <c r="C306" s="34" t="s">
        <v>606</v>
      </c>
      <c r="D306" s="34" t="s">
        <v>607</v>
      </c>
      <c r="E306" s="34" t="s">
        <v>1569</v>
      </c>
      <c r="F306" s="35">
        <v>28</v>
      </c>
      <c r="G306" s="38">
        <v>1432.9</v>
      </c>
      <c r="H306" s="35">
        <v>2010</v>
      </c>
    </row>
    <row r="307" spans="2:8" x14ac:dyDescent="0.3">
      <c r="B307" s="34" t="s">
        <v>1364</v>
      </c>
      <c r="C307" s="34" t="s">
        <v>608</v>
      </c>
      <c r="D307" s="34" t="s">
        <v>609</v>
      </c>
      <c r="E307" s="34" t="s">
        <v>1565</v>
      </c>
      <c r="F307" s="35">
        <v>71</v>
      </c>
      <c r="G307" s="38">
        <v>9674.18</v>
      </c>
      <c r="H307" s="35">
        <v>2014</v>
      </c>
    </row>
    <row r="308" spans="2:8" x14ac:dyDescent="0.3">
      <c r="B308" s="34" t="s">
        <v>1365</v>
      </c>
      <c r="C308" s="34" t="s">
        <v>610</v>
      </c>
      <c r="D308" s="34" t="s">
        <v>611</v>
      </c>
      <c r="E308" s="34" t="s">
        <v>1567</v>
      </c>
      <c r="F308" s="35">
        <v>25</v>
      </c>
      <c r="G308" s="38">
        <v>4500.1499999999996</v>
      </c>
      <c r="H308" s="35">
        <v>2020</v>
      </c>
    </row>
    <row r="309" spans="2:8" x14ac:dyDescent="0.3">
      <c r="B309" s="34" t="s">
        <v>1366</v>
      </c>
      <c r="C309" s="34" t="s">
        <v>612</v>
      </c>
      <c r="D309" s="34" t="s">
        <v>613</v>
      </c>
      <c r="E309" s="34" t="s">
        <v>1568</v>
      </c>
      <c r="F309" s="35">
        <v>52</v>
      </c>
      <c r="G309" s="38">
        <v>7851.75</v>
      </c>
      <c r="H309" s="35">
        <v>2012</v>
      </c>
    </row>
    <row r="310" spans="2:8" x14ac:dyDescent="0.3">
      <c r="B310" s="34" t="s">
        <v>1367</v>
      </c>
      <c r="C310" s="34" t="s">
        <v>614</v>
      </c>
      <c r="D310" s="34" t="s">
        <v>615</v>
      </c>
      <c r="E310" s="34" t="s">
        <v>1565</v>
      </c>
      <c r="F310" s="35">
        <v>2</v>
      </c>
      <c r="G310" s="38">
        <v>8751.2000000000007</v>
      </c>
      <c r="H310" s="35">
        <v>2017</v>
      </c>
    </row>
    <row r="311" spans="2:8" x14ac:dyDescent="0.3">
      <c r="B311" s="34" t="s">
        <v>1368</v>
      </c>
      <c r="C311" s="34" t="s">
        <v>616</v>
      </c>
      <c r="D311" s="34" t="s">
        <v>617</v>
      </c>
      <c r="E311" s="34" t="s">
        <v>1569</v>
      </c>
      <c r="F311" s="35">
        <v>97</v>
      </c>
      <c r="G311" s="38">
        <v>2586.39</v>
      </c>
      <c r="H311" s="35">
        <v>2011</v>
      </c>
    </row>
    <row r="312" spans="2:8" x14ac:dyDescent="0.3">
      <c r="B312" s="34" t="s">
        <v>1369</v>
      </c>
      <c r="C312" s="34" t="s">
        <v>618</v>
      </c>
      <c r="D312" s="34" t="s">
        <v>619</v>
      </c>
      <c r="E312" s="34" t="s">
        <v>1565</v>
      </c>
      <c r="F312" s="35">
        <v>5</v>
      </c>
      <c r="G312" s="38">
        <v>1368.9</v>
      </c>
      <c r="H312" s="35">
        <v>2011</v>
      </c>
    </row>
    <row r="313" spans="2:8" x14ac:dyDescent="0.3">
      <c r="B313" s="34" t="s">
        <v>1370</v>
      </c>
      <c r="C313" s="34" t="s">
        <v>620</v>
      </c>
      <c r="D313" s="34" t="s">
        <v>621</v>
      </c>
      <c r="E313" s="34" t="s">
        <v>1569</v>
      </c>
      <c r="F313" s="35">
        <v>94</v>
      </c>
      <c r="G313" s="38">
        <v>6054.14</v>
      </c>
      <c r="H313" s="35">
        <v>2023</v>
      </c>
    </row>
    <row r="314" spans="2:8" x14ac:dyDescent="0.3">
      <c r="B314" s="34" t="s">
        <v>1371</v>
      </c>
      <c r="C314" s="34" t="s">
        <v>622</v>
      </c>
      <c r="D314" s="34" t="s">
        <v>623</v>
      </c>
      <c r="E314" s="34" t="s">
        <v>1568</v>
      </c>
      <c r="F314" s="35">
        <v>21</v>
      </c>
      <c r="G314" s="38">
        <v>3461.32</v>
      </c>
      <c r="H314" s="35">
        <v>2013</v>
      </c>
    </row>
    <row r="315" spans="2:8" x14ac:dyDescent="0.3">
      <c r="B315" s="34" t="s">
        <v>1372</v>
      </c>
      <c r="C315" s="34" t="s">
        <v>624</v>
      </c>
      <c r="D315" s="34" t="s">
        <v>625</v>
      </c>
      <c r="E315" s="34" t="s">
        <v>1564</v>
      </c>
      <c r="F315" s="35">
        <v>17</v>
      </c>
      <c r="G315" s="38">
        <v>285.02</v>
      </c>
      <c r="H315" s="35">
        <v>2020</v>
      </c>
    </row>
    <row r="316" spans="2:8" x14ac:dyDescent="0.3">
      <c r="B316" s="34" t="s">
        <v>1373</v>
      </c>
      <c r="C316" s="34" t="s">
        <v>626</v>
      </c>
      <c r="D316" s="34" t="s">
        <v>627</v>
      </c>
      <c r="E316" s="34" t="s">
        <v>1567</v>
      </c>
      <c r="F316" s="35">
        <v>30</v>
      </c>
      <c r="G316" s="38">
        <v>6064.76</v>
      </c>
      <c r="H316" s="35">
        <v>2014</v>
      </c>
    </row>
    <row r="317" spans="2:8" x14ac:dyDescent="0.3">
      <c r="B317" s="34" t="s">
        <v>1374</v>
      </c>
      <c r="C317" s="34" t="s">
        <v>628</v>
      </c>
      <c r="D317" s="34" t="s">
        <v>629</v>
      </c>
      <c r="E317" s="34" t="s">
        <v>1566</v>
      </c>
      <c r="F317" s="35">
        <v>2</v>
      </c>
      <c r="G317" s="38">
        <v>5652.49</v>
      </c>
      <c r="H317" s="35">
        <v>2019</v>
      </c>
    </row>
    <row r="318" spans="2:8" x14ac:dyDescent="0.3">
      <c r="B318" s="34" t="s">
        <v>1375</v>
      </c>
      <c r="C318" s="34" t="s">
        <v>630</v>
      </c>
      <c r="D318" s="34" t="s">
        <v>631</v>
      </c>
      <c r="E318" s="34" t="s">
        <v>1564</v>
      </c>
      <c r="F318" s="35">
        <v>64</v>
      </c>
      <c r="G318" s="38">
        <v>2418.5100000000002</v>
      </c>
      <c r="H318" s="35">
        <v>2019</v>
      </c>
    </row>
    <row r="319" spans="2:8" x14ac:dyDescent="0.3">
      <c r="B319" s="34" t="s">
        <v>1376</v>
      </c>
      <c r="C319" s="34" t="s">
        <v>632</v>
      </c>
      <c r="D319" s="34" t="s">
        <v>633</v>
      </c>
      <c r="E319" s="34" t="s">
        <v>1566</v>
      </c>
      <c r="F319" s="35">
        <v>52</v>
      </c>
      <c r="G319" s="38">
        <v>9537.0300000000007</v>
      </c>
      <c r="H319" s="35">
        <v>2014</v>
      </c>
    </row>
    <row r="320" spans="2:8" x14ac:dyDescent="0.3">
      <c r="B320" s="34" t="s">
        <v>1377</v>
      </c>
      <c r="C320" s="34" t="s">
        <v>634</v>
      </c>
      <c r="D320" s="34" t="s">
        <v>635</v>
      </c>
      <c r="E320" s="34" t="s">
        <v>1567</v>
      </c>
      <c r="F320" s="35">
        <v>6</v>
      </c>
      <c r="G320" s="38">
        <v>2197.5700000000002</v>
      </c>
      <c r="H320" s="35">
        <v>2016</v>
      </c>
    </row>
    <row r="321" spans="2:8" x14ac:dyDescent="0.3">
      <c r="B321" s="34" t="s">
        <v>1378</v>
      </c>
      <c r="C321" s="34" t="s">
        <v>636</v>
      </c>
      <c r="D321" s="34" t="s">
        <v>637</v>
      </c>
      <c r="E321" s="34" t="s">
        <v>1567</v>
      </c>
      <c r="F321" s="35">
        <v>91</v>
      </c>
      <c r="G321" s="38">
        <v>1543.92</v>
      </c>
      <c r="H321" s="35">
        <v>2022</v>
      </c>
    </row>
    <row r="322" spans="2:8" x14ac:dyDescent="0.3">
      <c r="B322" s="34" t="s">
        <v>1379</v>
      </c>
      <c r="C322" s="34" t="s">
        <v>638</v>
      </c>
      <c r="D322" s="34" t="s">
        <v>639</v>
      </c>
      <c r="E322" s="34" t="s">
        <v>1565</v>
      </c>
      <c r="F322" s="35">
        <v>89</v>
      </c>
      <c r="G322" s="38">
        <v>4757.7</v>
      </c>
      <c r="H322" s="35">
        <v>2018</v>
      </c>
    </row>
    <row r="323" spans="2:8" x14ac:dyDescent="0.3">
      <c r="B323" s="34" t="s">
        <v>1380</v>
      </c>
      <c r="C323" s="34" t="s">
        <v>640</v>
      </c>
      <c r="D323" s="34" t="s">
        <v>641</v>
      </c>
      <c r="E323" s="34" t="s">
        <v>1568</v>
      </c>
      <c r="F323" s="35">
        <v>53</v>
      </c>
      <c r="G323" s="38">
        <v>7431.6</v>
      </c>
      <c r="H323" s="35">
        <v>2014</v>
      </c>
    </row>
    <row r="324" spans="2:8" x14ac:dyDescent="0.3">
      <c r="B324" s="34" t="s">
        <v>1381</v>
      </c>
      <c r="C324" s="34" t="s">
        <v>642</v>
      </c>
      <c r="D324" s="34" t="s">
        <v>643</v>
      </c>
      <c r="E324" s="34" t="s">
        <v>1564</v>
      </c>
      <c r="F324" s="35">
        <v>60</v>
      </c>
      <c r="G324" s="38">
        <v>5325.25</v>
      </c>
      <c r="H324" s="35">
        <v>2021</v>
      </c>
    </row>
    <row r="325" spans="2:8" x14ac:dyDescent="0.3">
      <c r="B325" s="34" t="s">
        <v>1382</v>
      </c>
      <c r="C325" s="34" t="s">
        <v>644</v>
      </c>
      <c r="D325" s="34" t="s">
        <v>645</v>
      </c>
      <c r="E325" s="34" t="s">
        <v>1569</v>
      </c>
      <c r="F325" s="35">
        <v>36</v>
      </c>
      <c r="G325" s="38">
        <v>7566.93</v>
      </c>
      <c r="H325" s="35">
        <v>2011</v>
      </c>
    </row>
    <row r="326" spans="2:8" x14ac:dyDescent="0.3">
      <c r="B326" s="34" t="s">
        <v>1383</v>
      </c>
      <c r="C326" s="34" t="s">
        <v>646</v>
      </c>
      <c r="D326" s="34" t="s">
        <v>647</v>
      </c>
      <c r="E326" s="34" t="s">
        <v>1565</v>
      </c>
      <c r="F326" s="35">
        <v>29</v>
      </c>
      <c r="G326" s="38">
        <v>3192.64</v>
      </c>
      <c r="H326" s="35">
        <v>2014</v>
      </c>
    </row>
    <row r="327" spans="2:8" x14ac:dyDescent="0.3">
      <c r="B327" s="34" t="s">
        <v>1384</v>
      </c>
      <c r="C327" s="34" t="s">
        <v>648</v>
      </c>
      <c r="D327" s="34" t="s">
        <v>649</v>
      </c>
      <c r="E327" s="34" t="s">
        <v>1568</v>
      </c>
      <c r="F327" s="35">
        <v>73</v>
      </c>
      <c r="G327" s="38">
        <v>1111.68</v>
      </c>
      <c r="H327" s="35">
        <v>2020</v>
      </c>
    </row>
    <row r="328" spans="2:8" x14ac:dyDescent="0.3">
      <c r="B328" s="34" t="s">
        <v>1385</v>
      </c>
      <c r="C328" s="34" t="s">
        <v>650</v>
      </c>
      <c r="D328" s="34" t="s">
        <v>651</v>
      </c>
      <c r="E328" s="34" t="s">
        <v>1568</v>
      </c>
      <c r="F328" s="35">
        <v>15</v>
      </c>
      <c r="G328" s="38">
        <v>1039.32</v>
      </c>
      <c r="H328" s="35">
        <v>2020</v>
      </c>
    </row>
    <row r="329" spans="2:8" x14ac:dyDescent="0.3">
      <c r="B329" s="34" t="s">
        <v>1386</v>
      </c>
      <c r="C329" s="34" t="s">
        <v>652</v>
      </c>
      <c r="D329" s="34" t="s">
        <v>653</v>
      </c>
      <c r="E329" s="34" t="s">
        <v>1566</v>
      </c>
      <c r="F329" s="35">
        <v>39</v>
      </c>
      <c r="G329" s="38">
        <v>7632.09</v>
      </c>
      <c r="H329" s="35">
        <v>2015</v>
      </c>
    </row>
    <row r="330" spans="2:8" x14ac:dyDescent="0.3">
      <c r="B330" s="34" t="s">
        <v>1387</v>
      </c>
      <c r="C330" s="34" t="s">
        <v>654</v>
      </c>
      <c r="D330" s="34" t="s">
        <v>655</v>
      </c>
      <c r="E330" s="34" t="s">
        <v>1564</v>
      </c>
      <c r="F330" s="35">
        <v>35</v>
      </c>
      <c r="G330" s="38">
        <v>7511.32</v>
      </c>
      <c r="H330" s="35">
        <v>2023</v>
      </c>
    </row>
    <row r="331" spans="2:8" x14ac:dyDescent="0.3">
      <c r="B331" s="34" t="s">
        <v>1388</v>
      </c>
      <c r="C331" s="34" t="s">
        <v>656</v>
      </c>
      <c r="D331" s="34" t="s">
        <v>657</v>
      </c>
      <c r="E331" s="34" t="s">
        <v>1568</v>
      </c>
      <c r="F331" s="35">
        <v>5</v>
      </c>
      <c r="G331" s="38">
        <v>5118.6000000000004</v>
      </c>
      <c r="H331" s="35">
        <v>2022</v>
      </c>
    </row>
    <row r="332" spans="2:8" x14ac:dyDescent="0.3">
      <c r="B332" s="34" t="s">
        <v>1389</v>
      </c>
      <c r="C332" s="34" t="s">
        <v>658</v>
      </c>
      <c r="D332" s="34" t="s">
        <v>659</v>
      </c>
      <c r="E332" s="34" t="s">
        <v>1565</v>
      </c>
      <c r="F332" s="35">
        <v>11</v>
      </c>
      <c r="G332" s="38">
        <v>3234.17</v>
      </c>
      <c r="H332" s="35">
        <v>2021</v>
      </c>
    </row>
    <row r="333" spans="2:8" x14ac:dyDescent="0.3">
      <c r="B333" s="34" t="s">
        <v>1390</v>
      </c>
      <c r="C333" s="34" t="s">
        <v>660</v>
      </c>
      <c r="D333" s="34" t="s">
        <v>661</v>
      </c>
      <c r="E333" s="34" t="s">
        <v>1564</v>
      </c>
      <c r="F333" s="35">
        <v>85</v>
      </c>
      <c r="G333" s="38">
        <v>7107.29</v>
      </c>
      <c r="H333" s="35">
        <v>2012</v>
      </c>
    </row>
    <row r="334" spans="2:8" x14ac:dyDescent="0.3">
      <c r="B334" s="34" t="s">
        <v>1391</v>
      </c>
      <c r="C334" s="34" t="s">
        <v>662</v>
      </c>
      <c r="D334" s="34" t="s">
        <v>663</v>
      </c>
      <c r="E334" s="34" t="s">
        <v>1564</v>
      </c>
      <c r="F334" s="35">
        <v>21</v>
      </c>
      <c r="G334" s="38">
        <v>1843.12</v>
      </c>
      <c r="H334" s="35">
        <v>2010</v>
      </c>
    </row>
    <row r="335" spans="2:8" x14ac:dyDescent="0.3">
      <c r="B335" s="34" t="s">
        <v>1392</v>
      </c>
      <c r="C335" s="34" t="s">
        <v>664</v>
      </c>
      <c r="D335" s="34" t="s">
        <v>665</v>
      </c>
      <c r="E335" s="34" t="s">
        <v>1569</v>
      </c>
      <c r="F335" s="35">
        <v>83</v>
      </c>
      <c r="G335" s="38">
        <v>1834.9</v>
      </c>
      <c r="H335" s="35">
        <v>2017</v>
      </c>
    </row>
    <row r="336" spans="2:8" x14ac:dyDescent="0.3">
      <c r="B336" s="34" t="s">
        <v>1393</v>
      </c>
      <c r="C336" s="34" t="s">
        <v>666</v>
      </c>
      <c r="D336" s="34" t="s">
        <v>667</v>
      </c>
      <c r="E336" s="34" t="s">
        <v>1568</v>
      </c>
      <c r="F336" s="35">
        <v>84</v>
      </c>
      <c r="G336" s="38">
        <v>4545.6000000000004</v>
      </c>
      <c r="H336" s="35">
        <v>2011</v>
      </c>
    </row>
    <row r="337" spans="2:8" x14ac:dyDescent="0.3">
      <c r="B337" s="34" t="s">
        <v>1394</v>
      </c>
      <c r="C337" s="34" t="s">
        <v>668</v>
      </c>
      <c r="D337" s="34" t="s">
        <v>669</v>
      </c>
      <c r="E337" s="34" t="s">
        <v>1565</v>
      </c>
      <c r="F337" s="35">
        <v>51</v>
      </c>
      <c r="G337" s="38">
        <v>7867.94</v>
      </c>
      <c r="H337" s="35">
        <v>2011</v>
      </c>
    </row>
    <row r="338" spans="2:8" x14ac:dyDescent="0.3">
      <c r="B338" s="34" t="s">
        <v>1395</v>
      </c>
      <c r="C338" s="34" t="s">
        <v>670</v>
      </c>
      <c r="D338" s="34" t="s">
        <v>671</v>
      </c>
      <c r="E338" s="34" t="s">
        <v>1569</v>
      </c>
      <c r="F338" s="35">
        <v>24</v>
      </c>
      <c r="G338" s="38">
        <v>8739.24</v>
      </c>
      <c r="H338" s="35">
        <v>2021</v>
      </c>
    </row>
    <row r="339" spans="2:8" x14ac:dyDescent="0.3">
      <c r="B339" s="34" t="s">
        <v>1396</v>
      </c>
      <c r="C339" s="34" t="s">
        <v>672</v>
      </c>
      <c r="D339" s="34" t="s">
        <v>673</v>
      </c>
      <c r="E339" s="34" t="s">
        <v>1569</v>
      </c>
      <c r="F339" s="35">
        <v>62</v>
      </c>
      <c r="G339" s="38">
        <v>8567.93</v>
      </c>
      <c r="H339" s="35">
        <v>2021</v>
      </c>
    </row>
    <row r="340" spans="2:8" x14ac:dyDescent="0.3">
      <c r="B340" s="34" t="s">
        <v>1397</v>
      </c>
      <c r="C340" s="34" t="s">
        <v>674</v>
      </c>
      <c r="D340" s="34" t="s">
        <v>675</v>
      </c>
      <c r="E340" s="34" t="s">
        <v>1567</v>
      </c>
      <c r="F340" s="35">
        <v>95</v>
      </c>
      <c r="G340" s="38">
        <v>2694.96</v>
      </c>
      <c r="H340" s="35">
        <v>2020</v>
      </c>
    </row>
    <row r="341" spans="2:8" x14ac:dyDescent="0.3">
      <c r="B341" s="34" t="s">
        <v>1398</v>
      </c>
      <c r="C341" s="34" t="s">
        <v>676</v>
      </c>
      <c r="D341" s="34" t="s">
        <v>677</v>
      </c>
      <c r="E341" s="34" t="s">
        <v>1565</v>
      </c>
      <c r="F341" s="35">
        <v>98</v>
      </c>
      <c r="G341" s="38">
        <v>7095.54</v>
      </c>
      <c r="H341" s="35">
        <v>2018</v>
      </c>
    </row>
    <row r="342" spans="2:8" x14ac:dyDescent="0.3">
      <c r="B342" s="34" t="s">
        <v>1399</v>
      </c>
      <c r="C342" s="34" t="s">
        <v>678</v>
      </c>
      <c r="D342" s="34" t="s">
        <v>679</v>
      </c>
      <c r="E342" s="34" t="s">
        <v>1569</v>
      </c>
      <c r="F342" s="35">
        <v>97</v>
      </c>
      <c r="G342" s="38">
        <v>4086.22</v>
      </c>
      <c r="H342" s="35">
        <v>2023</v>
      </c>
    </row>
    <row r="343" spans="2:8" x14ac:dyDescent="0.3">
      <c r="B343" s="34" t="s">
        <v>1400</v>
      </c>
      <c r="C343" s="34" t="s">
        <v>680</v>
      </c>
      <c r="D343" s="34" t="s">
        <v>681</v>
      </c>
      <c r="E343" s="34" t="s">
        <v>1566</v>
      </c>
      <c r="F343" s="35">
        <v>8</v>
      </c>
      <c r="G343" s="38">
        <v>1583.79</v>
      </c>
      <c r="H343" s="35">
        <v>2019</v>
      </c>
    </row>
    <row r="344" spans="2:8" x14ac:dyDescent="0.3">
      <c r="B344" s="34" t="s">
        <v>1401</v>
      </c>
      <c r="C344" s="34" t="s">
        <v>682</v>
      </c>
      <c r="D344" s="34" t="s">
        <v>683</v>
      </c>
      <c r="E344" s="34" t="s">
        <v>1567</v>
      </c>
      <c r="F344" s="35">
        <v>20</v>
      </c>
      <c r="G344" s="38">
        <v>9502.92</v>
      </c>
      <c r="H344" s="35">
        <v>2015</v>
      </c>
    </row>
    <row r="345" spans="2:8" x14ac:dyDescent="0.3">
      <c r="B345" s="34" t="s">
        <v>1402</v>
      </c>
      <c r="C345" s="34" t="s">
        <v>684</v>
      </c>
      <c r="D345" s="34" t="s">
        <v>685</v>
      </c>
      <c r="E345" s="34" t="s">
        <v>1566</v>
      </c>
      <c r="F345" s="35">
        <v>87</v>
      </c>
      <c r="G345" s="38">
        <v>8135.94</v>
      </c>
      <c r="H345" s="35">
        <v>2014</v>
      </c>
    </row>
    <row r="346" spans="2:8" x14ac:dyDescent="0.3">
      <c r="B346" s="34" t="s">
        <v>1403</v>
      </c>
      <c r="C346" s="34" t="s">
        <v>686</v>
      </c>
      <c r="D346" s="34" t="s">
        <v>687</v>
      </c>
      <c r="E346" s="34" t="s">
        <v>1567</v>
      </c>
      <c r="F346" s="35">
        <v>85</v>
      </c>
      <c r="G346" s="38">
        <v>615.99</v>
      </c>
      <c r="H346" s="35">
        <v>2012</v>
      </c>
    </row>
    <row r="347" spans="2:8" x14ac:dyDescent="0.3">
      <c r="B347" s="34" t="s">
        <v>1404</v>
      </c>
      <c r="C347" s="34" t="s">
        <v>688</v>
      </c>
      <c r="D347" s="34" t="s">
        <v>689</v>
      </c>
      <c r="E347" s="34" t="s">
        <v>1569</v>
      </c>
      <c r="F347" s="35">
        <v>69</v>
      </c>
      <c r="G347" s="38">
        <v>7787.45</v>
      </c>
      <c r="H347" s="35">
        <v>2010</v>
      </c>
    </row>
    <row r="348" spans="2:8" x14ac:dyDescent="0.3">
      <c r="B348" s="34" t="s">
        <v>1405</v>
      </c>
      <c r="C348" s="34" t="s">
        <v>690</v>
      </c>
      <c r="D348" s="34" t="s">
        <v>691</v>
      </c>
      <c r="E348" s="34" t="s">
        <v>1568</v>
      </c>
      <c r="F348" s="35">
        <v>49</v>
      </c>
      <c r="G348" s="38">
        <v>7571.81</v>
      </c>
      <c r="H348" s="35">
        <v>2017</v>
      </c>
    </row>
    <row r="349" spans="2:8" x14ac:dyDescent="0.3">
      <c r="B349" s="34" t="s">
        <v>1406</v>
      </c>
      <c r="C349" s="34" t="s">
        <v>692</v>
      </c>
      <c r="D349" s="34" t="s">
        <v>693</v>
      </c>
      <c r="E349" s="34" t="s">
        <v>1564</v>
      </c>
      <c r="F349" s="35">
        <v>42</v>
      </c>
      <c r="G349" s="38">
        <v>4168.55</v>
      </c>
      <c r="H349" s="35">
        <v>2016</v>
      </c>
    </row>
    <row r="350" spans="2:8" x14ac:dyDescent="0.3">
      <c r="B350" s="34" t="s">
        <v>1407</v>
      </c>
      <c r="C350" s="34" t="s">
        <v>694</v>
      </c>
      <c r="D350" s="34" t="s">
        <v>695</v>
      </c>
      <c r="E350" s="34" t="s">
        <v>1569</v>
      </c>
      <c r="F350" s="35">
        <v>97</v>
      </c>
      <c r="G350" s="38">
        <v>9343.57</v>
      </c>
      <c r="H350" s="35">
        <v>2020</v>
      </c>
    </row>
    <row r="351" spans="2:8" x14ac:dyDescent="0.3">
      <c r="B351" s="34" t="s">
        <v>1408</v>
      </c>
      <c r="C351" s="34" t="s">
        <v>696</v>
      </c>
      <c r="D351" s="34" t="s">
        <v>697</v>
      </c>
      <c r="E351" s="34" t="s">
        <v>1566</v>
      </c>
      <c r="F351" s="35">
        <v>78</v>
      </c>
      <c r="G351" s="38">
        <v>6271.78</v>
      </c>
      <c r="H351" s="35">
        <v>2010</v>
      </c>
    </row>
    <row r="352" spans="2:8" x14ac:dyDescent="0.3">
      <c r="B352" s="34" t="s">
        <v>1409</v>
      </c>
      <c r="C352" s="34" t="s">
        <v>698</v>
      </c>
      <c r="D352" s="34" t="s">
        <v>699</v>
      </c>
      <c r="E352" s="34" t="s">
        <v>1565</v>
      </c>
      <c r="F352" s="35">
        <v>67</v>
      </c>
      <c r="G352" s="38">
        <v>2070.87</v>
      </c>
      <c r="H352" s="35">
        <v>2018</v>
      </c>
    </row>
    <row r="353" spans="2:8" x14ac:dyDescent="0.3">
      <c r="B353" s="34" t="s">
        <v>1410</v>
      </c>
      <c r="C353" s="34" t="s">
        <v>700</v>
      </c>
      <c r="D353" s="34" t="s">
        <v>701</v>
      </c>
      <c r="E353" s="34" t="s">
        <v>1569</v>
      </c>
      <c r="F353" s="35">
        <v>42</v>
      </c>
      <c r="G353" s="38">
        <v>1379.41</v>
      </c>
      <c r="H353" s="35">
        <v>2010</v>
      </c>
    </row>
    <row r="354" spans="2:8" x14ac:dyDescent="0.3">
      <c r="B354" s="34" t="s">
        <v>1411</v>
      </c>
      <c r="C354" s="34" t="s">
        <v>702</v>
      </c>
      <c r="D354" s="34" t="s">
        <v>703</v>
      </c>
      <c r="E354" s="34" t="s">
        <v>1564</v>
      </c>
      <c r="F354" s="35">
        <v>48</v>
      </c>
      <c r="G354" s="38">
        <v>7232.3</v>
      </c>
      <c r="H354" s="35">
        <v>2015</v>
      </c>
    </row>
    <row r="355" spans="2:8" x14ac:dyDescent="0.3">
      <c r="B355" s="34" t="s">
        <v>1412</v>
      </c>
      <c r="C355" s="34" t="s">
        <v>704</v>
      </c>
      <c r="D355" s="34" t="s">
        <v>705</v>
      </c>
      <c r="E355" s="34" t="s">
        <v>1565</v>
      </c>
      <c r="F355" s="35">
        <v>39</v>
      </c>
      <c r="G355" s="38">
        <v>3015.27</v>
      </c>
      <c r="H355" s="35">
        <v>2011</v>
      </c>
    </row>
    <row r="356" spans="2:8" x14ac:dyDescent="0.3">
      <c r="B356" s="34" t="s">
        <v>1413</v>
      </c>
      <c r="C356" s="34" t="s">
        <v>706</v>
      </c>
      <c r="D356" s="34" t="s">
        <v>707</v>
      </c>
      <c r="E356" s="34" t="s">
        <v>1567</v>
      </c>
      <c r="F356" s="35">
        <v>76</v>
      </c>
      <c r="G356" s="38">
        <v>5118.6400000000003</v>
      </c>
      <c r="H356" s="35">
        <v>2019</v>
      </c>
    </row>
    <row r="357" spans="2:8" x14ac:dyDescent="0.3">
      <c r="B357" s="34" t="s">
        <v>1414</v>
      </c>
      <c r="C357" s="34" t="s">
        <v>708</v>
      </c>
      <c r="D357" s="34" t="s">
        <v>709</v>
      </c>
      <c r="E357" s="34" t="s">
        <v>1567</v>
      </c>
      <c r="F357" s="35">
        <v>58</v>
      </c>
      <c r="G357" s="38">
        <v>3463.12</v>
      </c>
      <c r="H357" s="35">
        <v>2019</v>
      </c>
    </row>
    <row r="358" spans="2:8" x14ac:dyDescent="0.3">
      <c r="B358" s="34" t="s">
        <v>1415</v>
      </c>
      <c r="C358" s="34" t="s">
        <v>710</v>
      </c>
      <c r="D358" s="34" t="s">
        <v>711</v>
      </c>
      <c r="E358" s="34" t="s">
        <v>1568</v>
      </c>
      <c r="F358" s="35">
        <v>42</v>
      </c>
      <c r="G358" s="38">
        <v>9832.26</v>
      </c>
      <c r="H358" s="35">
        <v>2020</v>
      </c>
    </row>
    <row r="359" spans="2:8" x14ac:dyDescent="0.3">
      <c r="B359" s="34" t="s">
        <v>1416</v>
      </c>
      <c r="C359" s="34" t="s">
        <v>712</v>
      </c>
      <c r="D359" s="34" t="s">
        <v>713</v>
      </c>
      <c r="E359" s="34" t="s">
        <v>1568</v>
      </c>
      <c r="F359" s="35">
        <v>29</v>
      </c>
      <c r="G359" s="38">
        <v>1329.52</v>
      </c>
      <c r="H359" s="35">
        <v>2017</v>
      </c>
    </row>
    <row r="360" spans="2:8" x14ac:dyDescent="0.3">
      <c r="B360" s="34" t="s">
        <v>1417</v>
      </c>
      <c r="C360" s="34" t="s">
        <v>714</v>
      </c>
      <c r="D360" s="34" t="s">
        <v>715</v>
      </c>
      <c r="E360" s="34" t="s">
        <v>1567</v>
      </c>
      <c r="F360" s="35">
        <v>63</v>
      </c>
      <c r="G360" s="38">
        <v>2926.11</v>
      </c>
      <c r="H360" s="35">
        <v>2016</v>
      </c>
    </row>
    <row r="361" spans="2:8" x14ac:dyDescent="0.3">
      <c r="B361" s="34" t="s">
        <v>1418</v>
      </c>
      <c r="C361" s="34" t="s">
        <v>716</v>
      </c>
      <c r="D361" s="34" t="s">
        <v>717</v>
      </c>
      <c r="E361" s="34" t="s">
        <v>1564</v>
      </c>
      <c r="F361" s="35">
        <v>50</v>
      </c>
      <c r="G361" s="38">
        <v>6716.56</v>
      </c>
      <c r="H361" s="35">
        <v>2016</v>
      </c>
    </row>
    <row r="362" spans="2:8" x14ac:dyDescent="0.3">
      <c r="B362" s="34" t="s">
        <v>1419</v>
      </c>
      <c r="C362" s="34" t="s">
        <v>718</v>
      </c>
      <c r="D362" s="34" t="s">
        <v>719</v>
      </c>
      <c r="E362" s="34" t="s">
        <v>1564</v>
      </c>
      <c r="F362" s="35">
        <v>82</v>
      </c>
      <c r="G362" s="38">
        <v>7393.28</v>
      </c>
      <c r="H362" s="35">
        <v>2011</v>
      </c>
    </row>
    <row r="363" spans="2:8" x14ac:dyDescent="0.3">
      <c r="B363" s="34" t="s">
        <v>1420</v>
      </c>
      <c r="C363" s="34" t="s">
        <v>720</v>
      </c>
      <c r="D363" s="34" t="s">
        <v>721</v>
      </c>
      <c r="E363" s="34" t="s">
        <v>1568</v>
      </c>
      <c r="F363" s="35">
        <v>79</v>
      </c>
      <c r="G363" s="38">
        <v>6412.03</v>
      </c>
      <c r="H363" s="35">
        <v>2023</v>
      </c>
    </row>
    <row r="364" spans="2:8" x14ac:dyDescent="0.3">
      <c r="B364" s="34" t="s">
        <v>1421</v>
      </c>
      <c r="C364" s="34" t="s">
        <v>722</v>
      </c>
      <c r="D364" s="34" t="s">
        <v>723</v>
      </c>
      <c r="E364" s="34" t="s">
        <v>1566</v>
      </c>
      <c r="F364" s="35">
        <v>71</v>
      </c>
      <c r="G364" s="38">
        <v>9679.7999999999993</v>
      </c>
      <c r="H364" s="35">
        <v>2012</v>
      </c>
    </row>
    <row r="365" spans="2:8" x14ac:dyDescent="0.3">
      <c r="B365" s="34" t="s">
        <v>1422</v>
      </c>
      <c r="C365" s="34" t="s">
        <v>724</v>
      </c>
      <c r="D365" s="34" t="s">
        <v>725</v>
      </c>
      <c r="E365" s="34" t="s">
        <v>1569</v>
      </c>
      <c r="F365" s="35">
        <v>99</v>
      </c>
      <c r="G365" s="38">
        <v>5709.98</v>
      </c>
      <c r="H365" s="35">
        <v>2015</v>
      </c>
    </row>
    <row r="366" spans="2:8" x14ac:dyDescent="0.3">
      <c r="B366" s="34" t="s">
        <v>1423</v>
      </c>
      <c r="C366" s="34" t="s">
        <v>726</v>
      </c>
      <c r="D366" s="34" t="s">
        <v>727</v>
      </c>
      <c r="E366" s="34" t="s">
        <v>1569</v>
      </c>
      <c r="F366" s="35">
        <v>42</v>
      </c>
      <c r="G366" s="38">
        <v>8761.09</v>
      </c>
      <c r="H366" s="35">
        <v>2011</v>
      </c>
    </row>
    <row r="367" spans="2:8" x14ac:dyDescent="0.3">
      <c r="B367" s="34" t="s">
        <v>1424</v>
      </c>
      <c r="C367" s="34" t="s">
        <v>728</v>
      </c>
      <c r="D367" s="34" t="s">
        <v>729</v>
      </c>
      <c r="E367" s="34" t="s">
        <v>1568</v>
      </c>
      <c r="F367" s="35">
        <v>14</v>
      </c>
      <c r="G367" s="38">
        <v>838.75</v>
      </c>
      <c r="H367" s="35">
        <v>2012</v>
      </c>
    </row>
    <row r="368" spans="2:8" x14ac:dyDescent="0.3">
      <c r="B368" s="34" t="s">
        <v>1425</v>
      </c>
      <c r="C368" s="34" t="s">
        <v>730</v>
      </c>
      <c r="D368" s="34" t="s">
        <v>731</v>
      </c>
      <c r="E368" s="34" t="s">
        <v>1564</v>
      </c>
      <c r="F368" s="35">
        <v>32</v>
      </c>
      <c r="G368" s="38">
        <v>8489.27</v>
      </c>
      <c r="H368" s="35">
        <v>2013</v>
      </c>
    </row>
    <row r="369" spans="2:8" x14ac:dyDescent="0.3">
      <c r="B369" s="34" t="s">
        <v>1426</v>
      </c>
      <c r="C369" s="34" t="s">
        <v>732</v>
      </c>
      <c r="D369" s="34" t="s">
        <v>733</v>
      </c>
      <c r="E369" s="34" t="s">
        <v>1568</v>
      </c>
      <c r="F369" s="35">
        <v>6</v>
      </c>
      <c r="G369" s="38">
        <v>6456.31</v>
      </c>
      <c r="H369" s="35">
        <v>2016</v>
      </c>
    </row>
    <row r="370" spans="2:8" x14ac:dyDescent="0.3">
      <c r="B370" s="34" t="s">
        <v>1427</v>
      </c>
      <c r="C370" s="34" t="s">
        <v>734</v>
      </c>
      <c r="D370" s="34" t="s">
        <v>735</v>
      </c>
      <c r="E370" s="34" t="s">
        <v>1568</v>
      </c>
      <c r="F370" s="35">
        <v>39</v>
      </c>
      <c r="G370" s="38">
        <v>9578.2199999999993</v>
      </c>
      <c r="H370" s="35">
        <v>2013</v>
      </c>
    </row>
    <row r="371" spans="2:8" x14ac:dyDescent="0.3">
      <c r="B371" s="34" t="s">
        <v>1428</v>
      </c>
      <c r="C371" s="34" t="s">
        <v>736</v>
      </c>
      <c r="D371" s="34" t="s">
        <v>737</v>
      </c>
      <c r="E371" s="34" t="s">
        <v>1568</v>
      </c>
      <c r="F371" s="35">
        <v>67</v>
      </c>
      <c r="G371" s="38">
        <v>8520.2099999999991</v>
      </c>
      <c r="H371" s="35">
        <v>2017</v>
      </c>
    </row>
    <row r="372" spans="2:8" x14ac:dyDescent="0.3">
      <c r="B372" s="34" t="s">
        <v>1429</v>
      </c>
      <c r="C372" s="34" t="s">
        <v>738</v>
      </c>
      <c r="D372" s="34" t="s">
        <v>739</v>
      </c>
      <c r="E372" s="34" t="s">
        <v>1566</v>
      </c>
      <c r="F372" s="35">
        <v>41</v>
      </c>
      <c r="G372" s="38">
        <v>5206.0600000000004</v>
      </c>
      <c r="H372" s="35">
        <v>2021</v>
      </c>
    </row>
    <row r="373" spans="2:8" x14ac:dyDescent="0.3">
      <c r="B373" s="34" t="s">
        <v>1430</v>
      </c>
      <c r="C373" s="34" t="s">
        <v>740</v>
      </c>
      <c r="D373" s="34" t="s">
        <v>741</v>
      </c>
      <c r="E373" s="34" t="s">
        <v>1567</v>
      </c>
      <c r="F373" s="35">
        <v>53</v>
      </c>
      <c r="G373" s="38">
        <v>6968.06</v>
      </c>
      <c r="H373" s="35">
        <v>2012</v>
      </c>
    </row>
    <row r="374" spans="2:8" x14ac:dyDescent="0.3">
      <c r="B374" s="34" t="s">
        <v>1431</v>
      </c>
      <c r="C374" s="34" t="s">
        <v>742</v>
      </c>
      <c r="D374" s="34" t="s">
        <v>743</v>
      </c>
      <c r="E374" s="34" t="s">
        <v>1565</v>
      </c>
      <c r="F374" s="35">
        <v>73</v>
      </c>
      <c r="G374" s="38">
        <v>5850.95</v>
      </c>
      <c r="H374" s="35">
        <v>2015</v>
      </c>
    </row>
    <row r="375" spans="2:8" x14ac:dyDescent="0.3">
      <c r="B375" s="34" t="s">
        <v>1432</v>
      </c>
      <c r="C375" s="34" t="s">
        <v>744</v>
      </c>
      <c r="D375" s="34" t="s">
        <v>745</v>
      </c>
      <c r="E375" s="34" t="s">
        <v>1569</v>
      </c>
      <c r="F375" s="35">
        <v>67</v>
      </c>
      <c r="G375" s="38">
        <v>2821.66</v>
      </c>
      <c r="H375" s="35">
        <v>2013</v>
      </c>
    </row>
    <row r="376" spans="2:8" x14ac:dyDescent="0.3">
      <c r="B376" s="34" t="s">
        <v>1433</v>
      </c>
      <c r="C376" s="34" t="s">
        <v>746</v>
      </c>
      <c r="D376" s="34" t="s">
        <v>747</v>
      </c>
      <c r="E376" s="34" t="s">
        <v>1569</v>
      </c>
      <c r="F376" s="35">
        <v>44</v>
      </c>
      <c r="G376" s="38">
        <v>8784.07</v>
      </c>
      <c r="H376" s="35">
        <v>2018</v>
      </c>
    </row>
    <row r="377" spans="2:8" x14ac:dyDescent="0.3">
      <c r="B377" s="34" t="s">
        <v>1434</v>
      </c>
      <c r="C377" s="34" t="s">
        <v>748</v>
      </c>
      <c r="D377" s="34" t="s">
        <v>749</v>
      </c>
      <c r="E377" s="34" t="s">
        <v>1569</v>
      </c>
      <c r="F377" s="35">
        <v>16</v>
      </c>
      <c r="G377" s="38">
        <v>3849.42</v>
      </c>
      <c r="H377" s="35">
        <v>2014</v>
      </c>
    </row>
    <row r="378" spans="2:8" x14ac:dyDescent="0.3">
      <c r="B378" s="34" t="s">
        <v>1435</v>
      </c>
      <c r="C378" s="34" t="s">
        <v>750</v>
      </c>
      <c r="D378" s="34" t="s">
        <v>751</v>
      </c>
      <c r="E378" s="34" t="s">
        <v>1566</v>
      </c>
      <c r="F378" s="35">
        <v>26</v>
      </c>
      <c r="G378" s="38">
        <v>6015.21</v>
      </c>
      <c r="H378" s="35">
        <v>2019</v>
      </c>
    </row>
    <row r="379" spans="2:8" x14ac:dyDescent="0.3">
      <c r="B379" s="34" t="s">
        <v>1436</v>
      </c>
      <c r="C379" s="34" t="s">
        <v>752</v>
      </c>
      <c r="D379" s="34" t="s">
        <v>753</v>
      </c>
      <c r="E379" s="34" t="s">
        <v>1565</v>
      </c>
      <c r="F379" s="35">
        <v>55</v>
      </c>
      <c r="G379" s="38">
        <v>9792.39</v>
      </c>
      <c r="H379" s="35">
        <v>2012</v>
      </c>
    </row>
    <row r="380" spans="2:8" x14ac:dyDescent="0.3">
      <c r="B380" s="34" t="s">
        <v>1437</v>
      </c>
      <c r="C380" s="34" t="s">
        <v>754</v>
      </c>
      <c r="D380" s="34" t="s">
        <v>755</v>
      </c>
      <c r="E380" s="34" t="s">
        <v>1565</v>
      </c>
      <c r="F380" s="35">
        <v>15</v>
      </c>
      <c r="G380" s="38">
        <v>2944.45</v>
      </c>
      <c r="H380" s="35">
        <v>2020</v>
      </c>
    </row>
    <row r="381" spans="2:8" x14ac:dyDescent="0.3">
      <c r="B381" s="34" t="s">
        <v>1438</v>
      </c>
      <c r="C381" s="34" t="s">
        <v>756</v>
      </c>
      <c r="D381" s="34" t="s">
        <v>757</v>
      </c>
      <c r="E381" s="34" t="s">
        <v>1568</v>
      </c>
      <c r="F381" s="35">
        <v>79</v>
      </c>
      <c r="G381" s="38">
        <v>4410</v>
      </c>
      <c r="H381" s="35">
        <v>2015</v>
      </c>
    </row>
    <row r="382" spans="2:8" x14ac:dyDescent="0.3">
      <c r="B382" s="34" t="s">
        <v>1439</v>
      </c>
      <c r="C382" s="34" t="s">
        <v>758</v>
      </c>
      <c r="D382" s="34" t="s">
        <v>759</v>
      </c>
      <c r="E382" s="34" t="s">
        <v>1568</v>
      </c>
      <c r="F382" s="35">
        <v>54</v>
      </c>
      <c r="G382" s="38">
        <v>9669.31</v>
      </c>
      <c r="H382" s="35">
        <v>2020</v>
      </c>
    </row>
    <row r="383" spans="2:8" x14ac:dyDescent="0.3">
      <c r="B383" s="34" t="s">
        <v>1440</v>
      </c>
      <c r="C383" s="34" t="s">
        <v>760</v>
      </c>
      <c r="D383" s="34" t="s">
        <v>761</v>
      </c>
      <c r="E383" s="34" t="s">
        <v>1567</v>
      </c>
      <c r="F383" s="35">
        <v>60</v>
      </c>
      <c r="G383" s="38">
        <v>3778.76</v>
      </c>
      <c r="H383" s="35">
        <v>2016</v>
      </c>
    </row>
    <row r="384" spans="2:8" x14ac:dyDescent="0.3">
      <c r="B384" s="34" t="s">
        <v>1441</v>
      </c>
      <c r="C384" s="34" t="s">
        <v>762</v>
      </c>
      <c r="D384" s="34" t="s">
        <v>763</v>
      </c>
      <c r="E384" s="34" t="s">
        <v>1564</v>
      </c>
      <c r="F384" s="35">
        <v>52</v>
      </c>
      <c r="G384" s="38">
        <v>1885.63</v>
      </c>
      <c r="H384" s="35">
        <v>2013</v>
      </c>
    </row>
    <row r="385" spans="2:8" x14ac:dyDescent="0.3">
      <c r="B385" s="34" t="s">
        <v>1442</v>
      </c>
      <c r="C385" s="34" t="s">
        <v>764</v>
      </c>
      <c r="D385" s="34" t="s">
        <v>765</v>
      </c>
      <c r="E385" s="34" t="s">
        <v>1566</v>
      </c>
      <c r="F385" s="35">
        <v>55</v>
      </c>
      <c r="G385" s="38">
        <v>4572.8</v>
      </c>
      <c r="H385" s="35">
        <v>2018</v>
      </c>
    </row>
    <row r="386" spans="2:8" x14ac:dyDescent="0.3">
      <c r="B386" s="34" t="s">
        <v>1443</v>
      </c>
      <c r="C386" s="34" t="s">
        <v>766</v>
      </c>
      <c r="D386" s="34" t="s">
        <v>767</v>
      </c>
      <c r="E386" s="34" t="s">
        <v>1568</v>
      </c>
      <c r="F386" s="35">
        <v>76</v>
      </c>
      <c r="G386" s="38">
        <v>3174.97</v>
      </c>
      <c r="H386" s="35">
        <v>2015</v>
      </c>
    </row>
    <row r="387" spans="2:8" x14ac:dyDescent="0.3">
      <c r="B387" s="34" t="s">
        <v>1444</v>
      </c>
      <c r="C387" s="34" t="s">
        <v>768</v>
      </c>
      <c r="D387" s="34" t="s">
        <v>769</v>
      </c>
      <c r="E387" s="34" t="s">
        <v>1566</v>
      </c>
      <c r="F387" s="35">
        <v>85</v>
      </c>
      <c r="G387" s="38">
        <v>7324.04</v>
      </c>
      <c r="H387" s="35">
        <v>2011</v>
      </c>
    </row>
    <row r="388" spans="2:8" x14ac:dyDescent="0.3">
      <c r="B388" s="34" t="s">
        <v>1445</v>
      </c>
      <c r="C388" s="34" t="s">
        <v>770</v>
      </c>
      <c r="D388" s="34" t="s">
        <v>771</v>
      </c>
      <c r="E388" s="34" t="s">
        <v>1565</v>
      </c>
      <c r="F388" s="35">
        <v>61</v>
      </c>
      <c r="G388" s="38">
        <v>7299.85</v>
      </c>
      <c r="H388" s="35">
        <v>2010</v>
      </c>
    </row>
    <row r="389" spans="2:8" x14ac:dyDescent="0.3">
      <c r="B389" s="34" t="s">
        <v>1446</v>
      </c>
      <c r="C389" s="34" t="s">
        <v>772</v>
      </c>
      <c r="D389" s="34" t="s">
        <v>773</v>
      </c>
      <c r="E389" s="34" t="s">
        <v>1566</v>
      </c>
      <c r="F389" s="35">
        <v>66</v>
      </c>
      <c r="G389" s="38">
        <v>6704.51</v>
      </c>
      <c r="H389" s="35">
        <v>2014</v>
      </c>
    </row>
    <row r="390" spans="2:8" x14ac:dyDescent="0.3">
      <c r="B390" s="34" t="s">
        <v>1447</v>
      </c>
      <c r="C390" s="34" t="s">
        <v>774</v>
      </c>
      <c r="D390" s="34" t="s">
        <v>775</v>
      </c>
      <c r="E390" s="34" t="s">
        <v>1564</v>
      </c>
      <c r="F390" s="35">
        <v>78</v>
      </c>
      <c r="G390" s="38">
        <v>5453.18</v>
      </c>
      <c r="H390" s="35">
        <v>2023</v>
      </c>
    </row>
    <row r="391" spans="2:8" x14ac:dyDescent="0.3">
      <c r="B391" s="34" t="s">
        <v>1448</v>
      </c>
      <c r="C391" s="34" t="s">
        <v>776</v>
      </c>
      <c r="D391" s="34" t="s">
        <v>777</v>
      </c>
      <c r="E391" s="34" t="s">
        <v>1565</v>
      </c>
      <c r="F391" s="35">
        <v>21</v>
      </c>
      <c r="G391" s="38">
        <v>9163.93</v>
      </c>
      <c r="H391" s="35">
        <v>2016</v>
      </c>
    </row>
    <row r="392" spans="2:8" x14ac:dyDescent="0.3">
      <c r="B392" s="34" t="s">
        <v>1449</v>
      </c>
      <c r="C392" s="34" t="s">
        <v>778</v>
      </c>
      <c r="D392" s="34" t="s">
        <v>779</v>
      </c>
      <c r="E392" s="34" t="s">
        <v>1567</v>
      </c>
      <c r="F392" s="35">
        <v>64</v>
      </c>
      <c r="G392" s="38">
        <v>7340.16</v>
      </c>
      <c r="H392" s="35">
        <v>2010</v>
      </c>
    </row>
    <row r="393" spans="2:8" x14ac:dyDescent="0.3">
      <c r="B393" s="34" t="s">
        <v>1450</v>
      </c>
      <c r="C393" s="34" t="s">
        <v>780</v>
      </c>
      <c r="D393" s="34" t="s">
        <v>781</v>
      </c>
      <c r="E393" s="34" t="s">
        <v>1569</v>
      </c>
      <c r="F393" s="35">
        <v>53</v>
      </c>
      <c r="G393" s="38">
        <v>6198.53</v>
      </c>
      <c r="H393" s="35">
        <v>2023</v>
      </c>
    </row>
    <row r="394" spans="2:8" x14ac:dyDescent="0.3">
      <c r="B394" s="34" t="s">
        <v>1451</v>
      </c>
      <c r="C394" s="34" t="s">
        <v>782</v>
      </c>
      <c r="D394" s="34" t="s">
        <v>783</v>
      </c>
      <c r="E394" s="34" t="s">
        <v>1568</v>
      </c>
      <c r="F394" s="35">
        <v>67</v>
      </c>
      <c r="G394" s="38">
        <v>1934.53</v>
      </c>
      <c r="H394" s="35">
        <v>2013</v>
      </c>
    </row>
    <row r="395" spans="2:8" x14ac:dyDescent="0.3">
      <c r="B395" s="34" t="s">
        <v>1452</v>
      </c>
      <c r="C395" s="34" t="s">
        <v>784</v>
      </c>
      <c r="D395" s="34" t="s">
        <v>785</v>
      </c>
      <c r="E395" s="34" t="s">
        <v>1564</v>
      </c>
      <c r="F395" s="35">
        <v>81</v>
      </c>
      <c r="G395" s="38">
        <v>5919.51</v>
      </c>
      <c r="H395" s="35">
        <v>2018</v>
      </c>
    </row>
    <row r="396" spans="2:8" x14ac:dyDescent="0.3">
      <c r="B396" s="34" t="s">
        <v>1453</v>
      </c>
      <c r="C396" s="34" t="s">
        <v>786</v>
      </c>
      <c r="D396" s="34" t="s">
        <v>787</v>
      </c>
      <c r="E396" s="34" t="s">
        <v>1566</v>
      </c>
      <c r="F396" s="35">
        <v>98</v>
      </c>
      <c r="G396" s="38">
        <v>8400.11</v>
      </c>
      <c r="H396" s="35">
        <v>2012</v>
      </c>
    </row>
    <row r="397" spans="2:8" x14ac:dyDescent="0.3">
      <c r="B397" s="34" t="s">
        <v>1454</v>
      </c>
      <c r="C397" s="34" t="s">
        <v>788</v>
      </c>
      <c r="D397" s="34" t="s">
        <v>789</v>
      </c>
      <c r="E397" s="34" t="s">
        <v>1566</v>
      </c>
      <c r="F397" s="35">
        <v>79</v>
      </c>
      <c r="G397" s="38">
        <v>3480.48</v>
      </c>
      <c r="H397" s="35">
        <v>2011</v>
      </c>
    </row>
    <row r="398" spans="2:8" x14ac:dyDescent="0.3">
      <c r="B398" s="34" t="s">
        <v>1455</v>
      </c>
      <c r="C398" s="34" t="s">
        <v>790</v>
      </c>
      <c r="D398" s="34" t="s">
        <v>791</v>
      </c>
      <c r="E398" s="34" t="s">
        <v>1569</v>
      </c>
      <c r="F398" s="35">
        <v>24</v>
      </c>
      <c r="G398" s="38">
        <v>382.64</v>
      </c>
      <c r="H398" s="35">
        <v>2012</v>
      </c>
    </row>
    <row r="399" spans="2:8" x14ac:dyDescent="0.3">
      <c r="B399" s="34" t="s">
        <v>1456</v>
      </c>
      <c r="C399" s="34" t="s">
        <v>792</v>
      </c>
      <c r="D399" s="34" t="s">
        <v>793</v>
      </c>
      <c r="E399" s="34" t="s">
        <v>1569</v>
      </c>
      <c r="F399" s="35">
        <v>10</v>
      </c>
      <c r="G399" s="38">
        <v>4739.43</v>
      </c>
      <c r="H399" s="35">
        <v>2019</v>
      </c>
    </row>
    <row r="400" spans="2:8" x14ac:dyDescent="0.3">
      <c r="B400" s="34" t="s">
        <v>1457</v>
      </c>
      <c r="C400" s="34" t="s">
        <v>794</v>
      </c>
      <c r="D400" s="34" t="s">
        <v>795</v>
      </c>
      <c r="E400" s="34" t="s">
        <v>1566</v>
      </c>
      <c r="F400" s="35">
        <v>26</v>
      </c>
      <c r="G400" s="38">
        <v>2178.65</v>
      </c>
      <c r="H400" s="35">
        <v>2013</v>
      </c>
    </row>
    <row r="401" spans="2:8" x14ac:dyDescent="0.3">
      <c r="B401" s="34" t="s">
        <v>1458</v>
      </c>
      <c r="C401" s="34" t="s">
        <v>796</v>
      </c>
      <c r="D401" s="34" t="s">
        <v>797</v>
      </c>
      <c r="E401" s="34" t="s">
        <v>1569</v>
      </c>
      <c r="F401" s="35">
        <v>11</v>
      </c>
      <c r="G401" s="38">
        <v>7556.94</v>
      </c>
      <c r="H401" s="35">
        <v>2014</v>
      </c>
    </row>
    <row r="402" spans="2:8" x14ac:dyDescent="0.3">
      <c r="B402" s="34" t="s">
        <v>1459</v>
      </c>
      <c r="C402" s="34" t="s">
        <v>798</v>
      </c>
      <c r="D402" s="34" t="s">
        <v>799</v>
      </c>
      <c r="E402" s="34" t="s">
        <v>1565</v>
      </c>
      <c r="F402" s="35">
        <v>92</v>
      </c>
      <c r="G402" s="38">
        <v>2164.44</v>
      </c>
      <c r="H402" s="35">
        <v>2019</v>
      </c>
    </row>
    <row r="403" spans="2:8" x14ac:dyDescent="0.3">
      <c r="B403" s="34" t="s">
        <v>1460</v>
      </c>
      <c r="C403" s="34" t="s">
        <v>800</v>
      </c>
      <c r="D403" s="34" t="s">
        <v>801</v>
      </c>
      <c r="E403" s="34" t="s">
        <v>1566</v>
      </c>
      <c r="F403" s="35">
        <v>34</v>
      </c>
      <c r="G403" s="38">
        <v>3895.14</v>
      </c>
      <c r="H403" s="35">
        <v>2022</v>
      </c>
    </row>
    <row r="404" spans="2:8" x14ac:dyDescent="0.3">
      <c r="B404" s="34" t="s">
        <v>1461</v>
      </c>
      <c r="C404" s="34" t="s">
        <v>802</v>
      </c>
      <c r="D404" s="34" t="s">
        <v>803</v>
      </c>
      <c r="E404" s="34" t="s">
        <v>1567</v>
      </c>
      <c r="F404" s="35">
        <v>19</v>
      </c>
      <c r="G404" s="38">
        <v>9883.7800000000007</v>
      </c>
      <c r="H404" s="35">
        <v>2020</v>
      </c>
    </row>
    <row r="405" spans="2:8" x14ac:dyDescent="0.3">
      <c r="B405" s="34" t="s">
        <v>1462</v>
      </c>
      <c r="C405" s="34" t="s">
        <v>804</v>
      </c>
      <c r="D405" s="34" t="s">
        <v>805</v>
      </c>
      <c r="E405" s="34" t="s">
        <v>1567</v>
      </c>
      <c r="F405" s="35">
        <v>72</v>
      </c>
      <c r="G405" s="38">
        <v>3935.47</v>
      </c>
      <c r="H405" s="35">
        <v>2022</v>
      </c>
    </row>
    <row r="406" spans="2:8" x14ac:dyDescent="0.3">
      <c r="B406" s="34" t="s">
        <v>1463</v>
      </c>
      <c r="C406" s="34" t="s">
        <v>806</v>
      </c>
      <c r="D406" s="34" t="s">
        <v>807</v>
      </c>
      <c r="E406" s="34" t="s">
        <v>1564</v>
      </c>
      <c r="F406" s="35">
        <v>15</v>
      </c>
      <c r="G406" s="38">
        <v>9709.99</v>
      </c>
      <c r="H406" s="35">
        <v>2018</v>
      </c>
    </row>
    <row r="407" spans="2:8" x14ac:dyDescent="0.3">
      <c r="B407" s="34" t="s">
        <v>1464</v>
      </c>
      <c r="C407" s="34" t="s">
        <v>808</v>
      </c>
      <c r="D407" s="34" t="s">
        <v>809</v>
      </c>
      <c r="E407" s="34" t="s">
        <v>1564</v>
      </c>
      <c r="F407" s="35">
        <v>89</v>
      </c>
      <c r="G407" s="38">
        <v>5142.3500000000004</v>
      </c>
      <c r="H407" s="35">
        <v>2016</v>
      </c>
    </row>
    <row r="408" spans="2:8" x14ac:dyDescent="0.3">
      <c r="B408" s="34" t="s">
        <v>1465</v>
      </c>
      <c r="C408" s="34" t="s">
        <v>810</v>
      </c>
      <c r="D408" s="34" t="s">
        <v>811</v>
      </c>
      <c r="E408" s="34" t="s">
        <v>1568</v>
      </c>
      <c r="F408" s="35">
        <v>14</v>
      </c>
      <c r="G408" s="38">
        <v>7890.07</v>
      </c>
      <c r="H408" s="35">
        <v>2011</v>
      </c>
    </row>
    <row r="409" spans="2:8" x14ac:dyDescent="0.3">
      <c r="B409" s="34" t="s">
        <v>1466</v>
      </c>
      <c r="C409" s="34" t="s">
        <v>812</v>
      </c>
      <c r="D409" s="34" t="s">
        <v>813</v>
      </c>
      <c r="E409" s="34" t="s">
        <v>1565</v>
      </c>
      <c r="F409" s="35">
        <v>38</v>
      </c>
      <c r="G409" s="38">
        <v>8895.15</v>
      </c>
      <c r="H409" s="35">
        <v>2018</v>
      </c>
    </row>
    <row r="410" spans="2:8" x14ac:dyDescent="0.3">
      <c r="B410" s="34" t="s">
        <v>1467</v>
      </c>
      <c r="C410" s="34" t="s">
        <v>814</v>
      </c>
      <c r="D410" s="34" t="s">
        <v>815</v>
      </c>
      <c r="E410" s="34" t="s">
        <v>1568</v>
      </c>
      <c r="F410" s="35">
        <v>95</v>
      </c>
      <c r="G410" s="38">
        <v>5242.7</v>
      </c>
      <c r="H410" s="35">
        <v>2010</v>
      </c>
    </row>
    <row r="411" spans="2:8" x14ac:dyDescent="0.3">
      <c r="B411" s="34" t="s">
        <v>1468</v>
      </c>
      <c r="C411" s="34" t="s">
        <v>816</v>
      </c>
      <c r="D411" s="34" t="s">
        <v>817</v>
      </c>
      <c r="E411" s="34" t="s">
        <v>1569</v>
      </c>
      <c r="F411" s="35">
        <v>30</v>
      </c>
      <c r="G411" s="38">
        <v>3652.85</v>
      </c>
      <c r="H411" s="35">
        <v>2017</v>
      </c>
    </row>
    <row r="412" spans="2:8" x14ac:dyDescent="0.3">
      <c r="B412" s="34" t="s">
        <v>1469</v>
      </c>
      <c r="C412" s="34" t="s">
        <v>818</v>
      </c>
      <c r="D412" s="34" t="s">
        <v>819</v>
      </c>
      <c r="E412" s="34" t="s">
        <v>1569</v>
      </c>
      <c r="F412" s="35">
        <v>32</v>
      </c>
      <c r="G412" s="38">
        <v>3353.4</v>
      </c>
      <c r="H412" s="35">
        <v>2013</v>
      </c>
    </row>
    <row r="413" spans="2:8" x14ac:dyDescent="0.3">
      <c r="B413" s="34" t="s">
        <v>1470</v>
      </c>
      <c r="C413" s="34" t="s">
        <v>820</v>
      </c>
      <c r="D413" s="34" t="s">
        <v>821</v>
      </c>
      <c r="E413" s="34" t="s">
        <v>1567</v>
      </c>
      <c r="F413" s="35">
        <v>99</v>
      </c>
      <c r="G413" s="38">
        <v>6612.37</v>
      </c>
      <c r="H413" s="35">
        <v>2011</v>
      </c>
    </row>
    <row r="414" spans="2:8" x14ac:dyDescent="0.3">
      <c r="B414" s="34" t="s">
        <v>1471</v>
      </c>
      <c r="C414" s="34" t="s">
        <v>822</v>
      </c>
      <c r="D414" s="34" t="s">
        <v>823</v>
      </c>
      <c r="E414" s="34" t="s">
        <v>1569</v>
      </c>
      <c r="F414" s="35">
        <v>17</v>
      </c>
      <c r="G414" s="38">
        <v>461.44</v>
      </c>
      <c r="H414" s="35">
        <v>2018</v>
      </c>
    </row>
    <row r="415" spans="2:8" x14ac:dyDescent="0.3">
      <c r="B415" s="34" t="s">
        <v>1472</v>
      </c>
      <c r="C415" s="34" t="s">
        <v>824</v>
      </c>
      <c r="D415" s="34" t="s">
        <v>825</v>
      </c>
      <c r="E415" s="34" t="s">
        <v>1569</v>
      </c>
      <c r="F415" s="35">
        <v>5</v>
      </c>
      <c r="G415" s="38">
        <v>3661.06</v>
      </c>
      <c r="H415" s="35">
        <v>2022</v>
      </c>
    </row>
    <row r="416" spans="2:8" x14ac:dyDescent="0.3">
      <c r="B416" s="34" t="s">
        <v>1473</v>
      </c>
      <c r="C416" s="34" t="s">
        <v>826</v>
      </c>
      <c r="D416" s="34" t="s">
        <v>827</v>
      </c>
      <c r="E416" s="34" t="s">
        <v>1565</v>
      </c>
      <c r="F416" s="35">
        <v>1</v>
      </c>
      <c r="G416" s="38">
        <v>3336.3</v>
      </c>
      <c r="H416" s="35">
        <v>2012</v>
      </c>
    </row>
    <row r="417" spans="2:8" x14ac:dyDescent="0.3">
      <c r="B417" s="34" t="s">
        <v>1474</v>
      </c>
      <c r="C417" s="34" t="s">
        <v>828</v>
      </c>
      <c r="D417" s="34" t="s">
        <v>829</v>
      </c>
      <c r="E417" s="34" t="s">
        <v>1564</v>
      </c>
      <c r="F417" s="35">
        <v>56</v>
      </c>
      <c r="G417" s="38">
        <v>2181.64</v>
      </c>
      <c r="H417" s="35">
        <v>2023</v>
      </c>
    </row>
    <row r="418" spans="2:8" x14ac:dyDescent="0.3">
      <c r="B418" s="34" t="s">
        <v>1475</v>
      </c>
      <c r="C418" s="34" t="s">
        <v>830</v>
      </c>
      <c r="D418" s="34" t="s">
        <v>831</v>
      </c>
      <c r="E418" s="34" t="s">
        <v>1567</v>
      </c>
      <c r="F418" s="35">
        <v>44</v>
      </c>
      <c r="G418" s="38">
        <v>9480.2800000000007</v>
      </c>
      <c r="H418" s="35">
        <v>2015</v>
      </c>
    </row>
    <row r="419" spans="2:8" x14ac:dyDescent="0.3">
      <c r="B419" s="34" t="s">
        <v>1476</v>
      </c>
      <c r="C419" s="34" t="s">
        <v>832</v>
      </c>
      <c r="D419" s="34" t="s">
        <v>833</v>
      </c>
      <c r="E419" s="34" t="s">
        <v>1566</v>
      </c>
      <c r="F419" s="35">
        <v>81</v>
      </c>
      <c r="G419" s="38">
        <v>9639.69</v>
      </c>
      <c r="H419" s="35">
        <v>2015</v>
      </c>
    </row>
    <row r="420" spans="2:8" x14ac:dyDescent="0.3">
      <c r="B420" s="34" t="s">
        <v>1477</v>
      </c>
      <c r="C420" s="34" t="s">
        <v>834</v>
      </c>
      <c r="D420" s="34" t="s">
        <v>835</v>
      </c>
      <c r="E420" s="34" t="s">
        <v>1565</v>
      </c>
      <c r="F420" s="35">
        <v>13</v>
      </c>
      <c r="G420" s="38">
        <v>3416.82</v>
      </c>
      <c r="H420" s="35">
        <v>2016</v>
      </c>
    </row>
    <row r="421" spans="2:8" x14ac:dyDescent="0.3">
      <c r="B421" s="34" t="s">
        <v>1478</v>
      </c>
      <c r="C421" s="34" t="s">
        <v>836</v>
      </c>
      <c r="D421" s="34" t="s">
        <v>837</v>
      </c>
      <c r="E421" s="34" t="s">
        <v>1568</v>
      </c>
      <c r="F421" s="35">
        <v>64</v>
      </c>
      <c r="G421" s="38">
        <v>616.35</v>
      </c>
      <c r="H421" s="35">
        <v>2010</v>
      </c>
    </row>
    <row r="422" spans="2:8" x14ac:dyDescent="0.3">
      <c r="B422" s="34" t="s">
        <v>1479</v>
      </c>
      <c r="C422" s="34" t="s">
        <v>838</v>
      </c>
      <c r="D422" s="34" t="s">
        <v>839</v>
      </c>
      <c r="E422" s="34" t="s">
        <v>1567</v>
      </c>
      <c r="F422" s="35">
        <v>75</v>
      </c>
      <c r="G422" s="38">
        <v>9498.1200000000008</v>
      </c>
      <c r="H422" s="35">
        <v>2015</v>
      </c>
    </row>
    <row r="423" spans="2:8" x14ac:dyDescent="0.3">
      <c r="B423" s="34" t="s">
        <v>1480</v>
      </c>
      <c r="C423" s="34" t="s">
        <v>840</v>
      </c>
      <c r="D423" s="34" t="s">
        <v>841</v>
      </c>
      <c r="E423" s="34" t="s">
        <v>1569</v>
      </c>
      <c r="F423" s="35">
        <v>100</v>
      </c>
      <c r="G423" s="38">
        <v>6050.97</v>
      </c>
      <c r="H423" s="35">
        <v>2021</v>
      </c>
    </row>
    <row r="424" spans="2:8" x14ac:dyDescent="0.3">
      <c r="B424" s="34" t="s">
        <v>1481</v>
      </c>
      <c r="C424" s="34" t="s">
        <v>842</v>
      </c>
      <c r="D424" s="34" t="s">
        <v>843</v>
      </c>
      <c r="E424" s="34" t="s">
        <v>1567</v>
      </c>
      <c r="F424" s="35">
        <v>59</v>
      </c>
      <c r="G424" s="38">
        <v>3720.52</v>
      </c>
      <c r="H424" s="35">
        <v>2017</v>
      </c>
    </row>
    <row r="425" spans="2:8" x14ac:dyDescent="0.3">
      <c r="B425" s="34" t="s">
        <v>1482</v>
      </c>
      <c r="C425" s="34" t="s">
        <v>844</v>
      </c>
      <c r="D425" s="34" t="s">
        <v>845</v>
      </c>
      <c r="E425" s="34" t="s">
        <v>1565</v>
      </c>
      <c r="F425" s="35">
        <v>12</v>
      </c>
      <c r="G425" s="38">
        <v>3621.29</v>
      </c>
      <c r="H425" s="35">
        <v>2013</v>
      </c>
    </row>
    <row r="426" spans="2:8" x14ac:dyDescent="0.3">
      <c r="B426" s="34" t="s">
        <v>1483</v>
      </c>
      <c r="C426" s="34" t="s">
        <v>846</v>
      </c>
      <c r="D426" s="34" t="s">
        <v>847</v>
      </c>
      <c r="E426" s="34" t="s">
        <v>1564</v>
      </c>
      <c r="F426" s="35">
        <v>70</v>
      </c>
      <c r="G426" s="38">
        <v>9420.18</v>
      </c>
      <c r="H426" s="35">
        <v>2014</v>
      </c>
    </row>
    <row r="427" spans="2:8" x14ac:dyDescent="0.3">
      <c r="B427" s="34" t="s">
        <v>1484</v>
      </c>
      <c r="C427" s="34" t="s">
        <v>848</v>
      </c>
      <c r="D427" s="34" t="s">
        <v>849</v>
      </c>
      <c r="E427" s="34" t="s">
        <v>1569</v>
      </c>
      <c r="F427" s="35">
        <v>2</v>
      </c>
      <c r="G427" s="38">
        <v>6485.38</v>
      </c>
      <c r="H427" s="35">
        <v>2019</v>
      </c>
    </row>
    <row r="428" spans="2:8" x14ac:dyDescent="0.3">
      <c r="B428" s="34" t="s">
        <v>1485</v>
      </c>
      <c r="C428" s="34" t="s">
        <v>850</v>
      </c>
      <c r="D428" s="34" t="s">
        <v>851</v>
      </c>
      <c r="E428" s="34" t="s">
        <v>1568</v>
      </c>
      <c r="F428" s="35">
        <v>98</v>
      </c>
      <c r="G428" s="38">
        <v>5057.21</v>
      </c>
      <c r="H428" s="35">
        <v>2011</v>
      </c>
    </row>
    <row r="429" spans="2:8" x14ac:dyDescent="0.3">
      <c r="B429" s="34" t="s">
        <v>1486</v>
      </c>
      <c r="C429" s="34" t="s">
        <v>852</v>
      </c>
      <c r="D429" s="34" t="s">
        <v>853</v>
      </c>
      <c r="E429" s="34" t="s">
        <v>1569</v>
      </c>
      <c r="F429" s="35">
        <v>97</v>
      </c>
      <c r="G429" s="38">
        <v>4560.1000000000004</v>
      </c>
      <c r="H429" s="35">
        <v>2015</v>
      </c>
    </row>
    <row r="430" spans="2:8" x14ac:dyDescent="0.3">
      <c r="B430" s="34" t="s">
        <v>1487</v>
      </c>
      <c r="C430" s="34" t="s">
        <v>854</v>
      </c>
      <c r="D430" s="34" t="s">
        <v>855</v>
      </c>
      <c r="E430" s="34" t="s">
        <v>1565</v>
      </c>
      <c r="F430" s="35">
        <v>75</v>
      </c>
      <c r="G430" s="38">
        <v>738.04</v>
      </c>
      <c r="H430" s="35">
        <v>2021</v>
      </c>
    </row>
    <row r="431" spans="2:8" x14ac:dyDescent="0.3">
      <c r="B431" s="34" t="s">
        <v>1488</v>
      </c>
      <c r="C431" s="34" t="s">
        <v>856</v>
      </c>
      <c r="D431" s="34" t="s">
        <v>857</v>
      </c>
      <c r="E431" s="34" t="s">
        <v>1566</v>
      </c>
      <c r="F431" s="35">
        <v>95</v>
      </c>
      <c r="G431" s="38">
        <v>3496.45</v>
      </c>
      <c r="H431" s="35">
        <v>2016</v>
      </c>
    </row>
    <row r="432" spans="2:8" x14ac:dyDescent="0.3">
      <c r="B432" s="34" t="s">
        <v>1489</v>
      </c>
      <c r="C432" s="34" t="s">
        <v>858</v>
      </c>
      <c r="D432" s="34" t="s">
        <v>859</v>
      </c>
      <c r="E432" s="34" t="s">
        <v>1564</v>
      </c>
      <c r="F432" s="35">
        <v>31</v>
      </c>
      <c r="G432" s="38">
        <v>549.65</v>
      </c>
      <c r="H432" s="35">
        <v>2022</v>
      </c>
    </row>
    <row r="433" spans="2:8" x14ac:dyDescent="0.3">
      <c r="B433" s="34" t="s">
        <v>1490</v>
      </c>
      <c r="C433" s="34" t="s">
        <v>860</v>
      </c>
      <c r="D433" s="34" t="s">
        <v>861</v>
      </c>
      <c r="E433" s="34" t="s">
        <v>1569</v>
      </c>
      <c r="F433" s="35">
        <v>51</v>
      </c>
      <c r="G433" s="38">
        <v>1021.88</v>
      </c>
      <c r="H433" s="35">
        <v>2011</v>
      </c>
    </row>
    <row r="434" spans="2:8" x14ac:dyDescent="0.3">
      <c r="B434" s="34" t="s">
        <v>1491</v>
      </c>
      <c r="C434" s="34" t="s">
        <v>862</v>
      </c>
      <c r="D434" s="34" t="s">
        <v>863</v>
      </c>
      <c r="E434" s="34" t="s">
        <v>1569</v>
      </c>
      <c r="F434" s="35">
        <v>25</v>
      </c>
      <c r="G434" s="38">
        <v>1717.34</v>
      </c>
      <c r="H434" s="35">
        <v>2023</v>
      </c>
    </row>
    <row r="435" spans="2:8" x14ac:dyDescent="0.3">
      <c r="B435" s="34" t="s">
        <v>1492</v>
      </c>
      <c r="C435" s="34" t="s">
        <v>864</v>
      </c>
      <c r="D435" s="34" t="s">
        <v>865</v>
      </c>
      <c r="E435" s="34" t="s">
        <v>1564</v>
      </c>
      <c r="F435" s="35">
        <v>47</v>
      </c>
      <c r="G435" s="38">
        <v>881.18</v>
      </c>
      <c r="H435" s="35">
        <v>2019</v>
      </c>
    </row>
    <row r="436" spans="2:8" x14ac:dyDescent="0.3">
      <c r="B436" s="34" t="s">
        <v>1493</v>
      </c>
      <c r="C436" s="34" t="s">
        <v>866</v>
      </c>
      <c r="D436" s="34" t="s">
        <v>867</v>
      </c>
      <c r="E436" s="34" t="s">
        <v>1564</v>
      </c>
      <c r="F436" s="35">
        <v>64</v>
      </c>
      <c r="G436" s="38">
        <v>160.12</v>
      </c>
      <c r="H436" s="35">
        <v>2023</v>
      </c>
    </row>
    <row r="437" spans="2:8" x14ac:dyDescent="0.3">
      <c r="B437" s="34" t="s">
        <v>1494</v>
      </c>
      <c r="C437" s="34" t="s">
        <v>868</v>
      </c>
      <c r="D437" s="34" t="s">
        <v>869</v>
      </c>
      <c r="E437" s="34" t="s">
        <v>1564</v>
      </c>
      <c r="F437" s="35">
        <v>4</v>
      </c>
      <c r="G437" s="38">
        <v>3024.09</v>
      </c>
      <c r="H437" s="35">
        <v>2022</v>
      </c>
    </row>
    <row r="438" spans="2:8" x14ac:dyDescent="0.3">
      <c r="B438" s="34" t="s">
        <v>1495</v>
      </c>
      <c r="C438" s="34" t="s">
        <v>870</v>
      </c>
      <c r="D438" s="34" t="s">
        <v>871</v>
      </c>
      <c r="E438" s="34" t="s">
        <v>1569</v>
      </c>
      <c r="F438" s="35">
        <v>52</v>
      </c>
      <c r="G438" s="38">
        <v>592.36</v>
      </c>
      <c r="H438" s="35">
        <v>2020</v>
      </c>
    </row>
    <row r="439" spans="2:8" x14ac:dyDescent="0.3">
      <c r="B439" s="34" t="s">
        <v>1496</v>
      </c>
      <c r="C439" s="34" t="s">
        <v>872</v>
      </c>
      <c r="D439" s="34" t="s">
        <v>873</v>
      </c>
      <c r="E439" s="34" t="s">
        <v>1567</v>
      </c>
      <c r="F439" s="35">
        <v>99</v>
      </c>
      <c r="G439" s="38">
        <v>1687.4</v>
      </c>
      <c r="H439" s="35">
        <v>2012</v>
      </c>
    </row>
    <row r="440" spans="2:8" x14ac:dyDescent="0.3">
      <c r="B440" s="34" t="s">
        <v>1497</v>
      </c>
      <c r="C440" s="34" t="s">
        <v>874</v>
      </c>
      <c r="D440" s="34" t="s">
        <v>875</v>
      </c>
      <c r="E440" s="34" t="s">
        <v>1566</v>
      </c>
      <c r="F440" s="35">
        <v>37</v>
      </c>
      <c r="G440" s="38">
        <v>3180.64</v>
      </c>
      <c r="H440" s="35">
        <v>2013</v>
      </c>
    </row>
    <row r="441" spans="2:8" x14ac:dyDescent="0.3">
      <c r="B441" s="34" t="s">
        <v>1498</v>
      </c>
      <c r="C441" s="34" t="s">
        <v>876</v>
      </c>
      <c r="D441" s="34" t="s">
        <v>877</v>
      </c>
      <c r="E441" s="34" t="s">
        <v>1565</v>
      </c>
      <c r="F441" s="35">
        <v>23</v>
      </c>
      <c r="G441" s="38">
        <v>7611.33</v>
      </c>
      <c r="H441" s="35">
        <v>2022</v>
      </c>
    </row>
    <row r="442" spans="2:8" x14ac:dyDescent="0.3">
      <c r="B442" s="34" t="s">
        <v>1499</v>
      </c>
      <c r="C442" s="34" t="s">
        <v>878</v>
      </c>
      <c r="D442" s="34" t="s">
        <v>879</v>
      </c>
      <c r="E442" s="34" t="s">
        <v>1566</v>
      </c>
      <c r="F442" s="35">
        <v>74</v>
      </c>
      <c r="G442" s="38">
        <v>7711.75</v>
      </c>
      <c r="H442" s="35">
        <v>2021</v>
      </c>
    </row>
    <row r="443" spans="2:8" x14ac:dyDescent="0.3">
      <c r="B443" s="34" t="s">
        <v>1500</v>
      </c>
      <c r="C443" s="34" t="s">
        <v>880</v>
      </c>
      <c r="D443" s="34" t="s">
        <v>881</v>
      </c>
      <c r="E443" s="34" t="s">
        <v>1567</v>
      </c>
      <c r="F443" s="35">
        <v>63</v>
      </c>
      <c r="G443" s="38">
        <v>7837.63</v>
      </c>
      <c r="H443" s="35">
        <v>2015</v>
      </c>
    </row>
    <row r="444" spans="2:8" x14ac:dyDescent="0.3">
      <c r="B444" s="34" t="s">
        <v>1501</v>
      </c>
      <c r="C444" s="34" t="s">
        <v>882</v>
      </c>
      <c r="D444" s="34" t="s">
        <v>883</v>
      </c>
      <c r="E444" s="34" t="s">
        <v>1568</v>
      </c>
      <c r="F444" s="35">
        <v>55</v>
      </c>
      <c r="G444" s="38">
        <v>9736.18</v>
      </c>
      <c r="H444" s="35">
        <v>2015</v>
      </c>
    </row>
    <row r="445" spans="2:8" x14ac:dyDescent="0.3">
      <c r="B445" s="34" t="s">
        <v>1502</v>
      </c>
      <c r="C445" s="34" t="s">
        <v>884</v>
      </c>
      <c r="D445" s="34" t="s">
        <v>885</v>
      </c>
      <c r="E445" s="34" t="s">
        <v>1564</v>
      </c>
      <c r="F445" s="35">
        <v>94</v>
      </c>
      <c r="G445" s="38">
        <v>4591.07</v>
      </c>
      <c r="H445" s="35">
        <v>2012</v>
      </c>
    </row>
    <row r="446" spans="2:8" x14ac:dyDescent="0.3">
      <c r="B446" s="34" t="s">
        <v>1503</v>
      </c>
      <c r="C446" s="34" t="s">
        <v>886</v>
      </c>
      <c r="D446" s="34" t="s">
        <v>887</v>
      </c>
      <c r="E446" s="34" t="s">
        <v>1567</v>
      </c>
      <c r="F446" s="35">
        <v>42</v>
      </c>
      <c r="G446" s="38">
        <v>2411.5100000000002</v>
      </c>
      <c r="H446" s="35">
        <v>2012</v>
      </c>
    </row>
    <row r="447" spans="2:8" x14ac:dyDescent="0.3">
      <c r="B447" s="34" t="s">
        <v>1504</v>
      </c>
      <c r="C447" s="34" t="s">
        <v>888</v>
      </c>
      <c r="D447" s="34" t="s">
        <v>889</v>
      </c>
      <c r="E447" s="34" t="s">
        <v>1568</v>
      </c>
      <c r="F447" s="35">
        <v>84</v>
      </c>
      <c r="G447" s="38">
        <v>417.06</v>
      </c>
      <c r="H447" s="35">
        <v>2018</v>
      </c>
    </row>
    <row r="448" spans="2:8" x14ac:dyDescent="0.3">
      <c r="B448" s="34" t="s">
        <v>1505</v>
      </c>
      <c r="C448" s="34" t="s">
        <v>890</v>
      </c>
      <c r="D448" s="34" t="s">
        <v>891</v>
      </c>
      <c r="E448" s="34" t="s">
        <v>1564</v>
      </c>
      <c r="F448" s="35">
        <v>38</v>
      </c>
      <c r="G448" s="38">
        <v>9467.07</v>
      </c>
      <c r="H448" s="35">
        <v>2018</v>
      </c>
    </row>
    <row r="449" spans="2:8" x14ac:dyDescent="0.3">
      <c r="B449" s="34" t="s">
        <v>1506</v>
      </c>
      <c r="C449" s="34" t="s">
        <v>892</v>
      </c>
      <c r="D449" s="34" t="s">
        <v>893</v>
      </c>
      <c r="E449" s="34" t="s">
        <v>1565</v>
      </c>
      <c r="F449" s="35">
        <v>22</v>
      </c>
      <c r="G449" s="38">
        <v>3415.39</v>
      </c>
      <c r="H449" s="35">
        <v>2020</v>
      </c>
    </row>
    <row r="450" spans="2:8" x14ac:dyDescent="0.3">
      <c r="B450" s="34" t="s">
        <v>1507</v>
      </c>
      <c r="C450" s="34" t="s">
        <v>894</v>
      </c>
      <c r="D450" s="34" t="s">
        <v>895</v>
      </c>
      <c r="E450" s="34" t="s">
        <v>1566</v>
      </c>
      <c r="F450" s="35">
        <v>79</v>
      </c>
      <c r="G450" s="38">
        <v>7402.1</v>
      </c>
      <c r="H450" s="35">
        <v>2011</v>
      </c>
    </row>
    <row r="451" spans="2:8" x14ac:dyDescent="0.3">
      <c r="B451" s="34" t="s">
        <v>1508</v>
      </c>
      <c r="C451" s="34" t="s">
        <v>896</v>
      </c>
      <c r="D451" s="34" t="s">
        <v>897</v>
      </c>
      <c r="E451" s="34" t="s">
        <v>1568</v>
      </c>
      <c r="F451" s="35">
        <v>73</v>
      </c>
      <c r="G451" s="38">
        <v>2036.86</v>
      </c>
      <c r="H451" s="35">
        <v>2021</v>
      </c>
    </row>
    <row r="452" spans="2:8" x14ac:dyDescent="0.3">
      <c r="B452" s="34" t="s">
        <v>1509</v>
      </c>
      <c r="C452" s="34" t="s">
        <v>898</v>
      </c>
      <c r="D452" s="34" t="s">
        <v>899</v>
      </c>
      <c r="E452" s="34" t="s">
        <v>1566</v>
      </c>
      <c r="F452" s="35">
        <v>4</v>
      </c>
      <c r="G452" s="38">
        <v>8853.6299999999992</v>
      </c>
      <c r="H452" s="35">
        <v>2012</v>
      </c>
    </row>
    <row r="453" spans="2:8" x14ac:dyDescent="0.3">
      <c r="B453" s="34" t="s">
        <v>1510</v>
      </c>
      <c r="C453" s="34" t="s">
        <v>900</v>
      </c>
      <c r="D453" s="34" t="s">
        <v>901</v>
      </c>
      <c r="E453" s="34" t="s">
        <v>1565</v>
      </c>
      <c r="F453" s="35">
        <v>93</v>
      </c>
      <c r="G453" s="38">
        <v>1669.92</v>
      </c>
      <c r="H453" s="35">
        <v>2014</v>
      </c>
    </row>
    <row r="454" spans="2:8" x14ac:dyDescent="0.3">
      <c r="B454" s="34" t="s">
        <v>1511</v>
      </c>
      <c r="C454" s="34" t="s">
        <v>902</v>
      </c>
      <c r="D454" s="34" t="s">
        <v>903</v>
      </c>
      <c r="E454" s="34" t="s">
        <v>1566</v>
      </c>
      <c r="F454" s="35">
        <v>64</v>
      </c>
      <c r="G454" s="38">
        <v>7669.61</v>
      </c>
      <c r="H454" s="35">
        <v>2010</v>
      </c>
    </row>
    <row r="455" spans="2:8" x14ac:dyDescent="0.3">
      <c r="B455" s="34" t="s">
        <v>1512</v>
      </c>
      <c r="C455" s="34" t="s">
        <v>904</v>
      </c>
      <c r="D455" s="34" t="s">
        <v>905</v>
      </c>
      <c r="E455" s="34" t="s">
        <v>1566</v>
      </c>
      <c r="F455" s="35">
        <v>91</v>
      </c>
      <c r="G455" s="38">
        <v>151.06</v>
      </c>
      <c r="H455" s="35">
        <v>2023</v>
      </c>
    </row>
    <row r="456" spans="2:8" x14ac:dyDescent="0.3">
      <c r="B456" s="34" t="s">
        <v>1513</v>
      </c>
      <c r="C456" s="34" t="s">
        <v>906</v>
      </c>
      <c r="D456" s="34" t="s">
        <v>907</v>
      </c>
      <c r="E456" s="34" t="s">
        <v>1569</v>
      </c>
      <c r="F456" s="35">
        <v>36</v>
      </c>
      <c r="G456" s="38">
        <v>769.54</v>
      </c>
      <c r="H456" s="35">
        <v>2013</v>
      </c>
    </row>
    <row r="457" spans="2:8" x14ac:dyDescent="0.3">
      <c r="B457" s="34" t="s">
        <v>1514</v>
      </c>
      <c r="C457" s="34" t="s">
        <v>908</v>
      </c>
      <c r="D457" s="34" t="s">
        <v>909</v>
      </c>
      <c r="E457" s="34" t="s">
        <v>1567</v>
      </c>
      <c r="F457" s="35">
        <v>55</v>
      </c>
      <c r="G457" s="38">
        <v>7390.71</v>
      </c>
      <c r="H457" s="35">
        <v>2016</v>
      </c>
    </row>
    <row r="458" spans="2:8" x14ac:dyDescent="0.3">
      <c r="B458" s="34" t="s">
        <v>1515</v>
      </c>
      <c r="C458" s="34" t="s">
        <v>910</v>
      </c>
      <c r="D458" s="34" t="s">
        <v>911</v>
      </c>
      <c r="E458" s="34" t="s">
        <v>1568</v>
      </c>
      <c r="F458" s="35">
        <v>43</v>
      </c>
      <c r="G458" s="38">
        <v>9411.4599999999991</v>
      </c>
      <c r="H458" s="35">
        <v>2019</v>
      </c>
    </row>
    <row r="459" spans="2:8" x14ac:dyDescent="0.3">
      <c r="B459" s="34" t="s">
        <v>1516</v>
      </c>
      <c r="C459" s="34" t="s">
        <v>912</v>
      </c>
      <c r="D459" s="34" t="s">
        <v>913</v>
      </c>
      <c r="E459" s="34" t="s">
        <v>1567</v>
      </c>
      <c r="F459" s="35">
        <v>74</v>
      </c>
      <c r="G459" s="38">
        <v>2005.2</v>
      </c>
      <c r="H459" s="35">
        <v>2023</v>
      </c>
    </row>
    <row r="460" spans="2:8" x14ac:dyDescent="0.3">
      <c r="B460" s="34" t="s">
        <v>1517</v>
      </c>
      <c r="C460" s="34" t="s">
        <v>914</v>
      </c>
      <c r="D460" s="34" t="s">
        <v>915</v>
      </c>
      <c r="E460" s="34" t="s">
        <v>1564</v>
      </c>
      <c r="F460" s="35">
        <v>45</v>
      </c>
      <c r="G460" s="38">
        <v>655.51</v>
      </c>
      <c r="H460" s="35">
        <v>2015</v>
      </c>
    </row>
    <row r="461" spans="2:8" x14ac:dyDescent="0.3">
      <c r="B461" s="34" t="s">
        <v>1518</v>
      </c>
      <c r="C461" s="34" t="s">
        <v>916</v>
      </c>
      <c r="D461" s="34" t="s">
        <v>917</v>
      </c>
      <c r="E461" s="34" t="s">
        <v>1565</v>
      </c>
      <c r="F461" s="35">
        <v>60</v>
      </c>
      <c r="G461" s="38">
        <v>5751.77</v>
      </c>
      <c r="H461" s="35">
        <v>2011</v>
      </c>
    </row>
    <row r="462" spans="2:8" x14ac:dyDescent="0.3">
      <c r="B462" s="34" t="s">
        <v>1519</v>
      </c>
      <c r="C462" s="34" t="s">
        <v>918</v>
      </c>
      <c r="D462" s="34" t="s">
        <v>919</v>
      </c>
      <c r="E462" s="34" t="s">
        <v>1564</v>
      </c>
      <c r="F462" s="35">
        <v>78</v>
      </c>
      <c r="G462" s="38">
        <v>7876.96</v>
      </c>
      <c r="H462" s="35">
        <v>2012</v>
      </c>
    </row>
    <row r="463" spans="2:8" x14ac:dyDescent="0.3">
      <c r="B463" s="34" t="s">
        <v>1520</v>
      </c>
      <c r="C463" s="34" t="s">
        <v>920</v>
      </c>
      <c r="D463" s="34" t="s">
        <v>921</v>
      </c>
      <c r="E463" s="34" t="s">
        <v>1566</v>
      </c>
      <c r="F463" s="35">
        <v>98</v>
      </c>
      <c r="G463" s="38">
        <v>2482.17</v>
      </c>
      <c r="H463" s="35">
        <v>2020</v>
      </c>
    </row>
    <row r="464" spans="2:8" x14ac:dyDescent="0.3">
      <c r="B464" s="34" t="s">
        <v>1521</v>
      </c>
      <c r="C464" s="34" t="s">
        <v>922</v>
      </c>
      <c r="D464" s="34" t="s">
        <v>923</v>
      </c>
      <c r="E464" s="34" t="s">
        <v>1564</v>
      </c>
      <c r="F464" s="35">
        <v>71</v>
      </c>
      <c r="G464" s="38">
        <v>7659.9</v>
      </c>
      <c r="H464" s="35">
        <v>2021</v>
      </c>
    </row>
    <row r="465" spans="2:8" x14ac:dyDescent="0.3">
      <c r="B465" s="34" t="s">
        <v>1522</v>
      </c>
      <c r="C465" s="34" t="s">
        <v>924</v>
      </c>
      <c r="D465" s="34" t="s">
        <v>925</v>
      </c>
      <c r="E465" s="34" t="s">
        <v>1568</v>
      </c>
      <c r="F465" s="35">
        <v>12</v>
      </c>
      <c r="G465" s="38">
        <v>7797.64</v>
      </c>
      <c r="H465" s="35">
        <v>2023</v>
      </c>
    </row>
    <row r="466" spans="2:8" x14ac:dyDescent="0.3">
      <c r="B466" s="34" t="s">
        <v>1523</v>
      </c>
      <c r="C466" s="34" t="s">
        <v>926</v>
      </c>
      <c r="D466" s="34" t="s">
        <v>927</v>
      </c>
      <c r="E466" s="34" t="s">
        <v>1565</v>
      </c>
      <c r="F466" s="35">
        <v>43</v>
      </c>
      <c r="G466" s="38">
        <v>2287.1</v>
      </c>
      <c r="H466" s="35">
        <v>2010</v>
      </c>
    </row>
    <row r="467" spans="2:8" x14ac:dyDescent="0.3">
      <c r="B467" s="34" t="s">
        <v>1524</v>
      </c>
      <c r="C467" s="34" t="s">
        <v>928</v>
      </c>
      <c r="D467" s="34" t="s">
        <v>929</v>
      </c>
      <c r="E467" s="34" t="s">
        <v>1568</v>
      </c>
      <c r="F467" s="35">
        <v>96</v>
      </c>
      <c r="G467" s="38">
        <v>3135.68</v>
      </c>
      <c r="H467" s="35">
        <v>2010</v>
      </c>
    </row>
    <row r="468" spans="2:8" x14ac:dyDescent="0.3">
      <c r="B468" s="34" t="s">
        <v>1525</v>
      </c>
      <c r="C468" s="34" t="s">
        <v>930</v>
      </c>
      <c r="D468" s="34" t="s">
        <v>931</v>
      </c>
      <c r="E468" s="34" t="s">
        <v>1565</v>
      </c>
      <c r="F468" s="35">
        <v>31</v>
      </c>
      <c r="G468" s="38">
        <v>6088.28</v>
      </c>
      <c r="H468" s="35">
        <v>2021</v>
      </c>
    </row>
    <row r="469" spans="2:8" x14ac:dyDescent="0.3">
      <c r="B469" s="34" t="s">
        <v>1526</v>
      </c>
      <c r="C469" s="34" t="s">
        <v>932</v>
      </c>
      <c r="D469" s="34" t="s">
        <v>933</v>
      </c>
      <c r="E469" s="34" t="s">
        <v>1567</v>
      </c>
      <c r="F469" s="35">
        <v>76</v>
      </c>
      <c r="G469" s="38">
        <v>1444.35</v>
      </c>
      <c r="H469" s="35">
        <v>2012</v>
      </c>
    </row>
    <row r="470" spans="2:8" x14ac:dyDescent="0.3">
      <c r="B470" s="34" t="s">
        <v>1527</v>
      </c>
      <c r="C470" s="34" t="s">
        <v>934</v>
      </c>
      <c r="D470" s="34" t="s">
        <v>935</v>
      </c>
      <c r="E470" s="34" t="s">
        <v>1565</v>
      </c>
      <c r="F470" s="35">
        <v>43</v>
      </c>
      <c r="G470" s="38">
        <v>1769.89</v>
      </c>
      <c r="H470" s="35">
        <v>2010</v>
      </c>
    </row>
    <row r="471" spans="2:8" x14ac:dyDescent="0.3">
      <c r="B471" s="34" t="s">
        <v>1528</v>
      </c>
      <c r="C471" s="34" t="s">
        <v>936</v>
      </c>
      <c r="D471" s="34" t="s">
        <v>937</v>
      </c>
      <c r="E471" s="34" t="s">
        <v>1566</v>
      </c>
      <c r="F471" s="35">
        <v>49</v>
      </c>
      <c r="G471" s="38">
        <v>4119.91</v>
      </c>
      <c r="H471" s="35">
        <v>2011</v>
      </c>
    </row>
    <row r="472" spans="2:8" x14ac:dyDescent="0.3">
      <c r="B472" s="34" t="s">
        <v>1529</v>
      </c>
      <c r="C472" s="34" t="s">
        <v>938</v>
      </c>
      <c r="D472" s="34" t="s">
        <v>939</v>
      </c>
      <c r="E472" s="34" t="s">
        <v>1569</v>
      </c>
      <c r="F472" s="35">
        <v>30</v>
      </c>
      <c r="G472" s="38">
        <v>8745.4599999999991</v>
      </c>
      <c r="H472" s="35">
        <v>2023</v>
      </c>
    </row>
    <row r="473" spans="2:8" x14ac:dyDescent="0.3">
      <c r="B473" s="34" t="s">
        <v>1530</v>
      </c>
      <c r="C473" s="34" t="s">
        <v>940</v>
      </c>
      <c r="D473" s="34" t="s">
        <v>941</v>
      </c>
      <c r="E473" s="34" t="s">
        <v>1567</v>
      </c>
      <c r="F473" s="35">
        <v>76</v>
      </c>
      <c r="G473" s="38">
        <v>7257.68</v>
      </c>
      <c r="H473" s="35">
        <v>2019</v>
      </c>
    </row>
    <row r="474" spans="2:8" x14ac:dyDescent="0.3">
      <c r="B474" s="34" t="s">
        <v>1531</v>
      </c>
      <c r="C474" s="34" t="s">
        <v>942</v>
      </c>
      <c r="D474" s="34" t="s">
        <v>943</v>
      </c>
      <c r="E474" s="34" t="s">
        <v>1566</v>
      </c>
      <c r="F474" s="35">
        <v>81</v>
      </c>
      <c r="G474" s="38">
        <v>8432.5</v>
      </c>
      <c r="H474" s="35">
        <v>2014</v>
      </c>
    </row>
    <row r="475" spans="2:8" x14ac:dyDescent="0.3">
      <c r="B475" s="34" t="s">
        <v>1532</v>
      </c>
      <c r="C475" s="34" t="s">
        <v>944</v>
      </c>
      <c r="D475" s="34" t="s">
        <v>945</v>
      </c>
      <c r="E475" s="34" t="s">
        <v>1564</v>
      </c>
      <c r="F475" s="35">
        <v>77</v>
      </c>
      <c r="G475" s="38">
        <v>9021.7000000000007</v>
      </c>
      <c r="H475" s="35">
        <v>2011</v>
      </c>
    </row>
    <row r="476" spans="2:8" x14ac:dyDescent="0.3">
      <c r="B476" s="34" t="s">
        <v>1533</v>
      </c>
      <c r="C476" s="34" t="s">
        <v>946</v>
      </c>
      <c r="D476" s="34" t="s">
        <v>947</v>
      </c>
      <c r="E476" s="34" t="s">
        <v>1564</v>
      </c>
      <c r="F476" s="35">
        <v>66</v>
      </c>
      <c r="G476" s="38">
        <v>3526.67</v>
      </c>
      <c r="H476" s="35">
        <v>2013</v>
      </c>
    </row>
    <row r="477" spans="2:8" x14ac:dyDescent="0.3">
      <c r="B477" s="34" t="s">
        <v>1534</v>
      </c>
      <c r="C477" s="34" t="s">
        <v>948</v>
      </c>
      <c r="D477" s="34" t="s">
        <v>949</v>
      </c>
      <c r="E477" s="34" t="s">
        <v>1569</v>
      </c>
      <c r="F477" s="35">
        <v>84</v>
      </c>
      <c r="G477" s="38">
        <v>5208.01</v>
      </c>
      <c r="H477" s="35">
        <v>2013</v>
      </c>
    </row>
    <row r="478" spans="2:8" x14ac:dyDescent="0.3">
      <c r="B478" s="34" t="s">
        <v>1535</v>
      </c>
      <c r="C478" s="34" t="s">
        <v>950</v>
      </c>
      <c r="D478" s="34" t="s">
        <v>951</v>
      </c>
      <c r="E478" s="34" t="s">
        <v>1567</v>
      </c>
      <c r="F478" s="35">
        <v>63</v>
      </c>
      <c r="G478" s="38">
        <v>847.86</v>
      </c>
      <c r="H478" s="35">
        <v>2012</v>
      </c>
    </row>
    <row r="479" spans="2:8" x14ac:dyDescent="0.3">
      <c r="B479" s="34" t="s">
        <v>1536</v>
      </c>
      <c r="C479" s="34" t="s">
        <v>952</v>
      </c>
      <c r="D479" s="34" t="s">
        <v>953</v>
      </c>
      <c r="E479" s="34" t="s">
        <v>1566</v>
      </c>
      <c r="F479" s="35">
        <v>78</v>
      </c>
      <c r="G479" s="38">
        <v>8054.81</v>
      </c>
      <c r="H479" s="35">
        <v>2019</v>
      </c>
    </row>
    <row r="480" spans="2:8" x14ac:dyDescent="0.3">
      <c r="B480" s="34" t="s">
        <v>1537</v>
      </c>
      <c r="C480" s="34" t="s">
        <v>954</v>
      </c>
      <c r="D480" s="34" t="s">
        <v>955</v>
      </c>
      <c r="E480" s="34" t="s">
        <v>1565</v>
      </c>
      <c r="F480" s="35">
        <v>71</v>
      </c>
      <c r="G480" s="38">
        <v>7204.78</v>
      </c>
      <c r="H480" s="35">
        <v>2020</v>
      </c>
    </row>
    <row r="481" spans="2:8" x14ac:dyDescent="0.3">
      <c r="B481" s="34" t="s">
        <v>1538</v>
      </c>
      <c r="C481" s="34" t="s">
        <v>956</v>
      </c>
      <c r="D481" s="34" t="s">
        <v>957</v>
      </c>
      <c r="E481" s="34" t="s">
        <v>1569</v>
      </c>
      <c r="F481" s="35">
        <v>94</v>
      </c>
      <c r="G481" s="38">
        <v>9973.99</v>
      </c>
      <c r="H481" s="35">
        <v>2014</v>
      </c>
    </row>
    <row r="482" spans="2:8" x14ac:dyDescent="0.3">
      <c r="B482" s="34" t="s">
        <v>1539</v>
      </c>
      <c r="C482" s="34" t="s">
        <v>958</v>
      </c>
      <c r="D482" s="34" t="s">
        <v>959</v>
      </c>
      <c r="E482" s="34" t="s">
        <v>1566</v>
      </c>
      <c r="F482" s="35">
        <v>68</v>
      </c>
      <c r="G482" s="38">
        <v>7850.24</v>
      </c>
      <c r="H482" s="35">
        <v>2022</v>
      </c>
    </row>
    <row r="483" spans="2:8" x14ac:dyDescent="0.3">
      <c r="B483" s="34" t="s">
        <v>1540</v>
      </c>
      <c r="C483" s="34" t="s">
        <v>960</v>
      </c>
      <c r="D483" s="34" t="s">
        <v>961</v>
      </c>
      <c r="E483" s="34" t="s">
        <v>1566</v>
      </c>
      <c r="F483" s="35">
        <v>58</v>
      </c>
      <c r="G483" s="38">
        <v>9565.6</v>
      </c>
      <c r="H483" s="35">
        <v>2021</v>
      </c>
    </row>
    <row r="484" spans="2:8" x14ac:dyDescent="0.3">
      <c r="B484" s="34" t="s">
        <v>1541</v>
      </c>
      <c r="C484" s="34" t="s">
        <v>962</v>
      </c>
      <c r="D484" s="34" t="s">
        <v>963</v>
      </c>
      <c r="E484" s="34" t="s">
        <v>1567</v>
      </c>
      <c r="F484" s="35">
        <v>44</v>
      </c>
      <c r="G484" s="38">
        <v>1539.94</v>
      </c>
      <c r="H484" s="35">
        <v>2012</v>
      </c>
    </row>
    <row r="485" spans="2:8" x14ac:dyDescent="0.3">
      <c r="B485" s="34" t="s">
        <v>1542</v>
      </c>
      <c r="C485" s="34" t="s">
        <v>964</v>
      </c>
      <c r="D485" s="34" t="s">
        <v>965</v>
      </c>
      <c r="E485" s="34" t="s">
        <v>1569</v>
      </c>
      <c r="F485" s="35">
        <v>21</v>
      </c>
      <c r="G485" s="38">
        <v>2483.59</v>
      </c>
      <c r="H485" s="35">
        <v>2010</v>
      </c>
    </row>
    <row r="486" spans="2:8" x14ac:dyDescent="0.3">
      <c r="B486" s="34" t="s">
        <v>1543</v>
      </c>
      <c r="C486" s="34" t="s">
        <v>966</v>
      </c>
      <c r="D486" s="34" t="s">
        <v>967</v>
      </c>
      <c r="E486" s="34" t="s">
        <v>1568</v>
      </c>
      <c r="F486" s="35">
        <v>38</v>
      </c>
      <c r="G486" s="38">
        <v>9034.6200000000008</v>
      </c>
      <c r="H486" s="35">
        <v>2021</v>
      </c>
    </row>
    <row r="487" spans="2:8" x14ac:dyDescent="0.3">
      <c r="B487" s="34" t="s">
        <v>1544</v>
      </c>
      <c r="C487" s="34" t="s">
        <v>968</v>
      </c>
      <c r="D487" s="34" t="s">
        <v>969</v>
      </c>
      <c r="E487" s="34" t="s">
        <v>1564</v>
      </c>
      <c r="F487" s="35">
        <v>13</v>
      </c>
      <c r="G487" s="38">
        <v>7416.22</v>
      </c>
      <c r="H487" s="35">
        <v>2021</v>
      </c>
    </row>
    <row r="488" spans="2:8" x14ac:dyDescent="0.3">
      <c r="B488" s="34" t="s">
        <v>1545</v>
      </c>
      <c r="C488" s="34" t="s">
        <v>970</v>
      </c>
      <c r="D488" s="34" t="s">
        <v>971</v>
      </c>
      <c r="E488" s="34" t="s">
        <v>1565</v>
      </c>
      <c r="F488" s="35">
        <v>21</v>
      </c>
      <c r="G488" s="38">
        <v>6265.34</v>
      </c>
      <c r="H488" s="35">
        <v>2010</v>
      </c>
    </row>
    <row r="489" spans="2:8" x14ac:dyDescent="0.3">
      <c r="B489" s="34" t="s">
        <v>1546</v>
      </c>
      <c r="C489" s="34" t="s">
        <v>972</v>
      </c>
      <c r="D489" s="34" t="s">
        <v>973</v>
      </c>
      <c r="E489" s="34" t="s">
        <v>1567</v>
      </c>
      <c r="F489" s="35">
        <v>1</v>
      </c>
      <c r="G489" s="38">
        <v>4346.47</v>
      </c>
      <c r="H489" s="35">
        <v>2017</v>
      </c>
    </row>
    <row r="490" spans="2:8" x14ac:dyDescent="0.3">
      <c r="B490" s="34" t="s">
        <v>1547</v>
      </c>
      <c r="C490" s="34" t="s">
        <v>974</v>
      </c>
      <c r="D490" s="34" t="s">
        <v>975</v>
      </c>
      <c r="E490" s="34" t="s">
        <v>1567</v>
      </c>
      <c r="F490" s="35">
        <v>20</v>
      </c>
      <c r="G490" s="38">
        <v>1302.27</v>
      </c>
      <c r="H490" s="35">
        <v>2012</v>
      </c>
    </row>
    <row r="491" spans="2:8" x14ac:dyDescent="0.3">
      <c r="B491" s="34" t="s">
        <v>1548</v>
      </c>
      <c r="C491" s="34" t="s">
        <v>976</v>
      </c>
      <c r="D491" s="34" t="s">
        <v>977</v>
      </c>
      <c r="E491" s="34" t="s">
        <v>1566</v>
      </c>
      <c r="F491" s="35">
        <v>29</v>
      </c>
      <c r="G491" s="38">
        <v>6292.16</v>
      </c>
      <c r="H491" s="35">
        <v>2021</v>
      </c>
    </row>
    <row r="492" spans="2:8" x14ac:dyDescent="0.3">
      <c r="B492" s="34" t="s">
        <v>1549</v>
      </c>
      <c r="C492" s="34" t="s">
        <v>978</v>
      </c>
      <c r="D492" s="34" t="s">
        <v>979</v>
      </c>
      <c r="E492" s="34" t="s">
        <v>1565</v>
      </c>
      <c r="F492" s="35">
        <v>17</v>
      </c>
      <c r="G492" s="38">
        <v>9307.58</v>
      </c>
      <c r="H492" s="35">
        <v>2012</v>
      </c>
    </row>
    <row r="493" spans="2:8" x14ac:dyDescent="0.3">
      <c r="B493" s="34" t="s">
        <v>1550</v>
      </c>
      <c r="C493" s="34" t="s">
        <v>980</v>
      </c>
      <c r="D493" s="34" t="s">
        <v>981</v>
      </c>
      <c r="E493" s="34" t="s">
        <v>1565</v>
      </c>
      <c r="F493" s="35">
        <v>26</v>
      </c>
      <c r="G493" s="38">
        <v>3843.54</v>
      </c>
      <c r="H493" s="35">
        <v>2022</v>
      </c>
    </row>
    <row r="494" spans="2:8" x14ac:dyDescent="0.3">
      <c r="B494" s="34" t="s">
        <v>1551</v>
      </c>
      <c r="C494" s="34" t="s">
        <v>982</v>
      </c>
      <c r="D494" s="34" t="s">
        <v>983</v>
      </c>
      <c r="E494" s="34" t="s">
        <v>1569</v>
      </c>
      <c r="F494" s="35">
        <v>81</v>
      </c>
      <c r="G494" s="38">
        <v>9938.31</v>
      </c>
      <c r="H494" s="35">
        <v>2011</v>
      </c>
    </row>
    <row r="495" spans="2:8" x14ac:dyDescent="0.3">
      <c r="B495" s="34" t="s">
        <v>1552</v>
      </c>
      <c r="C495" s="34" t="s">
        <v>984</v>
      </c>
      <c r="D495" s="34" t="s">
        <v>985</v>
      </c>
      <c r="E495" s="34" t="s">
        <v>1567</v>
      </c>
      <c r="F495" s="35">
        <v>36</v>
      </c>
      <c r="G495" s="38">
        <v>5424.54</v>
      </c>
      <c r="H495" s="35">
        <v>2015</v>
      </c>
    </row>
    <row r="496" spans="2:8" x14ac:dyDescent="0.3">
      <c r="B496" s="34" t="s">
        <v>1553</v>
      </c>
      <c r="C496" s="34" t="s">
        <v>986</v>
      </c>
      <c r="D496" s="34" t="s">
        <v>987</v>
      </c>
      <c r="E496" s="34" t="s">
        <v>1566</v>
      </c>
      <c r="F496" s="35">
        <v>84</v>
      </c>
      <c r="G496" s="38">
        <v>5166.7299999999996</v>
      </c>
      <c r="H496" s="35">
        <v>2014</v>
      </c>
    </row>
    <row r="497" spans="2:8" x14ac:dyDescent="0.3">
      <c r="B497" s="34" t="s">
        <v>1554</v>
      </c>
      <c r="C497" s="34" t="s">
        <v>988</v>
      </c>
      <c r="D497" s="34" t="s">
        <v>989</v>
      </c>
      <c r="E497" s="34" t="s">
        <v>1568</v>
      </c>
      <c r="F497" s="35">
        <v>92</v>
      </c>
      <c r="G497" s="38">
        <v>3665.49</v>
      </c>
      <c r="H497" s="35">
        <v>2015</v>
      </c>
    </row>
    <row r="498" spans="2:8" x14ac:dyDescent="0.3">
      <c r="B498" s="34" t="s">
        <v>1555</v>
      </c>
      <c r="C498" s="34" t="s">
        <v>990</v>
      </c>
      <c r="D498" s="34" t="s">
        <v>991</v>
      </c>
      <c r="E498" s="34" t="s">
        <v>1569</v>
      </c>
      <c r="F498" s="35">
        <v>9</v>
      </c>
      <c r="G498" s="38">
        <v>2889.32</v>
      </c>
      <c r="H498" s="35">
        <v>2014</v>
      </c>
    </row>
    <row r="499" spans="2:8" x14ac:dyDescent="0.3">
      <c r="B499" s="34" t="s">
        <v>1556</v>
      </c>
      <c r="C499" s="34" t="s">
        <v>992</v>
      </c>
      <c r="D499" s="34" t="s">
        <v>993</v>
      </c>
      <c r="E499" s="34" t="s">
        <v>1564</v>
      </c>
      <c r="F499" s="35">
        <v>89</v>
      </c>
      <c r="G499" s="38">
        <v>8462.94</v>
      </c>
      <c r="H499" s="35">
        <v>2022</v>
      </c>
    </row>
    <row r="500" spans="2:8" x14ac:dyDescent="0.3">
      <c r="B500" s="34" t="s">
        <v>1557</v>
      </c>
      <c r="C500" s="34" t="s">
        <v>994</v>
      </c>
      <c r="D500" s="34" t="s">
        <v>995</v>
      </c>
      <c r="E500" s="34" t="s">
        <v>1568</v>
      </c>
      <c r="F500" s="35">
        <v>85</v>
      </c>
      <c r="G500" s="38">
        <v>3479.18</v>
      </c>
      <c r="H500" s="35">
        <v>2019</v>
      </c>
    </row>
    <row r="501" spans="2:8" x14ac:dyDescent="0.3">
      <c r="B501" s="34" t="s">
        <v>1558</v>
      </c>
      <c r="C501" s="34" t="s">
        <v>996</v>
      </c>
      <c r="D501" s="34" t="s">
        <v>997</v>
      </c>
      <c r="E501" s="34" t="s">
        <v>1568</v>
      </c>
      <c r="F501" s="35">
        <v>34</v>
      </c>
      <c r="G501" s="38">
        <v>8882.74</v>
      </c>
      <c r="H501" s="35">
        <v>2019</v>
      </c>
    </row>
    <row r="502" spans="2:8" x14ac:dyDescent="0.3">
      <c r="B502" s="34" t="s">
        <v>1559</v>
      </c>
      <c r="C502" s="34" t="s">
        <v>998</v>
      </c>
      <c r="D502" s="34" t="s">
        <v>999</v>
      </c>
      <c r="E502" s="34" t="s">
        <v>1568</v>
      </c>
      <c r="F502" s="35">
        <v>19</v>
      </c>
      <c r="G502" s="38">
        <v>9907.99</v>
      </c>
      <c r="H502" s="35">
        <v>2020</v>
      </c>
    </row>
    <row r="503" spans="2:8" x14ac:dyDescent="0.3">
      <c r="B503" s="34" t="s">
        <v>1560</v>
      </c>
      <c r="C503" s="34" t="s">
        <v>1000</v>
      </c>
      <c r="D503" s="34" t="s">
        <v>1001</v>
      </c>
      <c r="E503" s="34" t="s">
        <v>1568</v>
      </c>
      <c r="F503" s="35">
        <v>9</v>
      </c>
      <c r="G503" s="38">
        <v>9098.7900000000009</v>
      </c>
      <c r="H503" s="35">
        <v>2020</v>
      </c>
    </row>
    <row r="504" spans="2:8" x14ac:dyDescent="0.3">
      <c r="B504" s="34" t="s">
        <v>1561</v>
      </c>
      <c r="C504" s="34" t="s">
        <v>1002</v>
      </c>
      <c r="D504" s="34" t="s">
        <v>1003</v>
      </c>
      <c r="E504" s="34" t="s">
        <v>1569</v>
      </c>
      <c r="F504" s="35">
        <v>60</v>
      </c>
      <c r="G504" s="38">
        <v>3915.7</v>
      </c>
      <c r="H504" s="35">
        <v>2021</v>
      </c>
    </row>
    <row r="505" spans="2:8" x14ac:dyDescent="0.3">
      <c r="B505" s="34" t="s">
        <v>1562</v>
      </c>
      <c r="C505" s="34" t="s">
        <v>1004</v>
      </c>
      <c r="D505" s="34" t="s">
        <v>1005</v>
      </c>
      <c r="E505" s="34" t="s">
        <v>1568</v>
      </c>
      <c r="F505" s="35">
        <v>76</v>
      </c>
      <c r="G505" s="38">
        <v>5287.74</v>
      </c>
      <c r="H505" s="35">
        <v>2010</v>
      </c>
    </row>
    <row r="506" spans="2:8" x14ac:dyDescent="0.3">
      <c r="B506" s="34" t="s">
        <v>1563</v>
      </c>
      <c r="C506" s="34" t="s">
        <v>1006</v>
      </c>
      <c r="D506" s="34" t="s">
        <v>1007</v>
      </c>
      <c r="E506" s="34" t="s">
        <v>1568</v>
      </c>
      <c r="F506" s="35">
        <v>55</v>
      </c>
      <c r="G506" s="38">
        <v>8504.32</v>
      </c>
      <c r="H506" s="35">
        <v>2013</v>
      </c>
    </row>
  </sheetData>
  <mergeCells count="3">
    <mergeCell ref="B2:F2"/>
    <mergeCell ref="B3:G3"/>
    <mergeCell ref="B4:H4"/>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AC4D5-56D7-4D4F-B793-C1EE74C50F8C}">
  <dimension ref="B1:N504"/>
  <sheetViews>
    <sheetView showGridLines="0" workbookViewId="0">
      <selection activeCell="B2" sqref="B2:I2"/>
    </sheetView>
  </sheetViews>
  <sheetFormatPr defaultRowHeight="14.4" x14ac:dyDescent="0.3"/>
  <cols>
    <col min="2" max="2" width="15.77734375" bestFit="1" customWidth="1"/>
    <col min="3" max="3" width="19.109375" bestFit="1" customWidth="1"/>
    <col min="4" max="4" width="26.21875" bestFit="1" customWidth="1"/>
    <col min="5" max="5" width="8.6640625" bestFit="1" customWidth="1"/>
    <col min="6" max="6" width="14.33203125" bestFit="1" customWidth="1"/>
    <col min="7" max="7" width="11.5546875" bestFit="1" customWidth="1"/>
    <col min="8" max="8" width="18.6640625" bestFit="1" customWidth="1"/>
    <col min="9" max="9" width="22" bestFit="1" customWidth="1"/>
    <col min="10" max="10" width="20.5546875" bestFit="1" customWidth="1"/>
    <col min="11" max="11" width="26.6640625" bestFit="1" customWidth="1"/>
    <col min="12" max="12" width="18.5546875" bestFit="1" customWidth="1"/>
    <col min="13" max="13" width="21.109375" bestFit="1" customWidth="1"/>
    <col min="14" max="14" width="24.33203125" bestFit="1" customWidth="1"/>
  </cols>
  <sheetData>
    <row r="1" spans="2:14" ht="15.6" x14ac:dyDescent="0.3">
      <c r="L1" s="8"/>
    </row>
    <row r="2" spans="2:14" ht="15.6" x14ac:dyDescent="0.3">
      <c r="B2" s="57" t="s">
        <v>1018</v>
      </c>
      <c r="C2" s="57"/>
      <c r="D2" s="57"/>
      <c r="E2" s="57"/>
      <c r="F2" s="57"/>
      <c r="G2" s="57"/>
      <c r="H2" s="57"/>
      <c r="I2" s="57"/>
      <c r="J2" s="9"/>
      <c r="K2" s="1"/>
    </row>
    <row r="4" spans="2:14" ht="15" thickBot="1" x14ac:dyDescent="0.35">
      <c r="B4" s="39" t="s">
        <v>1570</v>
      </c>
      <c r="C4" s="39" t="s">
        <v>2</v>
      </c>
      <c r="D4" s="40" t="s">
        <v>3</v>
      </c>
      <c r="E4" s="39" t="s">
        <v>4</v>
      </c>
      <c r="F4" s="39" t="s">
        <v>1008</v>
      </c>
      <c r="G4" s="39" t="s">
        <v>5</v>
      </c>
      <c r="H4" s="39" t="s">
        <v>1009</v>
      </c>
      <c r="I4" s="39" t="s">
        <v>1019</v>
      </c>
      <c r="J4" s="39" t="s">
        <v>1571</v>
      </c>
      <c r="K4" s="39" t="s">
        <v>1020</v>
      </c>
      <c r="L4" s="39" t="s">
        <v>1011</v>
      </c>
      <c r="M4" s="39" t="s">
        <v>1021</v>
      </c>
      <c r="N4" s="39" t="s">
        <v>1572</v>
      </c>
    </row>
    <row r="5" spans="2:14" ht="15" thickTop="1" x14ac:dyDescent="0.3">
      <c r="B5" s="41" t="str" cm="1">
        <f t="array" ref="B5">_xlfn.XLOOKUP('Cross Referenced Data'!$C5,CustomerPersonalData[[#All],[Customer Name]],CustomerPersonalData[[#All],[Customer ID]],,)</f>
        <v>CID0001</v>
      </c>
      <c r="C5" s="41" t="s">
        <v>6</v>
      </c>
      <c r="D5" s="42" t="s">
        <v>7</v>
      </c>
      <c r="E5" s="43">
        <v>37</v>
      </c>
      <c r="F5" s="42" t="str" cm="1">
        <f t="array" ref="F5">_xlfn.XLOOKUP('Cross Referenced Data'!$C5,CustomerSalesData[[#All],[Customer Name]],CustomerSalesData[[#All],[Age Group]],,)</f>
        <v>36 to 45</v>
      </c>
      <c r="G5" s="42" t="s">
        <v>13</v>
      </c>
      <c r="H5" s="43" cm="1">
        <f t="array" ref="H5">_xlfn.XLOOKUP('Cross Referenced Data'!$C5,CustomerSalesData[[#All],[Customer Name]],CustomerSalesData[[#All],[Total Purchases]],,,)</f>
        <v>38</v>
      </c>
      <c r="I5" s="42" t="str" cm="1">
        <f t="array" ref="I5">_xlfn.IFS(H5 &lt;= 10, "Low Purchaser", AND(H5 &gt; 10, H5 &lt;= 50), "Moderate Purchaser", AND(H5 &gt; 50, H5 &lt;= 80), "High Purchaser", H5 &gt; 80, "Top Purchaser")</f>
        <v>Moderate Purchaser</v>
      </c>
      <c r="J5" s="44" cm="1">
        <f t="array" ref="J5">_xlfn.XLOOKUP('Cross Referenced Data'!$C5,CustomerSalesData[[#All],[Customer Name]],CustomerSalesData[[#All],[Purchase Amount]],,)</f>
        <v>5423.18</v>
      </c>
      <c r="K5" s="42" t="str" cm="1">
        <f t="array" ref="K5">_xlfn.IFS(J5 &lt;= 500, "Low Value", AND(J5 &gt; 500, J5 &lt;= 2000), "Medium Value", AND(J5 &gt; 2000, J5 &lt;= 5000), "High Value", J5 &gt; 5000, "Premium Value")</f>
        <v>Premium Value</v>
      </c>
      <c r="L5" s="43" cm="1">
        <f t="array" ref="L5">_xlfn.XLOOKUP('Cross Referenced Data'!$C5,CustomerSalesData[[#All],[Customer Name]],CustomerSalesData[[#All],[Customer Since]],,)</f>
        <v>2017</v>
      </c>
      <c r="M5" s="43">
        <f t="shared" ref="M5:M68" ca="1" si="0">YEAR(TODAY())-L5</f>
        <v>7</v>
      </c>
      <c r="N5" s="42" t="str" cm="1">
        <f t="array" aca="1" ref="N5" ca="1">_xlfn.IFS(M5 = 1, "New Member", AND(M5 &gt; 1, M5 &lt; 5), "Bronze Member", AND(M5 &gt;= 5, M5 &lt; 10), "Silver Member", M5 &gt;= 10, "Gold Member")</f>
        <v>Silver Member</v>
      </c>
    </row>
    <row r="6" spans="2:14" x14ac:dyDescent="0.3">
      <c r="B6" s="45" t="str" cm="1">
        <f t="array" ref="B6">_xlfn.XLOOKUP('Cross Referenced Data'!$C6,CustomerPersonalData[[#All],[Customer Name]],CustomerPersonalData[[#All],[Customer ID]],,)</f>
        <v>CID0002</v>
      </c>
      <c r="C6" s="45" t="s">
        <v>9</v>
      </c>
      <c r="D6" s="46" t="s">
        <v>10</v>
      </c>
      <c r="E6" s="47">
        <v>18</v>
      </c>
      <c r="F6" s="46" t="str" cm="1">
        <f t="array" ref="F6">_xlfn.XLOOKUP('Cross Referenced Data'!$C6,CustomerSalesData[[#All],[Customer Name]],CustomerSalesData[[#All],[Age Group]],,)</f>
        <v>18 to 25</v>
      </c>
      <c r="G6" s="46" t="s">
        <v>8</v>
      </c>
      <c r="H6" s="47" cm="1">
        <f t="array" ref="H6">_xlfn.XLOOKUP('Cross Referenced Data'!$C6,CustomerSalesData[[#All],[Customer Name]],CustomerSalesData[[#All],[Total Purchases]],,,)</f>
        <v>54</v>
      </c>
      <c r="I6" s="46" t="str" cm="1">
        <f t="array" ref="I6">_xlfn.IFS(H6 &lt;= 10, "Low Purchaser", AND(H6 &gt; 10, H6 &lt;= 50), "Moderate Purchaser", AND(H6 &gt; 50, H6 &lt;= 80), "High Purchaser", H6 &gt; 80, "Top Purchaser")</f>
        <v>High Purchaser</v>
      </c>
      <c r="J6" s="48" cm="1">
        <f t="array" ref="J6">_xlfn.XLOOKUP('Cross Referenced Data'!$C6,CustomerSalesData[[#All],[Customer Name]],CustomerSalesData[[#All],[Purchase Amount]],,)</f>
        <v>8292.73</v>
      </c>
      <c r="K6" s="46" t="str" cm="1">
        <f t="array" ref="K6">_xlfn.IFS(J6 &lt;= 500, "Low Value", AND(J6 &gt; 500, J6 &lt;= 2000), "Medium Value", AND(J6 &gt; 2000, J6 &lt;= 5000), "High Value", J6 &gt; 5000, "Premium Value")</f>
        <v>Premium Value</v>
      </c>
      <c r="L6" s="47" cm="1">
        <f t="array" ref="L6">_xlfn.XLOOKUP('Cross Referenced Data'!$C6,CustomerSalesData[[#All],[Customer Name]],CustomerSalesData[[#All],[Customer Since]],,)</f>
        <v>2019</v>
      </c>
      <c r="M6" s="47">
        <f t="shared" ca="1" si="0"/>
        <v>5</v>
      </c>
      <c r="N6" s="46" t="str" cm="1">
        <f t="array" aca="1" ref="N6" ca="1">_xlfn.IFS(M6 = 1, "New Member", AND(M6 &gt; 1, M6 &lt; 5), "Bronze Member", AND(M6 &gt;= 5, M6 &lt; 10), "Silver Member", M6 &gt;= 10, "Gold Member")</f>
        <v>Silver Member</v>
      </c>
    </row>
    <row r="7" spans="2:14" x14ac:dyDescent="0.3">
      <c r="B7" s="49" t="str" cm="1">
        <f t="array" ref="B7">_xlfn.XLOOKUP('Cross Referenced Data'!$C7,CustomerPersonalData[[#All],[Customer Name]],CustomerPersonalData[[#All],[Customer ID]],,)</f>
        <v>CID0003</v>
      </c>
      <c r="C7" s="49" t="s">
        <v>11</v>
      </c>
      <c r="D7" s="50" t="s">
        <v>12</v>
      </c>
      <c r="E7" s="51">
        <v>18</v>
      </c>
      <c r="F7" s="50" t="str" cm="1">
        <f t="array" ref="F7">_xlfn.XLOOKUP('Cross Referenced Data'!$C7,CustomerSalesData[[#All],[Customer Name]],CustomerSalesData[[#All],[Age Group]],,)</f>
        <v>18 to 25</v>
      </c>
      <c r="G7" s="50" t="s">
        <v>8</v>
      </c>
      <c r="H7" s="51" cm="1">
        <f t="array" ref="H7">_xlfn.XLOOKUP('Cross Referenced Data'!$C7,CustomerSalesData[[#All],[Customer Name]],CustomerSalesData[[#All],[Total Purchases]],,,)</f>
        <v>90</v>
      </c>
      <c r="I7" s="50" t="str" cm="1">
        <f t="array" ref="I7">_xlfn.IFS(H7 &lt;= 10, "Low Purchaser", AND(H7 &gt; 10, H7 &lt;= 50), "Moderate Purchaser", AND(H7 &gt; 50, H7 &lt;= 80), "High Purchaser", H7 &gt; 80, "Top Purchaser")</f>
        <v>Top Purchaser</v>
      </c>
      <c r="J7" s="52" cm="1">
        <f t="array" ref="J7">_xlfn.XLOOKUP('Cross Referenced Data'!$C7,CustomerSalesData[[#All],[Customer Name]],CustomerSalesData[[#All],[Purchase Amount]],,)</f>
        <v>8270.9699999999993</v>
      </c>
      <c r="K7" s="50" t="str" cm="1">
        <f t="array" ref="K7">_xlfn.IFS(J7 &lt;= 500, "Low Value", AND(J7 &gt; 500, J7 &lt;= 2000), "Medium Value", AND(J7 &gt; 2000, J7 &lt;= 5000), "High Value", J7 &gt; 5000, "Premium Value")</f>
        <v>Premium Value</v>
      </c>
      <c r="L7" s="51" cm="1">
        <f t="array" ref="L7">_xlfn.XLOOKUP('Cross Referenced Data'!$C7,CustomerSalesData[[#All],[Customer Name]],CustomerSalesData[[#All],[Customer Since]],,)</f>
        <v>2014</v>
      </c>
      <c r="M7" s="51">
        <f t="shared" ca="1" si="0"/>
        <v>10</v>
      </c>
      <c r="N7" s="50" t="str" cm="1">
        <f t="array" aca="1" ref="N7" ca="1">_xlfn.IFS(M7 = 1, "New Member", AND(M7 &gt; 1, M7 &lt; 5), "Bronze Member", AND(M7 &gt;= 5, M7 &lt; 10), "Silver Member", M7 &gt;= 10, "Gold Member")</f>
        <v>Gold Member</v>
      </c>
    </row>
    <row r="8" spans="2:14" x14ac:dyDescent="0.3">
      <c r="B8" s="45" t="str" cm="1">
        <f t="array" ref="B8">_xlfn.XLOOKUP('Cross Referenced Data'!$C8,CustomerPersonalData[[#All],[Customer Name]],CustomerPersonalData[[#All],[Customer ID]],,)</f>
        <v>CID0004</v>
      </c>
      <c r="C8" s="45" t="s">
        <v>14</v>
      </c>
      <c r="D8" s="46" t="s">
        <v>15</v>
      </c>
      <c r="E8" s="47">
        <v>67</v>
      </c>
      <c r="F8" s="46" t="str" cm="1">
        <f t="array" ref="F8">_xlfn.XLOOKUP('Cross Referenced Data'!$C8,CustomerSalesData[[#All],[Customer Name]],CustomerSalesData[[#All],[Age Group]],,)</f>
        <v>66 to 70</v>
      </c>
      <c r="G8" s="46" t="s">
        <v>13</v>
      </c>
      <c r="H8" s="47" cm="1">
        <f t="array" ref="H8">_xlfn.XLOOKUP('Cross Referenced Data'!$C8,CustomerSalesData[[#All],[Customer Name]],CustomerSalesData[[#All],[Total Purchases]],,,)</f>
        <v>22</v>
      </c>
      <c r="I8" s="46" t="str" cm="1">
        <f t="array" ref="I8">_xlfn.IFS(H8 &lt;= 10, "Low Purchaser", AND(H8 &gt; 10, H8 &lt;= 50), "Moderate Purchaser", AND(H8 &gt; 50, H8 &lt;= 80), "High Purchaser", H8 &gt; 80, "Top Purchaser")</f>
        <v>Moderate Purchaser</v>
      </c>
      <c r="J8" s="48" cm="1">
        <f t="array" ref="J8">_xlfn.XLOOKUP('Cross Referenced Data'!$C8,CustomerSalesData[[#All],[Customer Name]],CustomerSalesData[[#All],[Purchase Amount]],,)</f>
        <v>4891.91</v>
      </c>
      <c r="K8" s="46" t="str" cm="1">
        <f t="array" ref="K8">_xlfn.IFS(J8 &lt;= 500, "Low Value", AND(J8 &gt; 500, J8 &lt;= 2000), "Medium Value", AND(J8 &gt; 2000, J8 &lt;= 5000), "High Value", J8 &gt; 5000, "Premium Value")</f>
        <v>High Value</v>
      </c>
      <c r="L8" s="47" cm="1">
        <f t="array" ref="L8">_xlfn.XLOOKUP('Cross Referenced Data'!$C8,CustomerSalesData[[#All],[Customer Name]],CustomerSalesData[[#All],[Customer Since]],,)</f>
        <v>2019</v>
      </c>
      <c r="M8" s="47">
        <f t="shared" ca="1" si="0"/>
        <v>5</v>
      </c>
      <c r="N8" s="46" t="str" cm="1">
        <f t="array" aca="1" ref="N8" ca="1">_xlfn.IFS(M8 = 1, "New Member", AND(M8 &gt; 1, M8 &lt; 5), "Bronze Member", AND(M8 &gt;= 5, M8 &lt; 10), "Silver Member", M8 &gt;= 10, "Gold Member")</f>
        <v>Silver Member</v>
      </c>
    </row>
    <row r="9" spans="2:14" x14ac:dyDescent="0.3">
      <c r="B9" s="49" t="str" cm="1">
        <f t="array" ref="B9">_xlfn.XLOOKUP('Cross Referenced Data'!$C9,CustomerPersonalData[[#All],[Customer Name]],CustomerPersonalData[[#All],[Customer ID]],,)</f>
        <v>CID0005</v>
      </c>
      <c r="C9" s="49" t="s">
        <v>16</v>
      </c>
      <c r="D9" s="50" t="s">
        <v>17</v>
      </c>
      <c r="E9" s="51">
        <v>59</v>
      </c>
      <c r="F9" s="50" t="str" cm="1">
        <f t="array" ref="F9">_xlfn.XLOOKUP('Cross Referenced Data'!$C9,CustomerSalesData[[#All],[Customer Name]],CustomerSalesData[[#All],[Age Group]],,)</f>
        <v>56 to 65</v>
      </c>
      <c r="G9" s="50" t="s">
        <v>8</v>
      </c>
      <c r="H9" s="51" cm="1">
        <f t="array" ref="H9">_xlfn.XLOOKUP('Cross Referenced Data'!$C9,CustomerSalesData[[#All],[Customer Name]],CustomerSalesData[[#All],[Total Purchases]],,,)</f>
        <v>27</v>
      </c>
      <c r="I9" s="50" t="str" cm="1">
        <f t="array" ref="I9">_xlfn.IFS(H9 &lt;= 10, "Low Purchaser", AND(H9 &gt; 10, H9 &lt;= 50), "Moderate Purchaser", AND(H9 &gt; 50, H9 &lt;= 80), "High Purchaser", H9 &gt; 80, "Top Purchaser")</f>
        <v>Moderate Purchaser</v>
      </c>
      <c r="J9" s="52" cm="1">
        <f t="array" ref="J9">_xlfn.XLOOKUP('Cross Referenced Data'!$C9,CustomerSalesData[[#All],[Customer Name]],CustomerSalesData[[#All],[Purchase Amount]],,)</f>
        <v>1276.33</v>
      </c>
      <c r="K9" s="50" t="str" cm="1">
        <f t="array" ref="K9">_xlfn.IFS(J9 &lt;= 500, "Low Value", AND(J9 &gt; 500, J9 &lt;= 2000), "Medium Value", AND(J9 &gt; 2000, J9 &lt;= 5000), "High Value", J9 &gt; 5000, "Premium Value")</f>
        <v>Medium Value</v>
      </c>
      <c r="L9" s="51" cm="1">
        <f t="array" ref="L9">_xlfn.XLOOKUP('Cross Referenced Data'!$C9,CustomerSalesData[[#All],[Customer Name]],CustomerSalesData[[#All],[Customer Since]],,)</f>
        <v>2017</v>
      </c>
      <c r="M9" s="51">
        <f t="shared" ca="1" si="0"/>
        <v>7</v>
      </c>
      <c r="N9" s="50" t="str" cm="1">
        <f t="array" aca="1" ref="N9" ca="1">_xlfn.IFS(M9 = 1, "New Member", AND(M9 &gt; 1, M9 &lt; 5), "Bronze Member", AND(M9 &gt;= 5, M9 &lt; 10), "Silver Member", M9 &gt;= 10, "Gold Member")</f>
        <v>Silver Member</v>
      </c>
    </row>
    <row r="10" spans="2:14" x14ac:dyDescent="0.3">
      <c r="B10" s="45" t="str" cm="1">
        <f t="array" ref="B10">_xlfn.XLOOKUP('Cross Referenced Data'!$C10,CustomerPersonalData[[#All],[Customer Name]],CustomerPersonalData[[#All],[Customer ID]],,)</f>
        <v>CID0006</v>
      </c>
      <c r="C10" s="45" t="s">
        <v>18</v>
      </c>
      <c r="D10" s="46" t="s">
        <v>19</v>
      </c>
      <c r="E10" s="47">
        <v>24</v>
      </c>
      <c r="F10" s="46" t="str" cm="1">
        <f t="array" ref="F10">_xlfn.XLOOKUP('Cross Referenced Data'!$C10,CustomerSalesData[[#All],[Customer Name]],CustomerSalesData[[#All],[Age Group]],,)</f>
        <v>18 to 25</v>
      </c>
      <c r="G10" s="46" t="s">
        <v>13</v>
      </c>
      <c r="H10" s="47" cm="1">
        <f t="array" ref="H10">_xlfn.XLOOKUP('Cross Referenced Data'!$C10,CustomerSalesData[[#All],[Customer Name]],CustomerSalesData[[#All],[Total Purchases]],,,)</f>
        <v>33</v>
      </c>
      <c r="I10" s="46" t="str" cm="1">
        <f t="array" ref="I10">_xlfn.IFS(H10 &lt;= 10, "Low Purchaser", AND(H10 &gt; 10, H10 &lt;= 50), "Moderate Purchaser", AND(H10 &gt; 50, H10 &lt;= 80), "High Purchaser", H10 &gt; 80, "Top Purchaser")</f>
        <v>Moderate Purchaser</v>
      </c>
      <c r="J10" s="48" cm="1">
        <f t="array" ref="J10">_xlfn.XLOOKUP('Cross Referenced Data'!$C10,CustomerSalesData[[#All],[Customer Name]],CustomerSalesData[[#All],[Purchase Amount]],,)</f>
        <v>5163</v>
      </c>
      <c r="K10" s="46" t="str" cm="1">
        <f t="array" ref="K10">_xlfn.IFS(J10 &lt;= 500, "Low Value", AND(J10 &gt; 500, J10 &lt;= 2000), "Medium Value", AND(J10 &gt; 2000, J10 &lt;= 5000), "High Value", J10 &gt; 5000, "Premium Value")</f>
        <v>Premium Value</v>
      </c>
      <c r="L10" s="47" cm="1">
        <f t="array" ref="L10">_xlfn.XLOOKUP('Cross Referenced Data'!$C10,CustomerSalesData[[#All],[Customer Name]],CustomerSalesData[[#All],[Customer Since]],,)</f>
        <v>2014</v>
      </c>
      <c r="M10" s="47">
        <f t="shared" ca="1" si="0"/>
        <v>10</v>
      </c>
      <c r="N10" s="46" t="str" cm="1">
        <f t="array" aca="1" ref="N10" ca="1">_xlfn.IFS(M10 = 1, "New Member", AND(M10 &gt; 1, M10 &lt; 5), "Bronze Member", AND(M10 &gt;= 5, M10 &lt; 10), "Silver Member", M10 &gt;= 10, "Gold Member")</f>
        <v>Gold Member</v>
      </c>
    </row>
    <row r="11" spans="2:14" x14ac:dyDescent="0.3">
      <c r="B11" s="49" t="str" cm="1">
        <f t="array" ref="B11">_xlfn.XLOOKUP('Cross Referenced Data'!$C11,CustomerPersonalData[[#All],[Customer Name]],CustomerPersonalData[[#All],[Customer ID]],,)</f>
        <v>CID0007</v>
      </c>
      <c r="C11" s="49" t="s">
        <v>20</v>
      </c>
      <c r="D11" s="50" t="s">
        <v>21</v>
      </c>
      <c r="E11" s="51">
        <v>27</v>
      </c>
      <c r="F11" s="50" t="str" cm="1">
        <f t="array" ref="F11">_xlfn.XLOOKUP('Cross Referenced Data'!$C11,CustomerSalesData[[#All],[Customer Name]],CustomerSalesData[[#All],[Age Group]],,)</f>
        <v>26 to 35</v>
      </c>
      <c r="G11" s="50" t="s">
        <v>13</v>
      </c>
      <c r="H11" s="51" cm="1">
        <f t="array" ref="H11">_xlfn.XLOOKUP('Cross Referenced Data'!$C11,CustomerSalesData[[#All],[Customer Name]],CustomerSalesData[[#All],[Total Purchases]],,,)</f>
        <v>71</v>
      </c>
      <c r="I11" s="50" t="str" cm="1">
        <f t="array" ref="I11">_xlfn.IFS(H11 &lt;= 10, "Low Purchaser", AND(H11 &gt; 10, H11 &lt;= 50), "Moderate Purchaser", AND(H11 &gt; 50, H11 &lt;= 80), "High Purchaser", H11 &gt; 80, "Top Purchaser")</f>
        <v>High Purchaser</v>
      </c>
      <c r="J11" s="52" cm="1">
        <f t="array" ref="J11">_xlfn.XLOOKUP('Cross Referenced Data'!$C11,CustomerSalesData[[#All],[Customer Name]],CustomerSalesData[[#All],[Purchase Amount]],,)</f>
        <v>4552.67</v>
      </c>
      <c r="K11" s="50" t="str" cm="1">
        <f t="array" ref="K11">_xlfn.IFS(J11 &lt;= 500, "Low Value", AND(J11 &gt; 500, J11 &lt;= 2000), "Medium Value", AND(J11 &gt; 2000, J11 &lt;= 5000), "High Value", J11 &gt; 5000, "Premium Value")</f>
        <v>High Value</v>
      </c>
      <c r="L11" s="51" cm="1">
        <f t="array" ref="L11">_xlfn.XLOOKUP('Cross Referenced Data'!$C11,CustomerSalesData[[#All],[Customer Name]],CustomerSalesData[[#All],[Customer Since]],,)</f>
        <v>2017</v>
      </c>
      <c r="M11" s="51">
        <f t="shared" ca="1" si="0"/>
        <v>7</v>
      </c>
      <c r="N11" s="50" t="str" cm="1">
        <f t="array" aca="1" ref="N11" ca="1">_xlfn.IFS(M11 = 1, "New Member", AND(M11 &gt; 1, M11 &lt; 5), "Bronze Member", AND(M11 &gt;= 5, M11 &lt; 10), "Silver Member", M11 &gt;= 10, "Gold Member")</f>
        <v>Silver Member</v>
      </c>
    </row>
    <row r="12" spans="2:14" x14ac:dyDescent="0.3">
      <c r="B12" s="45" t="str" cm="1">
        <f t="array" ref="B12">_xlfn.XLOOKUP('Cross Referenced Data'!$C12,CustomerPersonalData[[#All],[Customer Name]],CustomerPersonalData[[#All],[Customer ID]],,)</f>
        <v>CID0008</v>
      </c>
      <c r="C12" s="45" t="s">
        <v>22</v>
      </c>
      <c r="D12" s="46" t="s">
        <v>23</v>
      </c>
      <c r="E12" s="47">
        <v>36</v>
      </c>
      <c r="F12" s="46" t="str" cm="1">
        <f t="array" ref="F12">_xlfn.XLOOKUP('Cross Referenced Data'!$C12,CustomerSalesData[[#All],[Customer Name]],CustomerSalesData[[#All],[Age Group]],,)</f>
        <v>36 to 45</v>
      </c>
      <c r="G12" s="46" t="s">
        <v>13</v>
      </c>
      <c r="H12" s="47" cm="1">
        <f t="array" ref="H12">_xlfn.XLOOKUP('Cross Referenced Data'!$C12,CustomerSalesData[[#All],[Customer Name]],CustomerSalesData[[#All],[Total Purchases]],,,)</f>
        <v>15</v>
      </c>
      <c r="I12" s="46" t="str" cm="1">
        <f t="array" ref="I12">_xlfn.IFS(H12 &lt;= 10, "Low Purchaser", AND(H12 &gt; 10, H12 &lt;= 50), "Moderate Purchaser", AND(H12 &gt; 50, H12 &lt;= 80), "High Purchaser", H12 &gt; 80, "Top Purchaser")</f>
        <v>Moderate Purchaser</v>
      </c>
      <c r="J12" s="48" cm="1">
        <f t="array" ref="J12">_xlfn.XLOOKUP('Cross Referenced Data'!$C12,CustomerSalesData[[#All],[Customer Name]],CustomerSalesData[[#All],[Purchase Amount]],,)</f>
        <v>1362.9</v>
      </c>
      <c r="K12" s="46" t="str" cm="1">
        <f t="array" ref="K12">_xlfn.IFS(J12 &lt;= 500, "Low Value", AND(J12 &gt; 500, J12 &lt;= 2000), "Medium Value", AND(J12 &gt; 2000, J12 &lt;= 5000), "High Value", J12 &gt; 5000, "Premium Value")</f>
        <v>Medium Value</v>
      </c>
      <c r="L12" s="47" cm="1">
        <f t="array" ref="L12">_xlfn.XLOOKUP('Cross Referenced Data'!$C12,CustomerSalesData[[#All],[Customer Name]],CustomerSalesData[[#All],[Customer Since]],,)</f>
        <v>2018</v>
      </c>
      <c r="M12" s="47">
        <f t="shared" ca="1" si="0"/>
        <v>6</v>
      </c>
      <c r="N12" s="46" t="str" cm="1">
        <f t="array" aca="1" ref="N12" ca="1">_xlfn.IFS(M12 = 1, "New Member", AND(M12 &gt; 1, M12 &lt; 5), "Bronze Member", AND(M12 &gt;= 5, M12 &lt; 10), "Silver Member", M12 &gt;= 10, "Gold Member")</f>
        <v>Silver Member</v>
      </c>
    </row>
    <row r="13" spans="2:14" x14ac:dyDescent="0.3">
      <c r="B13" s="49" t="str" cm="1">
        <f t="array" ref="B13">_xlfn.XLOOKUP('Cross Referenced Data'!$C13,CustomerPersonalData[[#All],[Customer Name]],CustomerPersonalData[[#All],[Customer ID]],,)</f>
        <v>CID0009</v>
      </c>
      <c r="C13" s="49" t="s">
        <v>24</v>
      </c>
      <c r="D13" s="50" t="s">
        <v>25</v>
      </c>
      <c r="E13" s="51">
        <v>47</v>
      </c>
      <c r="F13" s="50" t="str" cm="1">
        <f t="array" ref="F13">_xlfn.XLOOKUP('Cross Referenced Data'!$C13,CustomerSalesData[[#All],[Customer Name]],CustomerSalesData[[#All],[Age Group]],,)</f>
        <v>46 to 55</v>
      </c>
      <c r="G13" s="50" t="s">
        <v>13</v>
      </c>
      <c r="H13" s="51" cm="1">
        <f t="array" ref="H13">_xlfn.XLOOKUP('Cross Referenced Data'!$C13,CustomerSalesData[[#All],[Customer Name]],CustomerSalesData[[#All],[Total Purchases]],,,)</f>
        <v>30</v>
      </c>
      <c r="I13" s="50" t="str" cm="1">
        <f t="array" ref="I13">_xlfn.IFS(H13 &lt;= 10, "Low Purchaser", AND(H13 &gt; 10, H13 &lt;= 50), "Moderate Purchaser", AND(H13 &gt; 50, H13 &lt;= 80), "High Purchaser", H13 &gt; 80, "Top Purchaser")</f>
        <v>Moderate Purchaser</v>
      </c>
      <c r="J13" s="52" cm="1">
        <f t="array" ref="J13">_xlfn.XLOOKUP('Cross Referenced Data'!$C13,CustomerSalesData[[#All],[Customer Name]],CustomerSalesData[[#All],[Purchase Amount]],,)</f>
        <v>1493.74</v>
      </c>
      <c r="K13" s="50" t="str" cm="1">
        <f t="array" ref="K13">_xlfn.IFS(J13 &lt;= 500, "Low Value", AND(J13 &gt; 500, J13 &lt;= 2000), "Medium Value", AND(J13 &gt; 2000, J13 &lt;= 5000), "High Value", J13 &gt; 5000, "Premium Value")</f>
        <v>Medium Value</v>
      </c>
      <c r="L13" s="51" cm="1">
        <f t="array" ref="L13">_xlfn.XLOOKUP('Cross Referenced Data'!$C13,CustomerSalesData[[#All],[Customer Name]],CustomerSalesData[[#All],[Customer Since]],,)</f>
        <v>2021</v>
      </c>
      <c r="M13" s="51">
        <f t="shared" ca="1" si="0"/>
        <v>3</v>
      </c>
      <c r="N13" s="50" t="str" cm="1">
        <f t="array" aca="1" ref="N13" ca="1">_xlfn.IFS(M13 = 1, "New Member", AND(M13 &gt; 1, M13 &lt; 5), "Bronze Member", AND(M13 &gt;= 5, M13 &lt; 10), "Silver Member", M13 &gt;= 10, "Gold Member")</f>
        <v>Bronze Member</v>
      </c>
    </row>
    <row r="14" spans="2:14" x14ac:dyDescent="0.3">
      <c r="B14" s="45" t="str" cm="1">
        <f t="array" ref="B14">_xlfn.XLOOKUP('Cross Referenced Data'!$C14,CustomerPersonalData[[#All],[Customer Name]],CustomerPersonalData[[#All],[Customer ID]],,)</f>
        <v>CID0010</v>
      </c>
      <c r="C14" s="45" t="s">
        <v>26</v>
      </c>
      <c r="D14" s="46" t="s">
        <v>27</v>
      </c>
      <c r="E14" s="47">
        <v>48</v>
      </c>
      <c r="F14" s="46" t="str" cm="1">
        <f t="array" ref="F14">_xlfn.XLOOKUP('Cross Referenced Data'!$C14,CustomerSalesData[[#All],[Customer Name]],CustomerSalesData[[#All],[Age Group]],,)</f>
        <v>46 to 55</v>
      </c>
      <c r="G14" s="46" t="s">
        <v>8</v>
      </c>
      <c r="H14" s="47" cm="1">
        <f t="array" ref="H14">_xlfn.XLOOKUP('Cross Referenced Data'!$C14,CustomerSalesData[[#All],[Customer Name]],CustomerSalesData[[#All],[Total Purchases]],,,)</f>
        <v>29</v>
      </c>
      <c r="I14" s="46" t="str" cm="1">
        <f t="array" ref="I14">_xlfn.IFS(H14 &lt;= 10, "Low Purchaser", AND(H14 &gt; 10, H14 &lt;= 50), "Moderate Purchaser", AND(H14 &gt; 50, H14 &lt;= 80), "High Purchaser", H14 &gt; 80, "Top Purchaser")</f>
        <v>Moderate Purchaser</v>
      </c>
      <c r="J14" s="48" cm="1">
        <f t="array" ref="J14">_xlfn.XLOOKUP('Cross Referenced Data'!$C14,CustomerSalesData[[#All],[Customer Name]],CustomerSalesData[[#All],[Purchase Amount]],,)</f>
        <v>9293.06</v>
      </c>
      <c r="K14" s="46" t="str" cm="1">
        <f t="array" ref="K14">_xlfn.IFS(J14 &lt;= 500, "Low Value", AND(J14 &gt; 500, J14 &lt;= 2000), "Medium Value", AND(J14 &gt; 2000, J14 &lt;= 5000), "High Value", J14 &gt; 5000, "Premium Value")</f>
        <v>Premium Value</v>
      </c>
      <c r="L14" s="47" cm="1">
        <f t="array" ref="L14">_xlfn.XLOOKUP('Cross Referenced Data'!$C14,CustomerSalesData[[#All],[Customer Name]],CustomerSalesData[[#All],[Customer Since]],,)</f>
        <v>2022</v>
      </c>
      <c r="M14" s="47">
        <f t="shared" ca="1" si="0"/>
        <v>2</v>
      </c>
      <c r="N14" s="46" t="str" cm="1">
        <f t="array" aca="1" ref="N14" ca="1">_xlfn.IFS(M14 = 1, "New Member", AND(M14 &gt; 1, M14 &lt; 5), "Bronze Member", AND(M14 &gt;= 5, M14 &lt; 10), "Silver Member", M14 &gt;= 10, "Gold Member")</f>
        <v>Bronze Member</v>
      </c>
    </row>
    <row r="15" spans="2:14" x14ac:dyDescent="0.3">
      <c r="B15" s="49" t="str" cm="1">
        <f t="array" ref="B15">_xlfn.XLOOKUP('Cross Referenced Data'!$C15,CustomerPersonalData[[#All],[Customer Name]],CustomerPersonalData[[#All],[Customer ID]],,)</f>
        <v>CID0011</v>
      </c>
      <c r="C15" s="49" t="s">
        <v>28</v>
      </c>
      <c r="D15" s="50" t="s">
        <v>29</v>
      </c>
      <c r="E15" s="51">
        <v>69</v>
      </c>
      <c r="F15" s="50" t="str" cm="1">
        <f t="array" ref="F15">_xlfn.XLOOKUP('Cross Referenced Data'!$C15,CustomerSalesData[[#All],[Customer Name]],CustomerSalesData[[#All],[Age Group]],,)</f>
        <v>66 to 70</v>
      </c>
      <c r="G15" s="50" t="s">
        <v>8</v>
      </c>
      <c r="H15" s="51" cm="1">
        <f t="array" ref="H15">_xlfn.XLOOKUP('Cross Referenced Data'!$C15,CustomerSalesData[[#All],[Customer Name]],CustomerSalesData[[#All],[Total Purchases]],,,)</f>
        <v>78</v>
      </c>
      <c r="I15" s="50" t="str" cm="1">
        <f t="array" ref="I15">_xlfn.IFS(H15 &lt;= 10, "Low Purchaser", AND(H15 &gt; 10, H15 &lt;= 50), "Moderate Purchaser", AND(H15 &gt; 50, H15 &lt;= 80), "High Purchaser", H15 &gt; 80, "Top Purchaser")</f>
        <v>High Purchaser</v>
      </c>
      <c r="J15" s="52" cm="1">
        <f t="array" ref="J15">_xlfn.XLOOKUP('Cross Referenced Data'!$C15,CustomerSalesData[[#All],[Customer Name]],CustomerSalesData[[#All],[Purchase Amount]],,)</f>
        <v>6731.9</v>
      </c>
      <c r="K15" s="50" t="str" cm="1">
        <f t="array" ref="K15">_xlfn.IFS(J15 &lt;= 500, "Low Value", AND(J15 &gt; 500, J15 &lt;= 2000), "Medium Value", AND(J15 &gt; 2000, J15 &lt;= 5000), "High Value", J15 &gt; 5000, "Premium Value")</f>
        <v>Premium Value</v>
      </c>
      <c r="L15" s="51" cm="1">
        <f t="array" ref="L15">_xlfn.XLOOKUP('Cross Referenced Data'!$C15,CustomerSalesData[[#All],[Customer Name]],CustomerSalesData[[#All],[Customer Since]],,)</f>
        <v>2023</v>
      </c>
      <c r="M15" s="51">
        <f t="shared" ca="1" si="0"/>
        <v>1</v>
      </c>
      <c r="N15" s="50" t="str" cm="1">
        <f t="array" aca="1" ref="N15" ca="1">_xlfn.IFS(M15 = 1, "New Member", AND(M15 &gt; 1, M15 &lt; 5), "Bronze Member", AND(M15 &gt;= 5, M15 &lt; 10), "Silver Member", M15 &gt;= 10, "Gold Member")</f>
        <v>New Member</v>
      </c>
    </row>
    <row r="16" spans="2:14" x14ac:dyDescent="0.3">
      <c r="B16" s="45" t="str" cm="1">
        <f t="array" ref="B16">_xlfn.XLOOKUP('Cross Referenced Data'!$C16,CustomerPersonalData[[#All],[Customer Name]],CustomerPersonalData[[#All],[Customer ID]],,)</f>
        <v>CID0012</v>
      </c>
      <c r="C16" s="45" t="s">
        <v>30</v>
      </c>
      <c r="D16" s="46" t="s">
        <v>31</v>
      </c>
      <c r="E16" s="47">
        <v>63</v>
      </c>
      <c r="F16" s="46" t="str" cm="1">
        <f t="array" ref="F16">_xlfn.XLOOKUP('Cross Referenced Data'!$C16,CustomerSalesData[[#All],[Customer Name]],CustomerSalesData[[#All],[Age Group]],,)</f>
        <v>56 to 65</v>
      </c>
      <c r="G16" s="46" t="s">
        <v>13</v>
      </c>
      <c r="H16" s="47" cm="1">
        <f t="array" ref="H16">_xlfn.XLOOKUP('Cross Referenced Data'!$C16,CustomerSalesData[[#All],[Customer Name]],CustomerSalesData[[#All],[Total Purchases]],,,)</f>
        <v>12</v>
      </c>
      <c r="I16" s="46" t="str" cm="1">
        <f t="array" ref="I16">_xlfn.IFS(H16 &lt;= 10, "Low Purchaser", AND(H16 &gt; 10, H16 &lt;= 50), "Moderate Purchaser", AND(H16 &gt; 50, H16 &lt;= 80), "High Purchaser", H16 &gt; 80, "Top Purchaser")</f>
        <v>Moderate Purchaser</v>
      </c>
      <c r="J16" s="48" cm="1">
        <f t="array" ref="J16">_xlfn.XLOOKUP('Cross Referenced Data'!$C16,CustomerSalesData[[#All],[Customer Name]],CustomerSalesData[[#All],[Purchase Amount]],,)</f>
        <v>3473.45</v>
      </c>
      <c r="K16" s="46" t="str" cm="1">
        <f t="array" ref="K16">_xlfn.IFS(J16 &lt;= 500, "Low Value", AND(J16 &gt; 500, J16 &lt;= 2000), "Medium Value", AND(J16 &gt; 2000, J16 &lt;= 5000), "High Value", J16 &gt; 5000, "Premium Value")</f>
        <v>High Value</v>
      </c>
      <c r="L16" s="47" cm="1">
        <f t="array" ref="L16">_xlfn.XLOOKUP('Cross Referenced Data'!$C16,CustomerSalesData[[#All],[Customer Name]],CustomerSalesData[[#All],[Customer Since]],,)</f>
        <v>2017</v>
      </c>
      <c r="M16" s="47">
        <f t="shared" ca="1" si="0"/>
        <v>7</v>
      </c>
      <c r="N16" s="46" t="str" cm="1">
        <f t="array" aca="1" ref="N16" ca="1">_xlfn.IFS(M16 = 1, "New Member", AND(M16 &gt; 1, M16 &lt; 5), "Bronze Member", AND(M16 &gt;= 5, M16 &lt; 10), "Silver Member", M16 &gt;= 10, "Gold Member")</f>
        <v>Silver Member</v>
      </c>
    </row>
    <row r="17" spans="2:14" x14ac:dyDescent="0.3">
      <c r="B17" s="49" t="str" cm="1">
        <f t="array" ref="B17">_xlfn.XLOOKUP('Cross Referenced Data'!$C17,CustomerPersonalData[[#All],[Customer Name]],CustomerPersonalData[[#All],[Customer ID]],,)</f>
        <v>CID0013</v>
      </c>
      <c r="C17" s="49" t="s">
        <v>32</v>
      </c>
      <c r="D17" s="50" t="s">
        <v>33</v>
      </c>
      <c r="E17" s="51">
        <v>35</v>
      </c>
      <c r="F17" s="50" t="str" cm="1">
        <f t="array" ref="F17">_xlfn.XLOOKUP('Cross Referenced Data'!$C17,CustomerSalesData[[#All],[Customer Name]],CustomerSalesData[[#All],[Age Group]],,)</f>
        <v>26 to 35</v>
      </c>
      <c r="G17" s="50" t="s">
        <v>13</v>
      </c>
      <c r="H17" s="51" cm="1">
        <f t="array" ref="H17">_xlfn.XLOOKUP('Cross Referenced Data'!$C17,CustomerSalesData[[#All],[Customer Name]],CustomerSalesData[[#All],[Total Purchases]],,,)</f>
        <v>82</v>
      </c>
      <c r="I17" s="50" t="str" cm="1">
        <f t="array" ref="I17">_xlfn.IFS(H17 &lt;= 10, "Low Purchaser", AND(H17 &gt; 10, H17 &lt;= 50), "Moderate Purchaser", AND(H17 &gt; 50, H17 &lt;= 80), "High Purchaser", H17 &gt; 80, "Top Purchaser")</f>
        <v>Top Purchaser</v>
      </c>
      <c r="J17" s="52" cm="1">
        <f t="array" ref="J17">_xlfn.XLOOKUP('Cross Referenced Data'!$C17,CustomerSalesData[[#All],[Customer Name]],CustomerSalesData[[#All],[Purchase Amount]],,)</f>
        <v>141.93</v>
      </c>
      <c r="K17" s="50" t="str" cm="1">
        <f t="array" ref="K17">_xlfn.IFS(J17 &lt;= 500, "Low Value", AND(J17 &gt; 500, J17 &lt;= 2000), "Medium Value", AND(J17 &gt; 2000, J17 &lt;= 5000), "High Value", J17 &gt; 5000, "Premium Value")</f>
        <v>Low Value</v>
      </c>
      <c r="L17" s="51" cm="1">
        <f t="array" ref="L17">_xlfn.XLOOKUP('Cross Referenced Data'!$C17,CustomerSalesData[[#All],[Customer Name]],CustomerSalesData[[#All],[Customer Since]],,)</f>
        <v>2021</v>
      </c>
      <c r="M17" s="51">
        <f t="shared" ca="1" si="0"/>
        <v>3</v>
      </c>
      <c r="N17" s="50" t="str" cm="1">
        <f t="array" aca="1" ref="N17" ca="1">_xlfn.IFS(M17 = 1, "New Member", AND(M17 &gt; 1, M17 &lt; 5), "Bronze Member", AND(M17 &gt;= 5, M17 &lt; 10), "Silver Member", M17 &gt;= 10, "Gold Member")</f>
        <v>Bronze Member</v>
      </c>
    </row>
    <row r="18" spans="2:14" x14ac:dyDescent="0.3">
      <c r="B18" s="45" t="str" cm="1">
        <f t="array" ref="B18">_xlfn.XLOOKUP('Cross Referenced Data'!$C18,CustomerPersonalData[[#All],[Customer Name]],CustomerPersonalData[[#All],[Customer ID]],,)</f>
        <v>CID0014</v>
      </c>
      <c r="C18" s="45" t="s">
        <v>34</v>
      </c>
      <c r="D18" s="46" t="s">
        <v>35</v>
      </c>
      <c r="E18" s="47">
        <v>24</v>
      </c>
      <c r="F18" s="46" t="str" cm="1">
        <f t="array" ref="F18">_xlfn.XLOOKUP('Cross Referenced Data'!$C18,CustomerSalesData[[#All],[Customer Name]],CustomerSalesData[[#All],[Age Group]],,)</f>
        <v>18 to 25</v>
      </c>
      <c r="G18" s="46" t="s">
        <v>13</v>
      </c>
      <c r="H18" s="47" cm="1">
        <f t="array" ref="H18">_xlfn.XLOOKUP('Cross Referenced Data'!$C18,CustomerSalesData[[#All],[Customer Name]],CustomerSalesData[[#All],[Total Purchases]],,,)</f>
        <v>99</v>
      </c>
      <c r="I18" s="46" t="str" cm="1">
        <f t="array" ref="I18">_xlfn.IFS(H18 &lt;= 10, "Low Purchaser", AND(H18 &gt; 10, H18 &lt;= 50), "Moderate Purchaser", AND(H18 &gt; 50, H18 &lt;= 80), "High Purchaser", H18 &gt; 80, "Top Purchaser")</f>
        <v>Top Purchaser</v>
      </c>
      <c r="J18" s="48" cm="1">
        <f t="array" ref="J18">_xlfn.XLOOKUP('Cross Referenced Data'!$C18,CustomerSalesData[[#All],[Customer Name]],CustomerSalesData[[#All],[Purchase Amount]],,)</f>
        <v>2020.54</v>
      </c>
      <c r="K18" s="46" t="str" cm="1">
        <f t="array" ref="K18">_xlfn.IFS(J18 &lt;= 500, "Low Value", AND(J18 &gt; 500, J18 &lt;= 2000), "Medium Value", AND(J18 &gt; 2000, J18 &lt;= 5000), "High Value", J18 &gt; 5000, "Premium Value")</f>
        <v>High Value</v>
      </c>
      <c r="L18" s="47" cm="1">
        <f t="array" ref="L18">_xlfn.XLOOKUP('Cross Referenced Data'!$C18,CustomerSalesData[[#All],[Customer Name]],CustomerSalesData[[#All],[Customer Since]],,)</f>
        <v>2020</v>
      </c>
      <c r="M18" s="47">
        <f t="shared" ca="1" si="0"/>
        <v>4</v>
      </c>
      <c r="N18" s="46" t="str" cm="1">
        <f t="array" aca="1" ref="N18" ca="1">_xlfn.IFS(M18 = 1, "New Member", AND(M18 &gt; 1, M18 &lt; 5), "Bronze Member", AND(M18 &gt;= 5, M18 &lt; 10), "Silver Member", M18 &gt;= 10, "Gold Member")</f>
        <v>Bronze Member</v>
      </c>
    </row>
    <row r="19" spans="2:14" x14ac:dyDescent="0.3">
      <c r="B19" s="49" t="str" cm="1">
        <f t="array" ref="B19">_xlfn.XLOOKUP('Cross Referenced Data'!$C19,CustomerPersonalData[[#All],[Customer Name]],CustomerPersonalData[[#All],[Customer ID]],,)</f>
        <v>CID0015</v>
      </c>
      <c r="C19" s="49" t="s">
        <v>36</v>
      </c>
      <c r="D19" s="50" t="s">
        <v>37</v>
      </c>
      <c r="E19" s="51">
        <v>42</v>
      </c>
      <c r="F19" s="50" t="str" cm="1">
        <f t="array" ref="F19">_xlfn.XLOOKUP('Cross Referenced Data'!$C19,CustomerSalesData[[#All],[Customer Name]],CustomerSalesData[[#All],[Age Group]],,)</f>
        <v>36 to 45</v>
      </c>
      <c r="G19" s="50" t="s">
        <v>8</v>
      </c>
      <c r="H19" s="51" cm="1">
        <f t="array" ref="H19">_xlfn.XLOOKUP('Cross Referenced Data'!$C19,CustomerSalesData[[#All],[Customer Name]],CustomerSalesData[[#All],[Total Purchases]],,,)</f>
        <v>25</v>
      </c>
      <c r="I19" s="50" t="str" cm="1">
        <f t="array" ref="I19">_xlfn.IFS(H19 &lt;= 10, "Low Purchaser", AND(H19 &gt; 10, H19 &lt;= 50), "Moderate Purchaser", AND(H19 &gt; 50, H19 &lt;= 80), "High Purchaser", H19 &gt; 80, "Top Purchaser")</f>
        <v>Moderate Purchaser</v>
      </c>
      <c r="J19" s="52" cm="1">
        <f t="array" ref="J19">_xlfn.XLOOKUP('Cross Referenced Data'!$C19,CustomerSalesData[[#All],[Customer Name]],CustomerSalesData[[#All],[Purchase Amount]],,)</f>
        <v>620.27</v>
      </c>
      <c r="K19" s="50" t="str" cm="1">
        <f t="array" ref="K19">_xlfn.IFS(J19 &lt;= 500, "Low Value", AND(J19 &gt; 500, J19 &lt;= 2000), "Medium Value", AND(J19 &gt; 2000, J19 &lt;= 5000), "High Value", J19 &gt; 5000, "Premium Value")</f>
        <v>Medium Value</v>
      </c>
      <c r="L19" s="51" cm="1">
        <f t="array" ref="L19">_xlfn.XLOOKUP('Cross Referenced Data'!$C19,CustomerSalesData[[#All],[Customer Name]],CustomerSalesData[[#All],[Customer Since]],,)</f>
        <v>2020</v>
      </c>
      <c r="M19" s="51">
        <f t="shared" ca="1" si="0"/>
        <v>4</v>
      </c>
      <c r="N19" s="50" t="str" cm="1">
        <f t="array" aca="1" ref="N19" ca="1">_xlfn.IFS(M19 = 1, "New Member", AND(M19 &gt; 1, M19 &lt; 5), "Bronze Member", AND(M19 &gt;= 5, M19 &lt; 10), "Silver Member", M19 &gt;= 10, "Gold Member")</f>
        <v>Bronze Member</v>
      </c>
    </row>
    <row r="20" spans="2:14" x14ac:dyDescent="0.3">
      <c r="B20" s="45" t="str" cm="1">
        <f t="array" ref="B20">_xlfn.XLOOKUP('Cross Referenced Data'!$C20,CustomerPersonalData[[#All],[Customer Name]],CustomerPersonalData[[#All],[Customer ID]],,)</f>
        <v>CID0016</v>
      </c>
      <c r="C20" s="45" t="s">
        <v>38</v>
      </c>
      <c r="D20" s="46" t="s">
        <v>39</v>
      </c>
      <c r="E20" s="47">
        <v>56</v>
      </c>
      <c r="F20" s="46" t="str" cm="1">
        <f t="array" ref="F20">_xlfn.XLOOKUP('Cross Referenced Data'!$C20,CustomerSalesData[[#All],[Customer Name]],CustomerSalesData[[#All],[Age Group]],,)</f>
        <v>56 to 65</v>
      </c>
      <c r="G20" s="46" t="s">
        <v>13</v>
      </c>
      <c r="H20" s="47" cm="1">
        <f t="array" ref="H20">_xlfn.XLOOKUP('Cross Referenced Data'!$C20,CustomerSalesData[[#All],[Customer Name]],CustomerSalesData[[#All],[Total Purchases]],,,)</f>
        <v>81</v>
      </c>
      <c r="I20" s="46" t="str" cm="1">
        <f t="array" ref="I20">_xlfn.IFS(H20 &lt;= 10, "Low Purchaser", AND(H20 &gt; 10, H20 &lt;= 50), "Moderate Purchaser", AND(H20 &gt; 50, H20 &lt;= 80), "High Purchaser", H20 &gt; 80, "Top Purchaser")</f>
        <v>Top Purchaser</v>
      </c>
      <c r="J20" s="48" cm="1">
        <f t="array" ref="J20">_xlfn.XLOOKUP('Cross Referenced Data'!$C20,CustomerSalesData[[#All],[Customer Name]],CustomerSalesData[[#All],[Purchase Amount]],,)</f>
        <v>1346.3</v>
      </c>
      <c r="K20" s="46" t="str" cm="1">
        <f t="array" ref="K20">_xlfn.IFS(J20 &lt;= 500, "Low Value", AND(J20 &gt; 500, J20 &lt;= 2000), "Medium Value", AND(J20 &gt; 2000, J20 &lt;= 5000), "High Value", J20 &gt; 5000, "Premium Value")</f>
        <v>Medium Value</v>
      </c>
      <c r="L20" s="47" cm="1">
        <f t="array" ref="L20">_xlfn.XLOOKUP('Cross Referenced Data'!$C20,CustomerSalesData[[#All],[Customer Name]],CustomerSalesData[[#All],[Customer Since]],,)</f>
        <v>2012</v>
      </c>
      <c r="M20" s="47">
        <f t="shared" ca="1" si="0"/>
        <v>12</v>
      </c>
      <c r="N20" s="46" t="str" cm="1">
        <f t="array" aca="1" ref="N20" ca="1">_xlfn.IFS(M20 = 1, "New Member", AND(M20 &gt; 1, M20 &lt; 5), "Bronze Member", AND(M20 &gt;= 5, M20 &lt; 10), "Silver Member", M20 &gt;= 10, "Gold Member")</f>
        <v>Gold Member</v>
      </c>
    </row>
    <row r="21" spans="2:14" x14ac:dyDescent="0.3">
      <c r="B21" s="49" t="str" cm="1">
        <f t="array" ref="B21">_xlfn.XLOOKUP('Cross Referenced Data'!$C21,CustomerPersonalData[[#All],[Customer Name]],CustomerPersonalData[[#All],[Customer ID]],,)</f>
        <v>CID0017</v>
      </c>
      <c r="C21" s="49" t="s">
        <v>40</v>
      </c>
      <c r="D21" s="50" t="s">
        <v>41</v>
      </c>
      <c r="E21" s="51">
        <v>25</v>
      </c>
      <c r="F21" s="50" t="str" cm="1">
        <f t="array" ref="F21">_xlfn.XLOOKUP('Cross Referenced Data'!$C21,CustomerSalesData[[#All],[Customer Name]],CustomerSalesData[[#All],[Age Group]],,)</f>
        <v>18 to 25</v>
      </c>
      <c r="G21" s="50" t="s">
        <v>8</v>
      </c>
      <c r="H21" s="51" cm="1">
        <f t="array" ref="H21">_xlfn.XLOOKUP('Cross Referenced Data'!$C21,CustomerSalesData[[#All],[Customer Name]],CustomerSalesData[[#All],[Total Purchases]],,,)</f>
        <v>38</v>
      </c>
      <c r="I21" s="50" t="str" cm="1">
        <f t="array" ref="I21">_xlfn.IFS(H21 &lt;= 10, "Low Purchaser", AND(H21 &gt; 10, H21 &lt;= 50), "Moderate Purchaser", AND(H21 &gt; 50, H21 &lt;= 80), "High Purchaser", H21 &gt; 80, "Top Purchaser")</f>
        <v>Moderate Purchaser</v>
      </c>
      <c r="J21" s="52" cm="1">
        <f t="array" ref="J21">_xlfn.XLOOKUP('Cross Referenced Data'!$C21,CustomerSalesData[[#All],[Customer Name]],CustomerSalesData[[#All],[Purchase Amount]],,)</f>
        <v>2197.21</v>
      </c>
      <c r="K21" s="50" t="str" cm="1">
        <f t="array" ref="K21">_xlfn.IFS(J21 &lt;= 500, "Low Value", AND(J21 &gt; 500, J21 &lt;= 2000), "Medium Value", AND(J21 &gt; 2000, J21 &lt;= 5000), "High Value", J21 &gt; 5000, "Premium Value")</f>
        <v>High Value</v>
      </c>
      <c r="L21" s="51" cm="1">
        <f t="array" ref="L21">_xlfn.XLOOKUP('Cross Referenced Data'!$C21,CustomerSalesData[[#All],[Customer Name]],CustomerSalesData[[#All],[Customer Since]],,)</f>
        <v>2023</v>
      </c>
      <c r="M21" s="51">
        <f t="shared" ca="1" si="0"/>
        <v>1</v>
      </c>
      <c r="N21" s="50" t="str" cm="1">
        <f t="array" aca="1" ref="N21" ca="1">_xlfn.IFS(M21 = 1, "New Member", AND(M21 &gt; 1, M21 &lt; 5), "Bronze Member", AND(M21 &gt;= 5, M21 &lt; 10), "Silver Member", M21 &gt;= 10, "Gold Member")</f>
        <v>New Member</v>
      </c>
    </row>
    <row r="22" spans="2:14" x14ac:dyDescent="0.3">
      <c r="B22" s="45" t="str" cm="1">
        <f t="array" ref="B22">_xlfn.XLOOKUP('Cross Referenced Data'!$C22,CustomerPersonalData[[#All],[Customer Name]],CustomerPersonalData[[#All],[Customer ID]],,)</f>
        <v>CID0018</v>
      </c>
      <c r="C22" s="45" t="s">
        <v>42</v>
      </c>
      <c r="D22" s="46" t="s">
        <v>43</v>
      </c>
      <c r="E22" s="47">
        <v>65</v>
      </c>
      <c r="F22" s="46" t="str" cm="1">
        <f t="array" ref="F22">_xlfn.XLOOKUP('Cross Referenced Data'!$C22,CustomerSalesData[[#All],[Customer Name]],CustomerSalesData[[#All],[Age Group]],,)</f>
        <v>56 to 65</v>
      </c>
      <c r="G22" s="46" t="s">
        <v>13</v>
      </c>
      <c r="H22" s="47" cm="1">
        <f t="array" ref="H22">_xlfn.XLOOKUP('Cross Referenced Data'!$C22,CustomerSalesData[[#All],[Customer Name]],CustomerSalesData[[#All],[Total Purchases]],,,)</f>
        <v>24</v>
      </c>
      <c r="I22" s="46" t="str" cm="1">
        <f t="array" ref="I22">_xlfn.IFS(H22 &lt;= 10, "Low Purchaser", AND(H22 &gt; 10, H22 &lt;= 50), "Moderate Purchaser", AND(H22 &gt; 50, H22 &lt;= 80), "High Purchaser", H22 &gt; 80, "Top Purchaser")</f>
        <v>Moderate Purchaser</v>
      </c>
      <c r="J22" s="48" cm="1">
        <f t="array" ref="J22">_xlfn.XLOOKUP('Cross Referenced Data'!$C22,CustomerSalesData[[#All],[Customer Name]],CustomerSalesData[[#All],[Purchase Amount]],,)</f>
        <v>8645.2199999999993</v>
      </c>
      <c r="K22" s="46" t="str" cm="1">
        <f t="array" ref="K22">_xlfn.IFS(J22 &lt;= 500, "Low Value", AND(J22 &gt; 500, J22 &lt;= 2000), "Medium Value", AND(J22 &gt; 2000, J22 &lt;= 5000), "High Value", J22 &gt; 5000, "Premium Value")</f>
        <v>Premium Value</v>
      </c>
      <c r="L22" s="47" cm="1">
        <f t="array" ref="L22">_xlfn.XLOOKUP('Cross Referenced Data'!$C22,CustomerSalesData[[#All],[Customer Name]],CustomerSalesData[[#All],[Customer Since]],,)</f>
        <v>2019</v>
      </c>
      <c r="M22" s="47">
        <f t="shared" ca="1" si="0"/>
        <v>5</v>
      </c>
      <c r="N22" s="46" t="str" cm="1">
        <f t="array" aca="1" ref="N22" ca="1">_xlfn.IFS(M22 = 1, "New Member", AND(M22 &gt; 1, M22 &lt; 5), "Bronze Member", AND(M22 &gt;= 5, M22 &lt; 10), "Silver Member", M22 &gt;= 10, "Gold Member")</f>
        <v>Silver Member</v>
      </c>
    </row>
    <row r="23" spans="2:14" x14ac:dyDescent="0.3">
      <c r="B23" s="49" t="str" cm="1">
        <f t="array" ref="B23">_xlfn.XLOOKUP('Cross Referenced Data'!$C23,CustomerPersonalData[[#All],[Customer Name]],CustomerPersonalData[[#All],[Customer ID]],,)</f>
        <v>CID0019</v>
      </c>
      <c r="C23" s="49" t="s">
        <v>44</v>
      </c>
      <c r="D23" s="50" t="s">
        <v>45</v>
      </c>
      <c r="E23" s="51">
        <v>70</v>
      </c>
      <c r="F23" s="50" t="str" cm="1">
        <f t="array" ref="F23">_xlfn.XLOOKUP('Cross Referenced Data'!$C23,CustomerSalesData[[#All],[Customer Name]],CustomerSalesData[[#All],[Age Group]],,)</f>
        <v>66 to 70</v>
      </c>
      <c r="G23" s="50" t="s">
        <v>8</v>
      </c>
      <c r="H23" s="51" cm="1">
        <f t="array" ref="H23">_xlfn.XLOOKUP('Cross Referenced Data'!$C23,CustomerSalesData[[#All],[Customer Name]],CustomerSalesData[[#All],[Total Purchases]],,,)</f>
        <v>84</v>
      </c>
      <c r="I23" s="50" t="str" cm="1">
        <f t="array" ref="I23">_xlfn.IFS(H23 &lt;= 10, "Low Purchaser", AND(H23 &gt; 10, H23 &lt;= 50), "Moderate Purchaser", AND(H23 &gt; 50, H23 &lt;= 80), "High Purchaser", H23 &gt; 80, "Top Purchaser")</f>
        <v>Top Purchaser</v>
      </c>
      <c r="J23" s="52" cm="1">
        <f t="array" ref="J23">_xlfn.XLOOKUP('Cross Referenced Data'!$C23,CustomerSalesData[[#All],[Customer Name]],CustomerSalesData[[#All],[Purchase Amount]],,)</f>
        <v>1266.02</v>
      </c>
      <c r="K23" s="50" t="str" cm="1">
        <f t="array" ref="K23">_xlfn.IFS(J23 &lt;= 500, "Low Value", AND(J23 &gt; 500, J23 &lt;= 2000), "Medium Value", AND(J23 &gt; 2000, J23 &lt;= 5000), "High Value", J23 &gt; 5000, "Premium Value")</f>
        <v>Medium Value</v>
      </c>
      <c r="L23" s="51" cm="1">
        <f t="array" ref="L23">_xlfn.XLOOKUP('Cross Referenced Data'!$C23,CustomerSalesData[[#All],[Customer Name]],CustomerSalesData[[#All],[Customer Since]],,)</f>
        <v>2019</v>
      </c>
      <c r="M23" s="51">
        <f t="shared" ca="1" si="0"/>
        <v>5</v>
      </c>
      <c r="N23" s="50" t="str" cm="1">
        <f t="array" aca="1" ref="N23" ca="1">_xlfn.IFS(M23 = 1, "New Member", AND(M23 &gt; 1, M23 &lt; 5), "Bronze Member", AND(M23 &gt;= 5, M23 &lt; 10), "Silver Member", M23 &gt;= 10, "Gold Member")</f>
        <v>Silver Member</v>
      </c>
    </row>
    <row r="24" spans="2:14" x14ac:dyDescent="0.3">
      <c r="B24" s="45" t="str" cm="1">
        <f t="array" ref="B24">_xlfn.XLOOKUP('Cross Referenced Data'!$C24,CustomerPersonalData[[#All],[Customer Name]],CustomerPersonalData[[#All],[Customer ID]],,)</f>
        <v>CID0020</v>
      </c>
      <c r="C24" s="45" t="s">
        <v>46</v>
      </c>
      <c r="D24" s="46" t="s">
        <v>47</v>
      </c>
      <c r="E24" s="47">
        <v>40</v>
      </c>
      <c r="F24" s="46" t="str" cm="1">
        <f t="array" ref="F24">_xlfn.XLOOKUP('Cross Referenced Data'!$C24,CustomerSalesData[[#All],[Customer Name]],CustomerSalesData[[#All],[Age Group]],,)</f>
        <v>36 to 45</v>
      </c>
      <c r="G24" s="46" t="s">
        <v>8</v>
      </c>
      <c r="H24" s="47" cm="1">
        <f t="array" ref="H24">_xlfn.XLOOKUP('Cross Referenced Data'!$C24,CustomerSalesData[[#All],[Customer Name]],CustomerSalesData[[#All],[Total Purchases]],,,)</f>
        <v>57</v>
      </c>
      <c r="I24" s="46" t="str" cm="1">
        <f t="array" ref="I24">_xlfn.IFS(H24 &lt;= 10, "Low Purchaser", AND(H24 &gt; 10, H24 &lt;= 50), "Moderate Purchaser", AND(H24 &gt; 50, H24 &lt;= 80), "High Purchaser", H24 &gt; 80, "Top Purchaser")</f>
        <v>High Purchaser</v>
      </c>
      <c r="J24" s="48" cm="1">
        <f t="array" ref="J24">_xlfn.XLOOKUP('Cross Referenced Data'!$C24,CustomerSalesData[[#All],[Customer Name]],CustomerSalesData[[#All],[Purchase Amount]],,)</f>
        <v>5613.42</v>
      </c>
      <c r="K24" s="46" t="str" cm="1">
        <f t="array" ref="K24">_xlfn.IFS(J24 &lt;= 500, "Low Value", AND(J24 &gt; 500, J24 &lt;= 2000), "Medium Value", AND(J24 &gt; 2000, J24 &lt;= 5000), "High Value", J24 &gt; 5000, "Premium Value")</f>
        <v>Premium Value</v>
      </c>
      <c r="L24" s="47" cm="1">
        <f t="array" ref="L24">_xlfn.XLOOKUP('Cross Referenced Data'!$C24,CustomerSalesData[[#All],[Customer Name]],CustomerSalesData[[#All],[Customer Since]],,)</f>
        <v>2020</v>
      </c>
      <c r="M24" s="47">
        <f t="shared" ca="1" si="0"/>
        <v>4</v>
      </c>
      <c r="N24" s="46" t="str" cm="1">
        <f t="array" aca="1" ref="N24" ca="1">_xlfn.IFS(M24 = 1, "New Member", AND(M24 &gt; 1, M24 &lt; 5), "Bronze Member", AND(M24 &gt;= 5, M24 &lt; 10), "Silver Member", M24 &gt;= 10, "Gold Member")</f>
        <v>Bronze Member</v>
      </c>
    </row>
    <row r="25" spans="2:14" x14ac:dyDescent="0.3">
      <c r="B25" s="49" t="str" cm="1">
        <f t="array" ref="B25">_xlfn.XLOOKUP('Cross Referenced Data'!$C25,CustomerPersonalData[[#All],[Customer Name]],CustomerPersonalData[[#All],[Customer ID]],,)</f>
        <v>CID0021</v>
      </c>
      <c r="C25" s="49" t="s">
        <v>48</v>
      </c>
      <c r="D25" s="50" t="s">
        <v>49</v>
      </c>
      <c r="E25" s="51">
        <v>45</v>
      </c>
      <c r="F25" s="50" t="str" cm="1">
        <f t="array" ref="F25">_xlfn.XLOOKUP('Cross Referenced Data'!$C25,CustomerSalesData[[#All],[Customer Name]],CustomerSalesData[[#All],[Age Group]],,)</f>
        <v>36 to 45</v>
      </c>
      <c r="G25" s="50" t="s">
        <v>8</v>
      </c>
      <c r="H25" s="51" cm="1">
        <f t="array" ref="H25">_xlfn.XLOOKUP('Cross Referenced Data'!$C25,CustomerSalesData[[#All],[Customer Name]],CustomerSalesData[[#All],[Total Purchases]],,,)</f>
        <v>47</v>
      </c>
      <c r="I25" s="50" t="str" cm="1">
        <f t="array" ref="I25">_xlfn.IFS(H25 &lt;= 10, "Low Purchaser", AND(H25 &gt; 10, H25 &lt;= 50), "Moderate Purchaser", AND(H25 &gt; 50, H25 &lt;= 80), "High Purchaser", H25 &gt; 80, "Top Purchaser")</f>
        <v>Moderate Purchaser</v>
      </c>
      <c r="J25" s="52" cm="1">
        <f t="array" ref="J25">_xlfn.XLOOKUP('Cross Referenced Data'!$C25,CustomerSalesData[[#All],[Customer Name]],CustomerSalesData[[#All],[Purchase Amount]],,)</f>
        <v>3553.52</v>
      </c>
      <c r="K25" s="50" t="str" cm="1">
        <f t="array" ref="K25">_xlfn.IFS(J25 &lt;= 500, "Low Value", AND(J25 &gt; 500, J25 &lt;= 2000), "Medium Value", AND(J25 &gt; 2000, J25 &lt;= 5000), "High Value", J25 &gt; 5000, "Premium Value")</f>
        <v>High Value</v>
      </c>
      <c r="L25" s="51" cm="1">
        <f t="array" ref="L25">_xlfn.XLOOKUP('Cross Referenced Data'!$C25,CustomerSalesData[[#All],[Customer Name]],CustomerSalesData[[#All],[Customer Since]],,)</f>
        <v>2020</v>
      </c>
      <c r="M25" s="51">
        <f t="shared" ca="1" si="0"/>
        <v>4</v>
      </c>
      <c r="N25" s="50" t="str" cm="1">
        <f t="array" aca="1" ref="N25" ca="1">_xlfn.IFS(M25 = 1, "New Member", AND(M25 &gt; 1, M25 &lt; 5), "Bronze Member", AND(M25 &gt;= 5, M25 &lt; 10), "Silver Member", M25 &gt;= 10, "Gold Member")</f>
        <v>Bronze Member</v>
      </c>
    </row>
    <row r="26" spans="2:14" x14ac:dyDescent="0.3">
      <c r="B26" s="45" t="str" cm="1">
        <f t="array" ref="B26">_xlfn.XLOOKUP('Cross Referenced Data'!$C26,CustomerPersonalData[[#All],[Customer Name]],CustomerPersonalData[[#All],[Customer ID]],,)</f>
        <v>CID0022</v>
      </c>
      <c r="C26" s="45" t="s">
        <v>50</v>
      </c>
      <c r="D26" s="46" t="s">
        <v>51</v>
      </c>
      <c r="E26" s="47">
        <v>48</v>
      </c>
      <c r="F26" s="46" t="str" cm="1">
        <f t="array" ref="F26">_xlfn.XLOOKUP('Cross Referenced Data'!$C26,CustomerSalesData[[#All],[Customer Name]],CustomerSalesData[[#All],[Age Group]],,)</f>
        <v>46 to 55</v>
      </c>
      <c r="G26" s="46" t="s">
        <v>8</v>
      </c>
      <c r="H26" s="47" cm="1">
        <f t="array" ref="H26">_xlfn.XLOOKUP('Cross Referenced Data'!$C26,CustomerSalesData[[#All],[Customer Name]],CustomerSalesData[[#All],[Total Purchases]],,,)</f>
        <v>49</v>
      </c>
      <c r="I26" s="46" t="str" cm="1">
        <f t="array" ref="I26">_xlfn.IFS(H26 &lt;= 10, "Low Purchaser", AND(H26 &gt; 10, H26 &lt;= 50), "Moderate Purchaser", AND(H26 &gt; 50, H26 &lt;= 80), "High Purchaser", H26 &gt; 80, "Top Purchaser")</f>
        <v>Moderate Purchaser</v>
      </c>
      <c r="J26" s="48" cm="1">
        <f t="array" ref="J26">_xlfn.XLOOKUP('Cross Referenced Data'!$C26,CustomerSalesData[[#All],[Customer Name]],CustomerSalesData[[#All],[Purchase Amount]],,)</f>
        <v>7135.55</v>
      </c>
      <c r="K26" s="46" t="str" cm="1">
        <f t="array" ref="K26">_xlfn.IFS(J26 &lt;= 500, "Low Value", AND(J26 &gt; 500, J26 &lt;= 2000), "Medium Value", AND(J26 &gt; 2000, J26 &lt;= 5000), "High Value", J26 &gt; 5000, "Premium Value")</f>
        <v>Premium Value</v>
      </c>
      <c r="L26" s="47" cm="1">
        <f t="array" ref="L26">_xlfn.XLOOKUP('Cross Referenced Data'!$C26,CustomerSalesData[[#All],[Customer Name]],CustomerSalesData[[#All],[Customer Since]],,)</f>
        <v>2012</v>
      </c>
      <c r="M26" s="47">
        <f t="shared" ca="1" si="0"/>
        <v>12</v>
      </c>
      <c r="N26" s="46" t="str" cm="1">
        <f t="array" aca="1" ref="N26" ca="1">_xlfn.IFS(M26 = 1, "New Member", AND(M26 &gt; 1, M26 &lt; 5), "Bronze Member", AND(M26 &gt;= 5, M26 &lt; 10), "Silver Member", M26 &gt;= 10, "Gold Member")</f>
        <v>Gold Member</v>
      </c>
    </row>
    <row r="27" spans="2:14" x14ac:dyDescent="0.3">
      <c r="B27" s="49" t="str" cm="1">
        <f t="array" ref="B27">_xlfn.XLOOKUP('Cross Referenced Data'!$C27,CustomerPersonalData[[#All],[Customer Name]],CustomerPersonalData[[#All],[Customer ID]],,)</f>
        <v>CID0023</v>
      </c>
      <c r="C27" s="49" t="s">
        <v>52</v>
      </c>
      <c r="D27" s="50" t="s">
        <v>53</v>
      </c>
      <c r="E27" s="51">
        <v>70</v>
      </c>
      <c r="F27" s="50" t="str" cm="1">
        <f t="array" ref="F27">_xlfn.XLOOKUP('Cross Referenced Data'!$C27,CustomerSalesData[[#All],[Customer Name]],CustomerSalesData[[#All],[Age Group]],,)</f>
        <v>66 to 70</v>
      </c>
      <c r="G27" s="50" t="s">
        <v>13</v>
      </c>
      <c r="H27" s="51" cm="1">
        <f t="array" ref="H27">_xlfn.XLOOKUP('Cross Referenced Data'!$C27,CustomerSalesData[[#All],[Customer Name]],CustomerSalesData[[#All],[Total Purchases]],,,)</f>
        <v>59</v>
      </c>
      <c r="I27" s="50" t="str" cm="1">
        <f t="array" ref="I27">_xlfn.IFS(H27 &lt;= 10, "Low Purchaser", AND(H27 &gt; 10, H27 &lt;= 50), "Moderate Purchaser", AND(H27 &gt; 50, H27 &lt;= 80), "High Purchaser", H27 &gt; 80, "Top Purchaser")</f>
        <v>High Purchaser</v>
      </c>
      <c r="J27" s="52" cm="1">
        <f t="array" ref="J27">_xlfn.XLOOKUP('Cross Referenced Data'!$C27,CustomerSalesData[[#All],[Customer Name]],CustomerSalesData[[#All],[Purchase Amount]],,)</f>
        <v>8998.09</v>
      </c>
      <c r="K27" s="50" t="str" cm="1">
        <f t="array" ref="K27">_xlfn.IFS(J27 &lt;= 500, "Low Value", AND(J27 &gt; 500, J27 &lt;= 2000), "Medium Value", AND(J27 &gt; 2000, J27 &lt;= 5000), "High Value", J27 &gt; 5000, "Premium Value")</f>
        <v>Premium Value</v>
      </c>
      <c r="L27" s="51" cm="1">
        <f t="array" ref="L27">_xlfn.XLOOKUP('Cross Referenced Data'!$C27,CustomerSalesData[[#All],[Customer Name]],CustomerSalesData[[#All],[Customer Since]],,)</f>
        <v>2017</v>
      </c>
      <c r="M27" s="51">
        <f t="shared" ca="1" si="0"/>
        <v>7</v>
      </c>
      <c r="N27" s="50" t="str" cm="1">
        <f t="array" aca="1" ref="N27" ca="1">_xlfn.IFS(M27 = 1, "New Member", AND(M27 &gt; 1, M27 &lt; 5), "Bronze Member", AND(M27 &gt;= 5, M27 &lt; 10), "Silver Member", M27 &gt;= 10, "Gold Member")</f>
        <v>Silver Member</v>
      </c>
    </row>
    <row r="28" spans="2:14" x14ac:dyDescent="0.3">
      <c r="B28" s="45" t="str" cm="1">
        <f t="array" ref="B28">_xlfn.XLOOKUP('Cross Referenced Data'!$C28,CustomerPersonalData[[#All],[Customer Name]],CustomerPersonalData[[#All],[Customer ID]],,)</f>
        <v>CID0024</v>
      </c>
      <c r="C28" s="45" t="s">
        <v>54</v>
      </c>
      <c r="D28" s="46" t="s">
        <v>55</v>
      </c>
      <c r="E28" s="47">
        <v>26</v>
      </c>
      <c r="F28" s="46" t="str" cm="1">
        <f t="array" ref="F28">_xlfn.XLOOKUP('Cross Referenced Data'!$C28,CustomerSalesData[[#All],[Customer Name]],CustomerSalesData[[#All],[Age Group]],,)</f>
        <v>26 to 35</v>
      </c>
      <c r="G28" s="46" t="s">
        <v>8</v>
      </c>
      <c r="H28" s="47" cm="1">
        <f t="array" ref="H28">_xlfn.XLOOKUP('Cross Referenced Data'!$C28,CustomerSalesData[[#All],[Customer Name]],CustomerSalesData[[#All],[Total Purchases]],,,)</f>
        <v>65</v>
      </c>
      <c r="I28" s="46" t="str" cm="1">
        <f t="array" ref="I28">_xlfn.IFS(H28 &lt;= 10, "Low Purchaser", AND(H28 &gt; 10, H28 &lt;= 50), "Moderate Purchaser", AND(H28 &gt; 50, H28 &lt;= 80), "High Purchaser", H28 &gt; 80, "Top Purchaser")</f>
        <v>High Purchaser</v>
      </c>
      <c r="J28" s="48" cm="1">
        <f t="array" ref="J28">_xlfn.XLOOKUP('Cross Referenced Data'!$C28,CustomerSalesData[[#All],[Customer Name]],CustomerSalesData[[#All],[Purchase Amount]],,)</f>
        <v>8311.8700000000008</v>
      </c>
      <c r="K28" s="46" t="str" cm="1">
        <f t="array" ref="K28">_xlfn.IFS(J28 &lt;= 500, "Low Value", AND(J28 &gt; 500, J28 &lt;= 2000), "Medium Value", AND(J28 &gt; 2000, J28 &lt;= 5000), "High Value", J28 &gt; 5000, "Premium Value")</f>
        <v>Premium Value</v>
      </c>
      <c r="L28" s="47" cm="1">
        <f t="array" ref="L28">_xlfn.XLOOKUP('Cross Referenced Data'!$C28,CustomerSalesData[[#All],[Customer Name]],CustomerSalesData[[#All],[Customer Since]],,)</f>
        <v>2018</v>
      </c>
      <c r="M28" s="47">
        <f t="shared" ca="1" si="0"/>
        <v>6</v>
      </c>
      <c r="N28" s="46" t="str" cm="1">
        <f t="array" aca="1" ref="N28" ca="1">_xlfn.IFS(M28 = 1, "New Member", AND(M28 &gt; 1, M28 &lt; 5), "Bronze Member", AND(M28 &gt;= 5, M28 &lt; 10), "Silver Member", M28 &gt;= 10, "Gold Member")</f>
        <v>Silver Member</v>
      </c>
    </row>
    <row r="29" spans="2:14" x14ac:dyDescent="0.3">
      <c r="B29" s="49" t="str" cm="1">
        <f t="array" ref="B29">_xlfn.XLOOKUP('Cross Referenced Data'!$C29,CustomerPersonalData[[#All],[Customer Name]],CustomerPersonalData[[#All],[Customer ID]],,)</f>
        <v>CID0025</v>
      </c>
      <c r="C29" s="49" t="s">
        <v>56</v>
      </c>
      <c r="D29" s="50" t="s">
        <v>57</v>
      </c>
      <c r="E29" s="51">
        <v>29</v>
      </c>
      <c r="F29" s="50" t="str" cm="1">
        <f t="array" ref="F29">_xlfn.XLOOKUP('Cross Referenced Data'!$C29,CustomerSalesData[[#All],[Customer Name]],CustomerSalesData[[#All],[Age Group]],,)</f>
        <v>26 to 35</v>
      </c>
      <c r="G29" s="50" t="s">
        <v>13</v>
      </c>
      <c r="H29" s="51" cm="1">
        <f t="array" ref="H29">_xlfn.XLOOKUP('Cross Referenced Data'!$C29,CustomerSalesData[[#All],[Customer Name]],CustomerSalesData[[#All],[Total Purchases]],,,)</f>
        <v>97</v>
      </c>
      <c r="I29" s="50" t="str" cm="1">
        <f t="array" ref="I29">_xlfn.IFS(H29 &lt;= 10, "Low Purchaser", AND(H29 &gt; 10, H29 &lt;= 50), "Moderate Purchaser", AND(H29 &gt; 50, H29 &lt;= 80), "High Purchaser", H29 &gt; 80, "Top Purchaser")</f>
        <v>Top Purchaser</v>
      </c>
      <c r="J29" s="52" cm="1">
        <f t="array" ref="J29">_xlfn.XLOOKUP('Cross Referenced Data'!$C29,CustomerSalesData[[#All],[Customer Name]],CustomerSalesData[[#All],[Purchase Amount]],,)</f>
        <v>7728.88</v>
      </c>
      <c r="K29" s="50" t="str" cm="1">
        <f t="array" ref="K29">_xlfn.IFS(J29 &lt;= 500, "Low Value", AND(J29 &gt; 500, J29 &lt;= 2000), "Medium Value", AND(J29 &gt; 2000, J29 &lt;= 5000), "High Value", J29 &gt; 5000, "Premium Value")</f>
        <v>Premium Value</v>
      </c>
      <c r="L29" s="51" cm="1">
        <f t="array" ref="L29">_xlfn.XLOOKUP('Cross Referenced Data'!$C29,CustomerSalesData[[#All],[Customer Name]],CustomerSalesData[[#All],[Customer Since]],,)</f>
        <v>2018</v>
      </c>
      <c r="M29" s="51">
        <f t="shared" ca="1" si="0"/>
        <v>6</v>
      </c>
      <c r="N29" s="50" t="str" cm="1">
        <f t="array" aca="1" ref="N29" ca="1">_xlfn.IFS(M29 = 1, "New Member", AND(M29 &gt; 1, M29 &lt; 5), "Bronze Member", AND(M29 &gt;= 5, M29 &lt; 10), "Silver Member", M29 &gt;= 10, "Gold Member")</f>
        <v>Silver Member</v>
      </c>
    </row>
    <row r="30" spans="2:14" x14ac:dyDescent="0.3">
      <c r="B30" s="45" t="str" cm="1">
        <f t="array" ref="B30">_xlfn.XLOOKUP('Cross Referenced Data'!$C30,CustomerPersonalData[[#All],[Customer Name]],CustomerPersonalData[[#All],[Customer ID]],,)</f>
        <v>CID0026</v>
      </c>
      <c r="C30" s="45" t="s">
        <v>58</v>
      </c>
      <c r="D30" s="46" t="s">
        <v>59</v>
      </c>
      <c r="E30" s="47">
        <v>32</v>
      </c>
      <c r="F30" s="46" t="str" cm="1">
        <f t="array" ref="F30">_xlfn.XLOOKUP('Cross Referenced Data'!$C30,CustomerSalesData[[#All],[Customer Name]],CustomerSalesData[[#All],[Age Group]],,)</f>
        <v>26 to 35</v>
      </c>
      <c r="G30" s="46" t="s">
        <v>13</v>
      </c>
      <c r="H30" s="47" cm="1">
        <f t="array" ref="H30">_xlfn.XLOOKUP('Cross Referenced Data'!$C30,CustomerSalesData[[#All],[Customer Name]],CustomerSalesData[[#All],[Total Purchases]],,,)</f>
        <v>90</v>
      </c>
      <c r="I30" s="46" t="str" cm="1">
        <f t="array" ref="I30">_xlfn.IFS(H30 &lt;= 10, "Low Purchaser", AND(H30 &gt; 10, H30 &lt;= 50), "Moderate Purchaser", AND(H30 &gt; 50, H30 &lt;= 80), "High Purchaser", H30 &gt; 80, "Top Purchaser")</f>
        <v>Top Purchaser</v>
      </c>
      <c r="J30" s="48" cm="1">
        <f t="array" ref="J30">_xlfn.XLOOKUP('Cross Referenced Data'!$C30,CustomerSalesData[[#All],[Customer Name]],CustomerSalesData[[#All],[Purchase Amount]],,)</f>
        <v>6420.23</v>
      </c>
      <c r="K30" s="46" t="str" cm="1">
        <f t="array" ref="K30">_xlfn.IFS(J30 &lt;= 500, "Low Value", AND(J30 &gt; 500, J30 &lt;= 2000), "Medium Value", AND(J30 &gt; 2000, J30 &lt;= 5000), "High Value", J30 &gt; 5000, "Premium Value")</f>
        <v>Premium Value</v>
      </c>
      <c r="L30" s="47" cm="1">
        <f t="array" ref="L30">_xlfn.XLOOKUP('Cross Referenced Data'!$C30,CustomerSalesData[[#All],[Customer Name]],CustomerSalesData[[#All],[Customer Since]],,)</f>
        <v>2013</v>
      </c>
      <c r="M30" s="47">
        <f t="shared" ca="1" si="0"/>
        <v>11</v>
      </c>
      <c r="N30" s="46" t="str" cm="1">
        <f t="array" aca="1" ref="N30" ca="1">_xlfn.IFS(M30 = 1, "New Member", AND(M30 &gt; 1, M30 &lt; 5), "Bronze Member", AND(M30 &gt;= 5, M30 &lt; 10), "Silver Member", M30 &gt;= 10, "Gold Member")</f>
        <v>Gold Member</v>
      </c>
    </row>
    <row r="31" spans="2:14" x14ac:dyDescent="0.3">
      <c r="B31" s="49" t="str" cm="1">
        <f t="array" ref="B31">_xlfn.XLOOKUP('Cross Referenced Data'!$C31,CustomerPersonalData[[#All],[Customer Name]],CustomerPersonalData[[#All],[Customer ID]],,)</f>
        <v>CID0027</v>
      </c>
      <c r="C31" s="49" t="s">
        <v>60</v>
      </c>
      <c r="D31" s="50" t="s">
        <v>61</v>
      </c>
      <c r="E31" s="51">
        <v>20</v>
      </c>
      <c r="F31" s="50" t="str" cm="1">
        <f t="array" ref="F31">_xlfn.XLOOKUP('Cross Referenced Data'!$C31,CustomerSalesData[[#All],[Customer Name]],CustomerSalesData[[#All],[Age Group]],,)</f>
        <v>18 to 25</v>
      </c>
      <c r="G31" s="50" t="s">
        <v>8</v>
      </c>
      <c r="H31" s="51" cm="1">
        <f t="array" ref="H31">_xlfn.XLOOKUP('Cross Referenced Data'!$C31,CustomerSalesData[[#All],[Customer Name]],CustomerSalesData[[#All],[Total Purchases]],,,)</f>
        <v>21</v>
      </c>
      <c r="I31" s="50" t="str" cm="1">
        <f t="array" ref="I31">_xlfn.IFS(H31 &lt;= 10, "Low Purchaser", AND(H31 &gt; 10, H31 &lt;= 50), "Moderate Purchaser", AND(H31 &gt; 50, H31 &lt;= 80), "High Purchaser", H31 &gt; 80, "Top Purchaser")</f>
        <v>Moderate Purchaser</v>
      </c>
      <c r="J31" s="52" cm="1">
        <f t="array" ref="J31">_xlfn.XLOOKUP('Cross Referenced Data'!$C31,CustomerSalesData[[#All],[Customer Name]],CustomerSalesData[[#All],[Purchase Amount]],,)</f>
        <v>9228.89</v>
      </c>
      <c r="K31" s="50" t="str" cm="1">
        <f t="array" ref="K31">_xlfn.IFS(J31 &lt;= 500, "Low Value", AND(J31 &gt; 500, J31 &lt;= 2000), "Medium Value", AND(J31 &gt; 2000, J31 &lt;= 5000), "High Value", J31 &gt; 5000, "Premium Value")</f>
        <v>Premium Value</v>
      </c>
      <c r="L31" s="51" cm="1">
        <f t="array" ref="L31">_xlfn.XLOOKUP('Cross Referenced Data'!$C31,CustomerSalesData[[#All],[Customer Name]],CustomerSalesData[[#All],[Customer Since]],,)</f>
        <v>2017</v>
      </c>
      <c r="M31" s="51">
        <f t="shared" ca="1" si="0"/>
        <v>7</v>
      </c>
      <c r="N31" s="50" t="str" cm="1">
        <f t="array" aca="1" ref="N31" ca="1">_xlfn.IFS(M31 = 1, "New Member", AND(M31 &gt; 1, M31 &lt; 5), "Bronze Member", AND(M31 &gt;= 5, M31 &lt; 10), "Silver Member", M31 &gt;= 10, "Gold Member")</f>
        <v>Silver Member</v>
      </c>
    </row>
    <row r="32" spans="2:14" x14ac:dyDescent="0.3">
      <c r="B32" s="45" t="str" cm="1">
        <f t="array" ref="B32">_xlfn.XLOOKUP('Cross Referenced Data'!$C32,CustomerPersonalData[[#All],[Customer Name]],CustomerPersonalData[[#All],[Customer ID]],,)</f>
        <v>CID0028</v>
      </c>
      <c r="C32" s="45" t="s">
        <v>62</v>
      </c>
      <c r="D32" s="46" t="s">
        <v>63</v>
      </c>
      <c r="E32" s="47">
        <v>18</v>
      </c>
      <c r="F32" s="46" t="str" cm="1">
        <f t="array" ref="F32">_xlfn.XLOOKUP('Cross Referenced Data'!$C32,CustomerSalesData[[#All],[Customer Name]],CustomerSalesData[[#All],[Age Group]],,)</f>
        <v>18 to 25</v>
      </c>
      <c r="G32" s="46" t="s">
        <v>13</v>
      </c>
      <c r="H32" s="47" cm="1">
        <f t="array" ref="H32">_xlfn.XLOOKUP('Cross Referenced Data'!$C32,CustomerSalesData[[#All],[Customer Name]],CustomerSalesData[[#All],[Total Purchases]],,,)</f>
        <v>42</v>
      </c>
      <c r="I32" s="46" t="str" cm="1">
        <f t="array" ref="I32">_xlfn.IFS(H32 &lt;= 10, "Low Purchaser", AND(H32 &gt; 10, H32 &lt;= 50), "Moderate Purchaser", AND(H32 &gt; 50, H32 &lt;= 80), "High Purchaser", H32 &gt; 80, "Top Purchaser")</f>
        <v>Moderate Purchaser</v>
      </c>
      <c r="J32" s="48" cm="1">
        <f t="array" ref="J32">_xlfn.XLOOKUP('Cross Referenced Data'!$C32,CustomerSalesData[[#All],[Customer Name]],CustomerSalesData[[#All],[Purchase Amount]],,)</f>
        <v>6342.83</v>
      </c>
      <c r="K32" s="46" t="str" cm="1">
        <f t="array" ref="K32">_xlfn.IFS(J32 &lt;= 500, "Low Value", AND(J32 &gt; 500, J32 &lt;= 2000), "Medium Value", AND(J32 &gt; 2000, J32 &lt;= 5000), "High Value", J32 &gt; 5000, "Premium Value")</f>
        <v>Premium Value</v>
      </c>
      <c r="L32" s="47" cm="1">
        <f t="array" ref="L32">_xlfn.XLOOKUP('Cross Referenced Data'!$C32,CustomerSalesData[[#All],[Customer Name]],CustomerSalesData[[#All],[Customer Since]],,)</f>
        <v>2017</v>
      </c>
      <c r="M32" s="47">
        <f t="shared" ca="1" si="0"/>
        <v>7</v>
      </c>
      <c r="N32" s="46" t="str" cm="1">
        <f t="array" aca="1" ref="N32" ca="1">_xlfn.IFS(M32 = 1, "New Member", AND(M32 &gt; 1, M32 &lt; 5), "Bronze Member", AND(M32 &gt;= 5, M32 &lt; 10), "Silver Member", M32 &gt;= 10, "Gold Member")</f>
        <v>Silver Member</v>
      </c>
    </row>
    <row r="33" spans="2:14" x14ac:dyDescent="0.3">
      <c r="B33" s="49" t="str" cm="1">
        <f t="array" ref="B33">_xlfn.XLOOKUP('Cross Referenced Data'!$C33,CustomerPersonalData[[#All],[Customer Name]],CustomerPersonalData[[#All],[Customer ID]],,)</f>
        <v>CID0029</v>
      </c>
      <c r="C33" s="49" t="s">
        <v>64</v>
      </c>
      <c r="D33" s="50" t="s">
        <v>65</v>
      </c>
      <c r="E33" s="51">
        <v>61</v>
      </c>
      <c r="F33" s="50" t="str" cm="1">
        <f t="array" ref="F33">_xlfn.XLOOKUP('Cross Referenced Data'!$C33,CustomerSalesData[[#All],[Customer Name]],CustomerSalesData[[#All],[Age Group]],,)</f>
        <v>56 to 65</v>
      </c>
      <c r="G33" s="50" t="s">
        <v>8</v>
      </c>
      <c r="H33" s="51" cm="1">
        <f t="array" ref="H33">_xlfn.XLOOKUP('Cross Referenced Data'!$C33,CustomerSalesData[[#All],[Customer Name]],CustomerSalesData[[#All],[Total Purchases]],,,)</f>
        <v>57</v>
      </c>
      <c r="I33" s="50" t="str" cm="1">
        <f t="array" ref="I33">_xlfn.IFS(H33 &lt;= 10, "Low Purchaser", AND(H33 &gt; 10, H33 &lt;= 50), "Moderate Purchaser", AND(H33 &gt; 50, H33 &lt;= 80), "High Purchaser", H33 &gt; 80, "Top Purchaser")</f>
        <v>High Purchaser</v>
      </c>
      <c r="J33" s="52" cm="1">
        <f t="array" ref="J33">_xlfn.XLOOKUP('Cross Referenced Data'!$C33,CustomerSalesData[[#All],[Customer Name]],CustomerSalesData[[#All],[Purchase Amount]],,)</f>
        <v>5094.58</v>
      </c>
      <c r="K33" s="50" t="str" cm="1">
        <f t="array" ref="K33">_xlfn.IFS(J33 &lt;= 500, "Low Value", AND(J33 &gt; 500, J33 &lt;= 2000), "Medium Value", AND(J33 &gt; 2000, J33 &lt;= 5000), "High Value", J33 &gt; 5000, "Premium Value")</f>
        <v>Premium Value</v>
      </c>
      <c r="L33" s="51" cm="1">
        <f t="array" ref="L33">_xlfn.XLOOKUP('Cross Referenced Data'!$C33,CustomerSalesData[[#All],[Customer Name]],CustomerSalesData[[#All],[Customer Since]],,)</f>
        <v>2018</v>
      </c>
      <c r="M33" s="51">
        <f t="shared" ca="1" si="0"/>
        <v>6</v>
      </c>
      <c r="N33" s="50" t="str" cm="1">
        <f t="array" aca="1" ref="N33" ca="1">_xlfn.IFS(M33 = 1, "New Member", AND(M33 &gt; 1, M33 &lt; 5), "Bronze Member", AND(M33 &gt;= 5, M33 &lt; 10), "Silver Member", M33 &gt;= 10, "Gold Member")</f>
        <v>Silver Member</v>
      </c>
    </row>
    <row r="34" spans="2:14" x14ac:dyDescent="0.3">
      <c r="B34" s="45" t="str" cm="1">
        <f t="array" ref="B34">_xlfn.XLOOKUP('Cross Referenced Data'!$C34,CustomerPersonalData[[#All],[Customer Name]],CustomerPersonalData[[#All],[Customer ID]],,)</f>
        <v>CID0030</v>
      </c>
      <c r="C34" s="45" t="s">
        <v>66</v>
      </c>
      <c r="D34" s="46" t="s">
        <v>67</v>
      </c>
      <c r="E34" s="47">
        <v>62</v>
      </c>
      <c r="F34" s="46" t="str" cm="1">
        <f t="array" ref="F34">_xlfn.XLOOKUP('Cross Referenced Data'!$C34,CustomerSalesData[[#All],[Customer Name]],CustomerSalesData[[#All],[Age Group]],,)</f>
        <v>56 to 65</v>
      </c>
      <c r="G34" s="46" t="s">
        <v>13</v>
      </c>
      <c r="H34" s="47" cm="1">
        <f t="array" ref="H34">_xlfn.XLOOKUP('Cross Referenced Data'!$C34,CustomerSalesData[[#All],[Customer Name]],CustomerSalesData[[#All],[Total Purchases]],,,)</f>
        <v>77</v>
      </c>
      <c r="I34" s="46" t="str" cm="1">
        <f t="array" ref="I34">_xlfn.IFS(H34 &lt;= 10, "Low Purchaser", AND(H34 &gt; 10, H34 &lt;= 50), "Moderate Purchaser", AND(H34 &gt; 50, H34 &lt;= 80), "High Purchaser", H34 &gt; 80, "Top Purchaser")</f>
        <v>High Purchaser</v>
      </c>
      <c r="J34" s="48" cm="1">
        <f t="array" ref="J34">_xlfn.XLOOKUP('Cross Referenced Data'!$C34,CustomerSalesData[[#All],[Customer Name]],CustomerSalesData[[#All],[Purchase Amount]],,)</f>
        <v>1127.9000000000001</v>
      </c>
      <c r="K34" s="46" t="str" cm="1">
        <f t="array" ref="K34">_xlfn.IFS(J34 &lt;= 500, "Low Value", AND(J34 &gt; 500, J34 &lt;= 2000), "Medium Value", AND(J34 &gt; 2000, J34 &lt;= 5000), "High Value", J34 &gt; 5000, "Premium Value")</f>
        <v>Medium Value</v>
      </c>
      <c r="L34" s="47" cm="1">
        <f t="array" ref="L34">_xlfn.XLOOKUP('Cross Referenced Data'!$C34,CustomerSalesData[[#All],[Customer Name]],CustomerSalesData[[#All],[Customer Since]],,)</f>
        <v>2018</v>
      </c>
      <c r="M34" s="47">
        <f t="shared" ca="1" si="0"/>
        <v>6</v>
      </c>
      <c r="N34" s="46" t="str" cm="1">
        <f t="array" aca="1" ref="N34" ca="1">_xlfn.IFS(M34 = 1, "New Member", AND(M34 &gt; 1, M34 &lt; 5), "Bronze Member", AND(M34 &gt;= 5, M34 &lt; 10), "Silver Member", M34 &gt;= 10, "Gold Member")</f>
        <v>Silver Member</v>
      </c>
    </row>
    <row r="35" spans="2:14" x14ac:dyDescent="0.3">
      <c r="B35" s="49" t="str" cm="1">
        <f t="array" ref="B35">_xlfn.XLOOKUP('Cross Referenced Data'!$C35,CustomerPersonalData[[#All],[Customer Name]],CustomerPersonalData[[#All],[Customer ID]],,)</f>
        <v>CID0031</v>
      </c>
      <c r="C35" s="49" t="s">
        <v>68</v>
      </c>
      <c r="D35" s="50" t="s">
        <v>69</v>
      </c>
      <c r="E35" s="51">
        <v>66</v>
      </c>
      <c r="F35" s="50" t="str" cm="1">
        <f t="array" ref="F35">_xlfn.XLOOKUP('Cross Referenced Data'!$C35,CustomerSalesData[[#All],[Customer Name]],CustomerSalesData[[#All],[Age Group]],,)</f>
        <v>66 to 70</v>
      </c>
      <c r="G35" s="50" t="s">
        <v>8</v>
      </c>
      <c r="H35" s="51" cm="1">
        <f t="array" ref="H35">_xlfn.XLOOKUP('Cross Referenced Data'!$C35,CustomerSalesData[[#All],[Customer Name]],CustomerSalesData[[#All],[Total Purchases]],,,)</f>
        <v>14</v>
      </c>
      <c r="I35" s="50" t="str" cm="1">
        <f t="array" ref="I35">_xlfn.IFS(H35 &lt;= 10, "Low Purchaser", AND(H35 &gt; 10, H35 &lt;= 50), "Moderate Purchaser", AND(H35 &gt; 50, H35 &lt;= 80), "High Purchaser", H35 &gt; 80, "Top Purchaser")</f>
        <v>Moderate Purchaser</v>
      </c>
      <c r="J35" s="52" cm="1">
        <f t="array" ref="J35">_xlfn.XLOOKUP('Cross Referenced Data'!$C35,CustomerSalesData[[#All],[Customer Name]],CustomerSalesData[[#All],[Purchase Amount]],,)</f>
        <v>1194.77</v>
      </c>
      <c r="K35" s="50" t="str" cm="1">
        <f t="array" ref="K35">_xlfn.IFS(J35 &lt;= 500, "Low Value", AND(J35 &gt; 500, J35 &lt;= 2000), "Medium Value", AND(J35 &gt; 2000, J35 &lt;= 5000), "High Value", J35 &gt; 5000, "Premium Value")</f>
        <v>Medium Value</v>
      </c>
      <c r="L35" s="51" cm="1">
        <f t="array" ref="L35">_xlfn.XLOOKUP('Cross Referenced Data'!$C35,CustomerSalesData[[#All],[Customer Name]],CustomerSalesData[[#All],[Customer Since]],,)</f>
        <v>2013</v>
      </c>
      <c r="M35" s="51">
        <f t="shared" ca="1" si="0"/>
        <v>11</v>
      </c>
      <c r="N35" s="50" t="str" cm="1">
        <f t="array" aca="1" ref="N35" ca="1">_xlfn.IFS(M35 = 1, "New Member", AND(M35 &gt; 1, M35 &lt; 5), "Bronze Member", AND(M35 &gt;= 5, M35 &lt; 10), "Silver Member", M35 &gt;= 10, "Gold Member")</f>
        <v>Gold Member</v>
      </c>
    </row>
    <row r="36" spans="2:14" x14ac:dyDescent="0.3">
      <c r="B36" s="45" t="str" cm="1">
        <f t="array" ref="B36">_xlfn.XLOOKUP('Cross Referenced Data'!$C36,CustomerPersonalData[[#All],[Customer Name]],CustomerPersonalData[[#All],[Customer ID]],,)</f>
        <v>CID0032</v>
      </c>
      <c r="C36" s="45" t="s">
        <v>70</v>
      </c>
      <c r="D36" s="46" t="s">
        <v>71</v>
      </c>
      <c r="E36" s="47">
        <v>55</v>
      </c>
      <c r="F36" s="46" t="str" cm="1">
        <f t="array" ref="F36">_xlfn.XLOOKUP('Cross Referenced Data'!$C36,CustomerSalesData[[#All],[Customer Name]],CustomerSalesData[[#All],[Age Group]],,)</f>
        <v>46 to 55</v>
      </c>
      <c r="G36" s="46" t="s">
        <v>13</v>
      </c>
      <c r="H36" s="47" cm="1">
        <f t="array" ref="H36">_xlfn.XLOOKUP('Cross Referenced Data'!$C36,CustomerSalesData[[#All],[Customer Name]],CustomerSalesData[[#All],[Total Purchases]],,,)</f>
        <v>71</v>
      </c>
      <c r="I36" s="46" t="str" cm="1">
        <f t="array" ref="I36">_xlfn.IFS(H36 &lt;= 10, "Low Purchaser", AND(H36 &gt; 10, H36 &lt;= 50), "Moderate Purchaser", AND(H36 &gt; 50, H36 &lt;= 80), "High Purchaser", H36 &gt; 80, "Top Purchaser")</f>
        <v>High Purchaser</v>
      </c>
      <c r="J36" s="48" cm="1">
        <f t="array" ref="J36">_xlfn.XLOOKUP('Cross Referenced Data'!$C36,CustomerSalesData[[#All],[Customer Name]],CustomerSalesData[[#All],[Purchase Amount]],,)</f>
        <v>267.3</v>
      </c>
      <c r="K36" s="46" t="str" cm="1">
        <f t="array" ref="K36">_xlfn.IFS(J36 &lt;= 500, "Low Value", AND(J36 &gt; 500, J36 &lt;= 2000), "Medium Value", AND(J36 &gt; 2000, J36 &lt;= 5000), "High Value", J36 &gt; 5000, "Premium Value")</f>
        <v>Low Value</v>
      </c>
      <c r="L36" s="47" cm="1">
        <f t="array" ref="L36">_xlfn.XLOOKUP('Cross Referenced Data'!$C36,CustomerSalesData[[#All],[Customer Name]],CustomerSalesData[[#All],[Customer Since]],,)</f>
        <v>2012</v>
      </c>
      <c r="M36" s="47">
        <f t="shared" ca="1" si="0"/>
        <v>12</v>
      </c>
      <c r="N36" s="46" t="str" cm="1">
        <f t="array" aca="1" ref="N36" ca="1">_xlfn.IFS(M36 = 1, "New Member", AND(M36 &gt; 1, M36 &lt; 5), "Bronze Member", AND(M36 &gt;= 5, M36 &lt; 10), "Silver Member", M36 &gt;= 10, "Gold Member")</f>
        <v>Gold Member</v>
      </c>
    </row>
    <row r="37" spans="2:14" x14ac:dyDescent="0.3">
      <c r="B37" s="49" t="str" cm="1">
        <f t="array" ref="B37">_xlfn.XLOOKUP('Cross Referenced Data'!$C37,CustomerPersonalData[[#All],[Customer Name]],CustomerPersonalData[[#All],[Customer ID]],,)</f>
        <v>CID0033</v>
      </c>
      <c r="C37" s="49" t="s">
        <v>72</v>
      </c>
      <c r="D37" s="50" t="s">
        <v>73</v>
      </c>
      <c r="E37" s="51">
        <v>38</v>
      </c>
      <c r="F37" s="50" t="str" cm="1">
        <f t="array" ref="F37">_xlfn.XLOOKUP('Cross Referenced Data'!$C37,CustomerSalesData[[#All],[Customer Name]],CustomerSalesData[[#All],[Age Group]],,)</f>
        <v>36 to 45</v>
      </c>
      <c r="G37" s="50" t="s">
        <v>13</v>
      </c>
      <c r="H37" s="51" cm="1">
        <f t="array" ref="H37">_xlfn.XLOOKUP('Cross Referenced Data'!$C37,CustomerSalesData[[#All],[Customer Name]],CustomerSalesData[[#All],[Total Purchases]],,,)</f>
        <v>90</v>
      </c>
      <c r="I37" s="50" t="str" cm="1">
        <f t="array" ref="I37">_xlfn.IFS(H37 &lt;= 10, "Low Purchaser", AND(H37 &gt; 10, H37 &lt;= 50), "Moderate Purchaser", AND(H37 &gt; 50, H37 &lt;= 80), "High Purchaser", H37 &gt; 80, "Top Purchaser")</f>
        <v>Top Purchaser</v>
      </c>
      <c r="J37" s="52" cm="1">
        <f t="array" ref="J37">_xlfn.XLOOKUP('Cross Referenced Data'!$C37,CustomerSalesData[[#All],[Customer Name]],CustomerSalesData[[#All],[Purchase Amount]],,)</f>
        <v>4993.17</v>
      </c>
      <c r="K37" s="50" t="str" cm="1">
        <f t="array" ref="K37">_xlfn.IFS(J37 &lt;= 500, "Low Value", AND(J37 &gt; 500, J37 &lt;= 2000), "Medium Value", AND(J37 &gt; 2000, J37 &lt;= 5000), "High Value", J37 &gt; 5000, "Premium Value")</f>
        <v>High Value</v>
      </c>
      <c r="L37" s="51" cm="1">
        <f t="array" ref="L37">_xlfn.XLOOKUP('Cross Referenced Data'!$C37,CustomerSalesData[[#All],[Customer Name]],CustomerSalesData[[#All],[Customer Since]],,)</f>
        <v>2013</v>
      </c>
      <c r="M37" s="51">
        <f t="shared" ca="1" si="0"/>
        <v>11</v>
      </c>
      <c r="N37" s="50" t="str" cm="1">
        <f t="array" aca="1" ref="N37" ca="1">_xlfn.IFS(M37 = 1, "New Member", AND(M37 &gt; 1, M37 &lt; 5), "Bronze Member", AND(M37 &gt;= 5, M37 &lt; 10), "Silver Member", M37 &gt;= 10, "Gold Member")</f>
        <v>Gold Member</v>
      </c>
    </row>
    <row r="38" spans="2:14" x14ac:dyDescent="0.3">
      <c r="B38" s="45" t="str" cm="1">
        <f t="array" ref="B38">_xlfn.XLOOKUP('Cross Referenced Data'!$C38,CustomerPersonalData[[#All],[Customer Name]],CustomerPersonalData[[#All],[Customer ID]],,)</f>
        <v>CID0034</v>
      </c>
      <c r="C38" s="45" t="s">
        <v>74</v>
      </c>
      <c r="D38" s="46" t="s">
        <v>75</v>
      </c>
      <c r="E38" s="47">
        <v>68</v>
      </c>
      <c r="F38" s="46" t="str" cm="1">
        <f t="array" ref="F38">_xlfn.XLOOKUP('Cross Referenced Data'!$C38,CustomerSalesData[[#All],[Customer Name]],CustomerSalesData[[#All],[Age Group]],,)</f>
        <v>66 to 70</v>
      </c>
      <c r="G38" s="46" t="s">
        <v>13</v>
      </c>
      <c r="H38" s="47" cm="1">
        <f t="array" ref="H38">_xlfn.XLOOKUP('Cross Referenced Data'!$C38,CustomerSalesData[[#All],[Customer Name]],CustomerSalesData[[#All],[Total Purchases]],,,)</f>
        <v>2</v>
      </c>
      <c r="I38" s="46" t="str" cm="1">
        <f t="array" ref="I38">_xlfn.IFS(H38 &lt;= 10, "Low Purchaser", AND(H38 &gt; 10, H38 &lt;= 50), "Moderate Purchaser", AND(H38 &gt; 50, H38 &lt;= 80), "High Purchaser", H38 &gt; 80, "Top Purchaser")</f>
        <v>Low Purchaser</v>
      </c>
      <c r="J38" s="48" cm="1">
        <f t="array" ref="J38">_xlfn.XLOOKUP('Cross Referenced Data'!$C38,CustomerSalesData[[#All],[Customer Name]],CustomerSalesData[[#All],[Purchase Amount]],,)</f>
        <v>1117.93</v>
      </c>
      <c r="K38" s="46" t="str" cm="1">
        <f t="array" ref="K38">_xlfn.IFS(J38 &lt;= 500, "Low Value", AND(J38 &gt; 500, J38 &lt;= 2000), "Medium Value", AND(J38 &gt; 2000, J38 &lt;= 5000), "High Value", J38 &gt; 5000, "Premium Value")</f>
        <v>Medium Value</v>
      </c>
      <c r="L38" s="47" cm="1">
        <f t="array" ref="L38">_xlfn.XLOOKUP('Cross Referenced Data'!$C38,CustomerSalesData[[#All],[Customer Name]],CustomerSalesData[[#All],[Customer Since]],,)</f>
        <v>2011</v>
      </c>
      <c r="M38" s="47">
        <f t="shared" ca="1" si="0"/>
        <v>13</v>
      </c>
      <c r="N38" s="46" t="str" cm="1">
        <f t="array" aca="1" ref="N38" ca="1">_xlfn.IFS(M38 = 1, "New Member", AND(M38 &gt; 1, M38 &lt; 5), "Bronze Member", AND(M38 &gt;= 5, M38 &lt; 10), "Silver Member", M38 &gt;= 10, "Gold Member")</f>
        <v>Gold Member</v>
      </c>
    </row>
    <row r="39" spans="2:14" x14ac:dyDescent="0.3">
      <c r="B39" s="49" t="str" cm="1">
        <f t="array" ref="B39">_xlfn.XLOOKUP('Cross Referenced Data'!$C39,CustomerPersonalData[[#All],[Customer Name]],CustomerPersonalData[[#All],[Customer ID]],,)</f>
        <v>CID0035</v>
      </c>
      <c r="C39" s="49" t="s">
        <v>76</v>
      </c>
      <c r="D39" s="50" t="s">
        <v>77</v>
      </c>
      <c r="E39" s="51">
        <v>18</v>
      </c>
      <c r="F39" s="50" t="str" cm="1">
        <f t="array" ref="F39">_xlfn.XLOOKUP('Cross Referenced Data'!$C39,CustomerSalesData[[#All],[Customer Name]],CustomerSalesData[[#All],[Age Group]],,)</f>
        <v>18 to 25</v>
      </c>
      <c r="G39" s="50" t="s">
        <v>13</v>
      </c>
      <c r="H39" s="51" cm="1">
        <f t="array" ref="H39">_xlfn.XLOOKUP('Cross Referenced Data'!$C39,CustomerSalesData[[#All],[Customer Name]],CustomerSalesData[[#All],[Total Purchases]],,,)</f>
        <v>50</v>
      </c>
      <c r="I39" s="50" t="str" cm="1">
        <f t="array" ref="I39">_xlfn.IFS(H39 &lt;= 10, "Low Purchaser", AND(H39 &gt; 10, H39 &lt;= 50), "Moderate Purchaser", AND(H39 &gt; 50, H39 &lt;= 80), "High Purchaser", H39 &gt; 80, "Top Purchaser")</f>
        <v>Moderate Purchaser</v>
      </c>
      <c r="J39" s="52" cm="1">
        <f t="array" ref="J39">_xlfn.XLOOKUP('Cross Referenced Data'!$C39,CustomerSalesData[[#All],[Customer Name]],CustomerSalesData[[#All],[Purchase Amount]],,)</f>
        <v>9843.33</v>
      </c>
      <c r="K39" s="50" t="str" cm="1">
        <f t="array" ref="K39">_xlfn.IFS(J39 &lt;= 500, "Low Value", AND(J39 &gt; 500, J39 &lt;= 2000), "Medium Value", AND(J39 &gt; 2000, J39 &lt;= 5000), "High Value", J39 &gt; 5000, "Premium Value")</f>
        <v>Premium Value</v>
      </c>
      <c r="L39" s="51" cm="1">
        <f t="array" ref="L39">_xlfn.XLOOKUP('Cross Referenced Data'!$C39,CustomerSalesData[[#All],[Customer Name]],CustomerSalesData[[#All],[Customer Since]],,)</f>
        <v>2017</v>
      </c>
      <c r="M39" s="51">
        <f t="shared" ca="1" si="0"/>
        <v>7</v>
      </c>
      <c r="N39" s="50" t="str" cm="1">
        <f t="array" aca="1" ref="N39" ca="1">_xlfn.IFS(M39 = 1, "New Member", AND(M39 &gt; 1, M39 &lt; 5), "Bronze Member", AND(M39 &gt;= 5, M39 &lt; 10), "Silver Member", M39 &gt;= 10, "Gold Member")</f>
        <v>Silver Member</v>
      </c>
    </row>
    <row r="40" spans="2:14" x14ac:dyDescent="0.3">
      <c r="B40" s="45" t="str" cm="1">
        <f t="array" ref="B40">_xlfn.XLOOKUP('Cross Referenced Data'!$C40,CustomerPersonalData[[#All],[Customer Name]],CustomerPersonalData[[#All],[Customer ID]],,)</f>
        <v>CID0036</v>
      </c>
      <c r="C40" s="45" t="s">
        <v>78</v>
      </c>
      <c r="D40" s="46" t="s">
        <v>79</v>
      </c>
      <c r="E40" s="47">
        <v>30</v>
      </c>
      <c r="F40" s="46" t="str" cm="1">
        <f t="array" ref="F40">_xlfn.XLOOKUP('Cross Referenced Data'!$C40,CustomerSalesData[[#All],[Customer Name]],CustomerSalesData[[#All],[Age Group]],,)</f>
        <v>26 to 35</v>
      </c>
      <c r="G40" s="46" t="s">
        <v>13</v>
      </c>
      <c r="H40" s="47" cm="1">
        <f t="array" ref="H40">_xlfn.XLOOKUP('Cross Referenced Data'!$C40,CustomerSalesData[[#All],[Customer Name]],CustomerSalesData[[#All],[Total Purchases]],,,)</f>
        <v>2</v>
      </c>
      <c r="I40" s="46" t="str" cm="1">
        <f t="array" ref="I40">_xlfn.IFS(H40 &lt;= 10, "Low Purchaser", AND(H40 &gt; 10, H40 &lt;= 50), "Moderate Purchaser", AND(H40 &gt; 50, H40 &lt;= 80), "High Purchaser", H40 &gt; 80, "Top Purchaser")</f>
        <v>Low Purchaser</v>
      </c>
      <c r="J40" s="48" cm="1">
        <f t="array" ref="J40">_xlfn.XLOOKUP('Cross Referenced Data'!$C40,CustomerSalesData[[#All],[Customer Name]],CustomerSalesData[[#All],[Purchase Amount]],,)</f>
        <v>7518.06</v>
      </c>
      <c r="K40" s="46" t="str" cm="1">
        <f t="array" ref="K40">_xlfn.IFS(J40 &lt;= 500, "Low Value", AND(J40 &gt; 500, J40 &lt;= 2000), "Medium Value", AND(J40 &gt; 2000, J40 &lt;= 5000), "High Value", J40 &gt; 5000, "Premium Value")</f>
        <v>Premium Value</v>
      </c>
      <c r="L40" s="47" cm="1">
        <f t="array" ref="L40">_xlfn.XLOOKUP('Cross Referenced Data'!$C40,CustomerSalesData[[#All],[Customer Name]],CustomerSalesData[[#All],[Customer Since]],,)</f>
        <v>2016</v>
      </c>
      <c r="M40" s="47">
        <f t="shared" ca="1" si="0"/>
        <v>8</v>
      </c>
      <c r="N40" s="46" t="str" cm="1">
        <f t="array" aca="1" ref="N40" ca="1">_xlfn.IFS(M40 = 1, "New Member", AND(M40 &gt; 1, M40 &lt; 5), "Bronze Member", AND(M40 &gt;= 5, M40 &lt; 10), "Silver Member", M40 &gt;= 10, "Gold Member")</f>
        <v>Silver Member</v>
      </c>
    </row>
    <row r="41" spans="2:14" x14ac:dyDescent="0.3">
      <c r="B41" s="49" t="str" cm="1">
        <f t="array" ref="B41">_xlfn.XLOOKUP('Cross Referenced Data'!$C41,CustomerPersonalData[[#All],[Customer Name]],CustomerPersonalData[[#All],[Customer ID]],,)</f>
        <v>CID0037</v>
      </c>
      <c r="C41" s="49" t="s">
        <v>80</v>
      </c>
      <c r="D41" s="50" t="s">
        <v>81</v>
      </c>
      <c r="E41" s="51">
        <v>63</v>
      </c>
      <c r="F41" s="50" t="str" cm="1">
        <f t="array" ref="F41">_xlfn.XLOOKUP('Cross Referenced Data'!$C41,CustomerSalesData[[#All],[Customer Name]],CustomerSalesData[[#All],[Age Group]],,)</f>
        <v>56 to 65</v>
      </c>
      <c r="G41" s="50" t="s">
        <v>13</v>
      </c>
      <c r="H41" s="51" cm="1">
        <f t="array" ref="H41">_xlfn.XLOOKUP('Cross Referenced Data'!$C41,CustomerSalesData[[#All],[Customer Name]],CustomerSalesData[[#All],[Total Purchases]],,,)</f>
        <v>12</v>
      </c>
      <c r="I41" s="50" t="str" cm="1">
        <f t="array" ref="I41">_xlfn.IFS(H41 &lt;= 10, "Low Purchaser", AND(H41 &gt; 10, H41 &lt;= 50), "Moderate Purchaser", AND(H41 &gt; 50, H41 &lt;= 80), "High Purchaser", H41 &gt; 80, "Top Purchaser")</f>
        <v>Moderate Purchaser</v>
      </c>
      <c r="J41" s="52" cm="1">
        <f t="array" ref="J41">_xlfn.XLOOKUP('Cross Referenced Data'!$C41,CustomerSalesData[[#All],[Customer Name]],CustomerSalesData[[#All],[Purchase Amount]],,)</f>
        <v>6651.34</v>
      </c>
      <c r="K41" s="50" t="str" cm="1">
        <f t="array" ref="K41">_xlfn.IFS(J41 &lt;= 500, "Low Value", AND(J41 &gt; 500, J41 &lt;= 2000), "Medium Value", AND(J41 &gt; 2000, J41 &lt;= 5000), "High Value", J41 &gt; 5000, "Premium Value")</f>
        <v>Premium Value</v>
      </c>
      <c r="L41" s="51" cm="1">
        <f t="array" ref="L41">_xlfn.XLOOKUP('Cross Referenced Data'!$C41,CustomerSalesData[[#All],[Customer Name]],CustomerSalesData[[#All],[Customer Since]],,)</f>
        <v>2013</v>
      </c>
      <c r="M41" s="51">
        <f t="shared" ca="1" si="0"/>
        <v>11</v>
      </c>
      <c r="N41" s="50" t="str" cm="1">
        <f t="array" aca="1" ref="N41" ca="1">_xlfn.IFS(M41 = 1, "New Member", AND(M41 &gt; 1, M41 &lt; 5), "Bronze Member", AND(M41 &gt;= 5, M41 &lt; 10), "Silver Member", M41 &gt;= 10, "Gold Member")</f>
        <v>Gold Member</v>
      </c>
    </row>
    <row r="42" spans="2:14" x14ac:dyDescent="0.3">
      <c r="B42" s="45" t="str" cm="1">
        <f t="array" ref="B42">_xlfn.XLOOKUP('Cross Referenced Data'!$C42,CustomerPersonalData[[#All],[Customer Name]],CustomerPersonalData[[#All],[Customer ID]],,)</f>
        <v>CID0038</v>
      </c>
      <c r="C42" s="45" t="s">
        <v>82</v>
      </c>
      <c r="D42" s="46" t="s">
        <v>83</v>
      </c>
      <c r="E42" s="47">
        <v>27</v>
      </c>
      <c r="F42" s="46" t="str" cm="1">
        <f t="array" ref="F42">_xlfn.XLOOKUP('Cross Referenced Data'!$C42,CustomerSalesData[[#All],[Customer Name]],CustomerSalesData[[#All],[Age Group]],,)</f>
        <v>26 to 35</v>
      </c>
      <c r="G42" s="46" t="s">
        <v>8</v>
      </c>
      <c r="H42" s="47" cm="1">
        <f t="array" ref="H42">_xlfn.XLOOKUP('Cross Referenced Data'!$C42,CustomerSalesData[[#All],[Customer Name]],CustomerSalesData[[#All],[Total Purchases]],,,)</f>
        <v>46</v>
      </c>
      <c r="I42" s="46" t="str" cm="1">
        <f t="array" ref="I42">_xlfn.IFS(H42 &lt;= 10, "Low Purchaser", AND(H42 &gt; 10, H42 &lt;= 50), "Moderate Purchaser", AND(H42 &gt; 50, H42 &lt;= 80), "High Purchaser", H42 &gt; 80, "Top Purchaser")</f>
        <v>Moderate Purchaser</v>
      </c>
      <c r="J42" s="48" cm="1">
        <f t="array" ref="J42">_xlfn.XLOOKUP('Cross Referenced Data'!$C42,CustomerSalesData[[#All],[Customer Name]],CustomerSalesData[[#All],[Purchase Amount]],,)</f>
        <v>9258.33</v>
      </c>
      <c r="K42" s="46" t="str" cm="1">
        <f t="array" ref="K42">_xlfn.IFS(J42 &lt;= 500, "Low Value", AND(J42 &gt; 500, J42 &lt;= 2000), "Medium Value", AND(J42 &gt; 2000, J42 &lt;= 5000), "High Value", J42 &gt; 5000, "Premium Value")</f>
        <v>Premium Value</v>
      </c>
      <c r="L42" s="47" cm="1">
        <f t="array" ref="L42">_xlfn.XLOOKUP('Cross Referenced Data'!$C42,CustomerSalesData[[#All],[Customer Name]],CustomerSalesData[[#All],[Customer Since]],,)</f>
        <v>2018</v>
      </c>
      <c r="M42" s="47">
        <f t="shared" ca="1" si="0"/>
        <v>6</v>
      </c>
      <c r="N42" s="46" t="str" cm="1">
        <f t="array" aca="1" ref="N42" ca="1">_xlfn.IFS(M42 = 1, "New Member", AND(M42 &gt; 1, M42 &lt; 5), "Bronze Member", AND(M42 &gt;= 5, M42 &lt; 10), "Silver Member", M42 &gt;= 10, "Gold Member")</f>
        <v>Silver Member</v>
      </c>
    </row>
    <row r="43" spans="2:14" x14ac:dyDescent="0.3">
      <c r="B43" s="49" t="str" cm="1">
        <f t="array" ref="B43">_xlfn.XLOOKUP('Cross Referenced Data'!$C43,CustomerPersonalData[[#All],[Customer Name]],CustomerPersonalData[[#All],[Customer ID]],,)</f>
        <v>CID0039</v>
      </c>
      <c r="C43" s="49" t="s">
        <v>84</v>
      </c>
      <c r="D43" s="50" t="s">
        <v>85</v>
      </c>
      <c r="E43" s="51">
        <v>51</v>
      </c>
      <c r="F43" s="50" t="str" cm="1">
        <f t="array" ref="F43">_xlfn.XLOOKUP('Cross Referenced Data'!$C43,CustomerSalesData[[#All],[Customer Name]],CustomerSalesData[[#All],[Age Group]],,)</f>
        <v>46 to 55</v>
      </c>
      <c r="G43" s="50" t="s">
        <v>13</v>
      </c>
      <c r="H43" s="51" cm="1">
        <f t="array" ref="H43">_xlfn.XLOOKUP('Cross Referenced Data'!$C43,CustomerSalesData[[#All],[Customer Name]],CustomerSalesData[[#All],[Total Purchases]],,,)</f>
        <v>30</v>
      </c>
      <c r="I43" s="50" t="str" cm="1">
        <f t="array" ref="I43">_xlfn.IFS(H43 &lt;= 10, "Low Purchaser", AND(H43 &gt; 10, H43 &lt;= 50), "Moderate Purchaser", AND(H43 &gt; 50, H43 &lt;= 80), "High Purchaser", H43 &gt; 80, "Top Purchaser")</f>
        <v>Moderate Purchaser</v>
      </c>
      <c r="J43" s="52" cm="1">
        <f t="array" ref="J43">_xlfn.XLOOKUP('Cross Referenced Data'!$C43,CustomerSalesData[[#All],[Customer Name]],CustomerSalesData[[#All],[Purchase Amount]],,)</f>
        <v>4040.6</v>
      </c>
      <c r="K43" s="50" t="str" cm="1">
        <f t="array" ref="K43">_xlfn.IFS(J43 &lt;= 500, "Low Value", AND(J43 &gt; 500, J43 &lt;= 2000), "Medium Value", AND(J43 &gt; 2000, J43 &lt;= 5000), "High Value", J43 &gt; 5000, "Premium Value")</f>
        <v>High Value</v>
      </c>
      <c r="L43" s="51" cm="1">
        <f t="array" ref="L43">_xlfn.XLOOKUP('Cross Referenced Data'!$C43,CustomerSalesData[[#All],[Customer Name]],CustomerSalesData[[#All],[Customer Since]],,)</f>
        <v>2022</v>
      </c>
      <c r="M43" s="51">
        <f t="shared" ca="1" si="0"/>
        <v>2</v>
      </c>
      <c r="N43" s="50" t="str" cm="1">
        <f t="array" aca="1" ref="N43" ca="1">_xlfn.IFS(M43 = 1, "New Member", AND(M43 &gt; 1, M43 &lt; 5), "Bronze Member", AND(M43 &gt;= 5, M43 &lt; 10), "Silver Member", M43 &gt;= 10, "Gold Member")</f>
        <v>Bronze Member</v>
      </c>
    </row>
    <row r="44" spans="2:14" x14ac:dyDescent="0.3">
      <c r="B44" s="45" t="str" cm="1">
        <f t="array" ref="B44">_xlfn.XLOOKUP('Cross Referenced Data'!$C44,CustomerPersonalData[[#All],[Customer Name]],CustomerPersonalData[[#All],[Customer ID]],,)</f>
        <v>CID0040</v>
      </c>
      <c r="C44" s="45" t="s">
        <v>86</v>
      </c>
      <c r="D44" s="46" t="s">
        <v>87</v>
      </c>
      <c r="E44" s="47">
        <v>34</v>
      </c>
      <c r="F44" s="46" t="str" cm="1">
        <f t="array" ref="F44">_xlfn.XLOOKUP('Cross Referenced Data'!$C44,CustomerSalesData[[#All],[Customer Name]],CustomerSalesData[[#All],[Age Group]],,)</f>
        <v>26 to 35</v>
      </c>
      <c r="G44" s="46" t="s">
        <v>8</v>
      </c>
      <c r="H44" s="47" cm="1">
        <f t="array" ref="H44">_xlfn.XLOOKUP('Cross Referenced Data'!$C44,CustomerSalesData[[#All],[Customer Name]],CustomerSalesData[[#All],[Total Purchases]],,,)</f>
        <v>13</v>
      </c>
      <c r="I44" s="46" t="str" cm="1">
        <f t="array" ref="I44">_xlfn.IFS(H44 &lt;= 10, "Low Purchaser", AND(H44 &gt; 10, H44 &lt;= 50), "Moderate Purchaser", AND(H44 &gt; 50, H44 &lt;= 80), "High Purchaser", H44 &gt; 80, "Top Purchaser")</f>
        <v>Moderate Purchaser</v>
      </c>
      <c r="J44" s="48" cm="1">
        <f t="array" ref="J44">_xlfn.XLOOKUP('Cross Referenced Data'!$C44,CustomerSalesData[[#All],[Customer Name]],CustomerSalesData[[#All],[Purchase Amount]],,)</f>
        <v>2442.8000000000002</v>
      </c>
      <c r="K44" s="46" t="str" cm="1">
        <f t="array" ref="K44">_xlfn.IFS(J44 &lt;= 500, "Low Value", AND(J44 &gt; 500, J44 &lt;= 2000), "Medium Value", AND(J44 &gt; 2000, J44 &lt;= 5000), "High Value", J44 &gt; 5000, "Premium Value")</f>
        <v>High Value</v>
      </c>
      <c r="L44" s="47" cm="1">
        <f t="array" ref="L44">_xlfn.XLOOKUP('Cross Referenced Data'!$C44,CustomerSalesData[[#All],[Customer Name]],CustomerSalesData[[#All],[Customer Since]],,)</f>
        <v>2016</v>
      </c>
      <c r="M44" s="47">
        <f t="shared" ca="1" si="0"/>
        <v>8</v>
      </c>
      <c r="N44" s="46" t="str" cm="1">
        <f t="array" aca="1" ref="N44" ca="1">_xlfn.IFS(M44 = 1, "New Member", AND(M44 &gt; 1, M44 &lt; 5), "Bronze Member", AND(M44 &gt;= 5, M44 &lt; 10), "Silver Member", M44 &gt;= 10, "Gold Member")</f>
        <v>Silver Member</v>
      </c>
    </row>
    <row r="45" spans="2:14" x14ac:dyDescent="0.3">
      <c r="B45" s="49" t="str" cm="1">
        <f t="array" ref="B45">_xlfn.XLOOKUP('Cross Referenced Data'!$C45,CustomerPersonalData[[#All],[Customer Name]],CustomerPersonalData[[#All],[Customer ID]],,)</f>
        <v>CID0041</v>
      </c>
      <c r="C45" s="49" t="s">
        <v>88</v>
      </c>
      <c r="D45" s="50" t="s">
        <v>89</v>
      </c>
      <c r="E45" s="51">
        <v>20</v>
      </c>
      <c r="F45" s="50" t="str" cm="1">
        <f t="array" ref="F45">_xlfn.XLOOKUP('Cross Referenced Data'!$C45,CustomerSalesData[[#All],[Customer Name]],CustomerSalesData[[#All],[Age Group]],,)</f>
        <v>18 to 25</v>
      </c>
      <c r="G45" s="50" t="s">
        <v>8</v>
      </c>
      <c r="H45" s="51" cm="1">
        <f t="array" ref="H45">_xlfn.XLOOKUP('Cross Referenced Data'!$C45,CustomerSalesData[[#All],[Customer Name]],CustomerSalesData[[#All],[Total Purchases]],,,)</f>
        <v>10</v>
      </c>
      <c r="I45" s="50" t="str" cm="1">
        <f t="array" ref="I45">_xlfn.IFS(H45 &lt;= 10, "Low Purchaser", AND(H45 &gt; 10, H45 &lt;= 50), "Moderate Purchaser", AND(H45 &gt; 50, H45 &lt;= 80), "High Purchaser", H45 &gt; 80, "Top Purchaser")</f>
        <v>Low Purchaser</v>
      </c>
      <c r="J45" s="52" cm="1">
        <f t="array" ref="J45">_xlfn.XLOOKUP('Cross Referenced Data'!$C45,CustomerSalesData[[#All],[Customer Name]],CustomerSalesData[[#All],[Purchase Amount]],,)</f>
        <v>721.77</v>
      </c>
      <c r="K45" s="50" t="str" cm="1">
        <f t="array" ref="K45">_xlfn.IFS(J45 &lt;= 500, "Low Value", AND(J45 &gt; 500, J45 &lt;= 2000), "Medium Value", AND(J45 &gt; 2000, J45 &lt;= 5000), "High Value", J45 &gt; 5000, "Premium Value")</f>
        <v>Medium Value</v>
      </c>
      <c r="L45" s="51" cm="1">
        <f t="array" ref="L45">_xlfn.XLOOKUP('Cross Referenced Data'!$C45,CustomerSalesData[[#All],[Customer Name]],CustomerSalesData[[#All],[Customer Since]],,)</f>
        <v>2010</v>
      </c>
      <c r="M45" s="51">
        <f t="shared" ca="1" si="0"/>
        <v>14</v>
      </c>
      <c r="N45" s="50" t="str" cm="1">
        <f t="array" aca="1" ref="N45" ca="1">_xlfn.IFS(M45 = 1, "New Member", AND(M45 &gt; 1, M45 &lt; 5), "Bronze Member", AND(M45 &gt;= 5, M45 &lt; 10), "Silver Member", M45 &gt;= 10, "Gold Member")</f>
        <v>Gold Member</v>
      </c>
    </row>
    <row r="46" spans="2:14" x14ac:dyDescent="0.3">
      <c r="B46" s="45" t="str" cm="1">
        <f t="array" ref="B46">_xlfn.XLOOKUP('Cross Referenced Data'!$C46,CustomerPersonalData[[#All],[Customer Name]],CustomerPersonalData[[#All],[Customer ID]],,)</f>
        <v>CID0042</v>
      </c>
      <c r="C46" s="45" t="s">
        <v>90</v>
      </c>
      <c r="D46" s="46" t="s">
        <v>91</v>
      </c>
      <c r="E46" s="47">
        <v>35</v>
      </c>
      <c r="F46" s="46" t="str" cm="1">
        <f t="array" ref="F46">_xlfn.XLOOKUP('Cross Referenced Data'!$C46,CustomerSalesData[[#All],[Customer Name]],CustomerSalesData[[#All],[Age Group]],,)</f>
        <v>26 to 35</v>
      </c>
      <c r="G46" s="46" t="s">
        <v>13</v>
      </c>
      <c r="H46" s="47" cm="1">
        <f t="array" ref="H46">_xlfn.XLOOKUP('Cross Referenced Data'!$C46,CustomerSalesData[[#All],[Customer Name]],CustomerSalesData[[#All],[Total Purchases]],,,)</f>
        <v>95</v>
      </c>
      <c r="I46" s="46" t="str" cm="1">
        <f t="array" ref="I46">_xlfn.IFS(H46 &lt;= 10, "Low Purchaser", AND(H46 &gt; 10, H46 &lt;= 50), "Moderate Purchaser", AND(H46 &gt; 50, H46 &lt;= 80), "High Purchaser", H46 &gt; 80, "Top Purchaser")</f>
        <v>Top Purchaser</v>
      </c>
      <c r="J46" s="48" cm="1">
        <f t="array" ref="J46">_xlfn.XLOOKUP('Cross Referenced Data'!$C46,CustomerSalesData[[#All],[Customer Name]],CustomerSalesData[[#All],[Purchase Amount]],,)</f>
        <v>112.12</v>
      </c>
      <c r="K46" s="46" t="str" cm="1">
        <f t="array" ref="K46">_xlfn.IFS(J46 &lt;= 500, "Low Value", AND(J46 &gt; 500, J46 &lt;= 2000), "Medium Value", AND(J46 &gt; 2000, J46 &lt;= 5000), "High Value", J46 &gt; 5000, "Premium Value")</f>
        <v>Low Value</v>
      </c>
      <c r="L46" s="47" cm="1">
        <f t="array" ref="L46">_xlfn.XLOOKUP('Cross Referenced Data'!$C46,CustomerSalesData[[#All],[Customer Name]],CustomerSalesData[[#All],[Customer Since]],,)</f>
        <v>2022</v>
      </c>
      <c r="M46" s="47">
        <f t="shared" ca="1" si="0"/>
        <v>2</v>
      </c>
      <c r="N46" s="46" t="str" cm="1">
        <f t="array" aca="1" ref="N46" ca="1">_xlfn.IFS(M46 = 1, "New Member", AND(M46 &gt; 1, M46 &lt; 5), "Bronze Member", AND(M46 &gt;= 5, M46 &lt; 10), "Silver Member", M46 &gt;= 10, "Gold Member")</f>
        <v>Bronze Member</v>
      </c>
    </row>
    <row r="47" spans="2:14" x14ac:dyDescent="0.3">
      <c r="B47" s="49" t="str" cm="1">
        <f t="array" ref="B47">_xlfn.XLOOKUP('Cross Referenced Data'!$C47,CustomerPersonalData[[#All],[Customer Name]],CustomerPersonalData[[#All],[Customer ID]],,)</f>
        <v>CID0043</v>
      </c>
      <c r="C47" s="49" t="s">
        <v>92</v>
      </c>
      <c r="D47" s="50" t="s">
        <v>93</v>
      </c>
      <c r="E47" s="51">
        <v>41</v>
      </c>
      <c r="F47" s="50" t="str" cm="1">
        <f t="array" ref="F47">_xlfn.XLOOKUP('Cross Referenced Data'!$C47,CustomerSalesData[[#All],[Customer Name]],CustomerSalesData[[#All],[Age Group]],,)</f>
        <v>36 to 45</v>
      </c>
      <c r="G47" s="50" t="s">
        <v>8</v>
      </c>
      <c r="H47" s="51" cm="1">
        <f t="array" ref="H47">_xlfn.XLOOKUP('Cross Referenced Data'!$C47,CustomerSalesData[[#All],[Customer Name]],CustomerSalesData[[#All],[Total Purchases]],,,)</f>
        <v>69</v>
      </c>
      <c r="I47" s="50" t="str" cm="1">
        <f t="array" ref="I47">_xlfn.IFS(H47 &lt;= 10, "Low Purchaser", AND(H47 &gt; 10, H47 &lt;= 50), "Moderate Purchaser", AND(H47 &gt; 50, H47 &lt;= 80), "High Purchaser", H47 &gt; 80, "Top Purchaser")</f>
        <v>High Purchaser</v>
      </c>
      <c r="J47" s="52" cm="1">
        <f t="array" ref="J47">_xlfn.XLOOKUP('Cross Referenced Data'!$C47,CustomerSalesData[[#All],[Customer Name]],CustomerSalesData[[#All],[Purchase Amount]],,)</f>
        <v>3980.19</v>
      </c>
      <c r="K47" s="50" t="str" cm="1">
        <f t="array" ref="K47">_xlfn.IFS(J47 &lt;= 500, "Low Value", AND(J47 &gt; 500, J47 &lt;= 2000), "Medium Value", AND(J47 &gt; 2000, J47 &lt;= 5000), "High Value", J47 &gt; 5000, "Premium Value")</f>
        <v>High Value</v>
      </c>
      <c r="L47" s="51" cm="1">
        <f t="array" ref="L47">_xlfn.XLOOKUP('Cross Referenced Data'!$C47,CustomerSalesData[[#All],[Customer Name]],CustomerSalesData[[#All],[Customer Since]],,)</f>
        <v>2022</v>
      </c>
      <c r="M47" s="51">
        <f t="shared" ca="1" si="0"/>
        <v>2</v>
      </c>
      <c r="N47" s="50" t="str" cm="1">
        <f t="array" aca="1" ref="N47" ca="1">_xlfn.IFS(M47 = 1, "New Member", AND(M47 &gt; 1, M47 &lt; 5), "Bronze Member", AND(M47 &gt;= 5, M47 &lt; 10), "Silver Member", M47 &gt;= 10, "Gold Member")</f>
        <v>Bronze Member</v>
      </c>
    </row>
    <row r="48" spans="2:14" x14ac:dyDescent="0.3">
      <c r="B48" s="45" t="str" cm="1">
        <f t="array" ref="B48">_xlfn.XLOOKUP('Cross Referenced Data'!$C48,CustomerPersonalData[[#All],[Customer Name]],CustomerPersonalData[[#All],[Customer ID]],,)</f>
        <v>CID0044</v>
      </c>
      <c r="C48" s="45" t="s">
        <v>94</v>
      </c>
      <c r="D48" s="46" t="s">
        <v>95</v>
      </c>
      <c r="E48" s="47">
        <v>48</v>
      </c>
      <c r="F48" s="46" t="str" cm="1">
        <f t="array" ref="F48">_xlfn.XLOOKUP('Cross Referenced Data'!$C48,CustomerSalesData[[#All],[Customer Name]],CustomerSalesData[[#All],[Age Group]],,)</f>
        <v>46 to 55</v>
      </c>
      <c r="G48" s="46" t="s">
        <v>13</v>
      </c>
      <c r="H48" s="47" cm="1">
        <f t="array" ref="H48">_xlfn.XLOOKUP('Cross Referenced Data'!$C48,CustomerSalesData[[#All],[Customer Name]],CustomerSalesData[[#All],[Total Purchases]],,,)</f>
        <v>88</v>
      </c>
      <c r="I48" s="46" t="str" cm="1">
        <f t="array" ref="I48">_xlfn.IFS(H48 &lt;= 10, "Low Purchaser", AND(H48 &gt; 10, H48 &lt;= 50), "Moderate Purchaser", AND(H48 &gt; 50, H48 &lt;= 80), "High Purchaser", H48 &gt; 80, "Top Purchaser")</f>
        <v>Top Purchaser</v>
      </c>
      <c r="J48" s="48" cm="1">
        <f t="array" ref="J48">_xlfn.XLOOKUP('Cross Referenced Data'!$C48,CustomerSalesData[[#All],[Customer Name]],CustomerSalesData[[#All],[Purchase Amount]],,)</f>
        <v>1795.01</v>
      </c>
      <c r="K48" s="46" t="str" cm="1">
        <f t="array" ref="K48">_xlfn.IFS(J48 &lt;= 500, "Low Value", AND(J48 &gt; 500, J48 &lt;= 2000), "Medium Value", AND(J48 &gt; 2000, J48 &lt;= 5000), "High Value", J48 &gt; 5000, "Premium Value")</f>
        <v>Medium Value</v>
      </c>
      <c r="L48" s="47" cm="1">
        <f t="array" ref="L48">_xlfn.XLOOKUP('Cross Referenced Data'!$C48,CustomerSalesData[[#All],[Customer Name]],CustomerSalesData[[#All],[Customer Since]],,)</f>
        <v>2022</v>
      </c>
      <c r="M48" s="47">
        <f t="shared" ca="1" si="0"/>
        <v>2</v>
      </c>
      <c r="N48" s="46" t="str" cm="1">
        <f t="array" aca="1" ref="N48" ca="1">_xlfn.IFS(M48 = 1, "New Member", AND(M48 &gt; 1, M48 &lt; 5), "Bronze Member", AND(M48 &gt;= 5, M48 &lt; 10), "Silver Member", M48 &gt;= 10, "Gold Member")</f>
        <v>Bronze Member</v>
      </c>
    </row>
    <row r="49" spans="2:14" x14ac:dyDescent="0.3">
      <c r="B49" s="49" t="str" cm="1">
        <f t="array" ref="B49">_xlfn.XLOOKUP('Cross Referenced Data'!$C49,CustomerPersonalData[[#All],[Customer Name]],CustomerPersonalData[[#All],[Customer ID]],,)</f>
        <v>CID0045</v>
      </c>
      <c r="C49" s="49" t="s">
        <v>96</v>
      </c>
      <c r="D49" s="50" t="s">
        <v>97</v>
      </c>
      <c r="E49" s="51">
        <v>69</v>
      </c>
      <c r="F49" s="50" t="str" cm="1">
        <f t="array" ref="F49">_xlfn.XLOOKUP('Cross Referenced Data'!$C49,CustomerSalesData[[#All],[Customer Name]],CustomerSalesData[[#All],[Age Group]],,)</f>
        <v>66 to 70</v>
      </c>
      <c r="G49" s="50" t="s">
        <v>13</v>
      </c>
      <c r="H49" s="51" cm="1">
        <f t="array" ref="H49">_xlfn.XLOOKUP('Cross Referenced Data'!$C49,CustomerSalesData[[#All],[Customer Name]],CustomerSalesData[[#All],[Total Purchases]],,,)</f>
        <v>91</v>
      </c>
      <c r="I49" s="50" t="str" cm="1">
        <f t="array" ref="I49">_xlfn.IFS(H49 &lt;= 10, "Low Purchaser", AND(H49 &gt; 10, H49 &lt;= 50), "Moderate Purchaser", AND(H49 &gt; 50, H49 &lt;= 80), "High Purchaser", H49 &gt; 80, "Top Purchaser")</f>
        <v>Top Purchaser</v>
      </c>
      <c r="J49" s="52" cm="1">
        <f t="array" ref="J49">_xlfn.XLOOKUP('Cross Referenced Data'!$C49,CustomerSalesData[[#All],[Customer Name]],CustomerSalesData[[#All],[Purchase Amount]],,)</f>
        <v>3158.24</v>
      </c>
      <c r="K49" s="50" t="str" cm="1">
        <f t="array" ref="K49">_xlfn.IFS(J49 &lt;= 500, "Low Value", AND(J49 &gt; 500, J49 &lt;= 2000), "Medium Value", AND(J49 &gt; 2000, J49 &lt;= 5000), "High Value", J49 &gt; 5000, "Premium Value")</f>
        <v>High Value</v>
      </c>
      <c r="L49" s="51" cm="1">
        <f t="array" ref="L49">_xlfn.XLOOKUP('Cross Referenced Data'!$C49,CustomerSalesData[[#All],[Customer Name]],CustomerSalesData[[#All],[Customer Since]],,)</f>
        <v>2017</v>
      </c>
      <c r="M49" s="51">
        <f t="shared" ca="1" si="0"/>
        <v>7</v>
      </c>
      <c r="N49" s="50" t="str" cm="1">
        <f t="array" aca="1" ref="N49" ca="1">_xlfn.IFS(M49 = 1, "New Member", AND(M49 &gt; 1, M49 &lt; 5), "Bronze Member", AND(M49 &gt;= 5, M49 &lt; 10), "Silver Member", M49 &gt;= 10, "Gold Member")</f>
        <v>Silver Member</v>
      </c>
    </row>
    <row r="50" spans="2:14" x14ac:dyDescent="0.3">
      <c r="B50" s="45" t="str" cm="1">
        <f t="array" ref="B50">_xlfn.XLOOKUP('Cross Referenced Data'!$C50,CustomerPersonalData[[#All],[Customer Name]],CustomerPersonalData[[#All],[Customer ID]],,)</f>
        <v>CID0046</v>
      </c>
      <c r="C50" s="45" t="s">
        <v>98</v>
      </c>
      <c r="D50" s="46" t="s">
        <v>99</v>
      </c>
      <c r="E50" s="47">
        <v>64</v>
      </c>
      <c r="F50" s="46" t="str" cm="1">
        <f t="array" ref="F50">_xlfn.XLOOKUP('Cross Referenced Data'!$C50,CustomerSalesData[[#All],[Customer Name]],CustomerSalesData[[#All],[Age Group]],,)</f>
        <v>56 to 65</v>
      </c>
      <c r="G50" s="46" t="s">
        <v>13</v>
      </c>
      <c r="H50" s="47" cm="1">
        <f t="array" ref="H50">_xlfn.XLOOKUP('Cross Referenced Data'!$C50,CustomerSalesData[[#All],[Customer Name]],CustomerSalesData[[#All],[Total Purchases]],,,)</f>
        <v>28</v>
      </c>
      <c r="I50" s="46" t="str" cm="1">
        <f t="array" ref="I50">_xlfn.IFS(H50 &lt;= 10, "Low Purchaser", AND(H50 &gt; 10, H50 &lt;= 50), "Moderate Purchaser", AND(H50 &gt; 50, H50 &lt;= 80), "High Purchaser", H50 &gt; 80, "Top Purchaser")</f>
        <v>Moderate Purchaser</v>
      </c>
      <c r="J50" s="48" cm="1">
        <f t="array" ref="J50">_xlfn.XLOOKUP('Cross Referenced Data'!$C50,CustomerSalesData[[#All],[Customer Name]],CustomerSalesData[[#All],[Purchase Amount]],,)</f>
        <v>4713.13</v>
      </c>
      <c r="K50" s="46" t="str" cm="1">
        <f t="array" ref="K50">_xlfn.IFS(J50 &lt;= 500, "Low Value", AND(J50 &gt; 500, J50 &lt;= 2000), "Medium Value", AND(J50 &gt; 2000, J50 &lt;= 5000), "High Value", J50 &gt; 5000, "Premium Value")</f>
        <v>High Value</v>
      </c>
      <c r="L50" s="47" cm="1">
        <f t="array" ref="L50">_xlfn.XLOOKUP('Cross Referenced Data'!$C50,CustomerSalesData[[#All],[Customer Name]],CustomerSalesData[[#All],[Customer Since]],,)</f>
        <v>2017</v>
      </c>
      <c r="M50" s="47">
        <f t="shared" ca="1" si="0"/>
        <v>7</v>
      </c>
      <c r="N50" s="46" t="str" cm="1">
        <f t="array" aca="1" ref="N50" ca="1">_xlfn.IFS(M50 = 1, "New Member", AND(M50 &gt; 1, M50 &lt; 5), "Bronze Member", AND(M50 &gt;= 5, M50 &lt; 10), "Silver Member", M50 &gt;= 10, "Gold Member")</f>
        <v>Silver Member</v>
      </c>
    </row>
    <row r="51" spans="2:14" x14ac:dyDescent="0.3">
      <c r="B51" s="49" t="str" cm="1">
        <f t="array" ref="B51">_xlfn.XLOOKUP('Cross Referenced Data'!$C51,CustomerPersonalData[[#All],[Customer Name]],CustomerPersonalData[[#All],[Customer ID]],,)</f>
        <v>CID0047</v>
      </c>
      <c r="C51" s="49" t="s">
        <v>100</v>
      </c>
      <c r="D51" s="50" t="s">
        <v>101</v>
      </c>
      <c r="E51" s="51">
        <v>69</v>
      </c>
      <c r="F51" s="50" t="str" cm="1">
        <f t="array" ref="F51">_xlfn.XLOOKUP('Cross Referenced Data'!$C51,CustomerSalesData[[#All],[Customer Name]],CustomerSalesData[[#All],[Age Group]],,)</f>
        <v>66 to 70</v>
      </c>
      <c r="G51" s="50" t="s">
        <v>13</v>
      </c>
      <c r="H51" s="51" cm="1">
        <f t="array" ref="H51">_xlfn.XLOOKUP('Cross Referenced Data'!$C51,CustomerSalesData[[#All],[Customer Name]],CustomerSalesData[[#All],[Total Purchases]],,,)</f>
        <v>16</v>
      </c>
      <c r="I51" s="50" t="str" cm="1">
        <f t="array" ref="I51">_xlfn.IFS(H51 &lt;= 10, "Low Purchaser", AND(H51 &gt; 10, H51 &lt;= 50), "Moderate Purchaser", AND(H51 &gt; 50, H51 &lt;= 80), "High Purchaser", H51 &gt; 80, "Top Purchaser")</f>
        <v>Moderate Purchaser</v>
      </c>
      <c r="J51" s="52" cm="1">
        <f t="array" ref="J51">_xlfn.XLOOKUP('Cross Referenced Data'!$C51,CustomerSalesData[[#All],[Customer Name]],CustomerSalesData[[#All],[Purchase Amount]],,)</f>
        <v>2580.4</v>
      </c>
      <c r="K51" s="50" t="str" cm="1">
        <f t="array" ref="K51">_xlfn.IFS(J51 &lt;= 500, "Low Value", AND(J51 &gt; 500, J51 &lt;= 2000), "Medium Value", AND(J51 &gt; 2000, J51 &lt;= 5000), "High Value", J51 &gt; 5000, "Premium Value")</f>
        <v>High Value</v>
      </c>
      <c r="L51" s="51" cm="1">
        <f t="array" ref="L51">_xlfn.XLOOKUP('Cross Referenced Data'!$C51,CustomerSalesData[[#All],[Customer Name]],CustomerSalesData[[#All],[Customer Since]],,)</f>
        <v>2023</v>
      </c>
      <c r="M51" s="51">
        <f t="shared" ca="1" si="0"/>
        <v>1</v>
      </c>
      <c r="N51" s="50" t="str" cm="1">
        <f t="array" aca="1" ref="N51" ca="1">_xlfn.IFS(M51 = 1, "New Member", AND(M51 &gt; 1, M51 &lt; 5), "Bronze Member", AND(M51 &gt;= 5, M51 &lt; 10), "Silver Member", M51 &gt;= 10, "Gold Member")</f>
        <v>New Member</v>
      </c>
    </row>
    <row r="52" spans="2:14" x14ac:dyDescent="0.3">
      <c r="B52" s="45" t="str" cm="1">
        <f t="array" ref="B52">_xlfn.XLOOKUP('Cross Referenced Data'!$C52,CustomerPersonalData[[#All],[Customer Name]],CustomerPersonalData[[#All],[Customer ID]],,)</f>
        <v>CID0048</v>
      </c>
      <c r="C52" s="45" t="s">
        <v>102</v>
      </c>
      <c r="D52" s="46" t="s">
        <v>103</v>
      </c>
      <c r="E52" s="47">
        <v>60</v>
      </c>
      <c r="F52" s="46" t="str" cm="1">
        <f t="array" ref="F52">_xlfn.XLOOKUP('Cross Referenced Data'!$C52,CustomerSalesData[[#All],[Customer Name]],CustomerSalesData[[#All],[Age Group]],,)</f>
        <v>56 to 65</v>
      </c>
      <c r="G52" s="46" t="s">
        <v>8</v>
      </c>
      <c r="H52" s="47" cm="1">
        <f t="array" ref="H52">_xlfn.XLOOKUP('Cross Referenced Data'!$C52,CustomerSalesData[[#All],[Customer Name]],CustomerSalesData[[#All],[Total Purchases]],,,)</f>
        <v>52</v>
      </c>
      <c r="I52" s="46" t="str" cm="1">
        <f t="array" ref="I52">_xlfn.IFS(H52 &lt;= 10, "Low Purchaser", AND(H52 &gt; 10, H52 &lt;= 50), "Moderate Purchaser", AND(H52 &gt; 50, H52 &lt;= 80), "High Purchaser", H52 &gt; 80, "Top Purchaser")</f>
        <v>High Purchaser</v>
      </c>
      <c r="J52" s="48" cm="1">
        <f t="array" ref="J52">_xlfn.XLOOKUP('Cross Referenced Data'!$C52,CustomerSalesData[[#All],[Customer Name]],CustomerSalesData[[#All],[Purchase Amount]],,)</f>
        <v>5558.63</v>
      </c>
      <c r="K52" s="46" t="str" cm="1">
        <f t="array" ref="K52">_xlfn.IFS(J52 &lt;= 500, "Low Value", AND(J52 &gt; 500, J52 &lt;= 2000), "Medium Value", AND(J52 &gt; 2000, J52 &lt;= 5000), "High Value", J52 &gt; 5000, "Premium Value")</f>
        <v>Premium Value</v>
      </c>
      <c r="L52" s="47" cm="1">
        <f t="array" ref="L52">_xlfn.XLOOKUP('Cross Referenced Data'!$C52,CustomerSalesData[[#All],[Customer Name]],CustomerSalesData[[#All],[Customer Since]],,)</f>
        <v>2023</v>
      </c>
      <c r="M52" s="47">
        <f t="shared" ca="1" si="0"/>
        <v>1</v>
      </c>
      <c r="N52" s="46" t="str" cm="1">
        <f t="array" aca="1" ref="N52" ca="1">_xlfn.IFS(M52 = 1, "New Member", AND(M52 &gt; 1, M52 &lt; 5), "Bronze Member", AND(M52 &gt;= 5, M52 &lt; 10), "Silver Member", M52 &gt;= 10, "Gold Member")</f>
        <v>New Member</v>
      </c>
    </row>
    <row r="53" spans="2:14" x14ac:dyDescent="0.3">
      <c r="B53" s="49" t="str" cm="1">
        <f t="array" ref="B53">_xlfn.XLOOKUP('Cross Referenced Data'!$C53,CustomerPersonalData[[#All],[Customer Name]],CustomerPersonalData[[#All],[Customer ID]],,)</f>
        <v>CID0049</v>
      </c>
      <c r="C53" s="49" t="s">
        <v>104</v>
      </c>
      <c r="D53" s="50" t="s">
        <v>105</v>
      </c>
      <c r="E53" s="51">
        <v>67</v>
      </c>
      <c r="F53" s="50" t="str" cm="1">
        <f t="array" ref="F53">_xlfn.XLOOKUP('Cross Referenced Data'!$C53,CustomerSalesData[[#All],[Customer Name]],CustomerSalesData[[#All],[Age Group]],,)</f>
        <v>66 to 70</v>
      </c>
      <c r="G53" s="50" t="s">
        <v>8</v>
      </c>
      <c r="H53" s="51" cm="1">
        <f t="array" ref="H53">_xlfn.XLOOKUP('Cross Referenced Data'!$C53,CustomerSalesData[[#All],[Customer Name]],CustomerSalesData[[#All],[Total Purchases]],,,)</f>
        <v>15</v>
      </c>
      <c r="I53" s="50" t="str" cm="1">
        <f t="array" ref="I53">_xlfn.IFS(H53 &lt;= 10, "Low Purchaser", AND(H53 &gt; 10, H53 &lt;= 50), "Moderate Purchaser", AND(H53 &gt; 50, H53 &lt;= 80), "High Purchaser", H53 &gt; 80, "Top Purchaser")</f>
        <v>Moderate Purchaser</v>
      </c>
      <c r="J53" s="52" cm="1">
        <f t="array" ref="J53">_xlfn.XLOOKUP('Cross Referenced Data'!$C53,CustomerSalesData[[#All],[Customer Name]],CustomerSalesData[[#All],[Purchase Amount]],,)</f>
        <v>1049.3699999999999</v>
      </c>
      <c r="K53" s="50" t="str" cm="1">
        <f t="array" ref="K53">_xlfn.IFS(J53 &lt;= 500, "Low Value", AND(J53 &gt; 500, J53 &lt;= 2000), "Medium Value", AND(J53 &gt; 2000, J53 &lt;= 5000), "High Value", J53 &gt; 5000, "Premium Value")</f>
        <v>Medium Value</v>
      </c>
      <c r="L53" s="51" cm="1">
        <f t="array" ref="L53">_xlfn.XLOOKUP('Cross Referenced Data'!$C53,CustomerSalesData[[#All],[Customer Name]],CustomerSalesData[[#All],[Customer Since]],,)</f>
        <v>2020</v>
      </c>
      <c r="M53" s="51">
        <f t="shared" ca="1" si="0"/>
        <v>4</v>
      </c>
      <c r="N53" s="50" t="str" cm="1">
        <f t="array" aca="1" ref="N53" ca="1">_xlfn.IFS(M53 = 1, "New Member", AND(M53 &gt; 1, M53 &lt; 5), "Bronze Member", AND(M53 &gt;= 5, M53 &lt; 10), "Silver Member", M53 &gt;= 10, "Gold Member")</f>
        <v>Bronze Member</v>
      </c>
    </row>
    <row r="54" spans="2:14" x14ac:dyDescent="0.3">
      <c r="B54" s="45" t="str" cm="1">
        <f t="array" ref="B54">_xlfn.XLOOKUP('Cross Referenced Data'!$C54,CustomerPersonalData[[#All],[Customer Name]],CustomerPersonalData[[#All],[Customer ID]],,)</f>
        <v>CID0050</v>
      </c>
      <c r="C54" s="45" t="s">
        <v>106</v>
      </c>
      <c r="D54" s="46" t="s">
        <v>107</v>
      </c>
      <c r="E54" s="47">
        <v>45</v>
      </c>
      <c r="F54" s="46" t="str" cm="1">
        <f t="array" ref="F54">_xlfn.XLOOKUP('Cross Referenced Data'!$C54,CustomerSalesData[[#All],[Customer Name]],CustomerSalesData[[#All],[Age Group]],,)</f>
        <v>36 to 45</v>
      </c>
      <c r="G54" s="46" t="s">
        <v>8</v>
      </c>
      <c r="H54" s="47" cm="1">
        <f t="array" ref="H54">_xlfn.XLOOKUP('Cross Referenced Data'!$C54,CustomerSalesData[[#All],[Customer Name]],CustomerSalesData[[#All],[Total Purchases]],,,)</f>
        <v>2</v>
      </c>
      <c r="I54" s="46" t="str" cm="1">
        <f t="array" ref="I54">_xlfn.IFS(H54 &lt;= 10, "Low Purchaser", AND(H54 &gt; 10, H54 &lt;= 50), "Moderate Purchaser", AND(H54 &gt; 50, H54 &lt;= 80), "High Purchaser", H54 &gt; 80, "Top Purchaser")</f>
        <v>Low Purchaser</v>
      </c>
      <c r="J54" s="48" cm="1">
        <f t="array" ref="J54">_xlfn.XLOOKUP('Cross Referenced Data'!$C54,CustomerSalesData[[#All],[Customer Name]],CustomerSalesData[[#All],[Purchase Amount]],,)</f>
        <v>4959.5600000000004</v>
      </c>
      <c r="K54" s="46" t="str" cm="1">
        <f t="array" ref="K54">_xlfn.IFS(J54 &lt;= 500, "Low Value", AND(J54 &gt; 500, J54 &lt;= 2000), "Medium Value", AND(J54 &gt; 2000, J54 &lt;= 5000), "High Value", J54 &gt; 5000, "Premium Value")</f>
        <v>High Value</v>
      </c>
      <c r="L54" s="47" cm="1">
        <f t="array" ref="L54">_xlfn.XLOOKUP('Cross Referenced Data'!$C54,CustomerSalesData[[#All],[Customer Name]],CustomerSalesData[[#All],[Customer Since]],,)</f>
        <v>2014</v>
      </c>
      <c r="M54" s="47">
        <f t="shared" ca="1" si="0"/>
        <v>10</v>
      </c>
      <c r="N54" s="46" t="str" cm="1">
        <f t="array" aca="1" ref="N54" ca="1">_xlfn.IFS(M54 = 1, "New Member", AND(M54 &gt; 1, M54 &lt; 5), "Bronze Member", AND(M54 &gt;= 5, M54 &lt; 10), "Silver Member", M54 &gt;= 10, "Gold Member")</f>
        <v>Gold Member</v>
      </c>
    </row>
    <row r="55" spans="2:14" x14ac:dyDescent="0.3">
      <c r="B55" s="49" t="str" cm="1">
        <f t="array" ref="B55">_xlfn.XLOOKUP('Cross Referenced Data'!$C55,CustomerPersonalData[[#All],[Customer Name]],CustomerPersonalData[[#All],[Customer ID]],,)</f>
        <v>CID0051</v>
      </c>
      <c r="C55" s="49" t="s">
        <v>108</v>
      </c>
      <c r="D55" s="50" t="s">
        <v>109</v>
      </c>
      <c r="E55" s="51">
        <v>18</v>
      </c>
      <c r="F55" s="50" t="str" cm="1">
        <f t="array" ref="F55">_xlfn.XLOOKUP('Cross Referenced Data'!$C55,CustomerSalesData[[#All],[Customer Name]],CustomerSalesData[[#All],[Age Group]],,)</f>
        <v>18 to 25</v>
      </c>
      <c r="G55" s="50" t="s">
        <v>13</v>
      </c>
      <c r="H55" s="51" cm="1">
        <f t="array" ref="H55">_xlfn.XLOOKUP('Cross Referenced Data'!$C55,CustomerSalesData[[#All],[Customer Name]],CustomerSalesData[[#All],[Total Purchases]],,,)</f>
        <v>47</v>
      </c>
      <c r="I55" s="50" t="str" cm="1">
        <f t="array" ref="I55">_xlfn.IFS(H55 &lt;= 10, "Low Purchaser", AND(H55 &gt; 10, H55 &lt;= 50), "Moderate Purchaser", AND(H55 &gt; 50, H55 &lt;= 80), "High Purchaser", H55 &gt; 80, "Top Purchaser")</f>
        <v>Moderate Purchaser</v>
      </c>
      <c r="J55" s="52" cm="1">
        <f t="array" ref="J55">_xlfn.XLOOKUP('Cross Referenced Data'!$C55,CustomerSalesData[[#All],[Customer Name]],CustomerSalesData[[#All],[Purchase Amount]],,)</f>
        <v>726.49</v>
      </c>
      <c r="K55" s="50" t="str" cm="1">
        <f t="array" ref="K55">_xlfn.IFS(J55 &lt;= 500, "Low Value", AND(J55 &gt; 500, J55 &lt;= 2000), "Medium Value", AND(J55 &gt; 2000, J55 &lt;= 5000), "High Value", J55 &gt; 5000, "Premium Value")</f>
        <v>Medium Value</v>
      </c>
      <c r="L55" s="51" cm="1">
        <f t="array" ref="L55">_xlfn.XLOOKUP('Cross Referenced Data'!$C55,CustomerSalesData[[#All],[Customer Name]],CustomerSalesData[[#All],[Customer Since]],,)</f>
        <v>2010</v>
      </c>
      <c r="M55" s="51">
        <f t="shared" ca="1" si="0"/>
        <v>14</v>
      </c>
      <c r="N55" s="50" t="str" cm="1">
        <f t="array" aca="1" ref="N55" ca="1">_xlfn.IFS(M55 = 1, "New Member", AND(M55 &gt; 1, M55 &lt; 5), "Bronze Member", AND(M55 &gt;= 5, M55 &lt; 10), "Silver Member", M55 &gt;= 10, "Gold Member")</f>
        <v>Gold Member</v>
      </c>
    </row>
    <row r="56" spans="2:14" x14ac:dyDescent="0.3">
      <c r="B56" s="45" t="str" cm="1">
        <f t="array" ref="B56">_xlfn.XLOOKUP('Cross Referenced Data'!$C56,CustomerPersonalData[[#All],[Customer Name]],CustomerPersonalData[[#All],[Customer ID]],,)</f>
        <v>CID0052</v>
      </c>
      <c r="C56" s="45" t="s">
        <v>110</v>
      </c>
      <c r="D56" s="46" t="s">
        <v>111</v>
      </c>
      <c r="E56" s="47">
        <v>39</v>
      </c>
      <c r="F56" s="46" t="str" cm="1">
        <f t="array" ref="F56">_xlfn.XLOOKUP('Cross Referenced Data'!$C56,CustomerSalesData[[#All],[Customer Name]],CustomerSalesData[[#All],[Age Group]],,)</f>
        <v>36 to 45</v>
      </c>
      <c r="G56" s="46" t="s">
        <v>13</v>
      </c>
      <c r="H56" s="47" cm="1">
        <f t="array" ref="H56">_xlfn.XLOOKUP('Cross Referenced Data'!$C56,CustomerSalesData[[#All],[Customer Name]],CustomerSalesData[[#All],[Total Purchases]],,,)</f>
        <v>4</v>
      </c>
      <c r="I56" s="46" t="str" cm="1">
        <f t="array" ref="I56">_xlfn.IFS(H56 &lt;= 10, "Low Purchaser", AND(H56 &gt; 10, H56 &lt;= 50), "Moderate Purchaser", AND(H56 &gt; 50, H56 &lt;= 80), "High Purchaser", H56 &gt; 80, "Top Purchaser")</f>
        <v>Low Purchaser</v>
      </c>
      <c r="J56" s="48" cm="1">
        <f t="array" ref="J56">_xlfn.XLOOKUP('Cross Referenced Data'!$C56,CustomerSalesData[[#All],[Customer Name]],CustomerSalesData[[#All],[Purchase Amount]],,)</f>
        <v>775.81</v>
      </c>
      <c r="K56" s="46" t="str" cm="1">
        <f t="array" ref="K56">_xlfn.IFS(J56 &lt;= 500, "Low Value", AND(J56 &gt; 500, J56 &lt;= 2000), "Medium Value", AND(J56 &gt; 2000, J56 &lt;= 5000), "High Value", J56 &gt; 5000, "Premium Value")</f>
        <v>Medium Value</v>
      </c>
      <c r="L56" s="47" cm="1">
        <f t="array" ref="L56">_xlfn.XLOOKUP('Cross Referenced Data'!$C56,CustomerSalesData[[#All],[Customer Name]],CustomerSalesData[[#All],[Customer Since]],,)</f>
        <v>2010</v>
      </c>
      <c r="M56" s="47">
        <f t="shared" ca="1" si="0"/>
        <v>14</v>
      </c>
      <c r="N56" s="46" t="str" cm="1">
        <f t="array" aca="1" ref="N56" ca="1">_xlfn.IFS(M56 = 1, "New Member", AND(M56 &gt; 1, M56 &lt; 5), "Bronze Member", AND(M56 &gt;= 5, M56 &lt; 10), "Silver Member", M56 &gt;= 10, "Gold Member")</f>
        <v>Gold Member</v>
      </c>
    </row>
    <row r="57" spans="2:14" x14ac:dyDescent="0.3">
      <c r="B57" s="49" t="str" cm="1">
        <f t="array" ref="B57">_xlfn.XLOOKUP('Cross Referenced Data'!$C57,CustomerPersonalData[[#All],[Customer Name]],CustomerPersonalData[[#All],[Customer ID]],,)</f>
        <v>CID0053</v>
      </c>
      <c r="C57" s="49" t="s">
        <v>112</v>
      </c>
      <c r="D57" s="50" t="s">
        <v>113</v>
      </c>
      <c r="E57" s="51">
        <v>51</v>
      </c>
      <c r="F57" s="50" t="str" cm="1">
        <f t="array" ref="F57">_xlfn.XLOOKUP('Cross Referenced Data'!$C57,CustomerSalesData[[#All],[Customer Name]],CustomerSalesData[[#All],[Age Group]],,)</f>
        <v>46 to 55</v>
      </c>
      <c r="G57" s="50" t="s">
        <v>8</v>
      </c>
      <c r="H57" s="51" cm="1">
        <f t="array" ref="H57">_xlfn.XLOOKUP('Cross Referenced Data'!$C57,CustomerSalesData[[#All],[Customer Name]],CustomerSalesData[[#All],[Total Purchases]],,,)</f>
        <v>60</v>
      </c>
      <c r="I57" s="50" t="str" cm="1">
        <f t="array" ref="I57">_xlfn.IFS(H57 &lt;= 10, "Low Purchaser", AND(H57 &gt; 10, H57 &lt;= 50), "Moderate Purchaser", AND(H57 &gt; 50, H57 &lt;= 80), "High Purchaser", H57 &gt; 80, "Top Purchaser")</f>
        <v>High Purchaser</v>
      </c>
      <c r="J57" s="52" cm="1">
        <f t="array" ref="J57">_xlfn.XLOOKUP('Cross Referenced Data'!$C57,CustomerSalesData[[#All],[Customer Name]],CustomerSalesData[[#All],[Purchase Amount]],,)</f>
        <v>1089.8699999999999</v>
      </c>
      <c r="K57" s="50" t="str" cm="1">
        <f t="array" ref="K57">_xlfn.IFS(J57 &lt;= 500, "Low Value", AND(J57 &gt; 500, J57 &lt;= 2000), "Medium Value", AND(J57 &gt; 2000, J57 &lt;= 5000), "High Value", J57 &gt; 5000, "Premium Value")</f>
        <v>Medium Value</v>
      </c>
      <c r="L57" s="51" cm="1">
        <f t="array" ref="L57">_xlfn.XLOOKUP('Cross Referenced Data'!$C57,CustomerSalesData[[#All],[Customer Name]],CustomerSalesData[[#All],[Customer Since]],,)</f>
        <v>2016</v>
      </c>
      <c r="M57" s="51">
        <f t="shared" ca="1" si="0"/>
        <v>8</v>
      </c>
      <c r="N57" s="50" t="str" cm="1">
        <f t="array" aca="1" ref="N57" ca="1">_xlfn.IFS(M57 = 1, "New Member", AND(M57 &gt; 1, M57 &lt; 5), "Bronze Member", AND(M57 &gt;= 5, M57 &lt; 10), "Silver Member", M57 &gt;= 10, "Gold Member")</f>
        <v>Silver Member</v>
      </c>
    </row>
    <row r="58" spans="2:14" x14ac:dyDescent="0.3">
      <c r="B58" s="45" t="str" cm="1">
        <f t="array" ref="B58">_xlfn.XLOOKUP('Cross Referenced Data'!$C58,CustomerPersonalData[[#All],[Customer Name]],CustomerPersonalData[[#All],[Customer ID]],,)</f>
        <v>CID0054</v>
      </c>
      <c r="C58" s="45" t="s">
        <v>114</v>
      </c>
      <c r="D58" s="46" t="s">
        <v>115</v>
      </c>
      <c r="E58" s="47">
        <v>62</v>
      </c>
      <c r="F58" s="46" t="str" cm="1">
        <f t="array" ref="F58">_xlfn.XLOOKUP('Cross Referenced Data'!$C58,CustomerSalesData[[#All],[Customer Name]],CustomerSalesData[[#All],[Age Group]],,)</f>
        <v>56 to 65</v>
      </c>
      <c r="G58" s="46" t="s">
        <v>8</v>
      </c>
      <c r="H58" s="47" cm="1">
        <f t="array" ref="H58">_xlfn.XLOOKUP('Cross Referenced Data'!$C58,CustomerSalesData[[#All],[Customer Name]],CustomerSalesData[[#All],[Total Purchases]],,,)</f>
        <v>10</v>
      </c>
      <c r="I58" s="46" t="str" cm="1">
        <f t="array" ref="I58">_xlfn.IFS(H58 &lt;= 10, "Low Purchaser", AND(H58 &gt; 10, H58 &lt;= 50), "Moderate Purchaser", AND(H58 &gt; 50, H58 &lt;= 80), "High Purchaser", H58 &gt; 80, "Top Purchaser")</f>
        <v>Low Purchaser</v>
      </c>
      <c r="J58" s="48" cm="1">
        <f t="array" ref="J58">_xlfn.XLOOKUP('Cross Referenced Data'!$C58,CustomerSalesData[[#All],[Customer Name]],CustomerSalesData[[#All],[Purchase Amount]],,)</f>
        <v>1010.36</v>
      </c>
      <c r="K58" s="46" t="str" cm="1">
        <f t="array" ref="K58">_xlfn.IFS(J58 &lt;= 500, "Low Value", AND(J58 &gt; 500, J58 &lt;= 2000), "Medium Value", AND(J58 &gt; 2000, J58 &lt;= 5000), "High Value", J58 &gt; 5000, "Premium Value")</f>
        <v>Medium Value</v>
      </c>
      <c r="L58" s="47" cm="1">
        <f t="array" ref="L58">_xlfn.XLOOKUP('Cross Referenced Data'!$C58,CustomerSalesData[[#All],[Customer Name]],CustomerSalesData[[#All],[Customer Since]],,)</f>
        <v>2022</v>
      </c>
      <c r="M58" s="47">
        <f t="shared" ca="1" si="0"/>
        <v>2</v>
      </c>
      <c r="N58" s="46" t="str" cm="1">
        <f t="array" aca="1" ref="N58" ca="1">_xlfn.IFS(M58 = 1, "New Member", AND(M58 &gt; 1, M58 &lt; 5), "Bronze Member", AND(M58 &gt;= 5, M58 &lt; 10), "Silver Member", M58 &gt;= 10, "Gold Member")</f>
        <v>Bronze Member</v>
      </c>
    </row>
    <row r="59" spans="2:14" x14ac:dyDescent="0.3">
      <c r="B59" s="49" t="str" cm="1">
        <f t="array" ref="B59">_xlfn.XLOOKUP('Cross Referenced Data'!$C59,CustomerPersonalData[[#All],[Customer Name]],CustomerPersonalData[[#All],[Customer ID]],,)</f>
        <v>CID0055</v>
      </c>
      <c r="C59" s="49" t="s">
        <v>116</v>
      </c>
      <c r="D59" s="50" t="s">
        <v>117</v>
      </c>
      <c r="E59" s="51">
        <v>32</v>
      </c>
      <c r="F59" s="50" t="str" cm="1">
        <f t="array" ref="F59">_xlfn.XLOOKUP('Cross Referenced Data'!$C59,CustomerSalesData[[#All],[Customer Name]],CustomerSalesData[[#All],[Age Group]],,)</f>
        <v>26 to 35</v>
      </c>
      <c r="G59" s="50" t="s">
        <v>13</v>
      </c>
      <c r="H59" s="51" cm="1">
        <f t="array" ref="H59">_xlfn.XLOOKUP('Cross Referenced Data'!$C59,CustomerSalesData[[#All],[Customer Name]],CustomerSalesData[[#All],[Total Purchases]],,,)</f>
        <v>28</v>
      </c>
      <c r="I59" s="50" t="str" cm="1">
        <f t="array" ref="I59">_xlfn.IFS(H59 &lt;= 10, "Low Purchaser", AND(H59 &gt; 10, H59 &lt;= 50), "Moderate Purchaser", AND(H59 &gt; 50, H59 &lt;= 80), "High Purchaser", H59 &gt; 80, "Top Purchaser")</f>
        <v>Moderate Purchaser</v>
      </c>
      <c r="J59" s="52" cm="1">
        <f t="array" ref="J59">_xlfn.XLOOKUP('Cross Referenced Data'!$C59,CustomerSalesData[[#All],[Customer Name]],CustomerSalesData[[#All],[Purchase Amount]],,)</f>
        <v>6595.3</v>
      </c>
      <c r="K59" s="50" t="str" cm="1">
        <f t="array" ref="K59">_xlfn.IFS(J59 &lt;= 500, "Low Value", AND(J59 &gt; 500, J59 &lt;= 2000), "Medium Value", AND(J59 &gt; 2000, J59 &lt;= 5000), "High Value", J59 &gt; 5000, "Premium Value")</f>
        <v>Premium Value</v>
      </c>
      <c r="L59" s="51" cm="1">
        <f t="array" ref="L59">_xlfn.XLOOKUP('Cross Referenced Data'!$C59,CustomerSalesData[[#All],[Customer Name]],CustomerSalesData[[#All],[Customer Since]],,)</f>
        <v>2022</v>
      </c>
      <c r="M59" s="51">
        <f t="shared" ca="1" si="0"/>
        <v>2</v>
      </c>
      <c r="N59" s="50" t="str" cm="1">
        <f t="array" aca="1" ref="N59" ca="1">_xlfn.IFS(M59 = 1, "New Member", AND(M59 &gt; 1, M59 &lt; 5), "Bronze Member", AND(M59 &gt;= 5, M59 &lt; 10), "Silver Member", M59 &gt;= 10, "Gold Member")</f>
        <v>Bronze Member</v>
      </c>
    </row>
    <row r="60" spans="2:14" x14ac:dyDescent="0.3">
      <c r="B60" s="45" t="str" cm="1">
        <f t="array" ref="B60">_xlfn.XLOOKUP('Cross Referenced Data'!$C60,CustomerPersonalData[[#All],[Customer Name]],CustomerPersonalData[[#All],[Customer ID]],,)</f>
        <v>CID0056</v>
      </c>
      <c r="C60" s="45" t="s">
        <v>118</v>
      </c>
      <c r="D60" s="46" t="s">
        <v>119</v>
      </c>
      <c r="E60" s="47">
        <v>64</v>
      </c>
      <c r="F60" s="46" t="str" cm="1">
        <f t="array" ref="F60">_xlfn.XLOOKUP('Cross Referenced Data'!$C60,CustomerSalesData[[#All],[Customer Name]],CustomerSalesData[[#All],[Age Group]],,)</f>
        <v>56 to 65</v>
      </c>
      <c r="G60" s="46" t="s">
        <v>8</v>
      </c>
      <c r="H60" s="47" cm="1">
        <f t="array" ref="H60">_xlfn.XLOOKUP('Cross Referenced Data'!$C60,CustomerSalesData[[#All],[Customer Name]],CustomerSalesData[[#All],[Total Purchases]],,,)</f>
        <v>95</v>
      </c>
      <c r="I60" s="46" t="str" cm="1">
        <f t="array" ref="I60">_xlfn.IFS(H60 &lt;= 10, "Low Purchaser", AND(H60 &gt; 10, H60 &lt;= 50), "Moderate Purchaser", AND(H60 &gt; 50, H60 &lt;= 80), "High Purchaser", H60 &gt; 80, "Top Purchaser")</f>
        <v>Top Purchaser</v>
      </c>
      <c r="J60" s="48" cm="1">
        <f t="array" ref="J60">_xlfn.XLOOKUP('Cross Referenced Data'!$C60,CustomerSalesData[[#All],[Customer Name]],CustomerSalesData[[#All],[Purchase Amount]],,)</f>
        <v>5401.05</v>
      </c>
      <c r="K60" s="46" t="str" cm="1">
        <f t="array" ref="K60">_xlfn.IFS(J60 &lt;= 500, "Low Value", AND(J60 &gt; 500, J60 &lt;= 2000), "Medium Value", AND(J60 &gt; 2000, J60 &lt;= 5000), "High Value", J60 &gt; 5000, "Premium Value")</f>
        <v>Premium Value</v>
      </c>
      <c r="L60" s="47" cm="1">
        <f t="array" ref="L60">_xlfn.XLOOKUP('Cross Referenced Data'!$C60,CustomerSalesData[[#All],[Customer Name]],CustomerSalesData[[#All],[Customer Since]],,)</f>
        <v>2013</v>
      </c>
      <c r="M60" s="47">
        <f t="shared" ca="1" si="0"/>
        <v>11</v>
      </c>
      <c r="N60" s="46" t="str" cm="1">
        <f t="array" aca="1" ref="N60" ca="1">_xlfn.IFS(M60 = 1, "New Member", AND(M60 &gt; 1, M60 &lt; 5), "Bronze Member", AND(M60 &gt;= 5, M60 &lt; 10), "Silver Member", M60 &gt;= 10, "Gold Member")</f>
        <v>Gold Member</v>
      </c>
    </row>
    <row r="61" spans="2:14" x14ac:dyDescent="0.3">
      <c r="B61" s="49" t="str" cm="1">
        <f t="array" ref="B61">_xlfn.XLOOKUP('Cross Referenced Data'!$C61,CustomerPersonalData[[#All],[Customer Name]],CustomerPersonalData[[#All],[Customer ID]],,)</f>
        <v>CID0057</v>
      </c>
      <c r="C61" s="49" t="s">
        <v>120</v>
      </c>
      <c r="D61" s="50" t="s">
        <v>121</v>
      </c>
      <c r="E61" s="51">
        <v>18</v>
      </c>
      <c r="F61" s="50" t="str" cm="1">
        <f t="array" ref="F61">_xlfn.XLOOKUP('Cross Referenced Data'!$C61,CustomerSalesData[[#All],[Customer Name]],CustomerSalesData[[#All],[Age Group]],,)</f>
        <v>18 to 25</v>
      </c>
      <c r="G61" s="50" t="s">
        <v>13</v>
      </c>
      <c r="H61" s="51" cm="1">
        <f t="array" ref="H61">_xlfn.XLOOKUP('Cross Referenced Data'!$C61,CustomerSalesData[[#All],[Customer Name]],CustomerSalesData[[#All],[Total Purchases]],,,)</f>
        <v>48</v>
      </c>
      <c r="I61" s="50" t="str" cm="1">
        <f t="array" ref="I61">_xlfn.IFS(H61 &lt;= 10, "Low Purchaser", AND(H61 &gt; 10, H61 &lt;= 50), "Moderate Purchaser", AND(H61 &gt; 50, H61 &lt;= 80), "High Purchaser", H61 &gt; 80, "Top Purchaser")</f>
        <v>Moderate Purchaser</v>
      </c>
      <c r="J61" s="52" cm="1">
        <f t="array" ref="J61">_xlfn.XLOOKUP('Cross Referenced Data'!$C61,CustomerSalesData[[#All],[Customer Name]],CustomerSalesData[[#All],[Purchase Amount]],,)</f>
        <v>4245.5200000000004</v>
      </c>
      <c r="K61" s="50" t="str" cm="1">
        <f t="array" ref="K61">_xlfn.IFS(J61 &lt;= 500, "Low Value", AND(J61 &gt; 500, J61 &lt;= 2000), "Medium Value", AND(J61 &gt; 2000, J61 &lt;= 5000), "High Value", J61 &gt; 5000, "Premium Value")</f>
        <v>High Value</v>
      </c>
      <c r="L61" s="51" cm="1">
        <f t="array" ref="L61">_xlfn.XLOOKUP('Cross Referenced Data'!$C61,CustomerSalesData[[#All],[Customer Name]],CustomerSalesData[[#All],[Customer Since]],,)</f>
        <v>2015</v>
      </c>
      <c r="M61" s="51">
        <f t="shared" ca="1" si="0"/>
        <v>9</v>
      </c>
      <c r="N61" s="50" t="str" cm="1">
        <f t="array" aca="1" ref="N61" ca="1">_xlfn.IFS(M61 = 1, "New Member", AND(M61 &gt; 1, M61 &lt; 5), "Bronze Member", AND(M61 &gt;= 5, M61 &lt; 10), "Silver Member", M61 &gt;= 10, "Gold Member")</f>
        <v>Silver Member</v>
      </c>
    </row>
    <row r="62" spans="2:14" x14ac:dyDescent="0.3">
      <c r="B62" s="45" t="str" cm="1">
        <f t="array" ref="B62">_xlfn.XLOOKUP('Cross Referenced Data'!$C62,CustomerPersonalData[[#All],[Customer Name]],CustomerPersonalData[[#All],[Customer ID]],,)</f>
        <v>CID0058</v>
      </c>
      <c r="C62" s="45" t="s">
        <v>122</v>
      </c>
      <c r="D62" s="46" t="s">
        <v>123</v>
      </c>
      <c r="E62" s="47">
        <v>34</v>
      </c>
      <c r="F62" s="46" t="str" cm="1">
        <f t="array" ref="F62">_xlfn.XLOOKUP('Cross Referenced Data'!$C62,CustomerSalesData[[#All],[Customer Name]],CustomerSalesData[[#All],[Age Group]],,)</f>
        <v>26 to 35</v>
      </c>
      <c r="G62" s="46" t="s">
        <v>13</v>
      </c>
      <c r="H62" s="47" cm="1">
        <f t="array" ref="H62">_xlfn.XLOOKUP('Cross Referenced Data'!$C62,CustomerSalesData[[#All],[Customer Name]],CustomerSalesData[[#All],[Total Purchases]],,,)</f>
        <v>33</v>
      </c>
      <c r="I62" s="46" t="str" cm="1">
        <f t="array" ref="I62">_xlfn.IFS(H62 &lt;= 10, "Low Purchaser", AND(H62 &gt; 10, H62 &lt;= 50), "Moderate Purchaser", AND(H62 &gt; 50, H62 &lt;= 80), "High Purchaser", H62 &gt; 80, "Top Purchaser")</f>
        <v>Moderate Purchaser</v>
      </c>
      <c r="J62" s="48" cm="1">
        <f t="array" ref="J62">_xlfn.XLOOKUP('Cross Referenced Data'!$C62,CustomerSalesData[[#All],[Customer Name]],CustomerSalesData[[#All],[Purchase Amount]],,)</f>
        <v>5797.53</v>
      </c>
      <c r="K62" s="46" t="str" cm="1">
        <f t="array" ref="K62">_xlfn.IFS(J62 &lt;= 500, "Low Value", AND(J62 &gt; 500, J62 &lt;= 2000), "Medium Value", AND(J62 &gt; 2000, J62 &lt;= 5000), "High Value", J62 &gt; 5000, "Premium Value")</f>
        <v>Premium Value</v>
      </c>
      <c r="L62" s="47" cm="1">
        <f t="array" ref="L62">_xlfn.XLOOKUP('Cross Referenced Data'!$C62,CustomerSalesData[[#All],[Customer Name]],CustomerSalesData[[#All],[Customer Since]],,)</f>
        <v>2010</v>
      </c>
      <c r="M62" s="47">
        <f t="shared" ca="1" si="0"/>
        <v>14</v>
      </c>
      <c r="N62" s="46" t="str" cm="1">
        <f t="array" aca="1" ref="N62" ca="1">_xlfn.IFS(M62 = 1, "New Member", AND(M62 &gt; 1, M62 &lt; 5), "Bronze Member", AND(M62 &gt;= 5, M62 &lt; 10), "Silver Member", M62 &gt;= 10, "Gold Member")</f>
        <v>Gold Member</v>
      </c>
    </row>
    <row r="63" spans="2:14" x14ac:dyDescent="0.3">
      <c r="B63" s="49" t="str" cm="1">
        <f t="array" ref="B63">_xlfn.XLOOKUP('Cross Referenced Data'!$C63,CustomerPersonalData[[#All],[Customer Name]],CustomerPersonalData[[#All],[Customer ID]],,)</f>
        <v>CID0059</v>
      </c>
      <c r="C63" s="49" t="s">
        <v>124</v>
      </c>
      <c r="D63" s="50" t="s">
        <v>125</v>
      </c>
      <c r="E63" s="51">
        <v>28</v>
      </c>
      <c r="F63" s="50" t="str" cm="1">
        <f t="array" ref="F63">_xlfn.XLOOKUP('Cross Referenced Data'!$C63,CustomerSalesData[[#All],[Customer Name]],CustomerSalesData[[#All],[Age Group]],,)</f>
        <v>26 to 35</v>
      </c>
      <c r="G63" s="50" t="s">
        <v>8</v>
      </c>
      <c r="H63" s="51" cm="1">
        <f t="array" ref="H63">_xlfn.XLOOKUP('Cross Referenced Data'!$C63,CustomerSalesData[[#All],[Customer Name]],CustomerSalesData[[#All],[Total Purchases]],,,)</f>
        <v>3</v>
      </c>
      <c r="I63" s="50" t="str" cm="1">
        <f t="array" ref="I63">_xlfn.IFS(H63 &lt;= 10, "Low Purchaser", AND(H63 &gt; 10, H63 &lt;= 50), "Moderate Purchaser", AND(H63 &gt; 50, H63 &lt;= 80), "High Purchaser", H63 &gt; 80, "Top Purchaser")</f>
        <v>Low Purchaser</v>
      </c>
      <c r="J63" s="52" cm="1">
        <f t="array" ref="J63">_xlfn.XLOOKUP('Cross Referenced Data'!$C63,CustomerSalesData[[#All],[Customer Name]],CustomerSalesData[[#All],[Purchase Amount]],,)</f>
        <v>1530.79</v>
      </c>
      <c r="K63" s="50" t="str" cm="1">
        <f t="array" ref="K63">_xlfn.IFS(J63 &lt;= 500, "Low Value", AND(J63 &gt; 500, J63 &lt;= 2000), "Medium Value", AND(J63 &gt; 2000, J63 &lt;= 5000), "High Value", J63 &gt; 5000, "Premium Value")</f>
        <v>Medium Value</v>
      </c>
      <c r="L63" s="51" cm="1">
        <f t="array" ref="L63">_xlfn.XLOOKUP('Cross Referenced Data'!$C63,CustomerSalesData[[#All],[Customer Name]],CustomerSalesData[[#All],[Customer Since]],,)</f>
        <v>2016</v>
      </c>
      <c r="M63" s="51">
        <f t="shared" ca="1" si="0"/>
        <v>8</v>
      </c>
      <c r="N63" s="50" t="str" cm="1">
        <f t="array" aca="1" ref="N63" ca="1">_xlfn.IFS(M63 = 1, "New Member", AND(M63 &gt; 1, M63 &lt; 5), "Bronze Member", AND(M63 &gt;= 5, M63 &lt; 10), "Silver Member", M63 &gt;= 10, "Gold Member")</f>
        <v>Silver Member</v>
      </c>
    </row>
    <row r="64" spans="2:14" x14ac:dyDescent="0.3">
      <c r="B64" s="45" t="str" cm="1">
        <f t="array" ref="B64">_xlfn.XLOOKUP('Cross Referenced Data'!$C64,CustomerPersonalData[[#All],[Customer Name]],CustomerPersonalData[[#All],[Customer ID]],,)</f>
        <v>CID0060</v>
      </c>
      <c r="C64" s="45" t="s">
        <v>126</v>
      </c>
      <c r="D64" s="46" t="s">
        <v>127</v>
      </c>
      <c r="E64" s="47">
        <v>21</v>
      </c>
      <c r="F64" s="46" t="str" cm="1">
        <f t="array" ref="F64">_xlfn.XLOOKUP('Cross Referenced Data'!$C64,CustomerSalesData[[#All],[Customer Name]],CustomerSalesData[[#All],[Age Group]],,)</f>
        <v>18 to 25</v>
      </c>
      <c r="G64" s="46" t="s">
        <v>13</v>
      </c>
      <c r="H64" s="47" cm="1">
        <f t="array" ref="H64">_xlfn.XLOOKUP('Cross Referenced Data'!$C64,CustomerSalesData[[#All],[Customer Name]],CustomerSalesData[[#All],[Total Purchases]],,,)</f>
        <v>63</v>
      </c>
      <c r="I64" s="46" t="str" cm="1">
        <f t="array" ref="I64">_xlfn.IFS(H64 &lt;= 10, "Low Purchaser", AND(H64 &gt; 10, H64 &lt;= 50), "Moderate Purchaser", AND(H64 &gt; 50, H64 &lt;= 80), "High Purchaser", H64 &gt; 80, "Top Purchaser")</f>
        <v>High Purchaser</v>
      </c>
      <c r="J64" s="48" cm="1">
        <f t="array" ref="J64">_xlfn.XLOOKUP('Cross Referenced Data'!$C64,CustomerSalesData[[#All],[Customer Name]],CustomerSalesData[[#All],[Purchase Amount]],,)</f>
        <v>5269.19</v>
      </c>
      <c r="K64" s="46" t="str" cm="1">
        <f t="array" ref="K64">_xlfn.IFS(J64 &lt;= 500, "Low Value", AND(J64 &gt; 500, J64 &lt;= 2000), "Medium Value", AND(J64 &gt; 2000, J64 &lt;= 5000), "High Value", J64 &gt; 5000, "Premium Value")</f>
        <v>Premium Value</v>
      </c>
      <c r="L64" s="47" cm="1">
        <f t="array" ref="L64">_xlfn.XLOOKUP('Cross Referenced Data'!$C64,CustomerSalesData[[#All],[Customer Name]],CustomerSalesData[[#All],[Customer Since]],,)</f>
        <v>2017</v>
      </c>
      <c r="M64" s="47">
        <f t="shared" ca="1" si="0"/>
        <v>7</v>
      </c>
      <c r="N64" s="46" t="str" cm="1">
        <f t="array" aca="1" ref="N64" ca="1">_xlfn.IFS(M64 = 1, "New Member", AND(M64 &gt; 1, M64 &lt; 5), "Bronze Member", AND(M64 &gt;= 5, M64 &lt; 10), "Silver Member", M64 &gt;= 10, "Gold Member")</f>
        <v>Silver Member</v>
      </c>
    </row>
    <row r="65" spans="2:14" x14ac:dyDescent="0.3">
      <c r="B65" s="49" t="str" cm="1">
        <f t="array" ref="B65">_xlfn.XLOOKUP('Cross Referenced Data'!$C65,CustomerPersonalData[[#All],[Customer Name]],CustomerPersonalData[[#All],[Customer ID]],,)</f>
        <v>CID0061</v>
      </c>
      <c r="C65" s="49" t="s">
        <v>128</v>
      </c>
      <c r="D65" s="50" t="s">
        <v>129</v>
      </c>
      <c r="E65" s="51">
        <v>19</v>
      </c>
      <c r="F65" s="50" t="str" cm="1">
        <f t="array" ref="F65">_xlfn.XLOOKUP('Cross Referenced Data'!$C65,CustomerSalesData[[#All],[Customer Name]],CustomerSalesData[[#All],[Age Group]],,)</f>
        <v>18 to 25</v>
      </c>
      <c r="G65" s="50" t="s">
        <v>13</v>
      </c>
      <c r="H65" s="51" cm="1">
        <f t="array" ref="H65">_xlfn.XLOOKUP('Cross Referenced Data'!$C65,CustomerSalesData[[#All],[Customer Name]],CustomerSalesData[[#All],[Total Purchases]],,,)</f>
        <v>35</v>
      </c>
      <c r="I65" s="50" t="str" cm="1">
        <f t="array" ref="I65">_xlfn.IFS(H65 &lt;= 10, "Low Purchaser", AND(H65 &gt; 10, H65 &lt;= 50), "Moderate Purchaser", AND(H65 &gt; 50, H65 &lt;= 80), "High Purchaser", H65 &gt; 80, "Top Purchaser")</f>
        <v>Moderate Purchaser</v>
      </c>
      <c r="J65" s="52" cm="1">
        <f t="array" ref="J65">_xlfn.XLOOKUP('Cross Referenced Data'!$C65,CustomerSalesData[[#All],[Customer Name]],CustomerSalesData[[#All],[Purchase Amount]],,)</f>
        <v>1830.69</v>
      </c>
      <c r="K65" s="50" t="str" cm="1">
        <f t="array" ref="K65">_xlfn.IFS(J65 &lt;= 500, "Low Value", AND(J65 &gt; 500, J65 &lt;= 2000), "Medium Value", AND(J65 &gt; 2000, J65 &lt;= 5000), "High Value", J65 &gt; 5000, "Premium Value")</f>
        <v>Medium Value</v>
      </c>
      <c r="L65" s="51" cm="1">
        <f t="array" ref="L65">_xlfn.XLOOKUP('Cross Referenced Data'!$C65,CustomerSalesData[[#All],[Customer Name]],CustomerSalesData[[#All],[Customer Since]],,)</f>
        <v>2017</v>
      </c>
      <c r="M65" s="51">
        <f t="shared" ca="1" si="0"/>
        <v>7</v>
      </c>
      <c r="N65" s="50" t="str" cm="1">
        <f t="array" aca="1" ref="N65" ca="1">_xlfn.IFS(M65 = 1, "New Member", AND(M65 &gt; 1, M65 &lt; 5), "Bronze Member", AND(M65 &gt;= 5, M65 &lt; 10), "Silver Member", M65 &gt;= 10, "Gold Member")</f>
        <v>Silver Member</v>
      </c>
    </row>
    <row r="66" spans="2:14" x14ac:dyDescent="0.3">
      <c r="B66" s="45" t="str" cm="1">
        <f t="array" ref="B66">_xlfn.XLOOKUP('Cross Referenced Data'!$C66,CustomerPersonalData[[#All],[Customer Name]],CustomerPersonalData[[#All],[Customer ID]],,)</f>
        <v>CID0062</v>
      </c>
      <c r="C66" s="45" t="s">
        <v>130</v>
      </c>
      <c r="D66" s="46" t="s">
        <v>131</v>
      </c>
      <c r="E66" s="47">
        <v>69</v>
      </c>
      <c r="F66" s="46" t="str" cm="1">
        <f t="array" ref="F66">_xlfn.XLOOKUP('Cross Referenced Data'!$C66,CustomerSalesData[[#All],[Customer Name]],CustomerSalesData[[#All],[Age Group]],,)</f>
        <v>66 to 70</v>
      </c>
      <c r="G66" s="46" t="s">
        <v>13</v>
      </c>
      <c r="H66" s="47" cm="1">
        <f t="array" ref="H66">_xlfn.XLOOKUP('Cross Referenced Data'!$C66,CustomerSalesData[[#All],[Customer Name]],CustomerSalesData[[#All],[Total Purchases]],,,)</f>
        <v>14</v>
      </c>
      <c r="I66" s="46" t="str" cm="1">
        <f t="array" ref="I66">_xlfn.IFS(H66 &lt;= 10, "Low Purchaser", AND(H66 &gt; 10, H66 &lt;= 50), "Moderate Purchaser", AND(H66 &gt; 50, H66 &lt;= 80), "High Purchaser", H66 &gt; 80, "Top Purchaser")</f>
        <v>Moderate Purchaser</v>
      </c>
      <c r="J66" s="48" cm="1">
        <f t="array" ref="J66">_xlfn.XLOOKUP('Cross Referenced Data'!$C66,CustomerSalesData[[#All],[Customer Name]],CustomerSalesData[[#All],[Purchase Amount]],,)</f>
        <v>172.69</v>
      </c>
      <c r="K66" s="46" t="str" cm="1">
        <f t="array" ref="K66">_xlfn.IFS(J66 &lt;= 500, "Low Value", AND(J66 &gt; 500, J66 &lt;= 2000), "Medium Value", AND(J66 &gt; 2000, J66 &lt;= 5000), "High Value", J66 &gt; 5000, "Premium Value")</f>
        <v>Low Value</v>
      </c>
      <c r="L66" s="47" cm="1">
        <f t="array" ref="L66">_xlfn.XLOOKUP('Cross Referenced Data'!$C66,CustomerSalesData[[#All],[Customer Name]],CustomerSalesData[[#All],[Customer Since]],,)</f>
        <v>2020</v>
      </c>
      <c r="M66" s="47">
        <f t="shared" ca="1" si="0"/>
        <v>4</v>
      </c>
      <c r="N66" s="46" t="str" cm="1">
        <f t="array" aca="1" ref="N66" ca="1">_xlfn.IFS(M66 = 1, "New Member", AND(M66 &gt; 1, M66 &lt; 5), "Bronze Member", AND(M66 &gt;= 5, M66 &lt; 10), "Silver Member", M66 &gt;= 10, "Gold Member")</f>
        <v>Bronze Member</v>
      </c>
    </row>
    <row r="67" spans="2:14" x14ac:dyDescent="0.3">
      <c r="B67" s="49" t="str" cm="1">
        <f t="array" ref="B67">_xlfn.XLOOKUP('Cross Referenced Data'!$C67,CustomerPersonalData[[#All],[Customer Name]],CustomerPersonalData[[#All],[Customer ID]],,)</f>
        <v>CID0063</v>
      </c>
      <c r="C67" s="49" t="s">
        <v>132</v>
      </c>
      <c r="D67" s="50" t="s">
        <v>133</v>
      </c>
      <c r="E67" s="51">
        <v>68</v>
      </c>
      <c r="F67" s="50" t="str" cm="1">
        <f t="array" ref="F67">_xlfn.XLOOKUP('Cross Referenced Data'!$C67,CustomerSalesData[[#All],[Customer Name]],CustomerSalesData[[#All],[Age Group]],,)</f>
        <v>66 to 70</v>
      </c>
      <c r="G67" s="50" t="s">
        <v>13</v>
      </c>
      <c r="H67" s="51" cm="1">
        <f t="array" ref="H67">_xlfn.XLOOKUP('Cross Referenced Data'!$C67,CustomerSalesData[[#All],[Customer Name]],CustomerSalesData[[#All],[Total Purchases]],,,)</f>
        <v>91</v>
      </c>
      <c r="I67" s="50" t="str" cm="1">
        <f t="array" ref="I67">_xlfn.IFS(H67 &lt;= 10, "Low Purchaser", AND(H67 &gt; 10, H67 &lt;= 50), "Moderate Purchaser", AND(H67 &gt; 50, H67 &lt;= 80), "High Purchaser", H67 &gt; 80, "Top Purchaser")</f>
        <v>Top Purchaser</v>
      </c>
      <c r="J67" s="52" cm="1">
        <f t="array" ref="J67">_xlfn.XLOOKUP('Cross Referenced Data'!$C67,CustomerSalesData[[#All],[Customer Name]],CustomerSalesData[[#All],[Purchase Amount]],,)</f>
        <v>8280.36</v>
      </c>
      <c r="K67" s="50" t="str" cm="1">
        <f t="array" ref="K67">_xlfn.IFS(J67 &lt;= 500, "Low Value", AND(J67 &gt; 500, J67 &lt;= 2000), "Medium Value", AND(J67 &gt; 2000, J67 &lt;= 5000), "High Value", J67 &gt; 5000, "Premium Value")</f>
        <v>Premium Value</v>
      </c>
      <c r="L67" s="51" cm="1">
        <f t="array" ref="L67">_xlfn.XLOOKUP('Cross Referenced Data'!$C67,CustomerSalesData[[#All],[Customer Name]],CustomerSalesData[[#All],[Customer Since]],,)</f>
        <v>2020</v>
      </c>
      <c r="M67" s="51">
        <f t="shared" ca="1" si="0"/>
        <v>4</v>
      </c>
      <c r="N67" s="50" t="str" cm="1">
        <f t="array" aca="1" ref="N67" ca="1">_xlfn.IFS(M67 = 1, "New Member", AND(M67 &gt; 1, M67 &lt; 5), "Bronze Member", AND(M67 &gt;= 5, M67 &lt; 10), "Silver Member", M67 &gt;= 10, "Gold Member")</f>
        <v>Bronze Member</v>
      </c>
    </row>
    <row r="68" spans="2:14" x14ac:dyDescent="0.3">
      <c r="B68" s="45" t="str" cm="1">
        <f t="array" ref="B68">_xlfn.XLOOKUP('Cross Referenced Data'!$C68,CustomerPersonalData[[#All],[Customer Name]],CustomerPersonalData[[#All],[Customer ID]],,)</f>
        <v>CID0064</v>
      </c>
      <c r="C68" s="45" t="s">
        <v>134</v>
      </c>
      <c r="D68" s="46" t="s">
        <v>135</v>
      </c>
      <c r="E68" s="47">
        <v>48</v>
      </c>
      <c r="F68" s="46" t="str" cm="1">
        <f t="array" ref="F68">_xlfn.XLOOKUP('Cross Referenced Data'!$C68,CustomerSalesData[[#All],[Customer Name]],CustomerSalesData[[#All],[Age Group]],,)</f>
        <v>46 to 55</v>
      </c>
      <c r="G68" s="46" t="s">
        <v>13</v>
      </c>
      <c r="H68" s="47" cm="1">
        <f t="array" ref="H68">_xlfn.XLOOKUP('Cross Referenced Data'!$C68,CustomerSalesData[[#All],[Customer Name]],CustomerSalesData[[#All],[Total Purchases]],,,)</f>
        <v>56</v>
      </c>
      <c r="I68" s="46" t="str" cm="1">
        <f t="array" ref="I68">_xlfn.IFS(H68 &lt;= 10, "Low Purchaser", AND(H68 &gt; 10, H68 &lt;= 50), "Moderate Purchaser", AND(H68 &gt; 50, H68 &lt;= 80), "High Purchaser", H68 &gt; 80, "Top Purchaser")</f>
        <v>High Purchaser</v>
      </c>
      <c r="J68" s="48" cm="1">
        <f t="array" ref="J68">_xlfn.XLOOKUP('Cross Referenced Data'!$C68,CustomerSalesData[[#All],[Customer Name]],CustomerSalesData[[#All],[Purchase Amount]],,)</f>
        <v>5965.56</v>
      </c>
      <c r="K68" s="46" t="str" cm="1">
        <f t="array" ref="K68">_xlfn.IFS(J68 &lt;= 500, "Low Value", AND(J68 &gt; 500, J68 &lt;= 2000), "Medium Value", AND(J68 &gt; 2000, J68 &lt;= 5000), "High Value", J68 &gt; 5000, "Premium Value")</f>
        <v>Premium Value</v>
      </c>
      <c r="L68" s="47" cm="1">
        <f t="array" ref="L68">_xlfn.XLOOKUP('Cross Referenced Data'!$C68,CustomerSalesData[[#All],[Customer Name]],CustomerSalesData[[#All],[Customer Since]],,)</f>
        <v>2020</v>
      </c>
      <c r="M68" s="47">
        <f t="shared" ca="1" si="0"/>
        <v>4</v>
      </c>
      <c r="N68" s="46" t="str" cm="1">
        <f t="array" aca="1" ref="N68" ca="1">_xlfn.IFS(M68 = 1, "New Member", AND(M68 &gt; 1, M68 &lt; 5), "Bronze Member", AND(M68 &gt;= 5, M68 &lt; 10), "Silver Member", M68 &gt;= 10, "Gold Member")</f>
        <v>Bronze Member</v>
      </c>
    </row>
    <row r="69" spans="2:14" x14ac:dyDescent="0.3">
      <c r="B69" s="49" t="str" cm="1">
        <f t="array" ref="B69">_xlfn.XLOOKUP('Cross Referenced Data'!$C69,CustomerPersonalData[[#All],[Customer Name]],CustomerPersonalData[[#All],[Customer ID]],,)</f>
        <v>CID0065</v>
      </c>
      <c r="C69" s="49" t="s">
        <v>136</v>
      </c>
      <c r="D69" s="50" t="s">
        <v>137</v>
      </c>
      <c r="E69" s="51">
        <v>22</v>
      </c>
      <c r="F69" s="50" t="str" cm="1">
        <f t="array" ref="F69">_xlfn.XLOOKUP('Cross Referenced Data'!$C69,CustomerSalesData[[#All],[Customer Name]],CustomerSalesData[[#All],[Age Group]],,)</f>
        <v>18 to 25</v>
      </c>
      <c r="G69" s="50" t="s">
        <v>8</v>
      </c>
      <c r="H69" s="51" cm="1">
        <f t="array" ref="H69">_xlfn.XLOOKUP('Cross Referenced Data'!$C69,CustomerSalesData[[#All],[Customer Name]],CustomerSalesData[[#All],[Total Purchases]],,,)</f>
        <v>95</v>
      </c>
      <c r="I69" s="50" t="str" cm="1">
        <f t="array" ref="I69">_xlfn.IFS(H69 &lt;= 10, "Low Purchaser", AND(H69 &gt; 10, H69 &lt;= 50), "Moderate Purchaser", AND(H69 &gt; 50, H69 &lt;= 80), "High Purchaser", H69 &gt; 80, "Top Purchaser")</f>
        <v>Top Purchaser</v>
      </c>
      <c r="J69" s="52" cm="1">
        <f t="array" ref="J69">_xlfn.XLOOKUP('Cross Referenced Data'!$C69,CustomerSalesData[[#All],[Customer Name]],CustomerSalesData[[#All],[Purchase Amount]],,)</f>
        <v>7144</v>
      </c>
      <c r="K69" s="50" t="str" cm="1">
        <f t="array" ref="K69">_xlfn.IFS(J69 &lt;= 500, "Low Value", AND(J69 &gt; 500, J69 &lt;= 2000), "Medium Value", AND(J69 &gt; 2000, J69 &lt;= 5000), "High Value", J69 &gt; 5000, "Premium Value")</f>
        <v>Premium Value</v>
      </c>
      <c r="L69" s="51" cm="1">
        <f t="array" ref="L69">_xlfn.XLOOKUP('Cross Referenced Data'!$C69,CustomerSalesData[[#All],[Customer Name]],CustomerSalesData[[#All],[Customer Since]],,)</f>
        <v>2023</v>
      </c>
      <c r="M69" s="51">
        <f t="shared" ref="M69:M132" ca="1" si="1">YEAR(TODAY())-L69</f>
        <v>1</v>
      </c>
      <c r="N69" s="50" t="str" cm="1">
        <f t="array" aca="1" ref="N69" ca="1">_xlfn.IFS(M69 = 1, "New Member", AND(M69 &gt; 1, M69 &lt; 5), "Bronze Member", AND(M69 &gt;= 5, M69 &lt; 10), "Silver Member", M69 &gt;= 10, "Gold Member")</f>
        <v>New Member</v>
      </c>
    </row>
    <row r="70" spans="2:14" x14ac:dyDescent="0.3">
      <c r="B70" s="45" t="str" cm="1">
        <f t="array" ref="B70">_xlfn.XLOOKUP('Cross Referenced Data'!$C70,CustomerPersonalData[[#All],[Customer Name]],CustomerPersonalData[[#All],[Customer ID]],,)</f>
        <v>CID0066</v>
      </c>
      <c r="C70" s="45" t="s">
        <v>138</v>
      </c>
      <c r="D70" s="46" t="s">
        <v>139</v>
      </c>
      <c r="E70" s="47">
        <v>52</v>
      </c>
      <c r="F70" s="46" t="str" cm="1">
        <f t="array" ref="F70">_xlfn.XLOOKUP('Cross Referenced Data'!$C70,CustomerSalesData[[#All],[Customer Name]],CustomerSalesData[[#All],[Age Group]],,)</f>
        <v>46 to 55</v>
      </c>
      <c r="G70" s="46" t="s">
        <v>13</v>
      </c>
      <c r="H70" s="47" cm="1">
        <f t="array" ref="H70">_xlfn.XLOOKUP('Cross Referenced Data'!$C70,CustomerSalesData[[#All],[Customer Name]],CustomerSalesData[[#All],[Total Purchases]],,,)</f>
        <v>57</v>
      </c>
      <c r="I70" s="46" t="str" cm="1">
        <f t="array" ref="I70">_xlfn.IFS(H70 &lt;= 10, "Low Purchaser", AND(H70 &gt; 10, H70 &lt;= 50), "Moderate Purchaser", AND(H70 &gt; 50, H70 &lt;= 80), "High Purchaser", H70 &gt; 80, "Top Purchaser")</f>
        <v>High Purchaser</v>
      </c>
      <c r="J70" s="48" cm="1">
        <f t="array" ref="J70">_xlfn.XLOOKUP('Cross Referenced Data'!$C70,CustomerSalesData[[#All],[Customer Name]],CustomerSalesData[[#All],[Purchase Amount]],,)</f>
        <v>6561.93</v>
      </c>
      <c r="K70" s="46" t="str" cm="1">
        <f t="array" ref="K70">_xlfn.IFS(J70 &lt;= 500, "Low Value", AND(J70 &gt; 500, J70 &lt;= 2000), "Medium Value", AND(J70 &gt; 2000, J70 &lt;= 5000), "High Value", J70 &gt; 5000, "Premium Value")</f>
        <v>Premium Value</v>
      </c>
      <c r="L70" s="47" cm="1">
        <f t="array" ref="L70">_xlfn.XLOOKUP('Cross Referenced Data'!$C70,CustomerSalesData[[#All],[Customer Name]],CustomerSalesData[[#All],[Customer Since]],,)</f>
        <v>2015</v>
      </c>
      <c r="M70" s="47">
        <f t="shared" ca="1" si="1"/>
        <v>9</v>
      </c>
      <c r="N70" s="46" t="str" cm="1">
        <f t="array" aca="1" ref="N70" ca="1">_xlfn.IFS(M70 = 1, "New Member", AND(M70 &gt; 1, M70 &lt; 5), "Bronze Member", AND(M70 &gt;= 5, M70 &lt; 10), "Silver Member", M70 &gt;= 10, "Gold Member")</f>
        <v>Silver Member</v>
      </c>
    </row>
    <row r="71" spans="2:14" x14ac:dyDescent="0.3">
      <c r="B71" s="49" t="str" cm="1">
        <f t="array" ref="B71">_xlfn.XLOOKUP('Cross Referenced Data'!$C71,CustomerPersonalData[[#All],[Customer Name]],CustomerPersonalData[[#All],[Customer ID]],,)</f>
        <v>CID0067</v>
      </c>
      <c r="C71" s="49" t="s">
        <v>140</v>
      </c>
      <c r="D71" s="50" t="s">
        <v>141</v>
      </c>
      <c r="E71" s="51">
        <v>62</v>
      </c>
      <c r="F71" s="50" t="str" cm="1">
        <f t="array" ref="F71">_xlfn.XLOOKUP('Cross Referenced Data'!$C71,CustomerSalesData[[#All],[Customer Name]],CustomerSalesData[[#All],[Age Group]],,)</f>
        <v>56 to 65</v>
      </c>
      <c r="G71" s="50" t="s">
        <v>8</v>
      </c>
      <c r="H71" s="51" cm="1">
        <f t="array" ref="H71">_xlfn.XLOOKUP('Cross Referenced Data'!$C71,CustomerSalesData[[#All],[Customer Name]],CustomerSalesData[[#All],[Total Purchases]],,,)</f>
        <v>93</v>
      </c>
      <c r="I71" s="50" t="str" cm="1">
        <f t="array" ref="I71">_xlfn.IFS(H71 &lt;= 10, "Low Purchaser", AND(H71 &gt; 10, H71 &lt;= 50), "Moderate Purchaser", AND(H71 &gt; 50, H71 &lt;= 80), "High Purchaser", H71 &gt; 80, "Top Purchaser")</f>
        <v>Top Purchaser</v>
      </c>
      <c r="J71" s="52" cm="1">
        <f t="array" ref="J71">_xlfn.XLOOKUP('Cross Referenced Data'!$C71,CustomerSalesData[[#All],[Customer Name]],CustomerSalesData[[#All],[Purchase Amount]],,)</f>
        <v>3668.94</v>
      </c>
      <c r="K71" s="50" t="str" cm="1">
        <f t="array" ref="K71">_xlfn.IFS(J71 &lt;= 500, "Low Value", AND(J71 &gt; 500, J71 &lt;= 2000), "Medium Value", AND(J71 &gt; 2000, J71 &lt;= 5000), "High Value", J71 &gt; 5000, "Premium Value")</f>
        <v>High Value</v>
      </c>
      <c r="L71" s="51" cm="1">
        <f t="array" ref="L71">_xlfn.XLOOKUP('Cross Referenced Data'!$C71,CustomerSalesData[[#All],[Customer Name]],CustomerSalesData[[#All],[Customer Since]],,)</f>
        <v>2014</v>
      </c>
      <c r="M71" s="51">
        <f t="shared" ca="1" si="1"/>
        <v>10</v>
      </c>
      <c r="N71" s="50" t="str" cm="1">
        <f t="array" aca="1" ref="N71" ca="1">_xlfn.IFS(M71 = 1, "New Member", AND(M71 &gt; 1, M71 &lt; 5), "Bronze Member", AND(M71 &gt;= 5, M71 &lt; 10), "Silver Member", M71 &gt;= 10, "Gold Member")</f>
        <v>Gold Member</v>
      </c>
    </row>
    <row r="72" spans="2:14" x14ac:dyDescent="0.3">
      <c r="B72" s="45" t="str" cm="1">
        <f t="array" ref="B72">_xlfn.XLOOKUP('Cross Referenced Data'!$C72,CustomerPersonalData[[#All],[Customer Name]],CustomerPersonalData[[#All],[Customer ID]],,)</f>
        <v>CID0068</v>
      </c>
      <c r="C72" s="45" t="s">
        <v>142</v>
      </c>
      <c r="D72" s="46" t="s">
        <v>143</v>
      </c>
      <c r="E72" s="47">
        <v>67</v>
      </c>
      <c r="F72" s="46" t="str" cm="1">
        <f t="array" ref="F72">_xlfn.XLOOKUP('Cross Referenced Data'!$C72,CustomerSalesData[[#All],[Customer Name]],CustomerSalesData[[#All],[Age Group]],,)</f>
        <v>66 to 70</v>
      </c>
      <c r="G72" s="46" t="s">
        <v>13</v>
      </c>
      <c r="H72" s="47" cm="1">
        <f t="array" ref="H72">_xlfn.XLOOKUP('Cross Referenced Data'!$C72,CustomerSalesData[[#All],[Customer Name]],CustomerSalesData[[#All],[Total Purchases]],,,)</f>
        <v>9</v>
      </c>
      <c r="I72" s="46" t="str" cm="1">
        <f t="array" ref="I72">_xlfn.IFS(H72 &lt;= 10, "Low Purchaser", AND(H72 &gt; 10, H72 &lt;= 50), "Moderate Purchaser", AND(H72 &gt; 50, H72 &lt;= 80), "High Purchaser", H72 &gt; 80, "Top Purchaser")</f>
        <v>Low Purchaser</v>
      </c>
      <c r="J72" s="48" cm="1">
        <f t="array" ref="J72">_xlfn.XLOOKUP('Cross Referenced Data'!$C72,CustomerSalesData[[#All],[Customer Name]],CustomerSalesData[[#All],[Purchase Amount]],,)</f>
        <v>9725.34</v>
      </c>
      <c r="K72" s="46" t="str" cm="1">
        <f t="array" ref="K72">_xlfn.IFS(J72 &lt;= 500, "Low Value", AND(J72 &gt; 500, J72 &lt;= 2000), "Medium Value", AND(J72 &gt; 2000, J72 &lt;= 5000), "High Value", J72 &gt; 5000, "Premium Value")</f>
        <v>Premium Value</v>
      </c>
      <c r="L72" s="47" cm="1">
        <f t="array" ref="L72">_xlfn.XLOOKUP('Cross Referenced Data'!$C72,CustomerSalesData[[#All],[Customer Name]],CustomerSalesData[[#All],[Customer Since]],,)</f>
        <v>2020</v>
      </c>
      <c r="M72" s="47">
        <f t="shared" ca="1" si="1"/>
        <v>4</v>
      </c>
      <c r="N72" s="46" t="str" cm="1">
        <f t="array" aca="1" ref="N72" ca="1">_xlfn.IFS(M72 = 1, "New Member", AND(M72 &gt; 1, M72 &lt; 5), "Bronze Member", AND(M72 &gt;= 5, M72 &lt; 10), "Silver Member", M72 &gt;= 10, "Gold Member")</f>
        <v>Bronze Member</v>
      </c>
    </row>
    <row r="73" spans="2:14" x14ac:dyDescent="0.3">
      <c r="B73" s="49" t="str" cm="1">
        <f t="array" ref="B73">_xlfn.XLOOKUP('Cross Referenced Data'!$C73,CustomerPersonalData[[#All],[Customer Name]],CustomerPersonalData[[#All],[Customer ID]],,)</f>
        <v>CID0069</v>
      </c>
      <c r="C73" s="49" t="s">
        <v>144</v>
      </c>
      <c r="D73" s="50" t="s">
        <v>145</v>
      </c>
      <c r="E73" s="51">
        <v>25</v>
      </c>
      <c r="F73" s="50" t="str" cm="1">
        <f t="array" ref="F73">_xlfn.XLOOKUP('Cross Referenced Data'!$C73,CustomerSalesData[[#All],[Customer Name]],CustomerSalesData[[#All],[Age Group]],,)</f>
        <v>18 to 25</v>
      </c>
      <c r="G73" s="50" t="s">
        <v>8</v>
      </c>
      <c r="H73" s="51" cm="1">
        <f t="array" ref="H73">_xlfn.XLOOKUP('Cross Referenced Data'!$C73,CustomerSalesData[[#All],[Customer Name]],CustomerSalesData[[#All],[Total Purchases]],,,)</f>
        <v>21</v>
      </c>
      <c r="I73" s="50" t="str" cm="1">
        <f t="array" ref="I73">_xlfn.IFS(H73 &lt;= 10, "Low Purchaser", AND(H73 &gt; 10, H73 &lt;= 50), "Moderate Purchaser", AND(H73 &gt; 50, H73 &lt;= 80), "High Purchaser", H73 &gt; 80, "Top Purchaser")</f>
        <v>Moderate Purchaser</v>
      </c>
      <c r="J73" s="52" cm="1">
        <f t="array" ref="J73">_xlfn.XLOOKUP('Cross Referenced Data'!$C73,CustomerSalesData[[#All],[Customer Name]],CustomerSalesData[[#All],[Purchase Amount]],,)</f>
        <v>2800.13</v>
      </c>
      <c r="K73" s="50" t="str" cm="1">
        <f t="array" ref="K73">_xlfn.IFS(J73 &lt;= 500, "Low Value", AND(J73 &gt; 500, J73 &lt;= 2000), "Medium Value", AND(J73 &gt; 2000, J73 &lt;= 5000), "High Value", J73 &gt; 5000, "Premium Value")</f>
        <v>High Value</v>
      </c>
      <c r="L73" s="51" cm="1">
        <f t="array" ref="L73">_xlfn.XLOOKUP('Cross Referenced Data'!$C73,CustomerSalesData[[#All],[Customer Name]],CustomerSalesData[[#All],[Customer Since]],,)</f>
        <v>2015</v>
      </c>
      <c r="M73" s="51">
        <f t="shared" ca="1" si="1"/>
        <v>9</v>
      </c>
      <c r="N73" s="50" t="str" cm="1">
        <f t="array" aca="1" ref="N73" ca="1">_xlfn.IFS(M73 = 1, "New Member", AND(M73 &gt; 1, M73 &lt; 5), "Bronze Member", AND(M73 &gt;= 5, M73 &lt; 10), "Silver Member", M73 &gt;= 10, "Gold Member")</f>
        <v>Silver Member</v>
      </c>
    </row>
    <row r="74" spans="2:14" x14ac:dyDescent="0.3">
      <c r="B74" s="45" t="str" cm="1">
        <f t="array" ref="B74">_xlfn.XLOOKUP('Cross Referenced Data'!$C74,CustomerPersonalData[[#All],[Customer Name]],CustomerPersonalData[[#All],[Customer ID]],,)</f>
        <v>CID0070</v>
      </c>
      <c r="C74" s="45" t="s">
        <v>146</v>
      </c>
      <c r="D74" s="46" t="s">
        <v>147</v>
      </c>
      <c r="E74" s="47">
        <v>42</v>
      </c>
      <c r="F74" s="46" t="str" cm="1">
        <f t="array" ref="F74">_xlfn.XLOOKUP('Cross Referenced Data'!$C74,CustomerSalesData[[#All],[Customer Name]],CustomerSalesData[[#All],[Age Group]],,)</f>
        <v>36 to 45</v>
      </c>
      <c r="G74" s="46" t="s">
        <v>8</v>
      </c>
      <c r="H74" s="47" cm="1">
        <f t="array" ref="H74">_xlfn.XLOOKUP('Cross Referenced Data'!$C74,CustomerSalesData[[#All],[Customer Name]],CustomerSalesData[[#All],[Total Purchases]],,,)</f>
        <v>33</v>
      </c>
      <c r="I74" s="46" t="str" cm="1">
        <f t="array" ref="I74">_xlfn.IFS(H74 &lt;= 10, "Low Purchaser", AND(H74 &gt; 10, H74 &lt;= 50), "Moderate Purchaser", AND(H74 &gt; 50, H74 &lt;= 80), "High Purchaser", H74 &gt; 80, "Top Purchaser")</f>
        <v>Moderate Purchaser</v>
      </c>
      <c r="J74" s="48" cm="1">
        <f t="array" ref="J74">_xlfn.XLOOKUP('Cross Referenced Data'!$C74,CustomerSalesData[[#All],[Customer Name]],CustomerSalesData[[#All],[Purchase Amount]],,)</f>
        <v>8167.47</v>
      </c>
      <c r="K74" s="46" t="str" cm="1">
        <f t="array" ref="K74">_xlfn.IFS(J74 &lt;= 500, "Low Value", AND(J74 &gt; 500, J74 &lt;= 2000), "Medium Value", AND(J74 &gt; 2000, J74 &lt;= 5000), "High Value", J74 &gt; 5000, "Premium Value")</f>
        <v>Premium Value</v>
      </c>
      <c r="L74" s="47" cm="1">
        <f t="array" ref="L74">_xlfn.XLOOKUP('Cross Referenced Data'!$C74,CustomerSalesData[[#All],[Customer Name]],CustomerSalesData[[#All],[Customer Since]],,)</f>
        <v>2022</v>
      </c>
      <c r="M74" s="47">
        <f t="shared" ca="1" si="1"/>
        <v>2</v>
      </c>
      <c r="N74" s="46" t="str" cm="1">
        <f t="array" aca="1" ref="N74" ca="1">_xlfn.IFS(M74 = 1, "New Member", AND(M74 &gt; 1, M74 &lt; 5), "Bronze Member", AND(M74 &gt;= 5, M74 &lt; 10), "Silver Member", M74 &gt;= 10, "Gold Member")</f>
        <v>Bronze Member</v>
      </c>
    </row>
    <row r="75" spans="2:14" x14ac:dyDescent="0.3">
      <c r="B75" s="49" t="str" cm="1">
        <f t="array" ref="B75">_xlfn.XLOOKUP('Cross Referenced Data'!$C75,CustomerPersonalData[[#All],[Customer Name]],CustomerPersonalData[[#All],[Customer ID]],,)</f>
        <v>CID0071</v>
      </c>
      <c r="C75" s="49" t="s">
        <v>148</v>
      </c>
      <c r="D75" s="50" t="s">
        <v>149</v>
      </c>
      <c r="E75" s="51">
        <v>57</v>
      </c>
      <c r="F75" s="50" t="str" cm="1">
        <f t="array" ref="F75">_xlfn.XLOOKUP('Cross Referenced Data'!$C75,CustomerSalesData[[#All],[Customer Name]],CustomerSalesData[[#All],[Age Group]],,)</f>
        <v>56 to 65</v>
      </c>
      <c r="G75" s="50" t="s">
        <v>8</v>
      </c>
      <c r="H75" s="51" cm="1">
        <f t="array" ref="H75">_xlfn.XLOOKUP('Cross Referenced Data'!$C75,CustomerSalesData[[#All],[Customer Name]],CustomerSalesData[[#All],[Total Purchases]],,,)</f>
        <v>53</v>
      </c>
      <c r="I75" s="50" t="str" cm="1">
        <f t="array" ref="I75">_xlfn.IFS(H75 &lt;= 10, "Low Purchaser", AND(H75 &gt; 10, H75 &lt;= 50), "Moderate Purchaser", AND(H75 &gt; 50, H75 &lt;= 80), "High Purchaser", H75 &gt; 80, "Top Purchaser")</f>
        <v>High Purchaser</v>
      </c>
      <c r="J75" s="52" cm="1">
        <f t="array" ref="J75">_xlfn.XLOOKUP('Cross Referenced Data'!$C75,CustomerSalesData[[#All],[Customer Name]],CustomerSalesData[[#All],[Purchase Amount]],,)</f>
        <v>9687.5</v>
      </c>
      <c r="K75" s="50" t="str" cm="1">
        <f t="array" ref="K75">_xlfn.IFS(J75 &lt;= 500, "Low Value", AND(J75 &gt; 500, J75 &lt;= 2000), "Medium Value", AND(J75 &gt; 2000, J75 &lt;= 5000), "High Value", J75 &gt; 5000, "Premium Value")</f>
        <v>Premium Value</v>
      </c>
      <c r="L75" s="51" cm="1">
        <f t="array" ref="L75">_xlfn.XLOOKUP('Cross Referenced Data'!$C75,CustomerSalesData[[#All],[Customer Name]],CustomerSalesData[[#All],[Customer Since]],,)</f>
        <v>2016</v>
      </c>
      <c r="M75" s="51">
        <f t="shared" ca="1" si="1"/>
        <v>8</v>
      </c>
      <c r="N75" s="50" t="str" cm="1">
        <f t="array" aca="1" ref="N75" ca="1">_xlfn.IFS(M75 = 1, "New Member", AND(M75 &gt; 1, M75 &lt; 5), "Bronze Member", AND(M75 &gt;= 5, M75 &lt; 10), "Silver Member", M75 &gt;= 10, "Gold Member")</f>
        <v>Silver Member</v>
      </c>
    </row>
    <row r="76" spans="2:14" x14ac:dyDescent="0.3">
      <c r="B76" s="45" t="str" cm="1">
        <f t="array" ref="B76">_xlfn.XLOOKUP('Cross Referenced Data'!$C76,CustomerPersonalData[[#All],[Customer Name]],CustomerPersonalData[[#All],[Customer ID]],,)</f>
        <v>CID0072</v>
      </c>
      <c r="C76" s="45" t="s">
        <v>150</v>
      </c>
      <c r="D76" s="46" t="s">
        <v>151</v>
      </c>
      <c r="E76" s="47">
        <v>69</v>
      </c>
      <c r="F76" s="46" t="str" cm="1">
        <f t="array" ref="F76">_xlfn.XLOOKUP('Cross Referenced Data'!$C76,CustomerSalesData[[#All],[Customer Name]],CustomerSalesData[[#All],[Age Group]],,)</f>
        <v>66 to 70</v>
      </c>
      <c r="G76" s="46" t="s">
        <v>8</v>
      </c>
      <c r="H76" s="47" cm="1">
        <f t="array" ref="H76">_xlfn.XLOOKUP('Cross Referenced Data'!$C76,CustomerSalesData[[#All],[Customer Name]],CustomerSalesData[[#All],[Total Purchases]],,,)</f>
        <v>22</v>
      </c>
      <c r="I76" s="46" t="str" cm="1">
        <f t="array" ref="I76">_xlfn.IFS(H76 &lt;= 10, "Low Purchaser", AND(H76 &gt; 10, H76 &lt;= 50), "Moderate Purchaser", AND(H76 &gt; 50, H76 &lt;= 80), "High Purchaser", H76 &gt; 80, "Top Purchaser")</f>
        <v>Moderate Purchaser</v>
      </c>
      <c r="J76" s="48" cm="1">
        <f t="array" ref="J76">_xlfn.XLOOKUP('Cross Referenced Data'!$C76,CustomerSalesData[[#All],[Customer Name]],CustomerSalesData[[#All],[Purchase Amount]],,)</f>
        <v>8526.26</v>
      </c>
      <c r="K76" s="46" t="str" cm="1">
        <f t="array" ref="K76">_xlfn.IFS(J76 &lt;= 500, "Low Value", AND(J76 &gt; 500, J76 &lt;= 2000), "Medium Value", AND(J76 &gt; 2000, J76 &lt;= 5000), "High Value", J76 &gt; 5000, "Premium Value")</f>
        <v>Premium Value</v>
      </c>
      <c r="L76" s="47" cm="1">
        <f t="array" ref="L76">_xlfn.XLOOKUP('Cross Referenced Data'!$C76,CustomerSalesData[[#All],[Customer Name]],CustomerSalesData[[#All],[Customer Since]],,)</f>
        <v>2011</v>
      </c>
      <c r="M76" s="47">
        <f t="shared" ca="1" si="1"/>
        <v>13</v>
      </c>
      <c r="N76" s="46" t="str" cm="1">
        <f t="array" aca="1" ref="N76" ca="1">_xlfn.IFS(M76 = 1, "New Member", AND(M76 &gt; 1, M76 &lt; 5), "Bronze Member", AND(M76 &gt;= 5, M76 &lt; 10), "Silver Member", M76 &gt;= 10, "Gold Member")</f>
        <v>Gold Member</v>
      </c>
    </row>
    <row r="77" spans="2:14" x14ac:dyDescent="0.3">
      <c r="B77" s="49" t="str" cm="1">
        <f t="array" ref="B77">_xlfn.XLOOKUP('Cross Referenced Data'!$C77,CustomerPersonalData[[#All],[Customer Name]],CustomerPersonalData[[#All],[Customer ID]],,)</f>
        <v>CID0073</v>
      </c>
      <c r="C77" s="49" t="s">
        <v>152</v>
      </c>
      <c r="D77" s="50" t="s">
        <v>153</v>
      </c>
      <c r="E77" s="51">
        <v>31</v>
      </c>
      <c r="F77" s="50" t="str" cm="1">
        <f t="array" ref="F77">_xlfn.XLOOKUP('Cross Referenced Data'!$C77,CustomerSalesData[[#All],[Customer Name]],CustomerSalesData[[#All],[Age Group]],,)</f>
        <v>26 to 35</v>
      </c>
      <c r="G77" s="50" t="s">
        <v>13</v>
      </c>
      <c r="H77" s="51" cm="1">
        <f t="array" ref="H77">_xlfn.XLOOKUP('Cross Referenced Data'!$C77,CustomerSalesData[[#All],[Customer Name]],CustomerSalesData[[#All],[Total Purchases]],,,)</f>
        <v>60</v>
      </c>
      <c r="I77" s="50" t="str" cm="1">
        <f t="array" ref="I77">_xlfn.IFS(H77 &lt;= 10, "Low Purchaser", AND(H77 &gt; 10, H77 &lt;= 50), "Moderate Purchaser", AND(H77 &gt; 50, H77 &lt;= 80), "High Purchaser", H77 &gt; 80, "Top Purchaser")</f>
        <v>High Purchaser</v>
      </c>
      <c r="J77" s="52" cm="1">
        <f t="array" ref="J77">_xlfn.XLOOKUP('Cross Referenced Data'!$C77,CustomerSalesData[[#All],[Customer Name]],CustomerSalesData[[#All],[Purchase Amount]],,)</f>
        <v>3963.38</v>
      </c>
      <c r="K77" s="50" t="str" cm="1">
        <f t="array" ref="K77">_xlfn.IFS(J77 &lt;= 500, "Low Value", AND(J77 &gt; 500, J77 &lt;= 2000), "Medium Value", AND(J77 &gt; 2000, J77 &lt;= 5000), "High Value", J77 &gt; 5000, "Premium Value")</f>
        <v>High Value</v>
      </c>
      <c r="L77" s="51" cm="1">
        <f t="array" ref="L77">_xlfn.XLOOKUP('Cross Referenced Data'!$C77,CustomerSalesData[[#All],[Customer Name]],CustomerSalesData[[#All],[Customer Since]],,)</f>
        <v>2019</v>
      </c>
      <c r="M77" s="51">
        <f t="shared" ca="1" si="1"/>
        <v>5</v>
      </c>
      <c r="N77" s="50" t="str" cm="1">
        <f t="array" aca="1" ref="N77" ca="1">_xlfn.IFS(M77 = 1, "New Member", AND(M77 &gt; 1, M77 &lt; 5), "Bronze Member", AND(M77 &gt;= 5, M77 &lt; 10), "Silver Member", M77 &gt;= 10, "Gold Member")</f>
        <v>Silver Member</v>
      </c>
    </row>
    <row r="78" spans="2:14" x14ac:dyDescent="0.3">
      <c r="B78" s="45" t="str" cm="1">
        <f t="array" ref="B78">_xlfn.XLOOKUP('Cross Referenced Data'!$C78,CustomerPersonalData[[#All],[Customer Name]],CustomerPersonalData[[#All],[Customer ID]],,)</f>
        <v>CID0074</v>
      </c>
      <c r="C78" s="45" t="s">
        <v>154</v>
      </c>
      <c r="D78" s="46" t="s">
        <v>155</v>
      </c>
      <c r="E78" s="47">
        <v>33</v>
      </c>
      <c r="F78" s="46" t="str" cm="1">
        <f t="array" ref="F78">_xlfn.XLOOKUP('Cross Referenced Data'!$C78,CustomerSalesData[[#All],[Customer Name]],CustomerSalesData[[#All],[Age Group]],,)</f>
        <v>26 to 35</v>
      </c>
      <c r="G78" s="46" t="s">
        <v>13</v>
      </c>
      <c r="H78" s="47" cm="1">
        <f t="array" ref="H78">_xlfn.XLOOKUP('Cross Referenced Data'!$C78,CustomerSalesData[[#All],[Customer Name]],CustomerSalesData[[#All],[Total Purchases]],,,)</f>
        <v>22</v>
      </c>
      <c r="I78" s="46" t="str" cm="1">
        <f t="array" ref="I78">_xlfn.IFS(H78 &lt;= 10, "Low Purchaser", AND(H78 &gt; 10, H78 &lt;= 50), "Moderate Purchaser", AND(H78 &gt; 50, H78 &lt;= 80), "High Purchaser", H78 &gt; 80, "Top Purchaser")</f>
        <v>Moderate Purchaser</v>
      </c>
      <c r="J78" s="48" cm="1">
        <f t="array" ref="J78">_xlfn.XLOOKUP('Cross Referenced Data'!$C78,CustomerSalesData[[#All],[Customer Name]],CustomerSalesData[[#All],[Purchase Amount]],,)</f>
        <v>975.13</v>
      </c>
      <c r="K78" s="46" t="str" cm="1">
        <f t="array" ref="K78">_xlfn.IFS(J78 &lt;= 500, "Low Value", AND(J78 &gt; 500, J78 &lt;= 2000), "Medium Value", AND(J78 &gt; 2000, J78 &lt;= 5000), "High Value", J78 &gt; 5000, "Premium Value")</f>
        <v>Medium Value</v>
      </c>
      <c r="L78" s="47" cm="1">
        <f t="array" ref="L78">_xlfn.XLOOKUP('Cross Referenced Data'!$C78,CustomerSalesData[[#All],[Customer Name]],CustomerSalesData[[#All],[Customer Since]],,)</f>
        <v>2018</v>
      </c>
      <c r="M78" s="47">
        <f t="shared" ca="1" si="1"/>
        <v>6</v>
      </c>
      <c r="N78" s="46" t="str" cm="1">
        <f t="array" aca="1" ref="N78" ca="1">_xlfn.IFS(M78 = 1, "New Member", AND(M78 &gt; 1, M78 &lt; 5), "Bronze Member", AND(M78 &gt;= 5, M78 &lt; 10), "Silver Member", M78 &gt;= 10, "Gold Member")</f>
        <v>Silver Member</v>
      </c>
    </row>
    <row r="79" spans="2:14" x14ac:dyDescent="0.3">
      <c r="B79" s="49" t="str" cm="1">
        <f t="array" ref="B79">_xlfn.XLOOKUP('Cross Referenced Data'!$C79,CustomerPersonalData[[#All],[Customer Name]],CustomerPersonalData[[#All],[Customer ID]],,)</f>
        <v>CID0075</v>
      </c>
      <c r="C79" s="49" t="s">
        <v>156</v>
      </c>
      <c r="D79" s="50" t="s">
        <v>157</v>
      </c>
      <c r="E79" s="51">
        <v>46</v>
      </c>
      <c r="F79" s="50" t="str" cm="1">
        <f t="array" ref="F79">_xlfn.XLOOKUP('Cross Referenced Data'!$C79,CustomerSalesData[[#All],[Customer Name]],CustomerSalesData[[#All],[Age Group]],,)</f>
        <v>46 to 55</v>
      </c>
      <c r="G79" s="50" t="s">
        <v>8</v>
      </c>
      <c r="H79" s="51" cm="1">
        <f t="array" ref="H79">_xlfn.XLOOKUP('Cross Referenced Data'!$C79,CustomerSalesData[[#All],[Customer Name]],CustomerSalesData[[#All],[Total Purchases]],,,)</f>
        <v>91</v>
      </c>
      <c r="I79" s="50" t="str" cm="1">
        <f t="array" ref="I79">_xlfn.IFS(H79 &lt;= 10, "Low Purchaser", AND(H79 &gt; 10, H79 &lt;= 50), "Moderate Purchaser", AND(H79 &gt; 50, H79 &lt;= 80), "High Purchaser", H79 &gt; 80, "Top Purchaser")</f>
        <v>Top Purchaser</v>
      </c>
      <c r="J79" s="52" cm="1">
        <f t="array" ref="J79">_xlfn.XLOOKUP('Cross Referenced Data'!$C79,CustomerSalesData[[#All],[Customer Name]],CustomerSalesData[[#All],[Purchase Amount]],,)</f>
        <v>9570.6</v>
      </c>
      <c r="K79" s="50" t="str" cm="1">
        <f t="array" ref="K79">_xlfn.IFS(J79 &lt;= 500, "Low Value", AND(J79 &gt; 500, J79 &lt;= 2000), "Medium Value", AND(J79 &gt; 2000, J79 &lt;= 5000), "High Value", J79 &gt; 5000, "Premium Value")</f>
        <v>Premium Value</v>
      </c>
      <c r="L79" s="51" cm="1">
        <f t="array" ref="L79">_xlfn.XLOOKUP('Cross Referenced Data'!$C79,CustomerSalesData[[#All],[Customer Name]],CustomerSalesData[[#All],[Customer Since]],,)</f>
        <v>2020</v>
      </c>
      <c r="M79" s="51">
        <f t="shared" ca="1" si="1"/>
        <v>4</v>
      </c>
      <c r="N79" s="50" t="str" cm="1">
        <f t="array" aca="1" ref="N79" ca="1">_xlfn.IFS(M79 = 1, "New Member", AND(M79 &gt; 1, M79 &lt; 5), "Bronze Member", AND(M79 &gt;= 5, M79 &lt; 10), "Silver Member", M79 &gt;= 10, "Gold Member")</f>
        <v>Bronze Member</v>
      </c>
    </row>
    <row r="80" spans="2:14" x14ac:dyDescent="0.3">
      <c r="B80" s="45" t="str" cm="1">
        <f t="array" ref="B80">_xlfn.XLOOKUP('Cross Referenced Data'!$C80,CustomerPersonalData[[#All],[Customer Name]],CustomerPersonalData[[#All],[Customer ID]],,)</f>
        <v>CID0076</v>
      </c>
      <c r="C80" s="45" t="s">
        <v>158</v>
      </c>
      <c r="D80" s="46" t="s">
        <v>159</v>
      </c>
      <c r="E80" s="47">
        <v>67</v>
      </c>
      <c r="F80" s="46" t="str" cm="1">
        <f t="array" ref="F80">_xlfn.XLOOKUP('Cross Referenced Data'!$C80,CustomerSalesData[[#All],[Customer Name]],CustomerSalesData[[#All],[Age Group]],,)</f>
        <v>66 to 70</v>
      </c>
      <c r="G80" s="46" t="s">
        <v>13</v>
      </c>
      <c r="H80" s="47" cm="1">
        <f t="array" ref="H80">_xlfn.XLOOKUP('Cross Referenced Data'!$C80,CustomerSalesData[[#All],[Customer Name]],CustomerSalesData[[#All],[Total Purchases]],,,)</f>
        <v>43</v>
      </c>
      <c r="I80" s="46" t="str" cm="1">
        <f t="array" ref="I80">_xlfn.IFS(H80 &lt;= 10, "Low Purchaser", AND(H80 &gt; 10, H80 &lt;= 50), "Moderate Purchaser", AND(H80 &gt; 50, H80 &lt;= 80), "High Purchaser", H80 &gt; 80, "Top Purchaser")</f>
        <v>Moderate Purchaser</v>
      </c>
      <c r="J80" s="48" cm="1">
        <f t="array" ref="J80">_xlfn.XLOOKUP('Cross Referenced Data'!$C80,CustomerSalesData[[#All],[Customer Name]],CustomerSalesData[[#All],[Purchase Amount]],,)</f>
        <v>4256.41</v>
      </c>
      <c r="K80" s="46" t="str" cm="1">
        <f t="array" ref="K80">_xlfn.IFS(J80 &lt;= 500, "Low Value", AND(J80 &gt; 500, J80 &lt;= 2000), "Medium Value", AND(J80 &gt; 2000, J80 &lt;= 5000), "High Value", J80 &gt; 5000, "Premium Value")</f>
        <v>High Value</v>
      </c>
      <c r="L80" s="47" cm="1">
        <f t="array" ref="L80">_xlfn.XLOOKUP('Cross Referenced Data'!$C80,CustomerSalesData[[#All],[Customer Name]],CustomerSalesData[[#All],[Customer Since]],,)</f>
        <v>2011</v>
      </c>
      <c r="M80" s="47">
        <f t="shared" ca="1" si="1"/>
        <v>13</v>
      </c>
      <c r="N80" s="46" t="str" cm="1">
        <f t="array" aca="1" ref="N80" ca="1">_xlfn.IFS(M80 = 1, "New Member", AND(M80 &gt; 1, M80 &lt; 5), "Bronze Member", AND(M80 &gt;= 5, M80 &lt; 10), "Silver Member", M80 &gt;= 10, "Gold Member")</f>
        <v>Gold Member</v>
      </c>
    </row>
    <row r="81" spans="2:14" x14ac:dyDescent="0.3">
      <c r="B81" s="49" t="str" cm="1">
        <f t="array" ref="B81">_xlfn.XLOOKUP('Cross Referenced Data'!$C81,CustomerPersonalData[[#All],[Customer Name]],CustomerPersonalData[[#All],[Customer ID]],,)</f>
        <v>CID0077</v>
      </c>
      <c r="C81" s="49" t="s">
        <v>160</v>
      </c>
      <c r="D81" s="50" t="s">
        <v>161</v>
      </c>
      <c r="E81" s="51">
        <v>69</v>
      </c>
      <c r="F81" s="50" t="str" cm="1">
        <f t="array" ref="F81">_xlfn.XLOOKUP('Cross Referenced Data'!$C81,CustomerSalesData[[#All],[Customer Name]],CustomerSalesData[[#All],[Age Group]],,)</f>
        <v>66 to 70</v>
      </c>
      <c r="G81" s="50" t="s">
        <v>8</v>
      </c>
      <c r="H81" s="51" cm="1">
        <f t="array" ref="H81">_xlfn.XLOOKUP('Cross Referenced Data'!$C81,CustomerSalesData[[#All],[Customer Name]],CustomerSalesData[[#All],[Total Purchases]],,,)</f>
        <v>24</v>
      </c>
      <c r="I81" s="50" t="str" cm="1">
        <f t="array" ref="I81">_xlfn.IFS(H81 &lt;= 10, "Low Purchaser", AND(H81 &gt; 10, H81 &lt;= 50), "Moderate Purchaser", AND(H81 &gt; 50, H81 &lt;= 80), "High Purchaser", H81 &gt; 80, "Top Purchaser")</f>
        <v>Moderate Purchaser</v>
      </c>
      <c r="J81" s="52" cm="1">
        <f t="array" ref="J81">_xlfn.XLOOKUP('Cross Referenced Data'!$C81,CustomerSalesData[[#All],[Customer Name]],CustomerSalesData[[#All],[Purchase Amount]],,)</f>
        <v>976.47</v>
      </c>
      <c r="K81" s="50" t="str" cm="1">
        <f t="array" ref="K81">_xlfn.IFS(J81 &lt;= 500, "Low Value", AND(J81 &gt; 500, J81 &lt;= 2000), "Medium Value", AND(J81 &gt; 2000, J81 &lt;= 5000), "High Value", J81 &gt; 5000, "Premium Value")</f>
        <v>Medium Value</v>
      </c>
      <c r="L81" s="51" cm="1">
        <f t="array" ref="L81">_xlfn.XLOOKUP('Cross Referenced Data'!$C81,CustomerSalesData[[#All],[Customer Name]],CustomerSalesData[[#All],[Customer Since]],,)</f>
        <v>2013</v>
      </c>
      <c r="M81" s="51">
        <f t="shared" ca="1" si="1"/>
        <v>11</v>
      </c>
      <c r="N81" s="50" t="str" cm="1">
        <f t="array" aca="1" ref="N81" ca="1">_xlfn.IFS(M81 = 1, "New Member", AND(M81 &gt; 1, M81 &lt; 5), "Bronze Member", AND(M81 &gt;= 5, M81 &lt; 10), "Silver Member", M81 &gt;= 10, "Gold Member")</f>
        <v>Gold Member</v>
      </c>
    </row>
    <row r="82" spans="2:14" x14ac:dyDescent="0.3">
      <c r="B82" s="45" t="str" cm="1">
        <f t="array" ref="B82">_xlfn.XLOOKUP('Cross Referenced Data'!$C82,CustomerPersonalData[[#All],[Customer Name]],CustomerPersonalData[[#All],[Customer ID]],,)</f>
        <v>CID0078</v>
      </c>
      <c r="C82" s="45" t="s">
        <v>162</v>
      </c>
      <c r="D82" s="46" t="s">
        <v>163</v>
      </c>
      <c r="E82" s="47">
        <v>62</v>
      </c>
      <c r="F82" s="46" t="str" cm="1">
        <f t="array" ref="F82">_xlfn.XLOOKUP('Cross Referenced Data'!$C82,CustomerSalesData[[#All],[Customer Name]],CustomerSalesData[[#All],[Age Group]],,)</f>
        <v>56 to 65</v>
      </c>
      <c r="G82" s="46" t="s">
        <v>8</v>
      </c>
      <c r="H82" s="47" cm="1">
        <f t="array" ref="H82">_xlfn.XLOOKUP('Cross Referenced Data'!$C82,CustomerSalesData[[#All],[Customer Name]],CustomerSalesData[[#All],[Total Purchases]],,,)</f>
        <v>14</v>
      </c>
      <c r="I82" s="46" t="str" cm="1">
        <f t="array" ref="I82">_xlfn.IFS(H82 &lt;= 10, "Low Purchaser", AND(H82 &gt; 10, H82 &lt;= 50), "Moderate Purchaser", AND(H82 &gt; 50, H82 &lt;= 80), "High Purchaser", H82 &gt; 80, "Top Purchaser")</f>
        <v>Moderate Purchaser</v>
      </c>
      <c r="J82" s="48" cm="1">
        <f t="array" ref="J82">_xlfn.XLOOKUP('Cross Referenced Data'!$C82,CustomerSalesData[[#All],[Customer Name]],CustomerSalesData[[#All],[Purchase Amount]],,)</f>
        <v>2713.67</v>
      </c>
      <c r="K82" s="46" t="str" cm="1">
        <f t="array" ref="K82">_xlfn.IFS(J82 &lt;= 500, "Low Value", AND(J82 &gt; 500, J82 &lt;= 2000), "Medium Value", AND(J82 &gt; 2000, J82 &lt;= 5000), "High Value", J82 &gt; 5000, "Premium Value")</f>
        <v>High Value</v>
      </c>
      <c r="L82" s="47" cm="1">
        <f t="array" ref="L82">_xlfn.XLOOKUP('Cross Referenced Data'!$C82,CustomerSalesData[[#All],[Customer Name]],CustomerSalesData[[#All],[Customer Since]],,)</f>
        <v>2015</v>
      </c>
      <c r="M82" s="47">
        <f t="shared" ca="1" si="1"/>
        <v>9</v>
      </c>
      <c r="N82" s="46" t="str" cm="1">
        <f t="array" aca="1" ref="N82" ca="1">_xlfn.IFS(M82 = 1, "New Member", AND(M82 &gt; 1, M82 &lt; 5), "Bronze Member", AND(M82 &gt;= 5, M82 &lt; 10), "Silver Member", M82 &gt;= 10, "Gold Member")</f>
        <v>Silver Member</v>
      </c>
    </row>
    <row r="83" spans="2:14" x14ac:dyDescent="0.3">
      <c r="B83" s="49" t="str" cm="1">
        <f t="array" ref="B83">_xlfn.XLOOKUP('Cross Referenced Data'!$C83,CustomerPersonalData[[#All],[Customer Name]],CustomerPersonalData[[#All],[Customer ID]],,)</f>
        <v>CID0079</v>
      </c>
      <c r="C83" s="49" t="s">
        <v>164</v>
      </c>
      <c r="D83" s="50" t="s">
        <v>165</v>
      </c>
      <c r="E83" s="51">
        <v>48</v>
      </c>
      <c r="F83" s="50" t="str" cm="1">
        <f t="array" ref="F83">_xlfn.XLOOKUP('Cross Referenced Data'!$C83,CustomerSalesData[[#All],[Customer Name]],CustomerSalesData[[#All],[Age Group]],,)</f>
        <v>46 to 55</v>
      </c>
      <c r="G83" s="50" t="s">
        <v>8</v>
      </c>
      <c r="H83" s="51" cm="1">
        <f t="array" ref="H83">_xlfn.XLOOKUP('Cross Referenced Data'!$C83,CustomerSalesData[[#All],[Customer Name]],CustomerSalesData[[#All],[Total Purchases]],,,)</f>
        <v>61</v>
      </c>
      <c r="I83" s="50" t="str" cm="1">
        <f t="array" ref="I83">_xlfn.IFS(H83 &lt;= 10, "Low Purchaser", AND(H83 &gt; 10, H83 &lt;= 50), "Moderate Purchaser", AND(H83 &gt; 50, H83 &lt;= 80), "High Purchaser", H83 &gt; 80, "Top Purchaser")</f>
        <v>High Purchaser</v>
      </c>
      <c r="J83" s="52" cm="1">
        <f t="array" ref="J83">_xlfn.XLOOKUP('Cross Referenced Data'!$C83,CustomerSalesData[[#All],[Customer Name]],CustomerSalesData[[#All],[Purchase Amount]],,)</f>
        <v>3813.13</v>
      </c>
      <c r="K83" s="50" t="str" cm="1">
        <f t="array" ref="K83">_xlfn.IFS(J83 &lt;= 500, "Low Value", AND(J83 &gt; 500, J83 &lt;= 2000), "Medium Value", AND(J83 &gt; 2000, J83 &lt;= 5000), "High Value", J83 &gt; 5000, "Premium Value")</f>
        <v>High Value</v>
      </c>
      <c r="L83" s="51" cm="1">
        <f t="array" ref="L83">_xlfn.XLOOKUP('Cross Referenced Data'!$C83,CustomerSalesData[[#All],[Customer Name]],CustomerSalesData[[#All],[Customer Since]],,)</f>
        <v>2021</v>
      </c>
      <c r="M83" s="51">
        <f t="shared" ca="1" si="1"/>
        <v>3</v>
      </c>
      <c r="N83" s="50" t="str" cm="1">
        <f t="array" aca="1" ref="N83" ca="1">_xlfn.IFS(M83 = 1, "New Member", AND(M83 &gt; 1, M83 &lt; 5), "Bronze Member", AND(M83 &gt;= 5, M83 &lt; 10), "Silver Member", M83 &gt;= 10, "Gold Member")</f>
        <v>Bronze Member</v>
      </c>
    </row>
    <row r="84" spans="2:14" x14ac:dyDescent="0.3">
      <c r="B84" s="45" t="str" cm="1">
        <f t="array" ref="B84">_xlfn.XLOOKUP('Cross Referenced Data'!$C84,CustomerPersonalData[[#All],[Customer Name]],CustomerPersonalData[[#All],[Customer ID]],,)</f>
        <v>CID0080</v>
      </c>
      <c r="C84" s="45" t="s">
        <v>166</v>
      </c>
      <c r="D84" s="46" t="s">
        <v>167</v>
      </c>
      <c r="E84" s="47">
        <v>69</v>
      </c>
      <c r="F84" s="46" t="str" cm="1">
        <f t="array" ref="F84">_xlfn.XLOOKUP('Cross Referenced Data'!$C84,CustomerSalesData[[#All],[Customer Name]],CustomerSalesData[[#All],[Age Group]],,)</f>
        <v>66 to 70</v>
      </c>
      <c r="G84" s="46" t="s">
        <v>13</v>
      </c>
      <c r="H84" s="47" cm="1">
        <f t="array" ref="H84">_xlfn.XLOOKUP('Cross Referenced Data'!$C84,CustomerSalesData[[#All],[Customer Name]],CustomerSalesData[[#All],[Total Purchases]],,,)</f>
        <v>78</v>
      </c>
      <c r="I84" s="46" t="str" cm="1">
        <f t="array" ref="I84">_xlfn.IFS(H84 &lt;= 10, "Low Purchaser", AND(H84 &gt; 10, H84 &lt;= 50), "Moderate Purchaser", AND(H84 &gt; 50, H84 &lt;= 80), "High Purchaser", H84 &gt; 80, "Top Purchaser")</f>
        <v>High Purchaser</v>
      </c>
      <c r="J84" s="48" cm="1">
        <f t="array" ref="J84">_xlfn.XLOOKUP('Cross Referenced Data'!$C84,CustomerSalesData[[#All],[Customer Name]],CustomerSalesData[[#All],[Purchase Amount]],,)</f>
        <v>5425.01</v>
      </c>
      <c r="K84" s="46" t="str" cm="1">
        <f t="array" ref="K84">_xlfn.IFS(J84 &lt;= 500, "Low Value", AND(J84 &gt; 500, J84 &lt;= 2000), "Medium Value", AND(J84 &gt; 2000, J84 &lt;= 5000), "High Value", J84 &gt; 5000, "Premium Value")</f>
        <v>Premium Value</v>
      </c>
      <c r="L84" s="47" cm="1">
        <f t="array" ref="L84">_xlfn.XLOOKUP('Cross Referenced Data'!$C84,CustomerSalesData[[#All],[Customer Name]],CustomerSalesData[[#All],[Customer Since]],,)</f>
        <v>2012</v>
      </c>
      <c r="M84" s="47">
        <f t="shared" ca="1" si="1"/>
        <v>12</v>
      </c>
      <c r="N84" s="46" t="str" cm="1">
        <f t="array" aca="1" ref="N84" ca="1">_xlfn.IFS(M84 = 1, "New Member", AND(M84 &gt; 1, M84 &lt; 5), "Bronze Member", AND(M84 &gt;= 5, M84 &lt; 10), "Silver Member", M84 &gt;= 10, "Gold Member")</f>
        <v>Gold Member</v>
      </c>
    </row>
    <row r="85" spans="2:14" x14ac:dyDescent="0.3">
      <c r="B85" s="49" t="str" cm="1">
        <f t="array" ref="B85">_xlfn.XLOOKUP('Cross Referenced Data'!$C85,CustomerPersonalData[[#All],[Customer Name]],CustomerPersonalData[[#All],[Customer ID]],,)</f>
        <v>CID0081</v>
      </c>
      <c r="C85" s="49" t="s">
        <v>168</v>
      </c>
      <c r="D85" s="50" t="s">
        <v>169</v>
      </c>
      <c r="E85" s="51">
        <v>42</v>
      </c>
      <c r="F85" s="50" t="str" cm="1">
        <f t="array" ref="F85">_xlfn.XLOOKUP('Cross Referenced Data'!$C85,CustomerSalesData[[#All],[Customer Name]],CustomerSalesData[[#All],[Age Group]],,)</f>
        <v>36 to 45</v>
      </c>
      <c r="G85" s="50" t="s">
        <v>13</v>
      </c>
      <c r="H85" s="51" cm="1">
        <f t="array" ref="H85">_xlfn.XLOOKUP('Cross Referenced Data'!$C85,CustomerSalesData[[#All],[Customer Name]],CustomerSalesData[[#All],[Total Purchases]],,,)</f>
        <v>57</v>
      </c>
      <c r="I85" s="50" t="str" cm="1">
        <f t="array" ref="I85">_xlfn.IFS(H85 &lt;= 10, "Low Purchaser", AND(H85 &gt; 10, H85 &lt;= 50), "Moderate Purchaser", AND(H85 &gt; 50, H85 &lt;= 80), "High Purchaser", H85 &gt; 80, "Top Purchaser")</f>
        <v>High Purchaser</v>
      </c>
      <c r="J85" s="52" cm="1">
        <f t="array" ref="J85">_xlfn.XLOOKUP('Cross Referenced Data'!$C85,CustomerSalesData[[#All],[Customer Name]],CustomerSalesData[[#All],[Purchase Amount]],,)</f>
        <v>9617.01</v>
      </c>
      <c r="K85" s="50" t="str" cm="1">
        <f t="array" ref="K85">_xlfn.IFS(J85 &lt;= 500, "Low Value", AND(J85 &gt; 500, J85 &lt;= 2000), "Medium Value", AND(J85 &gt; 2000, J85 &lt;= 5000), "High Value", J85 &gt; 5000, "Premium Value")</f>
        <v>Premium Value</v>
      </c>
      <c r="L85" s="51" cm="1">
        <f t="array" ref="L85">_xlfn.XLOOKUP('Cross Referenced Data'!$C85,CustomerSalesData[[#All],[Customer Name]],CustomerSalesData[[#All],[Customer Since]],,)</f>
        <v>2021</v>
      </c>
      <c r="M85" s="51">
        <f t="shared" ca="1" si="1"/>
        <v>3</v>
      </c>
      <c r="N85" s="50" t="str" cm="1">
        <f t="array" aca="1" ref="N85" ca="1">_xlfn.IFS(M85 = 1, "New Member", AND(M85 &gt; 1, M85 &lt; 5), "Bronze Member", AND(M85 &gt;= 5, M85 &lt; 10), "Silver Member", M85 &gt;= 10, "Gold Member")</f>
        <v>Bronze Member</v>
      </c>
    </row>
    <row r="86" spans="2:14" x14ac:dyDescent="0.3">
      <c r="B86" s="45" t="str" cm="1">
        <f t="array" ref="B86">_xlfn.XLOOKUP('Cross Referenced Data'!$C86,CustomerPersonalData[[#All],[Customer Name]],CustomerPersonalData[[#All],[Customer ID]],,)</f>
        <v>CID0082</v>
      </c>
      <c r="C86" s="45" t="s">
        <v>170</v>
      </c>
      <c r="D86" s="46" t="s">
        <v>171</v>
      </c>
      <c r="E86" s="47">
        <v>18</v>
      </c>
      <c r="F86" s="46" t="str" cm="1">
        <f t="array" ref="F86">_xlfn.XLOOKUP('Cross Referenced Data'!$C86,CustomerSalesData[[#All],[Customer Name]],CustomerSalesData[[#All],[Age Group]],,)</f>
        <v>18 to 25</v>
      </c>
      <c r="G86" s="46" t="s">
        <v>8</v>
      </c>
      <c r="H86" s="47" cm="1">
        <f t="array" ref="H86">_xlfn.XLOOKUP('Cross Referenced Data'!$C86,CustomerSalesData[[#All],[Customer Name]],CustomerSalesData[[#All],[Total Purchases]],,,)</f>
        <v>34</v>
      </c>
      <c r="I86" s="46" t="str" cm="1">
        <f t="array" ref="I86">_xlfn.IFS(H86 &lt;= 10, "Low Purchaser", AND(H86 &gt; 10, H86 &lt;= 50), "Moderate Purchaser", AND(H86 &gt; 50, H86 &lt;= 80), "High Purchaser", H86 &gt; 80, "Top Purchaser")</f>
        <v>Moderate Purchaser</v>
      </c>
      <c r="J86" s="48" cm="1">
        <f t="array" ref="J86">_xlfn.XLOOKUP('Cross Referenced Data'!$C86,CustomerSalesData[[#All],[Customer Name]],CustomerSalesData[[#All],[Purchase Amount]],,)</f>
        <v>468.71</v>
      </c>
      <c r="K86" s="46" t="str" cm="1">
        <f t="array" ref="K86">_xlfn.IFS(J86 &lt;= 500, "Low Value", AND(J86 &gt; 500, J86 &lt;= 2000), "Medium Value", AND(J86 &gt; 2000, J86 &lt;= 5000), "High Value", J86 &gt; 5000, "Premium Value")</f>
        <v>Low Value</v>
      </c>
      <c r="L86" s="47" cm="1">
        <f t="array" ref="L86">_xlfn.XLOOKUP('Cross Referenced Data'!$C86,CustomerSalesData[[#All],[Customer Name]],CustomerSalesData[[#All],[Customer Since]],,)</f>
        <v>2021</v>
      </c>
      <c r="M86" s="47">
        <f t="shared" ca="1" si="1"/>
        <v>3</v>
      </c>
      <c r="N86" s="46" t="str" cm="1">
        <f t="array" aca="1" ref="N86" ca="1">_xlfn.IFS(M86 = 1, "New Member", AND(M86 &gt; 1, M86 &lt; 5), "Bronze Member", AND(M86 &gt;= 5, M86 &lt; 10), "Silver Member", M86 &gt;= 10, "Gold Member")</f>
        <v>Bronze Member</v>
      </c>
    </row>
    <row r="87" spans="2:14" x14ac:dyDescent="0.3">
      <c r="B87" s="49" t="str" cm="1">
        <f t="array" ref="B87">_xlfn.XLOOKUP('Cross Referenced Data'!$C87,CustomerPersonalData[[#All],[Customer Name]],CustomerPersonalData[[#All],[Customer ID]],,)</f>
        <v>CID0083</v>
      </c>
      <c r="C87" s="49" t="s">
        <v>172</v>
      </c>
      <c r="D87" s="50" t="s">
        <v>173</v>
      </c>
      <c r="E87" s="51">
        <v>41</v>
      </c>
      <c r="F87" s="50" t="str" cm="1">
        <f t="array" ref="F87">_xlfn.XLOOKUP('Cross Referenced Data'!$C87,CustomerSalesData[[#All],[Customer Name]],CustomerSalesData[[#All],[Age Group]],,)</f>
        <v>36 to 45</v>
      </c>
      <c r="G87" s="50" t="s">
        <v>8</v>
      </c>
      <c r="H87" s="51" cm="1">
        <f t="array" ref="H87">_xlfn.XLOOKUP('Cross Referenced Data'!$C87,CustomerSalesData[[#All],[Customer Name]],CustomerSalesData[[#All],[Total Purchases]],,,)</f>
        <v>57</v>
      </c>
      <c r="I87" s="50" t="str" cm="1">
        <f t="array" ref="I87">_xlfn.IFS(H87 &lt;= 10, "Low Purchaser", AND(H87 &gt; 10, H87 &lt;= 50), "Moderate Purchaser", AND(H87 &gt; 50, H87 &lt;= 80), "High Purchaser", H87 &gt; 80, "Top Purchaser")</f>
        <v>High Purchaser</v>
      </c>
      <c r="J87" s="52" cm="1">
        <f t="array" ref="J87">_xlfn.XLOOKUP('Cross Referenced Data'!$C87,CustomerSalesData[[#All],[Customer Name]],CustomerSalesData[[#All],[Purchase Amount]],,)</f>
        <v>5524.74</v>
      </c>
      <c r="K87" s="50" t="str" cm="1">
        <f t="array" ref="K87">_xlfn.IFS(J87 &lt;= 500, "Low Value", AND(J87 &gt; 500, J87 &lt;= 2000), "Medium Value", AND(J87 &gt; 2000, J87 &lt;= 5000), "High Value", J87 &gt; 5000, "Premium Value")</f>
        <v>Premium Value</v>
      </c>
      <c r="L87" s="51" cm="1">
        <f t="array" ref="L87">_xlfn.XLOOKUP('Cross Referenced Data'!$C87,CustomerSalesData[[#All],[Customer Name]],CustomerSalesData[[#All],[Customer Since]],,)</f>
        <v>2016</v>
      </c>
      <c r="M87" s="51">
        <f t="shared" ca="1" si="1"/>
        <v>8</v>
      </c>
      <c r="N87" s="50" t="str" cm="1">
        <f t="array" aca="1" ref="N87" ca="1">_xlfn.IFS(M87 = 1, "New Member", AND(M87 &gt; 1, M87 &lt; 5), "Bronze Member", AND(M87 &gt;= 5, M87 &lt; 10), "Silver Member", M87 &gt;= 10, "Gold Member")</f>
        <v>Silver Member</v>
      </c>
    </row>
    <row r="88" spans="2:14" x14ac:dyDescent="0.3">
      <c r="B88" s="45" t="str" cm="1">
        <f t="array" ref="B88">_xlfn.XLOOKUP('Cross Referenced Data'!$C88,CustomerPersonalData[[#All],[Customer Name]],CustomerPersonalData[[#All],[Customer ID]],,)</f>
        <v>CID0084</v>
      </c>
      <c r="C88" s="45" t="s">
        <v>174</v>
      </c>
      <c r="D88" s="46" t="s">
        <v>175</v>
      </c>
      <c r="E88" s="47">
        <v>39</v>
      </c>
      <c r="F88" s="46" t="str" cm="1">
        <f t="array" ref="F88">_xlfn.XLOOKUP('Cross Referenced Data'!$C88,CustomerSalesData[[#All],[Customer Name]],CustomerSalesData[[#All],[Age Group]],,)</f>
        <v>36 to 45</v>
      </c>
      <c r="G88" s="46" t="s">
        <v>8</v>
      </c>
      <c r="H88" s="47" cm="1">
        <f t="array" ref="H88">_xlfn.XLOOKUP('Cross Referenced Data'!$C88,CustomerSalesData[[#All],[Customer Name]],CustomerSalesData[[#All],[Total Purchases]],,,)</f>
        <v>1</v>
      </c>
      <c r="I88" s="46" t="str" cm="1">
        <f t="array" ref="I88">_xlfn.IFS(H88 &lt;= 10, "Low Purchaser", AND(H88 &gt; 10, H88 &lt;= 50), "Moderate Purchaser", AND(H88 &gt; 50, H88 &lt;= 80), "High Purchaser", H88 &gt; 80, "Top Purchaser")</f>
        <v>Low Purchaser</v>
      </c>
      <c r="J88" s="48" cm="1">
        <f t="array" ref="J88">_xlfn.XLOOKUP('Cross Referenced Data'!$C88,CustomerSalesData[[#All],[Customer Name]],CustomerSalesData[[#All],[Purchase Amount]],,)</f>
        <v>5744.18</v>
      </c>
      <c r="K88" s="46" t="str" cm="1">
        <f t="array" ref="K88">_xlfn.IFS(J88 &lt;= 500, "Low Value", AND(J88 &gt; 500, J88 &lt;= 2000), "Medium Value", AND(J88 &gt; 2000, J88 &lt;= 5000), "High Value", J88 &gt; 5000, "Premium Value")</f>
        <v>Premium Value</v>
      </c>
      <c r="L88" s="47" cm="1">
        <f t="array" ref="L88">_xlfn.XLOOKUP('Cross Referenced Data'!$C88,CustomerSalesData[[#All],[Customer Name]],CustomerSalesData[[#All],[Customer Since]],,)</f>
        <v>2012</v>
      </c>
      <c r="M88" s="47">
        <f t="shared" ca="1" si="1"/>
        <v>12</v>
      </c>
      <c r="N88" s="46" t="str" cm="1">
        <f t="array" aca="1" ref="N88" ca="1">_xlfn.IFS(M88 = 1, "New Member", AND(M88 &gt; 1, M88 &lt; 5), "Bronze Member", AND(M88 &gt;= 5, M88 &lt; 10), "Silver Member", M88 &gt;= 10, "Gold Member")</f>
        <v>Gold Member</v>
      </c>
    </row>
    <row r="89" spans="2:14" x14ac:dyDescent="0.3">
      <c r="B89" s="49" t="str" cm="1">
        <f t="array" ref="B89">_xlfn.XLOOKUP('Cross Referenced Data'!$C89,CustomerPersonalData[[#All],[Customer Name]],CustomerPersonalData[[#All],[Customer ID]],,)</f>
        <v>CID0085</v>
      </c>
      <c r="C89" s="49" t="s">
        <v>176</v>
      </c>
      <c r="D89" s="50" t="s">
        <v>177</v>
      </c>
      <c r="E89" s="51">
        <v>34</v>
      </c>
      <c r="F89" s="50" t="str" cm="1">
        <f t="array" ref="F89">_xlfn.XLOOKUP('Cross Referenced Data'!$C89,CustomerSalesData[[#All],[Customer Name]],CustomerSalesData[[#All],[Age Group]],,)</f>
        <v>26 to 35</v>
      </c>
      <c r="G89" s="50" t="s">
        <v>13</v>
      </c>
      <c r="H89" s="51" cm="1">
        <f t="array" ref="H89">_xlfn.XLOOKUP('Cross Referenced Data'!$C89,CustomerSalesData[[#All],[Customer Name]],CustomerSalesData[[#All],[Total Purchases]],,,)</f>
        <v>63</v>
      </c>
      <c r="I89" s="50" t="str" cm="1">
        <f t="array" ref="I89">_xlfn.IFS(H89 &lt;= 10, "Low Purchaser", AND(H89 &gt; 10, H89 &lt;= 50), "Moderate Purchaser", AND(H89 &gt; 50, H89 &lt;= 80), "High Purchaser", H89 &gt; 80, "Top Purchaser")</f>
        <v>High Purchaser</v>
      </c>
      <c r="J89" s="52" cm="1">
        <f t="array" ref="J89">_xlfn.XLOOKUP('Cross Referenced Data'!$C89,CustomerSalesData[[#All],[Customer Name]],CustomerSalesData[[#All],[Purchase Amount]],,)</f>
        <v>7205.72</v>
      </c>
      <c r="K89" s="50" t="str" cm="1">
        <f t="array" ref="K89">_xlfn.IFS(J89 &lt;= 500, "Low Value", AND(J89 &gt; 500, J89 &lt;= 2000), "Medium Value", AND(J89 &gt; 2000, J89 &lt;= 5000), "High Value", J89 &gt; 5000, "Premium Value")</f>
        <v>Premium Value</v>
      </c>
      <c r="L89" s="51" cm="1">
        <f t="array" ref="L89">_xlfn.XLOOKUP('Cross Referenced Data'!$C89,CustomerSalesData[[#All],[Customer Name]],CustomerSalesData[[#All],[Customer Since]],,)</f>
        <v>2021</v>
      </c>
      <c r="M89" s="51">
        <f t="shared" ca="1" si="1"/>
        <v>3</v>
      </c>
      <c r="N89" s="50" t="str" cm="1">
        <f t="array" aca="1" ref="N89" ca="1">_xlfn.IFS(M89 = 1, "New Member", AND(M89 &gt; 1, M89 &lt; 5), "Bronze Member", AND(M89 &gt;= 5, M89 &lt; 10), "Silver Member", M89 &gt;= 10, "Gold Member")</f>
        <v>Bronze Member</v>
      </c>
    </row>
    <row r="90" spans="2:14" x14ac:dyDescent="0.3">
      <c r="B90" s="45" t="str" cm="1">
        <f t="array" ref="B90">_xlfn.XLOOKUP('Cross Referenced Data'!$C90,CustomerPersonalData[[#All],[Customer Name]],CustomerPersonalData[[#All],[Customer ID]],,)</f>
        <v>CID0086</v>
      </c>
      <c r="C90" s="45" t="s">
        <v>178</v>
      </c>
      <c r="D90" s="46" t="s">
        <v>179</v>
      </c>
      <c r="E90" s="47">
        <v>62</v>
      </c>
      <c r="F90" s="46" t="str" cm="1">
        <f t="array" ref="F90">_xlfn.XLOOKUP('Cross Referenced Data'!$C90,CustomerSalesData[[#All],[Customer Name]],CustomerSalesData[[#All],[Age Group]],,)</f>
        <v>56 to 65</v>
      </c>
      <c r="G90" s="46" t="s">
        <v>13</v>
      </c>
      <c r="H90" s="47" cm="1">
        <f t="array" ref="H90">_xlfn.XLOOKUP('Cross Referenced Data'!$C90,CustomerSalesData[[#All],[Customer Name]],CustomerSalesData[[#All],[Total Purchases]],,,)</f>
        <v>57</v>
      </c>
      <c r="I90" s="46" t="str" cm="1">
        <f t="array" ref="I90">_xlfn.IFS(H90 &lt;= 10, "Low Purchaser", AND(H90 &gt; 10, H90 &lt;= 50), "Moderate Purchaser", AND(H90 &gt; 50, H90 &lt;= 80), "High Purchaser", H90 &gt; 80, "Top Purchaser")</f>
        <v>High Purchaser</v>
      </c>
      <c r="J90" s="48" cm="1">
        <f t="array" ref="J90">_xlfn.XLOOKUP('Cross Referenced Data'!$C90,CustomerSalesData[[#All],[Customer Name]],CustomerSalesData[[#All],[Purchase Amount]],,)</f>
        <v>7236.61</v>
      </c>
      <c r="K90" s="46" t="str" cm="1">
        <f t="array" ref="K90">_xlfn.IFS(J90 &lt;= 500, "Low Value", AND(J90 &gt; 500, J90 &lt;= 2000), "Medium Value", AND(J90 &gt; 2000, J90 &lt;= 5000), "High Value", J90 &gt; 5000, "Premium Value")</f>
        <v>Premium Value</v>
      </c>
      <c r="L90" s="47" cm="1">
        <f t="array" ref="L90">_xlfn.XLOOKUP('Cross Referenced Data'!$C90,CustomerSalesData[[#All],[Customer Name]],CustomerSalesData[[#All],[Customer Since]],,)</f>
        <v>2013</v>
      </c>
      <c r="M90" s="47">
        <f t="shared" ca="1" si="1"/>
        <v>11</v>
      </c>
      <c r="N90" s="46" t="str" cm="1">
        <f t="array" aca="1" ref="N90" ca="1">_xlfn.IFS(M90 = 1, "New Member", AND(M90 &gt; 1, M90 &lt; 5), "Bronze Member", AND(M90 &gt;= 5, M90 &lt; 10), "Silver Member", M90 &gt;= 10, "Gold Member")</f>
        <v>Gold Member</v>
      </c>
    </row>
    <row r="91" spans="2:14" x14ac:dyDescent="0.3">
      <c r="B91" s="49" t="str" cm="1">
        <f t="array" ref="B91">_xlfn.XLOOKUP('Cross Referenced Data'!$C91,CustomerPersonalData[[#All],[Customer Name]],CustomerPersonalData[[#All],[Customer ID]],,)</f>
        <v>CID0087</v>
      </c>
      <c r="C91" s="49" t="s">
        <v>180</v>
      </c>
      <c r="D91" s="50" t="s">
        <v>181</v>
      </c>
      <c r="E91" s="51">
        <v>49</v>
      </c>
      <c r="F91" s="50" t="str" cm="1">
        <f t="array" ref="F91">_xlfn.XLOOKUP('Cross Referenced Data'!$C91,CustomerSalesData[[#All],[Customer Name]],CustomerSalesData[[#All],[Age Group]],,)</f>
        <v>46 to 55</v>
      </c>
      <c r="G91" s="50" t="s">
        <v>13</v>
      </c>
      <c r="H91" s="51" cm="1">
        <f t="array" ref="H91">_xlfn.XLOOKUP('Cross Referenced Data'!$C91,CustomerSalesData[[#All],[Customer Name]],CustomerSalesData[[#All],[Total Purchases]],,,)</f>
        <v>40</v>
      </c>
      <c r="I91" s="50" t="str" cm="1">
        <f t="array" ref="I91">_xlfn.IFS(H91 &lt;= 10, "Low Purchaser", AND(H91 &gt; 10, H91 &lt;= 50), "Moderate Purchaser", AND(H91 &gt; 50, H91 &lt;= 80), "High Purchaser", H91 &gt; 80, "Top Purchaser")</f>
        <v>Moderate Purchaser</v>
      </c>
      <c r="J91" s="52" cm="1">
        <f t="array" ref="J91">_xlfn.XLOOKUP('Cross Referenced Data'!$C91,CustomerSalesData[[#All],[Customer Name]],CustomerSalesData[[#All],[Purchase Amount]],,)</f>
        <v>6529.84</v>
      </c>
      <c r="K91" s="50" t="str" cm="1">
        <f t="array" ref="K91">_xlfn.IFS(J91 &lt;= 500, "Low Value", AND(J91 &gt; 500, J91 &lt;= 2000), "Medium Value", AND(J91 &gt; 2000, J91 &lt;= 5000), "High Value", J91 &gt; 5000, "Premium Value")</f>
        <v>Premium Value</v>
      </c>
      <c r="L91" s="51" cm="1">
        <f t="array" ref="L91">_xlfn.XLOOKUP('Cross Referenced Data'!$C91,CustomerSalesData[[#All],[Customer Name]],CustomerSalesData[[#All],[Customer Since]],,)</f>
        <v>2022</v>
      </c>
      <c r="M91" s="51">
        <f t="shared" ca="1" si="1"/>
        <v>2</v>
      </c>
      <c r="N91" s="50" t="str" cm="1">
        <f t="array" aca="1" ref="N91" ca="1">_xlfn.IFS(M91 = 1, "New Member", AND(M91 &gt; 1, M91 &lt; 5), "Bronze Member", AND(M91 &gt;= 5, M91 &lt; 10), "Silver Member", M91 &gt;= 10, "Gold Member")</f>
        <v>Bronze Member</v>
      </c>
    </row>
    <row r="92" spans="2:14" x14ac:dyDescent="0.3">
      <c r="B92" s="45" t="str" cm="1">
        <f t="array" ref="B92">_xlfn.XLOOKUP('Cross Referenced Data'!$C92,CustomerPersonalData[[#All],[Customer Name]],CustomerPersonalData[[#All],[Customer ID]],,)</f>
        <v>CID0088</v>
      </c>
      <c r="C92" s="45" t="s">
        <v>182</v>
      </c>
      <c r="D92" s="46" t="s">
        <v>183</v>
      </c>
      <c r="E92" s="47">
        <v>43</v>
      </c>
      <c r="F92" s="46" t="str" cm="1">
        <f t="array" ref="F92">_xlfn.XLOOKUP('Cross Referenced Data'!$C92,CustomerSalesData[[#All],[Customer Name]],CustomerSalesData[[#All],[Age Group]],,)</f>
        <v>36 to 45</v>
      </c>
      <c r="G92" s="46" t="s">
        <v>13</v>
      </c>
      <c r="H92" s="47" cm="1">
        <f t="array" ref="H92">_xlfn.XLOOKUP('Cross Referenced Data'!$C92,CustomerSalesData[[#All],[Customer Name]],CustomerSalesData[[#All],[Total Purchases]],,,)</f>
        <v>12</v>
      </c>
      <c r="I92" s="46" t="str" cm="1">
        <f t="array" ref="I92">_xlfn.IFS(H92 &lt;= 10, "Low Purchaser", AND(H92 &gt; 10, H92 &lt;= 50), "Moderate Purchaser", AND(H92 &gt; 50, H92 &lt;= 80), "High Purchaser", H92 &gt; 80, "Top Purchaser")</f>
        <v>Moderate Purchaser</v>
      </c>
      <c r="J92" s="48" cm="1">
        <f t="array" ref="J92">_xlfn.XLOOKUP('Cross Referenced Data'!$C92,CustomerSalesData[[#All],[Customer Name]],CustomerSalesData[[#All],[Purchase Amount]],,)</f>
        <v>9858.34</v>
      </c>
      <c r="K92" s="46" t="str" cm="1">
        <f t="array" ref="K92">_xlfn.IFS(J92 &lt;= 500, "Low Value", AND(J92 &gt; 500, J92 &lt;= 2000), "Medium Value", AND(J92 &gt; 2000, J92 &lt;= 5000), "High Value", J92 &gt; 5000, "Premium Value")</f>
        <v>Premium Value</v>
      </c>
      <c r="L92" s="47" cm="1">
        <f t="array" ref="L92">_xlfn.XLOOKUP('Cross Referenced Data'!$C92,CustomerSalesData[[#All],[Customer Name]],CustomerSalesData[[#All],[Customer Since]],,)</f>
        <v>2022</v>
      </c>
      <c r="M92" s="47">
        <f t="shared" ca="1" si="1"/>
        <v>2</v>
      </c>
      <c r="N92" s="46" t="str" cm="1">
        <f t="array" aca="1" ref="N92" ca="1">_xlfn.IFS(M92 = 1, "New Member", AND(M92 &gt; 1, M92 &lt; 5), "Bronze Member", AND(M92 &gt;= 5, M92 &lt; 10), "Silver Member", M92 &gt;= 10, "Gold Member")</f>
        <v>Bronze Member</v>
      </c>
    </row>
    <row r="93" spans="2:14" x14ac:dyDescent="0.3">
      <c r="B93" s="49" t="str" cm="1">
        <f t="array" ref="B93">_xlfn.XLOOKUP('Cross Referenced Data'!$C93,CustomerPersonalData[[#All],[Customer Name]],CustomerPersonalData[[#All],[Customer ID]],,)</f>
        <v>CID0089</v>
      </c>
      <c r="C93" s="49" t="s">
        <v>184</v>
      </c>
      <c r="D93" s="50" t="s">
        <v>185</v>
      </c>
      <c r="E93" s="51">
        <v>63</v>
      </c>
      <c r="F93" s="50" t="str" cm="1">
        <f t="array" ref="F93">_xlfn.XLOOKUP('Cross Referenced Data'!$C93,CustomerSalesData[[#All],[Customer Name]],CustomerSalesData[[#All],[Age Group]],,)</f>
        <v>56 to 65</v>
      </c>
      <c r="G93" s="50" t="s">
        <v>13</v>
      </c>
      <c r="H93" s="51" cm="1">
        <f t="array" ref="H93">_xlfn.XLOOKUP('Cross Referenced Data'!$C93,CustomerSalesData[[#All],[Customer Name]],CustomerSalesData[[#All],[Total Purchases]],,,)</f>
        <v>40</v>
      </c>
      <c r="I93" s="50" t="str" cm="1">
        <f t="array" ref="I93">_xlfn.IFS(H93 &lt;= 10, "Low Purchaser", AND(H93 &gt; 10, H93 &lt;= 50), "Moderate Purchaser", AND(H93 &gt; 50, H93 &lt;= 80), "High Purchaser", H93 &gt; 80, "Top Purchaser")</f>
        <v>Moderate Purchaser</v>
      </c>
      <c r="J93" s="52" cm="1">
        <f t="array" ref="J93">_xlfn.XLOOKUP('Cross Referenced Data'!$C93,CustomerSalesData[[#All],[Customer Name]],CustomerSalesData[[#All],[Purchase Amount]],,)</f>
        <v>5379.25</v>
      </c>
      <c r="K93" s="50" t="str" cm="1">
        <f t="array" ref="K93">_xlfn.IFS(J93 &lt;= 500, "Low Value", AND(J93 &gt; 500, J93 &lt;= 2000), "Medium Value", AND(J93 &gt; 2000, J93 &lt;= 5000), "High Value", J93 &gt; 5000, "Premium Value")</f>
        <v>Premium Value</v>
      </c>
      <c r="L93" s="51" cm="1">
        <f t="array" ref="L93">_xlfn.XLOOKUP('Cross Referenced Data'!$C93,CustomerSalesData[[#All],[Customer Name]],CustomerSalesData[[#All],[Customer Since]],,)</f>
        <v>2013</v>
      </c>
      <c r="M93" s="51">
        <f t="shared" ca="1" si="1"/>
        <v>11</v>
      </c>
      <c r="N93" s="50" t="str" cm="1">
        <f t="array" aca="1" ref="N93" ca="1">_xlfn.IFS(M93 = 1, "New Member", AND(M93 &gt; 1, M93 &lt; 5), "Bronze Member", AND(M93 &gt;= 5, M93 &lt; 10), "Silver Member", M93 &gt;= 10, "Gold Member")</f>
        <v>Gold Member</v>
      </c>
    </row>
    <row r="94" spans="2:14" x14ac:dyDescent="0.3">
      <c r="B94" s="45" t="str" cm="1">
        <f t="array" ref="B94">_xlfn.XLOOKUP('Cross Referenced Data'!$C94,CustomerPersonalData[[#All],[Customer Name]],CustomerPersonalData[[#All],[Customer ID]],,)</f>
        <v>CID0090</v>
      </c>
      <c r="C94" s="45" t="s">
        <v>186</v>
      </c>
      <c r="D94" s="46" t="s">
        <v>187</v>
      </c>
      <c r="E94" s="47">
        <v>62</v>
      </c>
      <c r="F94" s="46" t="str" cm="1">
        <f t="array" ref="F94">_xlfn.XLOOKUP('Cross Referenced Data'!$C94,CustomerSalesData[[#All],[Customer Name]],CustomerSalesData[[#All],[Age Group]],,)</f>
        <v>56 to 65</v>
      </c>
      <c r="G94" s="46" t="s">
        <v>13</v>
      </c>
      <c r="H94" s="47" cm="1">
        <f t="array" ref="H94">_xlfn.XLOOKUP('Cross Referenced Data'!$C94,CustomerSalesData[[#All],[Customer Name]],CustomerSalesData[[#All],[Total Purchases]],,,)</f>
        <v>26</v>
      </c>
      <c r="I94" s="46" t="str" cm="1">
        <f t="array" ref="I94">_xlfn.IFS(H94 &lt;= 10, "Low Purchaser", AND(H94 &gt; 10, H94 &lt;= 50), "Moderate Purchaser", AND(H94 &gt; 50, H94 &lt;= 80), "High Purchaser", H94 &gt; 80, "Top Purchaser")</f>
        <v>Moderate Purchaser</v>
      </c>
      <c r="J94" s="48" cm="1">
        <f t="array" ref="J94">_xlfn.XLOOKUP('Cross Referenced Data'!$C94,CustomerSalesData[[#All],[Customer Name]],CustomerSalesData[[#All],[Purchase Amount]],,)</f>
        <v>1143.52</v>
      </c>
      <c r="K94" s="46" t="str" cm="1">
        <f t="array" ref="K94">_xlfn.IFS(J94 &lt;= 500, "Low Value", AND(J94 &gt; 500, J94 &lt;= 2000), "Medium Value", AND(J94 &gt; 2000, J94 &lt;= 5000), "High Value", J94 &gt; 5000, "Premium Value")</f>
        <v>Medium Value</v>
      </c>
      <c r="L94" s="47" cm="1">
        <f t="array" ref="L94">_xlfn.XLOOKUP('Cross Referenced Data'!$C94,CustomerSalesData[[#All],[Customer Name]],CustomerSalesData[[#All],[Customer Since]],,)</f>
        <v>2022</v>
      </c>
      <c r="M94" s="47">
        <f t="shared" ca="1" si="1"/>
        <v>2</v>
      </c>
      <c r="N94" s="46" t="str" cm="1">
        <f t="array" aca="1" ref="N94" ca="1">_xlfn.IFS(M94 = 1, "New Member", AND(M94 &gt; 1, M94 &lt; 5), "Bronze Member", AND(M94 &gt;= 5, M94 &lt; 10), "Silver Member", M94 &gt;= 10, "Gold Member")</f>
        <v>Bronze Member</v>
      </c>
    </row>
    <row r="95" spans="2:14" x14ac:dyDescent="0.3">
      <c r="B95" s="49" t="str" cm="1">
        <f t="array" ref="B95">_xlfn.XLOOKUP('Cross Referenced Data'!$C95,CustomerPersonalData[[#All],[Customer Name]],CustomerPersonalData[[#All],[Customer ID]],,)</f>
        <v>CID0091</v>
      </c>
      <c r="C95" s="49" t="s">
        <v>188</v>
      </c>
      <c r="D95" s="50" t="s">
        <v>189</v>
      </c>
      <c r="E95" s="51">
        <v>25</v>
      </c>
      <c r="F95" s="50" t="str" cm="1">
        <f t="array" ref="F95">_xlfn.XLOOKUP('Cross Referenced Data'!$C95,CustomerSalesData[[#All],[Customer Name]],CustomerSalesData[[#All],[Age Group]],,)</f>
        <v>18 to 25</v>
      </c>
      <c r="G95" s="50" t="s">
        <v>8</v>
      </c>
      <c r="H95" s="51" cm="1">
        <f t="array" ref="H95">_xlfn.XLOOKUP('Cross Referenced Data'!$C95,CustomerSalesData[[#All],[Customer Name]],CustomerSalesData[[#All],[Total Purchases]],,,)</f>
        <v>94</v>
      </c>
      <c r="I95" s="50" t="str" cm="1">
        <f t="array" ref="I95">_xlfn.IFS(H95 &lt;= 10, "Low Purchaser", AND(H95 &gt; 10, H95 &lt;= 50), "Moderate Purchaser", AND(H95 &gt; 50, H95 &lt;= 80), "High Purchaser", H95 &gt; 80, "Top Purchaser")</f>
        <v>Top Purchaser</v>
      </c>
      <c r="J95" s="52" cm="1">
        <f t="array" ref="J95">_xlfn.XLOOKUP('Cross Referenced Data'!$C95,CustomerSalesData[[#All],[Customer Name]],CustomerSalesData[[#All],[Purchase Amount]],,)</f>
        <v>5178.5200000000004</v>
      </c>
      <c r="K95" s="50" t="str" cm="1">
        <f t="array" ref="K95">_xlfn.IFS(J95 &lt;= 500, "Low Value", AND(J95 &gt; 500, J95 &lt;= 2000), "Medium Value", AND(J95 &gt; 2000, J95 &lt;= 5000), "High Value", J95 &gt; 5000, "Premium Value")</f>
        <v>Premium Value</v>
      </c>
      <c r="L95" s="51" cm="1">
        <f t="array" ref="L95">_xlfn.XLOOKUP('Cross Referenced Data'!$C95,CustomerSalesData[[#All],[Customer Name]],CustomerSalesData[[#All],[Customer Since]],,)</f>
        <v>2013</v>
      </c>
      <c r="M95" s="51">
        <f t="shared" ca="1" si="1"/>
        <v>11</v>
      </c>
      <c r="N95" s="50" t="str" cm="1">
        <f t="array" aca="1" ref="N95" ca="1">_xlfn.IFS(M95 = 1, "New Member", AND(M95 &gt; 1, M95 &lt; 5), "Bronze Member", AND(M95 &gt;= 5, M95 &lt; 10), "Silver Member", M95 &gt;= 10, "Gold Member")</f>
        <v>Gold Member</v>
      </c>
    </row>
    <row r="96" spans="2:14" x14ac:dyDescent="0.3">
      <c r="B96" s="45" t="str" cm="1">
        <f t="array" ref="B96">_xlfn.XLOOKUP('Cross Referenced Data'!$C96,CustomerPersonalData[[#All],[Customer Name]],CustomerPersonalData[[#All],[Customer ID]],,)</f>
        <v>CID0092</v>
      </c>
      <c r="C96" s="45" t="s">
        <v>190</v>
      </c>
      <c r="D96" s="46" t="s">
        <v>191</v>
      </c>
      <c r="E96" s="47">
        <v>39</v>
      </c>
      <c r="F96" s="46" t="str" cm="1">
        <f t="array" ref="F96">_xlfn.XLOOKUP('Cross Referenced Data'!$C96,CustomerSalesData[[#All],[Customer Name]],CustomerSalesData[[#All],[Age Group]],,)</f>
        <v>36 to 45</v>
      </c>
      <c r="G96" s="46" t="s">
        <v>13</v>
      </c>
      <c r="H96" s="47" cm="1">
        <f t="array" ref="H96">_xlfn.XLOOKUP('Cross Referenced Data'!$C96,CustomerSalesData[[#All],[Customer Name]],CustomerSalesData[[#All],[Total Purchases]],,,)</f>
        <v>26</v>
      </c>
      <c r="I96" s="46" t="str" cm="1">
        <f t="array" ref="I96">_xlfn.IFS(H96 &lt;= 10, "Low Purchaser", AND(H96 &gt; 10, H96 &lt;= 50), "Moderate Purchaser", AND(H96 &gt; 50, H96 &lt;= 80), "High Purchaser", H96 &gt; 80, "Top Purchaser")</f>
        <v>Moderate Purchaser</v>
      </c>
      <c r="J96" s="48" cm="1">
        <f t="array" ref="J96">_xlfn.XLOOKUP('Cross Referenced Data'!$C96,CustomerSalesData[[#All],[Customer Name]],CustomerSalesData[[#All],[Purchase Amount]],,)</f>
        <v>9791.83</v>
      </c>
      <c r="K96" s="46" t="str" cm="1">
        <f t="array" ref="K96">_xlfn.IFS(J96 &lt;= 500, "Low Value", AND(J96 &gt; 500, J96 &lt;= 2000), "Medium Value", AND(J96 &gt; 2000, J96 &lt;= 5000), "High Value", J96 &gt; 5000, "Premium Value")</f>
        <v>Premium Value</v>
      </c>
      <c r="L96" s="47" cm="1">
        <f t="array" ref="L96">_xlfn.XLOOKUP('Cross Referenced Data'!$C96,CustomerSalesData[[#All],[Customer Name]],CustomerSalesData[[#All],[Customer Since]],,)</f>
        <v>2013</v>
      </c>
      <c r="M96" s="47">
        <f t="shared" ca="1" si="1"/>
        <v>11</v>
      </c>
      <c r="N96" s="46" t="str" cm="1">
        <f t="array" aca="1" ref="N96" ca="1">_xlfn.IFS(M96 = 1, "New Member", AND(M96 &gt; 1, M96 &lt; 5), "Bronze Member", AND(M96 &gt;= 5, M96 &lt; 10), "Silver Member", M96 &gt;= 10, "Gold Member")</f>
        <v>Gold Member</v>
      </c>
    </row>
    <row r="97" spans="2:14" x14ac:dyDescent="0.3">
      <c r="B97" s="49" t="str" cm="1">
        <f t="array" ref="B97">_xlfn.XLOOKUP('Cross Referenced Data'!$C97,CustomerPersonalData[[#All],[Customer Name]],CustomerPersonalData[[#All],[Customer ID]],,)</f>
        <v>CID0093</v>
      </c>
      <c r="C97" s="49" t="s">
        <v>192</v>
      </c>
      <c r="D97" s="50" t="s">
        <v>193</v>
      </c>
      <c r="E97" s="51">
        <v>43</v>
      </c>
      <c r="F97" s="50" t="str" cm="1">
        <f t="array" ref="F97">_xlfn.XLOOKUP('Cross Referenced Data'!$C97,CustomerSalesData[[#All],[Customer Name]],CustomerSalesData[[#All],[Age Group]],,)</f>
        <v>36 to 45</v>
      </c>
      <c r="G97" s="50" t="s">
        <v>13</v>
      </c>
      <c r="H97" s="51" cm="1">
        <f t="array" ref="H97">_xlfn.XLOOKUP('Cross Referenced Data'!$C97,CustomerSalesData[[#All],[Customer Name]],CustomerSalesData[[#All],[Total Purchases]],,,)</f>
        <v>7</v>
      </c>
      <c r="I97" s="50" t="str" cm="1">
        <f t="array" ref="I97">_xlfn.IFS(H97 &lt;= 10, "Low Purchaser", AND(H97 &gt; 10, H97 &lt;= 50), "Moderate Purchaser", AND(H97 &gt; 50, H97 &lt;= 80), "High Purchaser", H97 &gt; 80, "Top Purchaser")</f>
        <v>Low Purchaser</v>
      </c>
      <c r="J97" s="52" cm="1">
        <f t="array" ref="J97">_xlfn.XLOOKUP('Cross Referenced Data'!$C97,CustomerSalesData[[#All],[Customer Name]],CustomerSalesData[[#All],[Purchase Amount]],,)</f>
        <v>770.79</v>
      </c>
      <c r="K97" s="50" t="str" cm="1">
        <f t="array" ref="K97">_xlfn.IFS(J97 &lt;= 500, "Low Value", AND(J97 &gt; 500, J97 &lt;= 2000), "Medium Value", AND(J97 &gt; 2000, J97 &lt;= 5000), "High Value", J97 &gt; 5000, "Premium Value")</f>
        <v>Medium Value</v>
      </c>
      <c r="L97" s="51" cm="1">
        <f t="array" ref="L97">_xlfn.XLOOKUP('Cross Referenced Data'!$C97,CustomerSalesData[[#All],[Customer Name]],CustomerSalesData[[#All],[Customer Since]],,)</f>
        <v>2023</v>
      </c>
      <c r="M97" s="51">
        <f t="shared" ca="1" si="1"/>
        <v>1</v>
      </c>
      <c r="N97" s="50" t="str" cm="1">
        <f t="array" aca="1" ref="N97" ca="1">_xlfn.IFS(M97 = 1, "New Member", AND(M97 &gt; 1, M97 &lt; 5), "Bronze Member", AND(M97 &gt;= 5, M97 &lt; 10), "Silver Member", M97 &gt;= 10, "Gold Member")</f>
        <v>New Member</v>
      </c>
    </row>
    <row r="98" spans="2:14" x14ac:dyDescent="0.3">
      <c r="B98" s="45" t="str" cm="1">
        <f t="array" ref="B98">_xlfn.XLOOKUP('Cross Referenced Data'!$C98,CustomerPersonalData[[#All],[Customer Name]],CustomerPersonalData[[#All],[Customer ID]],,)</f>
        <v>CID0094</v>
      </c>
      <c r="C98" s="45" t="s">
        <v>194</v>
      </c>
      <c r="D98" s="46" t="s">
        <v>195</v>
      </c>
      <c r="E98" s="47">
        <v>69</v>
      </c>
      <c r="F98" s="46" t="str" cm="1">
        <f t="array" ref="F98">_xlfn.XLOOKUP('Cross Referenced Data'!$C98,CustomerSalesData[[#All],[Customer Name]],CustomerSalesData[[#All],[Age Group]],,)</f>
        <v>66 to 70</v>
      </c>
      <c r="G98" s="46" t="s">
        <v>8</v>
      </c>
      <c r="H98" s="47" cm="1">
        <f t="array" ref="H98">_xlfn.XLOOKUP('Cross Referenced Data'!$C98,CustomerSalesData[[#All],[Customer Name]],CustomerSalesData[[#All],[Total Purchases]],,,)</f>
        <v>40</v>
      </c>
      <c r="I98" s="46" t="str" cm="1">
        <f t="array" ref="I98">_xlfn.IFS(H98 &lt;= 10, "Low Purchaser", AND(H98 &gt; 10, H98 &lt;= 50), "Moderate Purchaser", AND(H98 &gt; 50, H98 &lt;= 80), "High Purchaser", H98 &gt; 80, "Top Purchaser")</f>
        <v>Moderate Purchaser</v>
      </c>
      <c r="J98" s="48" cm="1">
        <f t="array" ref="J98">_xlfn.XLOOKUP('Cross Referenced Data'!$C98,CustomerSalesData[[#All],[Customer Name]],CustomerSalesData[[#All],[Purchase Amount]],,)</f>
        <v>682.34</v>
      </c>
      <c r="K98" s="46" t="str" cm="1">
        <f t="array" ref="K98">_xlfn.IFS(J98 &lt;= 500, "Low Value", AND(J98 &gt; 500, J98 &lt;= 2000), "Medium Value", AND(J98 &gt; 2000, J98 &lt;= 5000), "High Value", J98 &gt; 5000, "Premium Value")</f>
        <v>Medium Value</v>
      </c>
      <c r="L98" s="47" cm="1">
        <f t="array" ref="L98">_xlfn.XLOOKUP('Cross Referenced Data'!$C98,CustomerSalesData[[#All],[Customer Name]],CustomerSalesData[[#All],[Customer Since]],,)</f>
        <v>2011</v>
      </c>
      <c r="M98" s="47">
        <f t="shared" ca="1" si="1"/>
        <v>13</v>
      </c>
      <c r="N98" s="46" t="str" cm="1">
        <f t="array" aca="1" ref="N98" ca="1">_xlfn.IFS(M98 = 1, "New Member", AND(M98 &gt; 1, M98 &lt; 5), "Bronze Member", AND(M98 &gt;= 5, M98 &lt; 10), "Silver Member", M98 &gt;= 10, "Gold Member")</f>
        <v>Gold Member</v>
      </c>
    </row>
    <row r="99" spans="2:14" x14ac:dyDescent="0.3">
      <c r="B99" s="49" t="str" cm="1">
        <f t="array" ref="B99">_xlfn.XLOOKUP('Cross Referenced Data'!$C99,CustomerPersonalData[[#All],[Customer Name]],CustomerPersonalData[[#All],[Customer ID]],,)</f>
        <v>CID0095</v>
      </c>
      <c r="C99" s="49" t="s">
        <v>196</v>
      </c>
      <c r="D99" s="50" t="s">
        <v>197</v>
      </c>
      <c r="E99" s="51">
        <v>63</v>
      </c>
      <c r="F99" s="50" t="str" cm="1">
        <f t="array" ref="F99">_xlfn.XLOOKUP('Cross Referenced Data'!$C99,CustomerSalesData[[#All],[Customer Name]],CustomerSalesData[[#All],[Age Group]],,)</f>
        <v>56 to 65</v>
      </c>
      <c r="G99" s="50" t="s">
        <v>13</v>
      </c>
      <c r="H99" s="51" cm="1">
        <f t="array" ref="H99">_xlfn.XLOOKUP('Cross Referenced Data'!$C99,CustomerSalesData[[#All],[Customer Name]],CustomerSalesData[[#All],[Total Purchases]],,,)</f>
        <v>88</v>
      </c>
      <c r="I99" s="50" t="str" cm="1">
        <f t="array" ref="I99">_xlfn.IFS(H99 &lt;= 10, "Low Purchaser", AND(H99 &gt; 10, H99 &lt;= 50), "Moderate Purchaser", AND(H99 &gt; 50, H99 &lt;= 80), "High Purchaser", H99 &gt; 80, "Top Purchaser")</f>
        <v>Top Purchaser</v>
      </c>
      <c r="J99" s="52" cm="1">
        <f t="array" ref="J99">_xlfn.XLOOKUP('Cross Referenced Data'!$C99,CustomerSalesData[[#All],[Customer Name]],CustomerSalesData[[#All],[Purchase Amount]],,)</f>
        <v>8808.25</v>
      </c>
      <c r="K99" s="50" t="str" cm="1">
        <f t="array" ref="K99">_xlfn.IFS(J99 &lt;= 500, "Low Value", AND(J99 &gt; 500, J99 &lt;= 2000), "Medium Value", AND(J99 &gt; 2000, J99 &lt;= 5000), "High Value", J99 &gt; 5000, "Premium Value")</f>
        <v>Premium Value</v>
      </c>
      <c r="L99" s="51" cm="1">
        <f t="array" ref="L99">_xlfn.XLOOKUP('Cross Referenced Data'!$C99,CustomerSalesData[[#All],[Customer Name]],CustomerSalesData[[#All],[Customer Since]],,)</f>
        <v>2014</v>
      </c>
      <c r="M99" s="51">
        <f t="shared" ca="1" si="1"/>
        <v>10</v>
      </c>
      <c r="N99" s="50" t="str" cm="1">
        <f t="array" aca="1" ref="N99" ca="1">_xlfn.IFS(M99 = 1, "New Member", AND(M99 &gt; 1, M99 &lt; 5), "Bronze Member", AND(M99 &gt;= 5, M99 &lt; 10), "Silver Member", M99 &gt;= 10, "Gold Member")</f>
        <v>Gold Member</v>
      </c>
    </row>
    <row r="100" spans="2:14" x14ac:dyDescent="0.3">
      <c r="B100" s="45" t="str" cm="1">
        <f t="array" ref="B100">_xlfn.XLOOKUP('Cross Referenced Data'!$C100,CustomerPersonalData[[#All],[Customer Name]],CustomerPersonalData[[#All],[Customer ID]],,)</f>
        <v>CID0096</v>
      </c>
      <c r="C100" s="45" t="s">
        <v>198</v>
      </c>
      <c r="D100" s="46" t="s">
        <v>199</v>
      </c>
      <c r="E100" s="47">
        <v>68</v>
      </c>
      <c r="F100" s="46" t="str" cm="1">
        <f t="array" ref="F100">_xlfn.XLOOKUP('Cross Referenced Data'!$C100,CustomerSalesData[[#All],[Customer Name]],CustomerSalesData[[#All],[Age Group]],,)</f>
        <v>66 to 70</v>
      </c>
      <c r="G100" s="46" t="s">
        <v>13</v>
      </c>
      <c r="H100" s="47" cm="1">
        <f t="array" ref="H100">_xlfn.XLOOKUP('Cross Referenced Data'!$C100,CustomerSalesData[[#All],[Customer Name]],CustomerSalesData[[#All],[Total Purchases]],,,)</f>
        <v>82</v>
      </c>
      <c r="I100" s="46" t="str" cm="1">
        <f t="array" ref="I100">_xlfn.IFS(H100 &lt;= 10, "Low Purchaser", AND(H100 &gt; 10, H100 &lt;= 50), "Moderate Purchaser", AND(H100 &gt; 50, H100 &lt;= 80), "High Purchaser", H100 &gt; 80, "Top Purchaser")</f>
        <v>Top Purchaser</v>
      </c>
      <c r="J100" s="48" cm="1">
        <f t="array" ref="J100">_xlfn.XLOOKUP('Cross Referenced Data'!$C100,CustomerSalesData[[#All],[Customer Name]],CustomerSalesData[[#All],[Purchase Amount]],,)</f>
        <v>4663.8900000000003</v>
      </c>
      <c r="K100" s="46" t="str" cm="1">
        <f t="array" ref="K100">_xlfn.IFS(J100 &lt;= 500, "Low Value", AND(J100 &gt; 500, J100 &lt;= 2000), "Medium Value", AND(J100 &gt; 2000, J100 &lt;= 5000), "High Value", J100 &gt; 5000, "Premium Value")</f>
        <v>High Value</v>
      </c>
      <c r="L100" s="47" cm="1">
        <f t="array" ref="L100">_xlfn.XLOOKUP('Cross Referenced Data'!$C100,CustomerSalesData[[#All],[Customer Name]],CustomerSalesData[[#All],[Customer Since]],,)</f>
        <v>2020</v>
      </c>
      <c r="M100" s="47">
        <f t="shared" ca="1" si="1"/>
        <v>4</v>
      </c>
      <c r="N100" s="46" t="str" cm="1">
        <f t="array" aca="1" ref="N100" ca="1">_xlfn.IFS(M100 = 1, "New Member", AND(M100 &gt; 1, M100 &lt; 5), "Bronze Member", AND(M100 &gt;= 5, M100 &lt; 10), "Silver Member", M100 &gt;= 10, "Gold Member")</f>
        <v>Bronze Member</v>
      </c>
    </row>
    <row r="101" spans="2:14" x14ac:dyDescent="0.3">
      <c r="B101" s="49" t="str" cm="1">
        <f t="array" ref="B101">_xlfn.XLOOKUP('Cross Referenced Data'!$C101,CustomerPersonalData[[#All],[Customer Name]],CustomerPersonalData[[#All],[Customer ID]],,)</f>
        <v>CID0097</v>
      </c>
      <c r="C101" s="49" t="s">
        <v>200</v>
      </c>
      <c r="D101" s="50" t="s">
        <v>201</v>
      </c>
      <c r="E101" s="51">
        <v>54</v>
      </c>
      <c r="F101" s="50" t="str" cm="1">
        <f t="array" ref="F101">_xlfn.XLOOKUP('Cross Referenced Data'!$C101,CustomerSalesData[[#All],[Customer Name]],CustomerSalesData[[#All],[Age Group]],,)</f>
        <v>46 to 55</v>
      </c>
      <c r="G101" s="50" t="s">
        <v>8</v>
      </c>
      <c r="H101" s="51" cm="1">
        <f t="array" ref="H101">_xlfn.XLOOKUP('Cross Referenced Data'!$C101,CustomerSalesData[[#All],[Customer Name]],CustomerSalesData[[#All],[Total Purchases]],,,)</f>
        <v>81</v>
      </c>
      <c r="I101" s="50" t="str" cm="1">
        <f t="array" ref="I101">_xlfn.IFS(H101 &lt;= 10, "Low Purchaser", AND(H101 &gt; 10, H101 &lt;= 50), "Moderate Purchaser", AND(H101 &gt; 50, H101 &lt;= 80), "High Purchaser", H101 &gt; 80, "Top Purchaser")</f>
        <v>Top Purchaser</v>
      </c>
      <c r="J101" s="52" cm="1">
        <f t="array" ref="J101">_xlfn.XLOOKUP('Cross Referenced Data'!$C101,CustomerSalesData[[#All],[Customer Name]],CustomerSalesData[[#All],[Purchase Amount]],,)</f>
        <v>2200.46</v>
      </c>
      <c r="K101" s="50" t="str" cm="1">
        <f t="array" ref="K101">_xlfn.IFS(J101 &lt;= 500, "Low Value", AND(J101 &gt; 500, J101 &lt;= 2000), "Medium Value", AND(J101 &gt; 2000, J101 &lt;= 5000), "High Value", J101 &gt; 5000, "Premium Value")</f>
        <v>High Value</v>
      </c>
      <c r="L101" s="51" cm="1">
        <f t="array" ref="L101">_xlfn.XLOOKUP('Cross Referenced Data'!$C101,CustomerSalesData[[#All],[Customer Name]],CustomerSalesData[[#All],[Customer Since]],,)</f>
        <v>2021</v>
      </c>
      <c r="M101" s="51">
        <f t="shared" ca="1" si="1"/>
        <v>3</v>
      </c>
      <c r="N101" s="50" t="str" cm="1">
        <f t="array" aca="1" ref="N101" ca="1">_xlfn.IFS(M101 = 1, "New Member", AND(M101 &gt; 1, M101 &lt; 5), "Bronze Member", AND(M101 &gt;= 5, M101 &lt; 10), "Silver Member", M101 &gt;= 10, "Gold Member")</f>
        <v>Bronze Member</v>
      </c>
    </row>
    <row r="102" spans="2:14" x14ac:dyDescent="0.3">
      <c r="B102" s="45" t="str" cm="1">
        <f t="array" ref="B102">_xlfn.XLOOKUP('Cross Referenced Data'!$C102,CustomerPersonalData[[#All],[Customer Name]],CustomerPersonalData[[#All],[Customer ID]],,)</f>
        <v>CID0098</v>
      </c>
      <c r="C102" s="45" t="s">
        <v>202</v>
      </c>
      <c r="D102" s="46" t="s">
        <v>203</v>
      </c>
      <c r="E102" s="47">
        <v>70</v>
      </c>
      <c r="F102" s="46" t="str" cm="1">
        <f t="array" ref="F102">_xlfn.XLOOKUP('Cross Referenced Data'!$C102,CustomerSalesData[[#All],[Customer Name]],CustomerSalesData[[#All],[Age Group]],,)</f>
        <v>66 to 70</v>
      </c>
      <c r="G102" s="46" t="s">
        <v>8</v>
      </c>
      <c r="H102" s="47" cm="1">
        <f t="array" ref="H102">_xlfn.XLOOKUP('Cross Referenced Data'!$C102,CustomerSalesData[[#All],[Customer Name]],CustomerSalesData[[#All],[Total Purchases]],,,)</f>
        <v>11</v>
      </c>
      <c r="I102" s="46" t="str" cm="1">
        <f t="array" ref="I102">_xlfn.IFS(H102 &lt;= 10, "Low Purchaser", AND(H102 &gt; 10, H102 &lt;= 50), "Moderate Purchaser", AND(H102 &gt; 50, H102 &lt;= 80), "High Purchaser", H102 &gt; 80, "Top Purchaser")</f>
        <v>Moderate Purchaser</v>
      </c>
      <c r="J102" s="48" cm="1">
        <f t="array" ref="J102">_xlfn.XLOOKUP('Cross Referenced Data'!$C102,CustomerSalesData[[#All],[Customer Name]],CustomerSalesData[[#All],[Purchase Amount]],,)</f>
        <v>4909.8900000000003</v>
      </c>
      <c r="K102" s="46" t="str" cm="1">
        <f t="array" ref="K102">_xlfn.IFS(J102 &lt;= 500, "Low Value", AND(J102 &gt; 500, J102 &lt;= 2000), "Medium Value", AND(J102 &gt; 2000, J102 &lt;= 5000), "High Value", J102 &gt; 5000, "Premium Value")</f>
        <v>High Value</v>
      </c>
      <c r="L102" s="47" cm="1">
        <f t="array" ref="L102">_xlfn.XLOOKUP('Cross Referenced Data'!$C102,CustomerSalesData[[#All],[Customer Name]],CustomerSalesData[[#All],[Customer Since]],,)</f>
        <v>2014</v>
      </c>
      <c r="M102" s="47">
        <f t="shared" ca="1" si="1"/>
        <v>10</v>
      </c>
      <c r="N102" s="46" t="str" cm="1">
        <f t="array" aca="1" ref="N102" ca="1">_xlfn.IFS(M102 = 1, "New Member", AND(M102 &gt; 1, M102 &lt; 5), "Bronze Member", AND(M102 &gt;= 5, M102 &lt; 10), "Silver Member", M102 &gt;= 10, "Gold Member")</f>
        <v>Gold Member</v>
      </c>
    </row>
    <row r="103" spans="2:14" x14ac:dyDescent="0.3">
      <c r="B103" s="49" t="str" cm="1">
        <f t="array" ref="B103">_xlfn.XLOOKUP('Cross Referenced Data'!$C103,CustomerPersonalData[[#All],[Customer Name]],CustomerPersonalData[[#All],[Customer ID]],,)</f>
        <v>CID0099</v>
      </c>
      <c r="C103" s="49" t="s">
        <v>204</v>
      </c>
      <c r="D103" s="50" t="s">
        <v>205</v>
      </c>
      <c r="E103" s="51">
        <v>35</v>
      </c>
      <c r="F103" s="50" t="str" cm="1">
        <f t="array" ref="F103">_xlfn.XLOOKUP('Cross Referenced Data'!$C103,CustomerSalesData[[#All],[Customer Name]],CustomerSalesData[[#All],[Age Group]],,)</f>
        <v>26 to 35</v>
      </c>
      <c r="G103" s="50" t="s">
        <v>13</v>
      </c>
      <c r="H103" s="51" cm="1">
        <f t="array" ref="H103">_xlfn.XLOOKUP('Cross Referenced Data'!$C103,CustomerSalesData[[#All],[Customer Name]],CustomerSalesData[[#All],[Total Purchases]],,,)</f>
        <v>56</v>
      </c>
      <c r="I103" s="50" t="str" cm="1">
        <f t="array" ref="I103">_xlfn.IFS(H103 &lt;= 10, "Low Purchaser", AND(H103 &gt; 10, H103 &lt;= 50), "Moderate Purchaser", AND(H103 &gt; 50, H103 &lt;= 80), "High Purchaser", H103 &gt; 80, "Top Purchaser")</f>
        <v>High Purchaser</v>
      </c>
      <c r="J103" s="52" cm="1">
        <f t="array" ref="J103">_xlfn.XLOOKUP('Cross Referenced Data'!$C103,CustomerSalesData[[#All],[Customer Name]],CustomerSalesData[[#All],[Purchase Amount]],,)</f>
        <v>2721.61</v>
      </c>
      <c r="K103" s="50" t="str" cm="1">
        <f t="array" ref="K103">_xlfn.IFS(J103 &lt;= 500, "Low Value", AND(J103 &gt; 500, J103 &lt;= 2000), "Medium Value", AND(J103 &gt; 2000, J103 &lt;= 5000), "High Value", J103 &gt; 5000, "Premium Value")</f>
        <v>High Value</v>
      </c>
      <c r="L103" s="51" cm="1">
        <f t="array" ref="L103">_xlfn.XLOOKUP('Cross Referenced Data'!$C103,CustomerSalesData[[#All],[Customer Name]],CustomerSalesData[[#All],[Customer Since]],,)</f>
        <v>2015</v>
      </c>
      <c r="M103" s="51">
        <f t="shared" ca="1" si="1"/>
        <v>9</v>
      </c>
      <c r="N103" s="50" t="str" cm="1">
        <f t="array" aca="1" ref="N103" ca="1">_xlfn.IFS(M103 = 1, "New Member", AND(M103 &gt; 1, M103 &lt; 5), "Bronze Member", AND(M103 &gt;= 5, M103 &lt; 10), "Silver Member", M103 &gt;= 10, "Gold Member")</f>
        <v>Silver Member</v>
      </c>
    </row>
    <row r="104" spans="2:14" x14ac:dyDescent="0.3">
      <c r="B104" s="45" t="str" cm="1">
        <f t="array" ref="B104">_xlfn.XLOOKUP('Cross Referenced Data'!$C104,CustomerPersonalData[[#All],[Customer Name]],CustomerPersonalData[[#All],[Customer ID]],,)</f>
        <v>CID0100</v>
      </c>
      <c r="C104" s="45" t="s">
        <v>206</v>
      </c>
      <c r="D104" s="46" t="s">
        <v>207</v>
      </c>
      <c r="E104" s="47">
        <v>55</v>
      </c>
      <c r="F104" s="46" t="str" cm="1">
        <f t="array" ref="F104">_xlfn.XLOOKUP('Cross Referenced Data'!$C104,CustomerSalesData[[#All],[Customer Name]],CustomerSalesData[[#All],[Age Group]],,)</f>
        <v>46 to 55</v>
      </c>
      <c r="G104" s="46" t="s">
        <v>8</v>
      </c>
      <c r="H104" s="47" cm="1">
        <f t="array" ref="H104">_xlfn.XLOOKUP('Cross Referenced Data'!$C104,CustomerSalesData[[#All],[Customer Name]],CustomerSalesData[[#All],[Total Purchases]],,,)</f>
        <v>35</v>
      </c>
      <c r="I104" s="46" t="str" cm="1">
        <f t="array" ref="I104">_xlfn.IFS(H104 &lt;= 10, "Low Purchaser", AND(H104 &gt; 10, H104 &lt;= 50), "Moderate Purchaser", AND(H104 &gt; 50, H104 &lt;= 80), "High Purchaser", H104 &gt; 80, "Top Purchaser")</f>
        <v>Moderate Purchaser</v>
      </c>
      <c r="J104" s="48" cm="1">
        <f t="array" ref="J104">_xlfn.XLOOKUP('Cross Referenced Data'!$C104,CustomerSalesData[[#All],[Customer Name]],CustomerSalesData[[#All],[Purchase Amount]],,)</f>
        <v>3924.69</v>
      </c>
      <c r="K104" s="46" t="str" cm="1">
        <f t="array" ref="K104">_xlfn.IFS(J104 &lt;= 500, "Low Value", AND(J104 &gt; 500, J104 &lt;= 2000), "Medium Value", AND(J104 &gt; 2000, J104 &lt;= 5000), "High Value", J104 &gt; 5000, "Premium Value")</f>
        <v>High Value</v>
      </c>
      <c r="L104" s="47" cm="1">
        <f t="array" ref="L104">_xlfn.XLOOKUP('Cross Referenced Data'!$C104,CustomerSalesData[[#All],[Customer Name]],CustomerSalesData[[#All],[Customer Since]],,)</f>
        <v>2023</v>
      </c>
      <c r="M104" s="47">
        <f t="shared" ca="1" si="1"/>
        <v>1</v>
      </c>
      <c r="N104" s="46" t="str" cm="1">
        <f t="array" aca="1" ref="N104" ca="1">_xlfn.IFS(M104 = 1, "New Member", AND(M104 &gt; 1, M104 &lt; 5), "Bronze Member", AND(M104 &gt;= 5, M104 &lt; 10), "Silver Member", M104 &gt;= 10, "Gold Member")</f>
        <v>New Member</v>
      </c>
    </row>
    <row r="105" spans="2:14" x14ac:dyDescent="0.3">
      <c r="B105" s="49" t="str" cm="1">
        <f t="array" ref="B105">_xlfn.XLOOKUP('Cross Referenced Data'!$C105,CustomerPersonalData[[#All],[Customer Name]],CustomerPersonalData[[#All],[Customer ID]],,)</f>
        <v>CID0101</v>
      </c>
      <c r="C105" s="49" t="s">
        <v>208</v>
      </c>
      <c r="D105" s="50" t="s">
        <v>209</v>
      </c>
      <c r="E105" s="51">
        <v>67</v>
      </c>
      <c r="F105" s="50" t="str" cm="1">
        <f t="array" ref="F105">_xlfn.XLOOKUP('Cross Referenced Data'!$C105,CustomerSalesData[[#All],[Customer Name]],CustomerSalesData[[#All],[Age Group]],,)</f>
        <v>66 to 70</v>
      </c>
      <c r="G105" s="50" t="s">
        <v>8</v>
      </c>
      <c r="H105" s="51" cm="1">
        <f t="array" ref="H105">_xlfn.XLOOKUP('Cross Referenced Data'!$C105,CustomerSalesData[[#All],[Customer Name]],CustomerSalesData[[#All],[Total Purchases]],,,)</f>
        <v>39</v>
      </c>
      <c r="I105" s="50" t="str" cm="1">
        <f t="array" ref="I105">_xlfn.IFS(H105 &lt;= 10, "Low Purchaser", AND(H105 &gt; 10, H105 &lt;= 50), "Moderate Purchaser", AND(H105 &gt; 50, H105 &lt;= 80), "High Purchaser", H105 &gt; 80, "Top Purchaser")</f>
        <v>Moderate Purchaser</v>
      </c>
      <c r="J105" s="52" cm="1">
        <f t="array" ref="J105">_xlfn.XLOOKUP('Cross Referenced Data'!$C105,CustomerSalesData[[#All],[Customer Name]],CustomerSalesData[[#All],[Purchase Amount]],,)</f>
        <v>4431.08</v>
      </c>
      <c r="K105" s="50" t="str" cm="1">
        <f t="array" ref="K105">_xlfn.IFS(J105 &lt;= 500, "Low Value", AND(J105 &gt; 500, J105 &lt;= 2000), "Medium Value", AND(J105 &gt; 2000, J105 &lt;= 5000), "High Value", J105 &gt; 5000, "Premium Value")</f>
        <v>High Value</v>
      </c>
      <c r="L105" s="51" cm="1">
        <f t="array" ref="L105">_xlfn.XLOOKUP('Cross Referenced Data'!$C105,CustomerSalesData[[#All],[Customer Name]],CustomerSalesData[[#All],[Customer Since]],,)</f>
        <v>2019</v>
      </c>
      <c r="M105" s="51">
        <f t="shared" ca="1" si="1"/>
        <v>5</v>
      </c>
      <c r="N105" s="50" t="str" cm="1">
        <f t="array" aca="1" ref="N105" ca="1">_xlfn.IFS(M105 = 1, "New Member", AND(M105 &gt; 1, M105 &lt; 5), "Bronze Member", AND(M105 &gt;= 5, M105 &lt; 10), "Silver Member", M105 &gt;= 10, "Gold Member")</f>
        <v>Silver Member</v>
      </c>
    </row>
    <row r="106" spans="2:14" x14ac:dyDescent="0.3">
      <c r="B106" s="45" t="str" cm="1">
        <f t="array" ref="B106">_xlfn.XLOOKUP('Cross Referenced Data'!$C106,CustomerPersonalData[[#All],[Customer Name]],CustomerPersonalData[[#All],[Customer ID]],,)</f>
        <v>CID0102</v>
      </c>
      <c r="C106" s="45" t="s">
        <v>210</v>
      </c>
      <c r="D106" s="46" t="s">
        <v>211</v>
      </c>
      <c r="E106" s="47">
        <v>35</v>
      </c>
      <c r="F106" s="46" t="str" cm="1">
        <f t="array" ref="F106">_xlfn.XLOOKUP('Cross Referenced Data'!$C106,CustomerSalesData[[#All],[Customer Name]],CustomerSalesData[[#All],[Age Group]],,)</f>
        <v>26 to 35</v>
      </c>
      <c r="G106" s="46" t="s">
        <v>8</v>
      </c>
      <c r="H106" s="47" cm="1">
        <f t="array" ref="H106">_xlfn.XLOOKUP('Cross Referenced Data'!$C106,CustomerSalesData[[#All],[Customer Name]],CustomerSalesData[[#All],[Total Purchases]],,,)</f>
        <v>79</v>
      </c>
      <c r="I106" s="46" t="str" cm="1">
        <f t="array" ref="I106">_xlfn.IFS(H106 &lt;= 10, "Low Purchaser", AND(H106 &gt; 10, H106 &lt;= 50), "Moderate Purchaser", AND(H106 &gt; 50, H106 &lt;= 80), "High Purchaser", H106 &gt; 80, "Top Purchaser")</f>
        <v>High Purchaser</v>
      </c>
      <c r="J106" s="48" cm="1">
        <f t="array" ref="J106">_xlfn.XLOOKUP('Cross Referenced Data'!$C106,CustomerSalesData[[#All],[Customer Name]],CustomerSalesData[[#All],[Purchase Amount]],,)</f>
        <v>2107.1</v>
      </c>
      <c r="K106" s="46" t="str" cm="1">
        <f t="array" ref="K106">_xlfn.IFS(J106 &lt;= 500, "Low Value", AND(J106 &gt; 500, J106 &lt;= 2000), "Medium Value", AND(J106 &gt; 2000, J106 &lt;= 5000), "High Value", J106 &gt; 5000, "Premium Value")</f>
        <v>High Value</v>
      </c>
      <c r="L106" s="47" cm="1">
        <f t="array" ref="L106">_xlfn.XLOOKUP('Cross Referenced Data'!$C106,CustomerSalesData[[#All],[Customer Name]],CustomerSalesData[[#All],[Customer Since]],,)</f>
        <v>2016</v>
      </c>
      <c r="M106" s="47">
        <f t="shared" ca="1" si="1"/>
        <v>8</v>
      </c>
      <c r="N106" s="46" t="str" cm="1">
        <f t="array" aca="1" ref="N106" ca="1">_xlfn.IFS(M106 = 1, "New Member", AND(M106 &gt; 1, M106 &lt; 5), "Bronze Member", AND(M106 &gt;= 5, M106 &lt; 10), "Silver Member", M106 &gt;= 10, "Gold Member")</f>
        <v>Silver Member</v>
      </c>
    </row>
    <row r="107" spans="2:14" x14ac:dyDescent="0.3">
      <c r="B107" s="49" t="str" cm="1">
        <f t="array" ref="B107">_xlfn.XLOOKUP('Cross Referenced Data'!$C107,CustomerPersonalData[[#All],[Customer Name]],CustomerPersonalData[[#All],[Customer ID]],,)</f>
        <v>CID0103</v>
      </c>
      <c r="C107" s="49" t="s">
        <v>212</v>
      </c>
      <c r="D107" s="50" t="s">
        <v>213</v>
      </c>
      <c r="E107" s="51">
        <v>66</v>
      </c>
      <c r="F107" s="50" t="str" cm="1">
        <f t="array" ref="F107">_xlfn.XLOOKUP('Cross Referenced Data'!$C107,CustomerSalesData[[#All],[Customer Name]],CustomerSalesData[[#All],[Age Group]],,)</f>
        <v>66 to 70</v>
      </c>
      <c r="G107" s="50" t="s">
        <v>8</v>
      </c>
      <c r="H107" s="51" cm="1">
        <f t="array" ref="H107">_xlfn.XLOOKUP('Cross Referenced Data'!$C107,CustomerSalesData[[#All],[Customer Name]],CustomerSalesData[[#All],[Total Purchases]],,,)</f>
        <v>76</v>
      </c>
      <c r="I107" s="50" t="str" cm="1">
        <f t="array" ref="I107">_xlfn.IFS(H107 &lt;= 10, "Low Purchaser", AND(H107 &gt; 10, H107 &lt;= 50), "Moderate Purchaser", AND(H107 &gt; 50, H107 &lt;= 80), "High Purchaser", H107 &gt; 80, "Top Purchaser")</f>
        <v>High Purchaser</v>
      </c>
      <c r="J107" s="52" cm="1">
        <f t="array" ref="J107">_xlfn.XLOOKUP('Cross Referenced Data'!$C107,CustomerSalesData[[#All],[Customer Name]],CustomerSalesData[[#All],[Purchase Amount]],,)</f>
        <v>3140.12</v>
      </c>
      <c r="K107" s="50" t="str" cm="1">
        <f t="array" ref="K107">_xlfn.IFS(J107 &lt;= 500, "Low Value", AND(J107 &gt; 500, J107 &lt;= 2000), "Medium Value", AND(J107 &gt; 2000, J107 &lt;= 5000), "High Value", J107 &gt; 5000, "Premium Value")</f>
        <v>High Value</v>
      </c>
      <c r="L107" s="51" cm="1">
        <f t="array" ref="L107">_xlfn.XLOOKUP('Cross Referenced Data'!$C107,CustomerSalesData[[#All],[Customer Name]],CustomerSalesData[[#All],[Customer Since]],,)</f>
        <v>2020</v>
      </c>
      <c r="M107" s="51">
        <f t="shared" ca="1" si="1"/>
        <v>4</v>
      </c>
      <c r="N107" s="50" t="str" cm="1">
        <f t="array" aca="1" ref="N107" ca="1">_xlfn.IFS(M107 = 1, "New Member", AND(M107 &gt; 1, M107 &lt; 5), "Bronze Member", AND(M107 &gt;= 5, M107 &lt; 10), "Silver Member", M107 &gt;= 10, "Gold Member")</f>
        <v>Bronze Member</v>
      </c>
    </row>
    <row r="108" spans="2:14" x14ac:dyDescent="0.3">
      <c r="B108" s="45" t="str" cm="1">
        <f t="array" ref="B108">_xlfn.XLOOKUP('Cross Referenced Data'!$C108,CustomerPersonalData[[#All],[Customer Name]],CustomerPersonalData[[#All],[Customer ID]],,)</f>
        <v>CID0104</v>
      </c>
      <c r="C108" s="45" t="s">
        <v>214</v>
      </c>
      <c r="D108" s="46" t="s">
        <v>215</v>
      </c>
      <c r="E108" s="47">
        <v>42</v>
      </c>
      <c r="F108" s="46" t="str" cm="1">
        <f t="array" ref="F108">_xlfn.XLOOKUP('Cross Referenced Data'!$C108,CustomerSalesData[[#All],[Customer Name]],CustomerSalesData[[#All],[Age Group]],,)</f>
        <v>36 to 45</v>
      </c>
      <c r="G108" s="46" t="s">
        <v>13</v>
      </c>
      <c r="H108" s="47" cm="1">
        <f t="array" ref="H108">_xlfn.XLOOKUP('Cross Referenced Data'!$C108,CustomerSalesData[[#All],[Customer Name]],CustomerSalesData[[#All],[Total Purchases]],,,)</f>
        <v>17</v>
      </c>
      <c r="I108" s="46" t="str" cm="1">
        <f t="array" ref="I108">_xlfn.IFS(H108 &lt;= 10, "Low Purchaser", AND(H108 &gt; 10, H108 &lt;= 50), "Moderate Purchaser", AND(H108 &gt; 50, H108 &lt;= 80), "High Purchaser", H108 &gt; 80, "Top Purchaser")</f>
        <v>Moderate Purchaser</v>
      </c>
      <c r="J108" s="48" cm="1">
        <f t="array" ref="J108">_xlfn.XLOOKUP('Cross Referenced Data'!$C108,CustomerSalesData[[#All],[Customer Name]],CustomerSalesData[[#All],[Purchase Amount]],,)</f>
        <v>4360.41</v>
      </c>
      <c r="K108" s="46" t="str" cm="1">
        <f t="array" ref="K108">_xlfn.IFS(J108 &lt;= 500, "Low Value", AND(J108 &gt; 500, J108 &lt;= 2000), "Medium Value", AND(J108 &gt; 2000, J108 &lt;= 5000), "High Value", J108 &gt; 5000, "Premium Value")</f>
        <v>High Value</v>
      </c>
      <c r="L108" s="47" cm="1">
        <f t="array" ref="L108">_xlfn.XLOOKUP('Cross Referenced Data'!$C108,CustomerSalesData[[#All],[Customer Name]],CustomerSalesData[[#All],[Customer Since]],,)</f>
        <v>2017</v>
      </c>
      <c r="M108" s="47">
        <f t="shared" ca="1" si="1"/>
        <v>7</v>
      </c>
      <c r="N108" s="46" t="str" cm="1">
        <f t="array" aca="1" ref="N108" ca="1">_xlfn.IFS(M108 = 1, "New Member", AND(M108 &gt; 1, M108 &lt; 5), "Bronze Member", AND(M108 &gt;= 5, M108 &lt; 10), "Silver Member", M108 &gt;= 10, "Gold Member")</f>
        <v>Silver Member</v>
      </c>
    </row>
    <row r="109" spans="2:14" x14ac:dyDescent="0.3">
      <c r="B109" s="49" t="str" cm="1">
        <f t="array" ref="B109">_xlfn.XLOOKUP('Cross Referenced Data'!$C109,CustomerPersonalData[[#All],[Customer Name]],CustomerPersonalData[[#All],[Customer ID]],,)</f>
        <v>CID0105</v>
      </c>
      <c r="C109" s="49" t="s">
        <v>216</v>
      </c>
      <c r="D109" s="50" t="s">
        <v>217</v>
      </c>
      <c r="E109" s="51">
        <v>65</v>
      </c>
      <c r="F109" s="50" t="str" cm="1">
        <f t="array" ref="F109">_xlfn.XLOOKUP('Cross Referenced Data'!$C109,CustomerSalesData[[#All],[Customer Name]],CustomerSalesData[[#All],[Age Group]],,)</f>
        <v>56 to 65</v>
      </c>
      <c r="G109" s="50" t="s">
        <v>8</v>
      </c>
      <c r="H109" s="51" cm="1">
        <f t="array" ref="H109">_xlfn.XLOOKUP('Cross Referenced Data'!$C109,CustomerSalesData[[#All],[Customer Name]],CustomerSalesData[[#All],[Total Purchases]],,,)</f>
        <v>83</v>
      </c>
      <c r="I109" s="50" t="str" cm="1">
        <f t="array" ref="I109">_xlfn.IFS(H109 &lt;= 10, "Low Purchaser", AND(H109 &gt; 10, H109 &lt;= 50), "Moderate Purchaser", AND(H109 &gt; 50, H109 &lt;= 80), "High Purchaser", H109 &gt; 80, "Top Purchaser")</f>
        <v>Top Purchaser</v>
      </c>
      <c r="J109" s="52" cm="1">
        <f t="array" ref="J109">_xlfn.XLOOKUP('Cross Referenced Data'!$C109,CustomerSalesData[[#All],[Customer Name]],CustomerSalesData[[#All],[Purchase Amount]],,)</f>
        <v>4926.04</v>
      </c>
      <c r="K109" s="50" t="str" cm="1">
        <f t="array" ref="K109">_xlfn.IFS(J109 &lt;= 500, "Low Value", AND(J109 &gt; 500, J109 &lt;= 2000), "Medium Value", AND(J109 &gt; 2000, J109 &lt;= 5000), "High Value", J109 &gt; 5000, "Premium Value")</f>
        <v>High Value</v>
      </c>
      <c r="L109" s="51" cm="1">
        <f t="array" ref="L109">_xlfn.XLOOKUP('Cross Referenced Data'!$C109,CustomerSalesData[[#All],[Customer Name]],CustomerSalesData[[#All],[Customer Since]],,)</f>
        <v>2017</v>
      </c>
      <c r="M109" s="51">
        <f t="shared" ca="1" si="1"/>
        <v>7</v>
      </c>
      <c r="N109" s="50" t="str" cm="1">
        <f t="array" aca="1" ref="N109" ca="1">_xlfn.IFS(M109 = 1, "New Member", AND(M109 &gt; 1, M109 &lt; 5), "Bronze Member", AND(M109 &gt;= 5, M109 &lt; 10), "Silver Member", M109 &gt;= 10, "Gold Member")</f>
        <v>Silver Member</v>
      </c>
    </row>
    <row r="110" spans="2:14" x14ac:dyDescent="0.3">
      <c r="B110" s="45" t="str" cm="1">
        <f t="array" ref="B110">_xlfn.XLOOKUP('Cross Referenced Data'!$C110,CustomerPersonalData[[#All],[Customer Name]],CustomerPersonalData[[#All],[Customer ID]],,)</f>
        <v>CID0106</v>
      </c>
      <c r="C110" s="45" t="s">
        <v>218</v>
      </c>
      <c r="D110" s="46" t="s">
        <v>219</v>
      </c>
      <c r="E110" s="47">
        <v>70</v>
      </c>
      <c r="F110" s="46" t="str" cm="1">
        <f t="array" ref="F110">_xlfn.XLOOKUP('Cross Referenced Data'!$C110,CustomerSalesData[[#All],[Customer Name]],CustomerSalesData[[#All],[Age Group]],,)</f>
        <v>66 to 70</v>
      </c>
      <c r="G110" s="46" t="s">
        <v>8</v>
      </c>
      <c r="H110" s="47" cm="1">
        <f t="array" ref="H110">_xlfn.XLOOKUP('Cross Referenced Data'!$C110,CustomerSalesData[[#All],[Customer Name]],CustomerSalesData[[#All],[Total Purchases]],,,)</f>
        <v>3</v>
      </c>
      <c r="I110" s="46" t="str" cm="1">
        <f t="array" ref="I110">_xlfn.IFS(H110 &lt;= 10, "Low Purchaser", AND(H110 &gt; 10, H110 &lt;= 50), "Moderate Purchaser", AND(H110 &gt; 50, H110 &lt;= 80), "High Purchaser", H110 &gt; 80, "Top Purchaser")</f>
        <v>Low Purchaser</v>
      </c>
      <c r="J110" s="48" cm="1">
        <f t="array" ref="J110">_xlfn.XLOOKUP('Cross Referenced Data'!$C110,CustomerSalesData[[#All],[Customer Name]],CustomerSalesData[[#All],[Purchase Amount]],,)</f>
        <v>2309.6999999999998</v>
      </c>
      <c r="K110" s="46" t="str" cm="1">
        <f t="array" ref="K110">_xlfn.IFS(J110 &lt;= 500, "Low Value", AND(J110 &gt; 500, J110 &lt;= 2000), "Medium Value", AND(J110 &gt; 2000, J110 &lt;= 5000), "High Value", J110 &gt; 5000, "Premium Value")</f>
        <v>High Value</v>
      </c>
      <c r="L110" s="47" cm="1">
        <f t="array" ref="L110">_xlfn.XLOOKUP('Cross Referenced Data'!$C110,CustomerSalesData[[#All],[Customer Name]],CustomerSalesData[[#All],[Customer Since]],,)</f>
        <v>2023</v>
      </c>
      <c r="M110" s="47">
        <f t="shared" ca="1" si="1"/>
        <v>1</v>
      </c>
      <c r="N110" s="46" t="str" cm="1">
        <f t="array" aca="1" ref="N110" ca="1">_xlfn.IFS(M110 = 1, "New Member", AND(M110 &gt; 1, M110 &lt; 5), "Bronze Member", AND(M110 &gt;= 5, M110 &lt; 10), "Silver Member", M110 &gt;= 10, "Gold Member")</f>
        <v>New Member</v>
      </c>
    </row>
    <row r="111" spans="2:14" x14ac:dyDescent="0.3">
      <c r="B111" s="49" t="str" cm="1">
        <f t="array" ref="B111">_xlfn.XLOOKUP('Cross Referenced Data'!$C111,CustomerPersonalData[[#All],[Customer Name]],CustomerPersonalData[[#All],[Customer ID]],,)</f>
        <v>CID0107</v>
      </c>
      <c r="C111" s="49" t="s">
        <v>220</v>
      </c>
      <c r="D111" s="50" t="s">
        <v>221</v>
      </c>
      <c r="E111" s="51">
        <v>26</v>
      </c>
      <c r="F111" s="50" t="str" cm="1">
        <f t="array" ref="F111">_xlfn.XLOOKUP('Cross Referenced Data'!$C111,CustomerSalesData[[#All],[Customer Name]],CustomerSalesData[[#All],[Age Group]],,)</f>
        <v>26 to 35</v>
      </c>
      <c r="G111" s="50" t="s">
        <v>13</v>
      </c>
      <c r="H111" s="51" cm="1">
        <f t="array" ref="H111">_xlfn.XLOOKUP('Cross Referenced Data'!$C111,CustomerSalesData[[#All],[Customer Name]],CustomerSalesData[[#All],[Total Purchases]],,,)</f>
        <v>22</v>
      </c>
      <c r="I111" s="50" t="str" cm="1">
        <f t="array" ref="I111">_xlfn.IFS(H111 &lt;= 10, "Low Purchaser", AND(H111 &gt; 10, H111 &lt;= 50), "Moderate Purchaser", AND(H111 &gt; 50, H111 &lt;= 80), "High Purchaser", H111 &gt; 80, "Top Purchaser")</f>
        <v>Moderate Purchaser</v>
      </c>
      <c r="J111" s="52" cm="1">
        <f t="array" ref="J111">_xlfn.XLOOKUP('Cross Referenced Data'!$C111,CustomerSalesData[[#All],[Customer Name]],CustomerSalesData[[#All],[Purchase Amount]],,)</f>
        <v>157.51</v>
      </c>
      <c r="K111" s="50" t="str" cm="1">
        <f t="array" ref="K111">_xlfn.IFS(J111 &lt;= 500, "Low Value", AND(J111 &gt; 500, J111 &lt;= 2000), "Medium Value", AND(J111 &gt; 2000, J111 &lt;= 5000), "High Value", J111 &gt; 5000, "Premium Value")</f>
        <v>Low Value</v>
      </c>
      <c r="L111" s="51" cm="1">
        <f t="array" ref="L111">_xlfn.XLOOKUP('Cross Referenced Data'!$C111,CustomerSalesData[[#All],[Customer Name]],CustomerSalesData[[#All],[Customer Since]],,)</f>
        <v>2022</v>
      </c>
      <c r="M111" s="51">
        <f t="shared" ca="1" si="1"/>
        <v>2</v>
      </c>
      <c r="N111" s="50" t="str" cm="1">
        <f t="array" aca="1" ref="N111" ca="1">_xlfn.IFS(M111 = 1, "New Member", AND(M111 &gt; 1, M111 &lt; 5), "Bronze Member", AND(M111 &gt;= 5, M111 &lt; 10), "Silver Member", M111 &gt;= 10, "Gold Member")</f>
        <v>Bronze Member</v>
      </c>
    </row>
    <row r="112" spans="2:14" x14ac:dyDescent="0.3">
      <c r="B112" s="45" t="str" cm="1">
        <f t="array" ref="B112">_xlfn.XLOOKUP('Cross Referenced Data'!$C112,CustomerPersonalData[[#All],[Customer Name]],CustomerPersonalData[[#All],[Customer ID]],,)</f>
        <v>CID0108</v>
      </c>
      <c r="C112" s="45" t="s">
        <v>222</v>
      </c>
      <c r="D112" s="46" t="s">
        <v>223</v>
      </c>
      <c r="E112" s="47">
        <v>65</v>
      </c>
      <c r="F112" s="46" t="str" cm="1">
        <f t="array" ref="F112">_xlfn.XLOOKUP('Cross Referenced Data'!$C112,CustomerSalesData[[#All],[Customer Name]],CustomerSalesData[[#All],[Age Group]],,)</f>
        <v>56 to 65</v>
      </c>
      <c r="G112" s="46" t="s">
        <v>13</v>
      </c>
      <c r="H112" s="47" cm="1">
        <f t="array" ref="H112">_xlfn.XLOOKUP('Cross Referenced Data'!$C112,CustomerSalesData[[#All],[Customer Name]],CustomerSalesData[[#All],[Total Purchases]],,,)</f>
        <v>37</v>
      </c>
      <c r="I112" s="46" t="str" cm="1">
        <f t="array" ref="I112">_xlfn.IFS(H112 &lt;= 10, "Low Purchaser", AND(H112 &gt; 10, H112 &lt;= 50), "Moderate Purchaser", AND(H112 &gt; 50, H112 &lt;= 80), "High Purchaser", H112 &gt; 80, "Top Purchaser")</f>
        <v>Moderate Purchaser</v>
      </c>
      <c r="J112" s="48" cm="1">
        <f t="array" ref="J112">_xlfn.XLOOKUP('Cross Referenced Data'!$C112,CustomerSalesData[[#All],[Customer Name]],CustomerSalesData[[#All],[Purchase Amount]],,)</f>
        <v>1043.96</v>
      </c>
      <c r="K112" s="46" t="str" cm="1">
        <f t="array" ref="K112">_xlfn.IFS(J112 &lt;= 500, "Low Value", AND(J112 &gt; 500, J112 &lt;= 2000), "Medium Value", AND(J112 &gt; 2000, J112 &lt;= 5000), "High Value", J112 &gt; 5000, "Premium Value")</f>
        <v>Medium Value</v>
      </c>
      <c r="L112" s="47" cm="1">
        <f t="array" ref="L112">_xlfn.XLOOKUP('Cross Referenced Data'!$C112,CustomerSalesData[[#All],[Customer Name]],CustomerSalesData[[#All],[Customer Since]],,)</f>
        <v>2016</v>
      </c>
      <c r="M112" s="47">
        <f t="shared" ca="1" si="1"/>
        <v>8</v>
      </c>
      <c r="N112" s="46" t="str" cm="1">
        <f t="array" aca="1" ref="N112" ca="1">_xlfn.IFS(M112 = 1, "New Member", AND(M112 &gt; 1, M112 &lt; 5), "Bronze Member", AND(M112 &gt;= 5, M112 &lt; 10), "Silver Member", M112 &gt;= 10, "Gold Member")</f>
        <v>Silver Member</v>
      </c>
    </row>
    <row r="113" spans="2:14" x14ac:dyDescent="0.3">
      <c r="B113" s="49" t="str" cm="1">
        <f t="array" ref="B113">_xlfn.XLOOKUP('Cross Referenced Data'!$C113,CustomerPersonalData[[#All],[Customer Name]],CustomerPersonalData[[#All],[Customer ID]],,)</f>
        <v>CID0109</v>
      </c>
      <c r="C113" s="49" t="s">
        <v>224</v>
      </c>
      <c r="D113" s="50" t="s">
        <v>225</v>
      </c>
      <c r="E113" s="51">
        <v>22</v>
      </c>
      <c r="F113" s="50" t="str" cm="1">
        <f t="array" ref="F113">_xlfn.XLOOKUP('Cross Referenced Data'!$C113,CustomerSalesData[[#All],[Customer Name]],CustomerSalesData[[#All],[Age Group]],,)</f>
        <v>18 to 25</v>
      </c>
      <c r="G113" s="50" t="s">
        <v>13</v>
      </c>
      <c r="H113" s="51" cm="1">
        <f t="array" ref="H113">_xlfn.XLOOKUP('Cross Referenced Data'!$C113,CustomerSalesData[[#All],[Customer Name]],CustomerSalesData[[#All],[Total Purchases]],,,)</f>
        <v>70</v>
      </c>
      <c r="I113" s="50" t="str" cm="1">
        <f t="array" ref="I113">_xlfn.IFS(H113 &lt;= 10, "Low Purchaser", AND(H113 &gt; 10, H113 &lt;= 50), "Moderate Purchaser", AND(H113 &gt; 50, H113 &lt;= 80), "High Purchaser", H113 &gt; 80, "Top Purchaser")</f>
        <v>High Purchaser</v>
      </c>
      <c r="J113" s="52" cm="1">
        <f t="array" ref="J113">_xlfn.XLOOKUP('Cross Referenced Data'!$C113,CustomerSalesData[[#All],[Customer Name]],CustomerSalesData[[#All],[Purchase Amount]],,)</f>
        <v>6901.97</v>
      </c>
      <c r="K113" s="50" t="str" cm="1">
        <f t="array" ref="K113">_xlfn.IFS(J113 &lt;= 500, "Low Value", AND(J113 &gt; 500, J113 &lt;= 2000), "Medium Value", AND(J113 &gt; 2000, J113 &lt;= 5000), "High Value", J113 &gt; 5000, "Premium Value")</f>
        <v>Premium Value</v>
      </c>
      <c r="L113" s="51" cm="1">
        <f t="array" ref="L113">_xlfn.XLOOKUP('Cross Referenced Data'!$C113,CustomerSalesData[[#All],[Customer Name]],CustomerSalesData[[#All],[Customer Since]],,)</f>
        <v>2018</v>
      </c>
      <c r="M113" s="51">
        <f t="shared" ca="1" si="1"/>
        <v>6</v>
      </c>
      <c r="N113" s="50" t="str" cm="1">
        <f t="array" aca="1" ref="N113" ca="1">_xlfn.IFS(M113 = 1, "New Member", AND(M113 &gt; 1, M113 &lt; 5), "Bronze Member", AND(M113 &gt;= 5, M113 &lt; 10), "Silver Member", M113 &gt;= 10, "Gold Member")</f>
        <v>Silver Member</v>
      </c>
    </row>
    <row r="114" spans="2:14" x14ac:dyDescent="0.3">
      <c r="B114" s="45" t="str" cm="1">
        <f t="array" ref="B114">_xlfn.XLOOKUP('Cross Referenced Data'!$C114,CustomerPersonalData[[#All],[Customer Name]],CustomerPersonalData[[#All],[Customer ID]],,)</f>
        <v>CID0110</v>
      </c>
      <c r="C114" s="45" t="s">
        <v>226</v>
      </c>
      <c r="D114" s="46" t="s">
        <v>227</v>
      </c>
      <c r="E114" s="47">
        <v>45</v>
      </c>
      <c r="F114" s="46" t="str" cm="1">
        <f t="array" ref="F114">_xlfn.XLOOKUP('Cross Referenced Data'!$C114,CustomerSalesData[[#All],[Customer Name]],CustomerSalesData[[#All],[Age Group]],,)</f>
        <v>36 to 45</v>
      </c>
      <c r="G114" s="46" t="s">
        <v>8</v>
      </c>
      <c r="H114" s="47" cm="1">
        <f t="array" ref="H114">_xlfn.XLOOKUP('Cross Referenced Data'!$C114,CustomerSalesData[[#All],[Customer Name]],CustomerSalesData[[#All],[Total Purchases]],,,)</f>
        <v>45</v>
      </c>
      <c r="I114" s="46" t="str" cm="1">
        <f t="array" ref="I114">_xlfn.IFS(H114 &lt;= 10, "Low Purchaser", AND(H114 &gt; 10, H114 &lt;= 50), "Moderate Purchaser", AND(H114 &gt; 50, H114 &lt;= 80), "High Purchaser", H114 &gt; 80, "Top Purchaser")</f>
        <v>Moderate Purchaser</v>
      </c>
      <c r="J114" s="48" cm="1">
        <f t="array" ref="J114">_xlfn.XLOOKUP('Cross Referenced Data'!$C114,CustomerSalesData[[#All],[Customer Name]],CustomerSalesData[[#All],[Purchase Amount]],,)</f>
        <v>9779.94</v>
      </c>
      <c r="K114" s="46" t="str" cm="1">
        <f t="array" ref="K114">_xlfn.IFS(J114 &lt;= 500, "Low Value", AND(J114 &gt; 500, J114 &lt;= 2000), "Medium Value", AND(J114 &gt; 2000, J114 &lt;= 5000), "High Value", J114 &gt; 5000, "Premium Value")</f>
        <v>Premium Value</v>
      </c>
      <c r="L114" s="47" cm="1">
        <f t="array" ref="L114">_xlfn.XLOOKUP('Cross Referenced Data'!$C114,CustomerSalesData[[#All],[Customer Name]],CustomerSalesData[[#All],[Customer Since]],,)</f>
        <v>2015</v>
      </c>
      <c r="M114" s="47">
        <f t="shared" ca="1" si="1"/>
        <v>9</v>
      </c>
      <c r="N114" s="46" t="str" cm="1">
        <f t="array" aca="1" ref="N114" ca="1">_xlfn.IFS(M114 = 1, "New Member", AND(M114 &gt; 1, M114 &lt; 5), "Bronze Member", AND(M114 &gt;= 5, M114 &lt; 10), "Silver Member", M114 &gt;= 10, "Gold Member")</f>
        <v>Silver Member</v>
      </c>
    </row>
    <row r="115" spans="2:14" x14ac:dyDescent="0.3">
      <c r="B115" s="49" t="str" cm="1">
        <f t="array" ref="B115">_xlfn.XLOOKUP('Cross Referenced Data'!$C115,CustomerPersonalData[[#All],[Customer Name]],CustomerPersonalData[[#All],[Customer ID]],,)</f>
        <v>CID0111</v>
      </c>
      <c r="C115" s="49" t="s">
        <v>228</v>
      </c>
      <c r="D115" s="50" t="s">
        <v>229</v>
      </c>
      <c r="E115" s="51">
        <v>51</v>
      </c>
      <c r="F115" s="50" t="str" cm="1">
        <f t="array" ref="F115">_xlfn.XLOOKUP('Cross Referenced Data'!$C115,CustomerSalesData[[#All],[Customer Name]],CustomerSalesData[[#All],[Age Group]],,)</f>
        <v>46 to 55</v>
      </c>
      <c r="G115" s="50" t="s">
        <v>13</v>
      </c>
      <c r="H115" s="51" cm="1">
        <f t="array" ref="H115">_xlfn.XLOOKUP('Cross Referenced Data'!$C115,CustomerSalesData[[#All],[Customer Name]],CustomerSalesData[[#All],[Total Purchases]],,,)</f>
        <v>47</v>
      </c>
      <c r="I115" s="50" t="str" cm="1">
        <f t="array" ref="I115">_xlfn.IFS(H115 &lt;= 10, "Low Purchaser", AND(H115 &gt; 10, H115 &lt;= 50), "Moderate Purchaser", AND(H115 &gt; 50, H115 &lt;= 80), "High Purchaser", H115 &gt; 80, "Top Purchaser")</f>
        <v>Moderate Purchaser</v>
      </c>
      <c r="J115" s="52" cm="1">
        <f t="array" ref="J115">_xlfn.XLOOKUP('Cross Referenced Data'!$C115,CustomerSalesData[[#All],[Customer Name]],CustomerSalesData[[#All],[Purchase Amount]],,)</f>
        <v>5743.39</v>
      </c>
      <c r="K115" s="50" t="str" cm="1">
        <f t="array" ref="K115">_xlfn.IFS(J115 &lt;= 500, "Low Value", AND(J115 &gt; 500, J115 &lt;= 2000), "Medium Value", AND(J115 &gt; 2000, J115 &lt;= 5000), "High Value", J115 &gt; 5000, "Premium Value")</f>
        <v>Premium Value</v>
      </c>
      <c r="L115" s="51" cm="1">
        <f t="array" ref="L115">_xlfn.XLOOKUP('Cross Referenced Data'!$C115,CustomerSalesData[[#All],[Customer Name]],CustomerSalesData[[#All],[Customer Since]],,)</f>
        <v>2015</v>
      </c>
      <c r="M115" s="51">
        <f t="shared" ca="1" si="1"/>
        <v>9</v>
      </c>
      <c r="N115" s="50" t="str" cm="1">
        <f t="array" aca="1" ref="N115" ca="1">_xlfn.IFS(M115 = 1, "New Member", AND(M115 &gt; 1, M115 &lt; 5), "Bronze Member", AND(M115 &gt;= 5, M115 &lt; 10), "Silver Member", M115 &gt;= 10, "Gold Member")</f>
        <v>Silver Member</v>
      </c>
    </row>
    <row r="116" spans="2:14" x14ac:dyDescent="0.3">
      <c r="B116" s="45" t="str" cm="1">
        <f t="array" ref="B116">_xlfn.XLOOKUP('Cross Referenced Data'!$C116,CustomerPersonalData[[#All],[Customer Name]],CustomerPersonalData[[#All],[Customer ID]],,)</f>
        <v>CID0112</v>
      </c>
      <c r="C116" s="45" t="s">
        <v>230</v>
      </c>
      <c r="D116" s="46" t="s">
        <v>231</v>
      </c>
      <c r="E116" s="47">
        <v>25</v>
      </c>
      <c r="F116" s="46" t="str" cm="1">
        <f t="array" ref="F116">_xlfn.XLOOKUP('Cross Referenced Data'!$C116,CustomerSalesData[[#All],[Customer Name]],CustomerSalesData[[#All],[Age Group]],,)</f>
        <v>18 to 25</v>
      </c>
      <c r="G116" s="46" t="s">
        <v>13</v>
      </c>
      <c r="H116" s="47" cm="1">
        <f t="array" ref="H116">_xlfn.XLOOKUP('Cross Referenced Data'!$C116,CustomerSalesData[[#All],[Customer Name]],CustomerSalesData[[#All],[Total Purchases]],,,)</f>
        <v>64</v>
      </c>
      <c r="I116" s="46" t="str" cm="1">
        <f t="array" ref="I116">_xlfn.IFS(H116 &lt;= 10, "Low Purchaser", AND(H116 &gt; 10, H116 &lt;= 50), "Moderate Purchaser", AND(H116 &gt; 50, H116 &lt;= 80), "High Purchaser", H116 &gt; 80, "Top Purchaser")</f>
        <v>High Purchaser</v>
      </c>
      <c r="J116" s="48" cm="1">
        <f t="array" ref="J116">_xlfn.XLOOKUP('Cross Referenced Data'!$C116,CustomerSalesData[[#All],[Customer Name]],CustomerSalesData[[#All],[Purchase Amount]],,)</f>
        <v>4181.76</v>
      </c>
      <c r="K116" s="46" t="str" cm="1">
        <f t="array" ref="K116">_xlfn.IFS(J116 &lt;= 500, "Low Value", AND(J116 &gt; 500, J116 &lt;= 2000), "Medium Value", AND(J116 &gt; 2000, J116 &lt;= 5000), "High Value", J116 &gt; 5000, "Premium Value")</f>
        <v>High Value</v>
      </c>
      <c r="L116" s="47" cm="1">
        <f t="array" ref="L116">_xlfn.XLOOKUP('Cross Referenced Data'!$C116,CustomerSalesData[[#All],[Customer Name]],CustomerSalesData[[#All],[Customer Since]],,)</f>
        <v>2019</v>
      </c>
      <c r="M116" s="47">
        <f t="shared" ca="1" si="1"/>
        <v>5</v>
      </c>
      <c r="N116" s="46" t="str" cm="1">
        <f t="array" aca="1" ref="N116" ca="1">_xlfn.IFS(M116 = 1, "New Member", AND(M116 &gt; 1, M116 &lt; 5), "Bronze Member", AND(M116 &gt;= 5, M116 &lt; 10), "Silver Member", M116 &gt;= 10, "Gold Member")</f>
        <v>Silver Member</v>
      </c>
    </row>
    <row r="117" spans="2:14" x14ac:dyDescent="0.3">
      <c r="B117" s="49" t="str" cm="1">
        <f t="array" ref="B117">_xlfn.XLOOKUP('Cross Referenced Data'!$C117,CustomerPersonalData[[#All],[Customer Name]],CustomerPersonalData[[#All],[Customer ID]],,)</f>
        <v>CID0113</v>
      </c>
      <c r="C117" s="49" t="s">
        <v>232</v>
      </c>
      <c r="D117" s="50" t="s">
        <v>233</v>
      </c>
      <c r="E117" s="51">
        <v>43</v>
      </c>
      <c r="F117" s="50" t="str" cm="1">
        <f t="array" ref="F117">_xlfn.XLOOKUP('Cross Referenced Data'!$C117,CustomerSalesData[[#All],[Customer Name]],CustomerSalesData[[#All],[Age Group]],,)</f>
        <v>36 to 45</v>
      </c>
      <c r="G117" s="50" t="s">
        <v>8</v>
      </c>
      <c r="H117" s="51" cm="1">
        <f t="array" ref="H117">_xlfn.XLOOKUP('Cross Referenced Data'!$C117,CustomerSalesData[[#All],[Customer Name]],CustomerSalesData[[#All],[Total Purchases]],,,)</f>
        <v>67</v>
      </c>
      <c r="I117" s="50" t="str" cm="1">
        <f t="array" ref="I117">_xlfn.IFS(H117 &lt;= 10, "Low Purchaser", AND(H117 &gt; 10, H117 &lt;= 50), "Moderate Purchaser", AND(H117 &gt; 50, H117 &lt;= 80), "High Purchaser", H117 &gt; 80, "Top Purchaser")</f>
        <v>High Purchaser</v>
      </c>
      <c r="J117" s="52" cm="1">
        <f t="array" ref="J117">_xlfn.XLOOKUP('Cross Referenced Data'!$C117,CustomerSalesData[[#All],[Customer Name]],CustomerSalesData[[#All],[Purchase Amount]],,)</f>
        <v>4229.66</v>
      </c>
      <c r="K117" s="50" t="str" cm="1">
        <f t="array" ref="K117">_xlfn.IFS(J117 &lt;= 500, "Low Value", AND(J117 &gt; 500, J117 &lt;= 2000), "Medium Value", AND(J117 &gt; 2000, J117 &lt;= 5000), "High Value", J117 &gt; 5000, "Premium Value")</f>
        <v>High Value</v>
      </c>
      <c r="L117" s="51" cm="1">
        <f t="array" ref="L117">_xlfn.XLOOKUP('Cross Referenced Data'!$C117,CustomerSalesData[[#All],[Customer Name]],CustomerSalesData[[#All],[Customer Since]],,)</f>
        <v>2017</v>
      </c>
      <c r="M117" s="51">
        <f t="shared" ca="1" si="1"/>
        <v>7</v>
      </c>
      <c r="N117" s="50" t="str" cm="1">
        <f t="array" aca="1" ref="N117" ca="1">_xlfn.IFS(M117 = 1, "New Member", AND(M117 &gt; 1, M117 &lt; 5), "Bronze Member", AND(M117 &gt;= 5, M117 &lt; 10), "Silver Member", M117 &gt;= 10, "Gold Member")</f>
        <v>Silver Member</v>
      </c>
    </row>
    <row r="118" spans="2:14" x14ac:dyDescent="0.3">
      <c r="B118" s="45" t="str" cm="1">
        <f t="array" ref="B118">_xlfn.XLOOKUP('Cross Referenced Data'!$C118,CustomerPersonalData[[#All],[Customer Name]],CustomerPersonalData[[#All],[Customer ID]],,)</f>
        <v>CID0114</v>
      </c>
      <c r="C118" s="45" t="s">
        <v>234</v>
      </c>
      <c r="D118" s="46" t="s">
        <v>235</v>
      </c>
      <c r="E118" s="47">
        <v>50</v>
      </c>
      <c r="F118" s="46" t="str" cm="1">
        <f t="array" ref="F118">_xlfn.XLOOKUP('Cross Referenced Data'!$C118,CustomerSalesData[[#All],[Customer Name]],CustomerSalesData[[#All],[Age Group]],,)</f>
        <v>46 to 55</v>
      </c>
      <c r="G118" s="46" t="s">
        <v>13</v>
      </c>
      <c r="H118" s="47" cm="1">
        <f t="array" ref="H118">_xlfn.XLOOKUP('Cross Referenced Data'!$C118,CustomerSalesData[[#All],[Customer Name]],CustomerSalesData[[#All],[Total Purchases]],,,)</f>
        <v>44</v>
      </c>
      <c r="I118" s="46" t="str" cm="1">
        <f t="array" ref="I118">_xlfn.IFS(H118 &lt;= 10, "Low Purchaser", AND(H118 &gt; 10, H118 &lt;= 50), "Moderate Purchaser", AND(H118 &gt; 50, H118 &lt;= 80), "High Purchaser", H118 &gt; 80, "Top Purchaser")</f>
        <v>Moderate Purchaser</v>
      </c>
      <c r="J118" s="48" cm="1">
        <f t="array" ref="J118">_xlfn.XLOOKUP('Cross Referenced Data'!$C118,CustomerSalesData[[#All],[Customer Name]],CustomerSalesData[[#All],[Purchase Amount]],,)</f>
        <v>9483.2000000000007</v>
      </c>
      <c r="K118" s="46" t="str" cm="1">
        <f t="array" ref="K118">_xlfn.IFS(J118 &lt;= 500, "Low Value", AND(J118 &gt; 500, J118 &lt;= 2000), "Medium Value", AND(J118 &gt; 2000, J118 &lt;= 5000), "High Value", J118 &gt; 5000, "Premium Value")</f>
        <v>Premium Value</v>
      </c>
      <c r="L118" s="47" cm="1">
        <f t="array" ref="L118">_xlfn.XLOOKUP('Cross Referenced Data'!$C118,CustomerSalesData[[#All],[Customer Name]],CustomerSalesData[[#All],[Customer Since]],,)</f>
        <v>2017</v>
      </c>
      <c r="M118" s="47">
        <f t="shared" ca="1" si="1"/>
        <v>7</v>
      </c>
      <c r="N118" s="46" t="str" cm="1">
        <f t="array" aca="1" ref="N118" ca="1">_xlfn.IFS(M118 = 1, "New Member", AND(M118 &gt; 1, M118 &lt; 5), "Bronze Member", AND(M118 &gt;= 5, M118 &lt; 10), "Silver Member", M118 &gt;= 10, "Gold Member")</f>
        <v>Silver Member</v>
      </c>
    </row>
    <row r="119" spans="2:14" x14ac:dyDescent="0.3">
      <c r="B119" s="49" t="str" cm="1">
        <f t="array" ref="B119">_xlfn.XLOOKUP('Cross Referenced Data'!$C119,CustomerPersonalData[[#All],[Customer Name]],CustomerPersonalData[[#All],[Customer ID]],,)</f>
        <v>CID0115</v>
      </c>
      <c r="C119" s="49" t="s">
        <v>236</v>
      </c>
      <c r="D119" s="50" t="s">
        <v>237</v>
      </c>
      <c r="E119" s="51">
        <v>69</v>
      </c>
      <c r="F119" s="50" t="str" cm="1">
        <f t="array" ref="F119">_xlfn.XLOOKUP('Cross Referenced Data'!$C119,CustomerSalesData[[#All],[Customer Name]],CustomerSalesData[[#All],[Age Group]],,)</f>
        <v>66 to 70</v>
      </c>
      <c r="G119" s="50" t="s">
        <v>13</v>
      </c>
      <c r="H119" s="51" cm="1">
        <f t="array" ref="H119">_xlfn.XLOOKUP('Cross Referenced Data'!$C119,CustomerSalesData[[#All],[Customer Name]],CustomerSalesData[[#All],[Total Purchases]],,,)</f>
        <v>4</v>
      </c>
      <c r="I119" s="50" t="str" cm="1">
        <f t="array" ref="I119">_xlfn.IFS(H119 &lt;= 10, "Low Purchaser", AND(H119 &gt; 10, H119 &lt;= 50), "Moderate Purchaser", AND(H119 &gt; 50, H119 &lt;= 80), "High Purchaser", H119 &gt; 80, "Top Purchaser")</f>
        <v>Low Purchaser</v>
      </c>
      <c r="J119" s="52" cm="1">
        <f t="array" ref="J119">_xlfn.XLOOKUP('Cross Referenced Data'!$C119,CustomerSalesData[[#All],[Customer Name]],CustomerSalesData[[#All],[Purchase Amount]],,)</f>
        <v>8767.2800000000007</v>
      </c>
      <c r="K119" s="50" t="str" cm="1">
        <f t="array" ref="K119">_xlfn.IFS(J119 &lt;= 500, "Low Value", AND(J119 &gt; 500, J119 &lt;= 2000), "Medium Value", AND(J119 &gt; 2000, J119 &lt;= 5000), "High Value", J119 &gt; 5000, "Premium Value")</f>
        <v>Premium Value</v>
      </c>
      <c r="L119" s="51" cm="1">
        <f t="array" ref="L119">_xlfn.XLOOKUP('Cross Referenced Data'!$C119,CustomerSalesData[[#All],[Customer Name]],CustomerSalesData[[#All],[Customer Since]],,)</f>
        <v>2020</v>
      </c>
      <c r="M119" s="51">
        <f t="shared" ca="1" si="1"/>
        <v>4</v>
      </c>
      <c r="N119" s="50" t="str" cm="1">
        <f t="array" aca="1" ref="N119" ca="1">_xlfn.IFS(M119 = 1, "New Member", AND(M119 &gt; 1, M119 &lt; 5), "Bronze Member", AND(M119 &gt;= 5, M119 &lt; 10), "Silver Member", M119 &gt;= 10, "Gold Member")</f>
        <v>Bronze Member</v>
      </c>
    </row>
    <row r="120" spans="2:14" x14ac:dyDescent="0.3">
      <c r="B120" s="45" t="str" cm="1">
        <f t="array" ref="B120">_xlfn.XLOOKUP('Cross Referenced Data'!$C120,CustomerPersonalData[[#All],[Customer Name]],CustomerPersonalData[[#All],[Customer ID]],,)</f>
        <v>CID0116</v>
      </c>
      <c r="C120" s="45" t="s">
        <v>238</v>
      </c>
      <c r="D120" s="46" t="s">
        <v>239</v>
      </c>
      <c r="E120" s="47">
        <v>53</v>
      </c>
      <c r="F120" s="46" t="str" cm="1">
        <f t="array" ref="F120">_xlfn.XLOOKUP('Cross Referenced Data'!$C120,CustomerSalesData[[#All],[Customer Name]],CustomerSalesData[[#All],[Age Group]],,)</f>
        <v>46 to 55</v>
      </c>
      <c r="G120" s="46" t="s">
        <v>8</v>
      </c>
      <c r="H120" s="47" cm="1">
        <f t="array" ref="H120">_xlfn.XLOOKUP('Cross Referenced Data'!$C120,CustomerSalesData[[#All],[Customer Name]],CustomerSalesData[[#All],[Total Purchases]],,,)</f>
        <v>99</v>
      </c>
      <c r="I120" s="46" t="str" cm="1">
        <f t="array" ref="I120">_xlfn.IFS(H120 &lt;= 10, "Low Purchaser", AND(H120 &gt; 10, H120 &lt;= 50), "Moderate Purchaser", AND(H120 &gt; 50, H120 &lt;= 80), "High Purchaser", H120 &gt; 80, "Top Purchaser")</f>
        <v>Top Purchaser</v>
      </c>
      <c r="J120" s="48" cm="1">
        <f t="array" ref="J120">_xlfn.XLOOKUP('Cross Referenced Data'!$C120,CustomerSalesData[[#All],[Customer Name]],CustomerSalesData[[#All],[Purchase Amount]],,)</f>
        <v>7052.45</v>
      </c>
      <c r="K120" s="46" t="str" cm="1">
        <f t="array" ref="K120">_xlfn.IFS(J120 &lt;= 500, "Low Value", AND(J120 &gt; 500, J120 &lt;= 2000), "Medium Value", AND(J120 &gt; 2000, J120 &lt;= 5000), "High Value", J120 &gt; 5000, "Premium Value")</f>
        <v>Premium Value</v>
      </c>
      <c r="L120" s="47" cm="1">
        <f t="array" ref="L120">_xlfn.XLOOKUP('Cross Referenced Data'!$C120,CustomerSalesData[[#All],[Customer Name]],CustomerSalesData[[#All],[Customer Since]],,)</f>
        <v>2015</v>
      </c>
      <c r="M120" s="47">
        <f t="shared" ca="1" si="1"/>
        <v>9</v>
      </c>
      <c r="N120" s="46" t="str" cm="1">
        <f t="array" aca="1" ref="N120" ca="1">_xlfn.IFS(M120 = 1, "New Member", AND(M120 &gt; 1, M120 &lt; 5), "Bronze Member", AND(M120 &gt;= 5, M120 &lt; 10), "Silver Member", M120 &gt;= 10, "Gold Member")</f>
        <v>Silver Member</v>
      </c>
    </row>
    <row r="121" spans="2:14" x14ac:dyDescent="0.3">
      <c r="B121" s="49" t="str" cm="1">
        <f t="array" ref="B121">_xlfn.XLOOKUP('Cross Referenced Data'!$C121,CustomerPersonalData[[#All],[Customer Name]],CustomerPersonalData[[#All],[Customer ID]],,)</f>
        <v>CID0117</v>
      </c>
      <c r="C121" s="49" t="s">
        <v>240</v>
      </c>
      <c r="D121" s="50" t="s">
        <v>241</v>
      </c>
      <c r="E121" s="51">
        <v>56</v>
      </c>
      <c r="F121" s="50" t="str" cm="1">
        <f t="array" ref="F121">_xlfn.XLOOKUP('Cross Referenced Data'!$C121,CustomerSalesData[[#All],[Customer Name]],CustomerSalesData[[#All],[Age Group]],,)</f>
        <v>56 to 65</v>
      </c>
      <c r="G121" s="50" t="s">
        <v>8</v>
      </c>
      <c r="H121" s="51" cm="1">
        <f t="array" ref="H121">_xlfn.XLOOKUP('Cross Referenced Data'!$C121,CustomerSalesData[[#All],[Customer Name]],CustomerSalesData[[#All],[Total Purchases]],,,)</f>
        <v>76</v>
      </c>
      <c r="I121" s="50" t="str" cm="1">
        <f t="array" ref="I121">_xlfn.IFS(H121 &lt;= 10, "Low Purchaser", AND(H121 &gt; 10, H121 &lt;= 50), "Moderate Purchaser", AND(H121 &gt; 50, H121 &lt;= 80), "High Purchaser", H121 &gt; 80, "Top Purchaser")</f>
        <v>High Purchaser</v>
      </c>
      <c r="J121" s="52" cm="1">
        <f t="array" ref="J121">_xlfn.XLOOKUP('Cross Referenced Data'!$C121,CustomerSalesData[[#All],[Customer Name]],CustomerSalesData[[#All],[Purchase Amount]],,)</f>
        <v>303.89999999999998</v>
      </c>
      <c r="K121" s="50" t="str" cm="1">
        <f t="array" ref="K121">_xlfn.IFS(J121 &lt;= 500, "Low Value", AND(J121 &gt; 500, J121 &lt;= 2000), "Medium Value", AND(J121 &gt; 2000, J121 &lt;= 5000), "High Value", J121 &gt; 5000, "Premium Value")</f>
        <v>Low Value</v>
      </c>
      <c r="L121" s="51" cm="1">
        <f t="array" ref="L121">_xlfn.XLOOKUP('Cross Referenced Data'!$C121,CustomerSalesData[[#All],[Customer Name]],CustomerSalesData[[#All],[Customer Since]],,)</f>
        <v>2020</v>
      </c>
      <c r="M121" s="51">
        <f t="shared" ca="1" si="1"/>
        <v>4</v>
      </c>
      <c r="N121" s="50" t="str" cm="1">
        <f t="array" aca="1" ref="N121" ca="1">_xlfn.IFS(M121 = 1, "New Member", AND(M121 &gt; 1, M121 &lt; 5), "Bronze Member", AND(M121 &gt;= 5, M121 &lt; 10), "Silver Member", M121 &gt;= 10, "Gold Member")</f>
        <v>Bronze Member</v>
      </c>
    </row>
    <row r="122" spans="2:14" x14ac:dyDescent="0.3">
      <c r="B122" s="45" t="str" cm="1">
        <f t="array" ref="B122">_xlfn.XLOOKUP('Cross Referenced Data'!$C122,CustomerPersonalData[[#All],[Customer Name]],CustomerPersonalData[[#All],[Customer ID]],,)</f>
        <v>CID0118</v>
      </c>
      <c r="C122" s="45" t="s">
        <v>242</v>
      </c>
      <c r="D122" s="46" t="s">
        <v>243</v>
      </c>
      <c r="E122" s="47">
        <v>47</v>
      </c>
      <c r="F122" s="46" t="str" cm="1">
        <f t="array" ref="F122">_xlfn.XLOOKUP('Cross Referenced Data'!$C122,CustomerSalesData[[#All],[Customer Name]],CustomerSalesData[[#All],[Age Group]],,)</f>
        <v>46 to 55</v>
      </c>
      <c r="G122" s="46" t="s">
        <v>13</v>
      </c>
      <c r="H122" s="47" cm="1">
        <f t="array" ref="H122">_xlfn.XLOOKUP('Cross Referenced Data'!$C122,CustomerSalesData[[#All],[Customer Name]],CustomerSalesData[[#All],[Total Purchases]],,,)</f>
        <v>45</v>
      </c>
      <c r="I122" s="46" t="str" cm="1">
        <f t="array" ref="I122">_xlfn.IFS(H122 &lt;= 10, "Low Purchaser", AND(H122 &gt; 10, H122 &lt;= 50), "Moderate Purchaser", AND(H122 &gt; 50, H122 &lt;= 80), "High Purchaser", H122 &gt; 80, "Top Purchaser")</f>
        <v>Moderate Purchaser</v>
      </c>
      <c r="J122" s="48" cm="1">
        <f t="array" ref="J122">_xlfn.XLOOKUP('Cross Referenced Data'!$C122,CustomerSalesData[[#All],[Customer Name]],CustomerSalesData[[#All],[Purchase Amount]],,)</f>
        <v>3386.24</v>
      </c>
      <c r="K122" s="46" t="str" cm="1">
        <f t="array" ref="K122">_xlfn.IFS(J122 &lt;= 500, "Low Value", AND(J122 &gt; 500, J122 &lt;= 2000), "Medium Value", AND(J122 &gt; 2000, J122 &lt;= 5000), "High Value", J122 &gt; 5000, "Premium Value")</f>
        <v>High Value</v>
      </c>
      <c r="L122" s="47" cm="1">
        <f t="array" ref="L122">_xlfn.XLOOKUP('Cross Referenced Data'!$C122,CustomerSalesData[[#All],[Customer Name]],CustomerSalesData[[#All],[Customer Since]],,)</f>
        <v>2014</v>
      </c>
      <c r="M122" s="47">
        <f t="shared" ca="1" si="1"/>
        <v>10</v>
      </c>
      <c r="N122" s="46" t="str" cm="1">
        <f t="array" aca="1" ref="N122" ca="1">_xlfn.IFS(M122 = 1, "New Member", AND(M122 &gt; 1, M122 &lt; 5), "Bronze Member", AND(M122 &gt;= 5, M122 &lt; 10), "Silver Member", M122 &gt;= 10, "Gold Member")</f>
        <v>Gold Member</v>
      </c>
    </row>
    <row r="123" spans="2:14" x14ac:dyDescent="0.3">
      <c r="B123" s="49" t="str" cm="1">
        <f t="array" ref="B123">_xlfn.XLOOKUP('Cross Referenced Data'!$C123,CustomerPersonalData[[#All],[Customer Name]],CustomerPersonalData[[#All],[Customer ID]],,)</f>
        <v>CID0119</v>
      </c>
      <c r="C123" s="49" t="s">
        <v>244</v>
      </c>
      <c r="D123" s="50" t="s">
        <v>245</v>
      </c>
      <c r="E123" s="51">
        <v>40</v>
      </c>
      <c r="F123" s="50" t="str" cm="1">
        <f t="array" ref="F123">_xlfn.XLOOKUP('Cross Referenced Data'!$C123,CustomerSalesData[[#All],[Customer Name]],CustomerSalesData[[#All],[Age Group]],,)</f>
        <v>36 to 45</v>
      </c>
      <c r="G123" s="50" t="s">
        <v>8</v>
      </c>
      <c r="H123" s="51" cm="1">
        <f t="array" ref="H123">_xlfn.XLOOKUP('Cross Referenced Data'!$C123,CustomerSalesData[[#All],[Customer Name]],CustomerSalesData[[#All],[Total Purchases]],,,)</f>
        <v>8</v>
      </c>
      <c r="I123" s="50" t="str" cm="1">
        <f t="array" ref="I123">_xlfn.IFS(H123 &lt;= 10, "Low Purchaser", AND(H123 &gt; 10, H123 &lt;= 50), "Moderate Purchaser", AND(H123 &gt; 50, H123 &lt;= 80), "High Purchaser", H123 &gt; 80, "Top Purchaser")</f>
        <v>Low Purchaser</v>
      </c>
      <c r="J123" s="52" cm="1">
        <f t="array" ref="J123">_xlfn.XLOOKUP('Cross Referenced Data'!$C123,CustomerSalesData[[#All],[Customer Name]],CustomerSalesData[[#All],[Purchase Amount]],,)</f>
        <v>6226</v>
      </c>
      <c r="K123" s="50" t="str" cm="1">
        <f t="array" ref="K123">_xlfn.IFS(J123 &lt;= 500, "Low Value", AND(J123 &gt; 500, J123 &lt;= 2000), "Medium Value", AND(J123 &gt; 2000, J123 &lt;= 5000), "High Value", J123 &gt; 5000, "Premium Value")</f>
        <v>Premium Value</v>
      </c>
      <c r="L123" s="51" cm="1">
        <f t="array" ref="L123">_xlfn.XLOOKUP('Cross Referenced Data'!$C123,CustomerSalesData[[#All],[Customer Name]],CustomerSalesData[[#All],[Customer Since]],,)</f>
        <v>2018</v>
      </c>
      <c r="M123" s="51">
        <f t="shared" ca="1" si="1"/>
        <v>6</v>
      </c>
      <c r="N123" s="50" t="str" cm="1">
        <f t="array" aca="1" ref="N123" ca="1">_xlfn.IFS(M123 = 1, "New Member", AND(M123 &gt; 1, M123 &lt; 5), "Bronze Member", AND(M123 &gt;= 5, M123 &lt; 10), "Silver Member", M123 &gt;= 10, "Gold Member")</f>
        <v>Silver Member</v>
      </c>
    </row>
    <row r="124" spans="2:14" x14ac:dyDescent="0.3">
      <c r="B124" s="45" t="str" cm="1">
        <f t="array" ref="B124">_xlfn.XLOOKUP('Cross Referenced Data'!$C124,CustomerPersonalData[[#All],[Customer Name]],CustomerPersonalData[[#All],[Customer ID]],,)</f>
        <v>CID0120</v>
      </c>
      <c r="C124" s="45" t="s">
        <v>246</v>
      </c>
      <c r="D124" s="46" t="s">
        <v>247</v>
      </c>
      <c r="E124" s="47">
        <v>33</v>
      </c>
      <c r="F124" s="46" t="str" cm="1">
        <f t="array" ref="F124">_xlfn.XLOOKUP('Cross Referenced Data'!$C124,CustomerSalesData[[#All],[Customer Name]],CustomerSalesData[[#All],[Age Group]],,)</f>
        <v>26 to 35</v>
      </c>
      <c r="G124" s="46" t="s">
        <v>13</v>
      </c>
      <c r="H124" s="47" cm="1">
        <f t="array" ref="H124">_xlfn.XLOOKUP('Cross Referenced Data'!$C124,CustomerSalesData[[#All],[Customer Name]],CustomerSalesData[[#All],[Total Purchases]],,,)</f>
        <v>22</v>
      </c>
      <c r="I124" s="46" t="str" cm="1">
        <f t="array" ref="I124">_xlfn.IFS(H124 &lt;= 10, "Low Purchaser", AND(H124 &gt; 10, H124 &lt;= 50), "Moderate Purchaser", AND(H124 &gt; 50, H124 &lt;= 80), "High Purchaser", H124 &gt; 80, "Top Purchaser")</f>
        <v>Moderate Purchaser</v>
      </c>
      <c r="J124" s="48" cm="1">
        <f t="array" ref="J124">_xlfn.XLOOKUP('Cross Referenced Data'!$C124,CustomerSalesData[[#All],[Customer Name]],CustomerSalesData[[#All],[Purchase Amount]],,)</f>
        <v>7074.07</v>
      </c>
      <c r="K124" s="46" t="str" cm="1">
        <f t="array" ref="K124">_xlfn.IFS(J124 &lt;= 500, "Low Value", AND(J124 &gt; 500, J124 &lt;= 2000), "Medium Value", AND(J124 &gt; 2000, J124 &lt;= 5000), "High Value", J124 &gt; 5000, "Premium Value")</f>
        <v>Premium Value</v>
      </c>
      <c r="L124" s="47" cm="1">
        <f t="array" ref="L124">_xlfn.XLOOKUP('Cross Referenced Data'!$C124,CustomerSalesData[[#All],[Customer Name]],CustomerSalesData[[#All],[Customer Since]],,)</f>
        <v>2010</v>
      </c>
      <c r="M124" s="47">
        <f t="shared" ca="1" si="1"/>
        <v>14</v>
      </c>
      <c r="N124" s="46" t="str" cm="1">
        <f t="array" aca="1" ref="N124" ca="1">_xlfn.IFS(M124 = 1, "New Member", AND(M124 &gt; 1, M124 &lt; 5), "Bronze Member", AND(M124 &gt;= 5, M124 &lt; 10), "Silver Member", M124 &gt;= 10, "Gold Member")</f>
        <v>Gold Member</v>
      </c>
    </row>
    <row r="125" spans="2:14" x14ac:dyDescent="0.3">
      <c r="B125" s="49" t="str" cm="1">
        <f t="array" ref="B125">_xlfn.XLOOKUP('Cross Referenced Data'!$C125,CustomerPersonalData[[#All],[Customer Name]],CustomerPersonalData[[#All],[Customer ID]],,)</f>
        <v>CID0121</v>
      </c>
      <c r="C125" s="49" t="s">
        <v>248</v>
      </c>
      <c r="D125" s="50" t="s">
        <v>249</v>
      </c>
      <c r="E125" s="51">
        <v>70</v>
      </c>
      <c r="F125" s="50" t="str" cm="1">
        <f t="array" ref="F125">_xlfn.XLOOKUP('Cross Referenced Data'!$C125,CustomerSalesData[[#All],[Customer Name]],CustomerSalesData[[#All],[Age Group]],,)</f>
        <v>66 to 70</v>
      </c>
      <c r="G125" s="50" t="s">
        <v>13</v>
      </c>
      <c r="H125" s="51" cm="1">
        <f t="array" ref="H125">_xlfn.XLOOKUP('Cross Referenced Data'!$C125,CustomerSalesData[[#All],[Customer Name]],CustomerSalesData[[#All],[Total Purchases]],,,)</f>
        <v>3</v>
      </c>
      <c r="I125" s="50" t="str" cm="1">
        <f t="array" ref="I125">_xlfn.IFS(H125 &lt;= 10, "Low Purchaser", AND(H125 &gt; 10, H125 &lt;= 50), "Moderate Purchaser", AND(H125 &gt; 50, H125 &lt;= 80), "High Purchaser", H125 &gt; 80, "Top Purchaser")</f>
        <v>Low Purchaser</v>
      </c>
      <c r="J125" s="52" cm="1">
        <f t="array" ref="J125">_xlfn.XLOOKUP('Cross Referenced Data'!$C125,CustomerSalesData[[#All],[Customer Name]],CustomerSalesData[[#All],[Purchase Amount]],,)</f>
        <v>7013.25</v>
      </c>
      <c r="K125" s="50" t="str" cm="1">
        <f t="array" ref="K125">_xlfn.IFS(J125 &lt;= 500, "Low Value", AND(J125 &gt; 500, J125 &lt;= 2000), "Medium Value", AND(J125 &gt; 2000, J125 &lt;= 5000), "High Value", J125 &gt; 5000, "Premium Value")</f>
        <v>Premium Value</v>
      </c>
      <c r="L125" s="51" cm="1">
        <f t="array" ref="L125">_xlfn.XLOOKUP('Cross Referenced Data'!$C125,CustomerSalesData[[#All],[Customer Name]],CustomerSalesData[[#All],[Customer Since]],,)</f>
        <v>2015</v>
      </c>
      <c r="M125" s="51">
        <f t="shared" ca="1" si="1"/>
        <v>9</v>
      </c>
      <c r="N125" s="50" t="str" cm="1">
        <f t="array" aca="1" ref="N125" ca="1">_xlfn.IFS(M125 = 1, "New Member", AND(M125 &gt; 1, M125 &lt; 5), "Bronze Member", AND(M125 &gt;= 5, M125 &lt; 10), "Silver Member", M125 &gt;= 10, "Gold Member")</f>
        <v>Silver Member</v>
      </c>
    </row>
    <row r="126" spans="2:14" x14ac:dyDescent="0.3">
      <c r="B126" s="45" t="str" cm="1">
        <f t="array" ref="B126">_xlfn.XLOOKUP('Cross Referenced Data'!$C126,CustomerPersonalData[[#All],[Customer Name]],CustomerPersonalData[[#All],[Customer ID]],,)</f>
        <v>CID0122</v>
      </c>
      <c r="C126" s="45" t="s">
        <v>250</v>
      </c>
      <c r="D126" s="46" t="s">
        <v>251</v>
      </c>
      <c r="E126" s="47">
        <v>56</v>
      </c>
      <c r="F126" s="46" t="str" cm="1">
        <f t="array" ref="F126">_xlfn.XLOOKUP('Cross Referenced Data'!$C126,CustomerSalesData[[#All],[Customer Name]],CustomerSalesData[[#All],[Age Group]],,)</f>
        <v>56 to 65</v>
      </c>
      <c r="G126" s="46" t="s">
        <v>8</v>
      </c>
      <c r="H126" s="47" cm="1">
        <f t="array" ref="H126">_xlfn.XLOOKUP('Cross Referenced Data'!$C126,CustomerSalesData[[#All],[Customer Name]],CustomerSalesData[[#All],[Total Purchases]],,,)</f>
        <v>8</v>
      </c>
      <c r="I126" s="46" t="str" cm="1">
        <f t="array" ref="I126">_xlfn.IFS(H126 &lt;= 10, "Low Purchaser", AND(H126 &gt; 10, H126 &lt;= 50), "Moderate Purchaser", AND(H126 &gt; 50, H126 &lt;= 80), "High Purchaser", H126 &gt; 80, "Top Purchaser")</f>
        <v>Low Purchaser</v>
      </c>
      <c r="J126" s="48" cm="1">
        <f t="array" ref="J126">_xlfn.XLOOKUP('Cross Referenced Data'!$C126,CustomerSalesData[[#All],[Customer Name]],CustomerSalesData[[#All],[Purchase Amount]],,)</f>
        <v>9235.7800000000007</v>
      </c>
      <c r="K126" s="46" t="str" cm="1">
        <f t="array" ref="K126">_xlfn.IFS(J126 &lt;= 500, "Low Value", AND(J126 &gt; 500, J126 &lt;= 2000), "Medium Value", AND(J126 &gt; 2000, J126 &lt;= 5000), "High Value", J126 &gt; 5000, "Premium Value")</f>
        <v>Premium Value</v>
      </c>
      <c r="L126" s="47" cm="1">
        <f t="array" ref="L126">_xlfn.XLOOKUP('Cross Referenced Data'!$C126,CustomerSalesData[[#All],[Customer Name]],CustomerSalesData[[#All],[Customer Since]],,)</f>
        <v>2017</v>
      </c>
      <c r="M126" s="47">
        <f t="shared" ca="1" si="1"/>
        <v>7</v>
      </c>
      <c r="N126" s="46" t="str" cm="1">
        <f t="array" aca="1" ref="N126" ca="1">_xlfn.IFS(M126 = 1, "New Member", AND(M126 &gt; 1, M126 &lt; 5), "Bronze Member", AND(M126 &gt;= 5, M126 &lt; 10), "Silver Member", M126 &gt;= 10, "Gold Member")</f>
        <v>Silver Member</v>
      </c>
    </row>
    <row r="127" spans="2:14" x14ac:dyDescent="0.3">
      <c r="B127" s="49" t="str" cm="1">
        <f t="array" ref="B127">_xlfn.XLOOKUP('Cross Referenced Data'!$C127,CustomerPersonalData[[#All],[Customer Name]],CustomerPersonalData[[#All],[Customer ID]],,)</f>
        <v>CID0123</v>
      </c>
      <c r="C127" s="49" t="s">
        <v>252</v>
      </c>
      <c r="D127" s="50" t="s">
        <v>253</v>
      </c>
      <c r="E127" s="51">
        <v>26</v>
      </c>
      <c r="F127" s="50" t="str" cm="1">
        <f t="array" ref="F127">_xlfn.XLOOKUP('Cross Referenced Data'!$C127,CustomerSalesData[[#All],[Customer Name]],CustomerSalesData[[#All],[Age Group]],,)</f>
        <v>26 to 35</v>
      </c>
      <c r="G127" s="50" t="s">
        <v>8</v>
      </c>
      <c r="H127" s="51" cm="1">
        <f t="array" ref="H127">_xlfn.XLOOKUP('Cross Referenced Data'!$C127,CustomerSalesData[[#All],[Customer Name]],CustomerSalesData[[#All],[Total Purchases]],,,)</f>
        <v>95</v>
      </c>
      <c r="I127" s="50" t="str" cm="1">
        <f t="array" ref="I127">_xlfn.IFS(H127 &lt;= 10, "Low Purchaser", AND(H127 &gt; 10, H127 &lt;= 50), "Moderate Purchaser", AND(H127 &gt; 50, H127 &lt;= 80), "High Purchaser", H127 &gt; 80, "Top Purchaser")</f>
        <v>Top Purchaser</v>
      </c>
      <c r="J127" s="52" cm="1">
        <f t="array" ref="J127">_xlfn.XLOOKUP('Cross Referenced Data'!$C127,CustomerSalesData[[#All],[Customer Name]],CustomerSalesData[[#All],[Purchase Amount]],,)</f>
        <v>6924.58</v>
      </c>
      <c r="K127" s="50" t="str" cm="1">
        <f t="array" ref="K127">_xlfn.IFS(J127 &lt;= 500, "Low Value", AND(J127 &gt; 500, J127 &lt;= 2000), "Medium Value", AND(J127 &gt; 2000, J127 &lt;= 5000), "High Value", J127 &gt; 5000, "Premium Value")</f>
        <v>Premium Value</v>
      </c>
      <c r="L127" s="51" cm="1">
        <f t="array" ref="L127">_xlfn.XLOOKUP('Cross Referenced Data'!$C127,CustomerSalesData[[#All],[Customer Name]],CustomerSalesData[[#All],[Customer Since]],,)</f>
        <v>2021</v>
      </c>
      <c r="M127" s="51">
        <f t="shared" ca="1" si="1"/>
        <v>3</v>
      </c>
      <c r="N127" s="50" t="str" cm="1">
        <f t="array" aca="1" ref="N127" ca="1">_xlfn.IFS(M127 = 1, "New Member", AND(M127 &gt; 1, M127 &lt; 5), "Bronze Member", AND(M127 &gt;= 5, M127 &lt; 10), "Silver Member", M127 &gt;= 10, "Gold Member")</f>
        <v>Bronze Member</v>
      </c>
    </row>
    <row r="128" spans="2:14" x14ac:dyDescent="0.3">
      <c r="B128" s="45" t="str" cm="1">
        <f t="array" ref="B128">_xlfn.XLOOKUP('Cross Referenced Data'!$C128,CustomerPersonalData[[#All],[Customer Name]],CustomerPersonalData[[#All],[Customer ID]],,)</f>
        <v>CID0124</v>
      </c>
      <c r="C128" s="45" t="s">
        <v>254</v>
      </c>
      <c r="D128" s="46" t="s">
        <v>255</v>
      </c>
      <c r="E128" s="47">
        <v>70</v>
      </c>
      <c r="F128" s="46" t="str" cm="1">
        <f t="array" ref="F128">_xlfn.XLOOKUP('Cross Referenced Data'!$C128,CustomerSalesData[[#All],[Customer Name]],CustomerSalesData[[#All],[Age Group]],,)</f>
        <v>66 to 70</v>
      </c>
      <c r="G128" s="46" t="s">
        <v>8</v>
      </c>
      <c r="H128" s="47" cm="1">
        <f t="array" ref="H128">_xlfn.XLOOKUP('Cross Referenced Data'!$C128,CustomerSalesData[[#All],[Customer Name]],CustomerSalesData[[#All],[Total Purchases]],,,)</f>
        <v>38</v>
      </c>
      <c r="I128" s="46" t="str" cm="1">
        <f t="array" ref="I128">_xlfn.IFS(H128 &lt;= 10, "Low Purchaser", AND(H128 &gt; 10, H128 &lt;= 50), "Moderate Purchaser", AND(H128 &gt; 50, H128 &lt;= 80), "High Purchaser", H128 &gt; 80, "Top Purchaser")</f>
        <v>Moderate Purchaser</v>
      </c>
      <c r="J128" s="48" cm="1">
        <f t="array" ref="J128">_xlfn.XLOOKUP('Cross Referenced Data'!$C128,CustomerSalesData[[#All],[Customer Name]],CustomerSalesData[[#All],[Purchase Amount]],,)</f>
        <v>6568.61</v>
      </c>
      <c r="K128" s="46" t="str" cm="1">
        <f t="array" ref="K128">_xlfn.IFS(J128 &lt;= 500, "Low Value", AND(J128 &gt; 500, J128 &lt;= 2000), "Medium Value", AND(J128 &gt; 2000, J128 &lt;= 5000), "High Value", J128 &gt; 5000, "Premium Value")</f>
        <v>Premium Value</v>
      </c>
      <c r="L128" s="47" cm="1">
        <f t="array" ref="L128">_xlfn.XLOOKUP('Cross Referenced Data'!$C128,CustomerSalesData[[#All],[Customer Name]],CustomerSalesData[[#All],[Customer Since]],,)</f>
        <v>2019</v>
      </c>
      <c r="M128" s="47">
        <f t="shared" ca="1" si="1"/>
        <v>5</v>
      </c>
      <c r="N128" s="46" t="str" cm="1">
        <f t="array" aca="1" ref="N128" ca="1">_xlfn.IFS(M128 = 1, "New Member", AND(M128 &gt; 1, M128 &lt; 5), "Bronze Member", AND(M128 &gt;= 5, M128 &lt; 10), "Silver Member", M128 &gt;= 10, "Gold Member")</f>
        <v>Silver Member</v>
      </c>
    </row>
    <row r="129" spans="2:14" x14ac:dyDescent="0.3">
      <c r="B129" s="49" t="str" cm="1">
        <f t="array" ref="B129">_xlfn.XLOOKUP('Cross Referenced Data'!$C129,CustomerPersonalData[[#All],[Customer Name]],CustomerPersonalData[[#All],[Customer ID]],,)</f>
        <v>CID0125</v>
      </c>
      <c r="C129" s="49" t="s">
        <v>256</v>
      </c>
      <c r="D129" s="50" t="s">
        <v>257</v>
      </c>
      <c r="E129" s="51">
        <v>53</v>
      </c>
      <c r="F129" s="50" t="str" cm="1">
        <f t="array" ref="F129">_xlfn.XLOOKUP('Cross Referenced Data'!$C129,CustomerSalesData[[#All],[Customer Name]],CustomerSalesData[[#All],[Age Group]],,)</f>
        <v>46 to 55</v>
      </c>
      <c r="G129" s="50" t="s">
        <v>13</v>
      </c>
      <c r="H129" s="51" cm="1">
        <f t="array" ref="H129">_xlfn.XLOOKUP('Cross Referenced Data'!$C129,CustomerSalesData[[#All],[Customer Name]],CustomerSalesData[[#All],[Total Purchases]],,,)</f>
        <v>68</v>
      </c>
      <c r="I129" s="50" t="str" cm="1">
        <f t="array" ref="I129">_xlfn.IFS(H129 &lt;= 10, "Low Purchaser", AND(H129 &gt; 10, H129 &lt;= 50), "Moderate Purchaser", AND(H129 &gt; 50, H129 &lt;= 80), "High Purchaser", H129 &gt; 80, "Top Purchaser")</f>
        <v>High Purchaser</v>
      </c>
      <c r="J129" s="52" cm="1">
        <f t="array" ref="J129">_xlfn.XLOOKUP('Cross Referenced Data'!$C129,CustomerSalesData[[#All],[Customer Name]],CustomerSalesData[[#All],[Purchase Amount]],,)</f>
        <v>476.42</v>
      </c>
      <c r="K129" s="50" t="str" cm="1">
        <f t="array" ref="K129">_xlfn.IFS(J129 &lt;= 500, "Low Value", AND(J129 &gt; 500, J129 &lt;= 2000), "Medium Value", AND(J129 &gt; 2000, J129 &lt;= 5000), "High Value", J129 &gt; 5000, "Premium Value")</f>
        <v>Low Value</v>
      </c>
      <c r="L129" s="51" cm="1">
        <f t="array" ref="L129">_xlfn.XLOOKUP('Cross Referenced Data'!$C129,CustomerSalesData[[#All],[Customer Name]],CustomerSalesData[[#All],[Customer Since]],,)</f>
        <v>2013</v>
      </c>
      <c r="M129" s="51">
        <f t="shared" ca="1" si="1"/>
        <v>11</v>
      </c>
      <c r="N129" s="50" t="str" cm="1">
        <f t="array" aca="1" ref="N129" ca="1">_xlfn.IFS(M129 = 1, "New Member", AND(M129 &gt; 1, M129 &lt; 5), "Bronze Member", AND(M129 &gt;= 5, M129 &lt; 10), "Silver Member", M129 &gt;= 10, "Gold Member")</f>
        <v>Gold Member</v>
      </c>
    </row>
    <row r="130" spans="2:14" x14ac:dyDescent="0.3">
      <c r="B130" s="45" t="str" cm="1">
        <f t="array" ref="B130">_xlfn.XLOOKUP('Cross Referenced Data'!$C130,CustomerPersonalData[[#All],[Customer Name]],CustomerPersonalData[[#All],[Customer ID]],,)</f>
        <v>CID0126</v>
      </c>
      <c r="C130" s="45" t="s">
        <v>258</v>
      </c>
      <c r="D130" s="46" t="s">
        <v>259</v>
      </c>
      <c r="E130" s="47">
        <v>64</v>
      </c>
      <c r="F130" s="46" t="str" cm="1">
        <f t="array" ref="F130">_xlfn.XLOOKUP('Cross Referenced Data'!$C130,CustomerSalesData[[#All],[Customer Name]],CustomerSalesData[[#All],[Age Group]],,)</f>
        <v>56 to 65</v>
      </c>
      <c r="G130" s="46" t="s">
        <v>13</v>
      </c>
      <c r="H130" s="47" cm="1">
        <f t="array" ref="H130">_xlfn.XLOOKUP('Cross Referenced Data'!$C130,CustomerSalesData[[#All],[Customer Name]],CustomerSalesData[[#All],[Total Purchases]],,,)</f>
        <v>16</v>
      </c>
      <c r="I130" s="46" t="str" cm="1">
        <f t="array" ref="I130">_xlfn.IFS(H130 &lt;= 10, "Low Purchaser", AND(H130 &gt; 10, H130 &lt;= 50), "Moderate Purchaser", AND(H130 &gt; 50, H130 &lt;= 80), "High Purchaser", H130 &gt; 80, "Top Purchaser")</f>
        <v>Moderate Purchaser</v>
      </c>
      <c r="J130" s="48" cm="1">
        <f t="array" ref="J130">_xlfn.XLOOKUP('Cross Referenced Data'!$C130,CustomerSalesData[[#All],[Customer Name]],CustomerSalesData[[#All],[Purchase Amount]],,)</f>
        <v>6665.74</v>
      </c>
      <c r="K130" s="46" t="str" cm="1">
        <f t="array" ref="K130">_xlfn.IFS(J130 &lt;= 500, "Low Value", AND(J130 &gt; 500, J130 &lt;= 2000), "Medium Value", AND(J130 &gt; 2000, J130 &lt;= 5000), "High Value", J130 &gt; 5000, "Premium Value")</f>
        <v>Premium Value</v>
      </c>
      <c r="L130" s="47" cm="1">
        <f t="array" ref="L130">_xlfn.XLOOKUP('Cross Referenced Data'!$C130,CustomerSalesData[[#All],[Customer Name]],CustomerSalesData[[#All],[Customer Since]],,)</f>
        <v>2010</v>
      </c>
      <c r="M130" s="47">
        <f t="shared" ca="1" si="1"/>
        <v>14</v>
      </c>
      <c r="N130" s="46" t="str" cm="1">
        <f t="array" aca="1" ref="N130" ca="1">_xlfn.IFS(M130 = 1, "New Member", AND(M130 &gt; 1, M130 &lt; 5), "Bronze Member", AND(M130 &gt;= 5, M130 &lt; 10), "Silver Member", M130 &gt;= 10, "Gold Member")</f>
        <v>Gold Member</v>
      </c>
    </row>
    <row r="131" spans="2:14" x14ac:dyDescent="0.3">
      <c r="B131" s="49" t="str" cm="1">
        <f t="array" ref="B131">_xlfn.XLOOKUP('Cross Referenced Data'!$C131,CustomerPersonalData[[#All],[Customer Name]],CustomerPersonalData[[#All],[Customer ID]],,)</f>
        <v>CID0127</v>
      </c>
      <c r="C131" s="49" t="s">
        <v>260</v>
      </c>
      <c r="D131" s="50" t="s">
        <v>261</v>
      </c>
      <c r="E131" s="51">
        <v>20</v>
      </c>
      <c r="F131" s="50" t="str" cm="1">
        <f t="array" ref="F131">_xlfn.XLOOKUP('Cross Referenced Data'!$C131,CustomerSalesData[[#All],[Customer Name]],CustomerSalesData[[#All],[Age Group]],,)</f>
        <v>18 to 25</v>
      </c>
      <c r="G131" s="50" t="s">
        <v>13</v>
      </c>
      <c r="H131" s="51" cm="1">
        <f t="array" ref="H131">_xlfn.XLOOKUP('Cross Referenced Data'!$C131,CustomerSalesData[[#All],[Customer Name]],CustomerSalesData[[#All],[Total Purchases]],,,)</f>
        <v>93</v>
      </c>
      <c r="I131" s="50" t="str" cm="1">
        <f t="array" ref="I131">_xlfn.IFS(H131 &lt;= 10, "Low Purchaser", AND(H131 &gt; 10, H131 &lt;= 50), "Moderate Purchaser", AND(H131 &gt; 50, H131 &lt;= 80), "High Purchaser", H131 &gt; 80, "Top Purchaser")</f>
        <v>Top Purchaser</v>
      </c>
      <c r="J131" s="52" cm="1">
        <f t="array" ref="J131">_xlfn.XLOOKUP('Cross Referenced Data'!$C131,CustomerSalesData[[#All],[Customer Name]],CustomerSalesData[[#All],[Purchase Amount]],,)</f>
        <v>6856.97</v>
      </c>
      <c r="K131" s="50" t="str" cm="1">
        <f t="array" ref="K131">_xlfn.IFS(J131 &lt;= 500, "Low Value", AND(J131 &gt; 500, J131 &lt;= 2000), "Medium Value", AND(J131 &gt; 2000, J131 &lt;= 5000), "High Value", J131 &gt; 5000, "Premium Value")</f>
        <v>Premium Value</v>
      </c>
      <c r="L131" s="51" cm="1">
        <f t="array" ref="L131">_xlfn.XLOOKUP('Cross Referenced Data'!$C131,CustomerSalesData[[#All],[Customer Name]],CustomerSalesData[[#All],[Customer Since]],,)</f>
        <v>2023</v>
      </c>
      <c r="M131" s="51">
        <f t="shared" ca="1" si="1"/>
        <v>1</v>
      </c>
      <c r="N131" s="50" t="str" cm="1">
        <f t="array" aca="1" ref="N131" ca="1">_xlfn.IFS(M131 = 1, "New Member", AND(M131 &gt; 1, M131 &lt; 5), "Bronze Member", AND(M131 &gt;= 5, M131 &lt; 10), "Silver Member", M131 &gt;= 10, "Gold Member")</f>
        <v>New Member</v>
      </c>
    </row>
    <row r="132" spans="2:14" x14ac:dyDescent="0.3">
      <c r="B132" s="45" t="str" cm="1">
        <f t="array" ref="B132">_xlfn.XLOOKUP('Cross Referenced Data'!$C132,CustomerPersonalData[[#All],[Customer Name]],CustomerPersonalData[[#All],[Customer ID]],,)</f>
        <v>CID0128</v>
      </c>
      <c r="C132" s="45" t="s">
        <v>262</v>
      </c>
      <c r="D132" s="46" t="s">
        <v>263</v>
      </c>
      <c r="E132" s="47">
        <v>53</v>
      </c>
      <c r="F132" s="46" t="str" cm="1">
        <f t="array" ref="F132">_xlfn.XLOOKUP('Cross Referenced Data'!$C132,CustomerSalesData[[#All],[Customer Name]],CustomerSalesData[[#All],[Age Group]],,)</f>
        <v>46 to 55</v>
      </c>
      <c r="G132" s="46" t="s">
        <v>8</v>
      </c>
      <c r="H132" s="47" cm="1">
        <f t="array" ref="H132">_xlfn.XLOOKUP('Cross Referenced Data'!$C132,CustomerSalesData[[#All],[Customer Name]],CustomerSalesData[[#All],[Total Purchases]],,,)</f>
        <v>9</v>
      </c>
      <c r="I132" s="46" t="str" cm="1">
        <f t="array" ref="I132">_xlfn.IFS(H132 &lt;= 10, "Low Purchaser", AND(H132 &gt; 10, H132 &lt;= 50), "Moderate Purchaser", AND(H132 &gt; 50, H132 &lt;= 80), "High Purchaser", H132 &gt; 80, "Top Purchaser")</f>
        <v>Low Purchaser</v>
      </c>
      <c r="J132" s="48" cm="1">
        <f t="array" ref="J132">_xlfn.XLOOKUP('Cross Referenced Data'!$C132,CustomerSalesData[[#All],[Customer Name]],CustomerSalesData[[#All],[Purchase Amount]],,)</f>
        <v>6019.41</v>
      </c>
      <c r="K132" s="46" t="str" cm="1">
        <f t="array" ref="K132">_xlfn.IFS(J132 &lt;= 500, "Low Value", AND(J132 &gt; 500, J132 &lt;= 2000), "Medium Value", AND(J132 &gt; 2000, J132 &lt;= 5000), "High Value", J132 &gt; 5000, "Premium Value")</f>
        <v>Premium Value</v>
      </c>
      <c r="L132" s="47" cm="1">
        <f t="array" ref="L132">_xlfn.XLOOKUP('Cross Referenced Data'!$C132,CustomerSalesData[[#All],[Customer Name]],CustomerSalesData[[#All],[Customer Since]],,)</f>
        <v>2018</v>
      </c>
      <c r="M132" s="47">
        <f t="shared" ca="1" si="1"/>
        <v>6</v>
      </c>
      <c r="N132" s="46" t="str" cm="1">
        <f t="array" aca="1" ref="N132" ca="1">_xlfn.IFS(M132 = 1, "New Member", AND(M132 &gt; 1, M132 &lt; 5), "Bronze Member", AND(M132 &gt;= 5, M132 &lt; 10), "Silver Member", M132 &gt;= 10, "Gold Member")</f>
        <v>Silver Member</v>
      </c>
    </row>
    <row r="133" spans="2:14" x14ac:dyDescent="0.3">
      <c r="B133" s="49" t="str" cm="1">
        <f t="array" ref="B133">_xlfn.XLOOKUP('Cross Referenced Data'!$C133,CustomerPersonalData[[#All],[Customer Name]],CustomerPersonalData[[#All],[Customer ID]],,)</f>
        <v>CID0129</v>
      </c>
      <c r="C133" s="49" t="s">
        <v>264</v>
      </c>
      <c r="D133" s="50" t="s">
        <v>265</v>
      </c>
      <c r="E133" s="51">
        <v>68</v>
      </c>
      <c r="F133" s="50" t="str" cm="1">
        <f t="array" ref="F133">_xlfn.XLOOKUP('Cross Referenced Data'!$C133,CustomerSalesData[[#All],[Customer Name]],CustomerSalesData[[#All],[Age Group]],,)</f>
        <v>66 to 70</v>
      </c>
      <c r="G133" s="50" t="s">
        <v>8</v>
      </c>
      <c r="H133" s="51" cm="1">
        <f t="array" ref="H133">_xlfn.XLOOKUP('Cross Referenced Data'!$C133,CustomerSalesData[[#All],[Customer Name]],CustomerSalesData[[#All],[Total Purchases]],,,)</f>
        <v>2</v>
      </c>
      <c r="I133" s="50" t="str" cm="1">
        <f t="array" ref="I133">_xlfn.IFS(H133 &lt;= 10, "Low Purchaser", AND(H133 &gt; 10, H133 &lt;= 50), "Moderate Purchaser", AND(H133 &gt; 50, H133 &lt;= 80), "High Purchaser", H133 &gt; 80, "Top Purchaser")</f>
        <v>Low Purchaser</v>
      </c>
      <c r="J133" s="52" cm="1">
        <f t="array" ref="J133">_xlfn.XLOOKUP('Cross Referenced Data'!$C133,CustomerSalesData[[#All],[Customer Name]],CustomerSalesData[[#All],[Purchase Amount]],,)</f>
        <v>3901.46</v>
      </c>
      <c r="K133" s="50" t="str" cm="1">
        <f t="array" ref="K133">_xlfn.IFS(J133 &lt;= 500, "Low Value", AND(J133 &gt; 500, J133 &lt;= 2000), "Medium Value", AND(J133 &gt; 2000, J133 &lt;= 5000), "High Value", J133 &gt; 5000, "Premium Value")</f>
        <v>High Value</v>
      </c>
      <c r="L133" s="51" cm="1">
        <f t="array" ref="L133">_xlfn.XLOOKUP('Cross Referenced Data'!$C133,CustomerSalesData[[#All],[Customer Name]],CustomerSalesData[[#All],[Customer Since]],,)</f>
        <v>2015</v>
      </c>
      <c r="M133" s="51">
        <f t="shared" ref="M133:M196" ca="1" si="2">YEAR(TODAY())-L133</f>
        <v>9</v>
      </c>
      <c r="N133" s="50" t="str" cm="1">
        <f t="array" aca="1" ref="N133" ca="1">_xlfn.IFS(M133 = 1, "New Member", AND(M133 &gt; 1, M133 &lt; 5), "Bronze Member", AND(M133 &gt;= 5, M133 &lt; 10), "Silver Member", M133 &gt;= 10, "Gold Member")</f>
        <v>Silver Member</v>
      </c>
    </row>
    <row r="134" spans="2:14" x14ac:dyDescent="0.3">
      <c r="B134" s="45" t="str" cm="1">
        <f t="array" ref="B134">_xlfn.XLOOKUP('Cross Referenced Data'!$C134,CustomerPersonalData[[#All],[Customer Name]],CustomerPersonalData[[#All],[Customer ID]],,)</f>
        <v>CID0130</v>
      </c>
      <c r="C134" s="45" t="s">
        <v>266</v>
      </c>
      <c r="D134" s="46" t="s">
        <v>267</v>
      </c>
      <c r="E134" s="47">
        <v>26</v>
      </c>
      <c r="F134" s="46" t="str" cm="1">
        <f t="array" ref="F134">_xlfn.XLOOKUP('Cross Referenced Data'!$C134,CustomerSalesData[[#All],[Customer Name]],CustomerSalesData[[#All],[Age Group]],,)</f>
        <v>26 to 35</v>
      </c>
      <c r="G134" s="46" t="s">
        <v>8</v>
      </c>
      <c r="H134" s="47" cm="1">
        <f t="array" ref="H134">_xlfn.XLOOKUP('Cross Referenced Data'!$C134,CustomerSalesData[[#All],[Customer Name]],CustomerSalesData[[#All],[Total Purchases]],,,)</f>
        <v>99</v>
      </c>
      <c r="I134" s="46" t="str" cm="1">
        <f t="array" ref="I134">_xlfn.IFS(H134 &lt;= 10, "Low Purchaser", AND(H134 &gt; 10, H134 &lt;= 50), "Moderate Purchaser", AND(H134 &gt; 50, H134 &lt;= 80), "High Purchaser", H134 &gt; 80, "Top Purchaser")</f>
        <v>Top Purchaser</v>
      </c>
      <c r="J134" s="48" cm="1">
        <f t="array" ref="J134">_xlfn.XLOOKUP('Cross Referenced Data'!$C134,CustomerSalesData[[#All],[Customer Name]],CustomerSalesData[[#All],[Purchase Amount]],,)</f>
        <v>838.94</v>
      </c>
      <c r="K134" s="46" t="str" cm="1">
        <f t="array" ref="K134">_xlfn.IFS(J134 &lt;= 500, "Low Value", AND(J134 &gt; 500, J134 &lt;= 2000), "Medium Value", AND(J134 &gt; 2000, J134 &lt;= 5000), "High Value", J134 &gt; 5000, "Premium Value")</f>
        <v>Medium Value</v>
      </c>
      <c r="L134" s="47" cm="1">
        <f t="array" ref="L134">_xlfn.XLOOKUP('Cross Referenced Data'!$C134,CustomerSalesData[[#All],[Customer Name]],CustomerSalesData[[#All],[Customer Since]],,)</f>
        <v>2012</v>
      </c>
      <c r="M134" s="47">
        <f t="shared" ca="1" si="2"/>
        <v>12</v>
      </c>
      <c r="N134" s="46" t="str" cm="1">
        <f t="array" aca="1" ref="N134" ca="1">_xlfn.IFS(M134 = 1, "New Member", AND(M134 &gt; 1, M134 &lt; 5), "Bronze Member", AND(M134 &gt;= 5, M134 &lt; 10), "Silver Member", M134 &gt;= 10, "Gold Member")</f>
        <v>Gold Member</v>
      </c>
    </row>
    <row r="135" spans="2:14" x14ac:dyDescent="0.3">
      <c r="B135" s="49" t="str" cm="1">
        <f t="array" ref="B135">_xlfn.XLOOKUP('Cross Referenced Data'!$C135,CustomerPersonalData[[#All],[Customer Name]],CustomerPersonalData[[#All],[Customer ID]],,)</f>
        <v>CID0131</v>
      </c>
      <c r="C135" s="49" t="s">
        <v>268</v>
      </c>
      <c r="D135" s="50" t="s">
        <v>269</v>
      </c>
      <c r="E135" s="51">
        <v>61</v>
      </c>
      <c r="F135" s="50" t="str" cm="1">
        <f t="array" ref="F135">_xlfn.XLOOKUP('Cross Referenced Data'!$C135,CustomerSalesData[[#All],[Customer Name]],CustomerSalesData[[#All],[Age Group]],,)</f>
        <v>56 to 65</v>
      </c>
      <c r="G135" s="50" t="s">
        <v>8</v>
      </c>
      <c r="H135" s="51" cm="1">
        <f t="array" ref="H135">_xlfn.XLOOKUP('Cross Referenced Data'!$C135,CustomerSalesData[[#All],[Customer Name]],CustomerSalesData[[#All],[Total Purchases]],,,)</f>
        <v>56</v>
      </c>
      <c r="I135" s="50" t="str" cm="1">
        <f t="array" ref="I135">_xlfn.IFS(H135 &lt;= 10, "Low Purchaser", AND(H135 &gt; 10, H135 &lt;= 50), "Moderate Purchaser", AND(H135 &gt; 50, H135 &lt;= 80), "High Purchaser", H135 &gt; 80, "Top Purchaser")</f>
        <v>High Purchaser</v>
      </c>
      <c r="J135" s="52" cm="1">
        <f t="array" ref="J135">_xlfn.XLOOKUP('Cross Referenced Data'!$C135,CustomerSalesData[[#All],[Customer Name]],CustomerSalesData[[#All],[Purchase Amount]],,)</f>
        <v>132.51</v>
      </c>
      <c r="K135" s="50" t="str" cm="1">
        <f t="array" ref="K135">_xlfn.IFS(J135 &lt;= 500, "Low Value", AND(J135 &gt; 500, J135 &lt;= 2000), "Medium Value", AND(J135 &gt; 2000, J135 &lt;= 5000), "High Value", J135 &gt; 5000, "Premium Value")</f>
        <v>Low Value</v>
      </c>
      <c r="L135" s="51" cm="1">
        <f t="array" ref="L135">_xlfn.XLOOKUP('Cross Referenced Data'!$C135,CustomerSalesData[[#All],[Customer Name]],CustomerSalesData[[#All],[Customer Since]],,)</f>
        <v>2017</v>
      </c>
      <c r="M135" s="51">
        <f t="shared" ca="1" si="2"/>
        <v>7</v>
      </c>
      <c r="N135" s="50" t="str" cm="1">
        <f t="array" aca="1" ref="N135" ca="1">_xlfn.IFS(M135 = 1, "New Member", AND(M135 &gt; 1, M135 &lt; 5), "Bronze Member", AND(M135 &gt;= 5, M135 &lt; 10), "Silver Member", M135 &gt;= 10, "Gold Member")</f>
        <v>Silver Member</v>
      </c>
    </row>
    <row r="136" spans="2:14" x14ac:dyDescent="0.3">
      <c r="B136" s="45" t="str" cm="1">
        <f t="array" ref="B136">_xlfn.XLOOKUP('Cross Referenced Data'!$C136,CustomerPersonalData[[#All],[Customer Name]],CustomerPersonalData[[#All],[Customer ID]],,)</f>
        <v>CID0132</v>
      </c>
      <c r="C136" s="45" t="s">
        <v>270</v>
      </c>
      <c r="D136" s="46" t="s">
        <v>271</v>
      </c>
      <c r="E136" s="47">
        <v>63</v>
      </c>
      <c r="F136" s="46" t="str" cm="1">
        <f t="array" ref="F136">_xlfn.XLOOKUP('Cross Referenced Data'!$C136,CustomerSalesData[[#All],[Customer Name]],CustomerSalesData[[#All],[Age Group]],,)</f>
        <v>56 to 65</v>
      </c>
      <c r="G136" s="46" t="s">
        <v>13</v>
      </c>
      <c r="H136" s="47" cm="1">
        <f t="array" ref="H136">_xlfn.XLOOKUP('Cross Referenced Data'!$C136,CustomerSalesData[[#All],[Customer Name]],CustomerSalesData[[#All],[Total Purchases]],,,)</f>
        <v>69</v>
      </c>
      <c r="I136" s="46" t="str" cm="1">
        <f t="array" ref="I136">_xlfn.IFS(H136 &lt;= 10, "Low Purchaser", AND(H136 &gt; 10, H136 &lt;= 50), "Moderate Purchaser", AND(H136 &gt; 50, H136 &lt;= 80), "High Purchaser", H136 &gt; 80, "Top Purchaser")</f>
        <v>High Purchaser</v>
      </c>
      <c r="J136" s="48" cm="1">
        <f t="array" ref="J136">_xlfn.XLOOKUP('Cross Referenced Data'!$C136,CustomerSalesData[[#All],[Customer Name]],CustomerSalesData[[#All],[Purchase Amount]],,)</f>
        <v>1055.77</v>
      </c>
      <c r="K136" s="46" t="str" cm="1">
        <f t="array" ref="K136">_xlfn.IFS(J136 &lt;= 500, "Low Value", AND(J136 &gt; 500, J136 &lt;= 2000), "Medium Value", AND(J136 &gt; 2000, J136 &lt;= 5000), "High Value", J136 &gt; 5000, "Premium Value")</f>
        <v>Medium Value</v>
      </c>
      <c r="L136" s="47" cm="1">
        <f t="array" ref="L136">_xlfn.XLOOKUP('Cross Referenced Data'!$C136,CustomerSalesData[[#All],[Customer Name]],CustomerSalesData[[#All],[Customer Since]],,)</f>
        <v>2018</v>
      </c>
      <c r="M136" s="47">
        <f t="shared" ca="1" si="2"/>
        <v>6</v>
      </c>
      <c r="N136" s="46" t="str" cm="1">
        <f t="array" aca="1" ref="N136" ca="1">_xlfn.IFS(M136 = 1, "New Member", AND(M136 &gt; 1, M136 &lt; 5), "Bronze Member", AND(M136 &gt;= 5, M136 &lt; 10), "Silver Member", M136 &gt;= 10, "Gold Member")</f>
        <v>Silver Member</v>
      </c>
    </row>
    <row r="137" spans="2:14" x14ac:dyDescent="0.3">
      <c r="B137" s="49" t="str" cm="1">
        <f t="array" ref="B137">_xlfn.XLOOKUP('Cross Referenced Data'!$C137,CustomerPersonalData[[#All],[Customer Name]],CustomerPersonalData[[#All],[Customer ID]],,)</f>
        <v>CID0133</v>
      </c>
      <c r="C137" s="49" t="s">
        <v>272</v>
      </c>
      <c r="D137" s="50" t="s">
        <v>273</v>
      </c>
      <c r="E137" s="51">
        <v>68</v>
      </c>
      <c r="F137" s="50" t="str" cm="1">
        <f t="array" ref="F137">_xlfn.XLOOKUP('Cross Referenced Data'!$C137,CustomerSalesData[[#All],[Customer Name]],CustomerSalesData[[#All],[Age Group]],,)</f>
        <v>66 to 70</v>
      </c>
      <c r="G137" s="50" t="s">
        <v>8</v>
      </c>
      <c r="H137" s="51" cm="1">
        <f t="array" ref="H137">_xlfn.XLOOKUP('Cross Referenced Data'!$C137,CustomerSalesData[[#All],[Customer Name]],CustomerSalesData[[#All],[Total Purchases]],,,)</f>
        <v>47</v>
      </c>
      <c r="I137" s="50" t="str" cm="1">
        <f t="array" ref="I137">_xlfn.IFS(H137 &lt;= 10, "Low Purchaser", AND(H137 &gt; 10, H137 &lt;= 50), "Moderate Purchaser", AND(H137 &gt; 50, H137 &lt;= 80), "High Purchaser", H137 &gt; 80, "Top Purchaser")</f>
        <v>Moderate Purchaser</v>
      </c>
      <c r="J137" s="52" cm="1">
        <f t="array" ref="J137">_xlfn.XLOOKUP('Cross Referenced Data'!$C137,CustomerSalesData[[#All],[Customer Name]],CustomerSalesData[[#All],[Purchase Amount]],,)</f>
        <v>9515.7199999999993</v>
      </c>
      <c r="K137" s="50" t="str" cm="1">
        <f t="array" ref="K137">_xlfn.IFS(J137 &lt;= 500, "Low Value", AND(J137 &gt; 500, J137 &lt;= 2000), "Medium Value", AND(J137 &gt; 2000, J137 &lt;= 5000), "High Value", J137 &gt; 5000, "Premium Value")</f>
        <v>Premium Value</v>
      </c>
      <c r="L137" s="51" cm="1">
        <f t="array" ref="L137">_xlfn.XLOOKUP('Cross Referenced Data'!$C137,CustomerSalesData[[#All],[Customer Name]],CustomerSalesData[[#All],[Customer Since]],,)</f>
        <v>2022</v>
      </c>
      <c r="M137" s="51">
        <f t="shared" ca="1" si="2"/>
        <v>2</v>
      </c>
      <c r="N137" s="50" t="str" cm="1">
        <f t="array" aca="1" ref="N137" ca="1">_xlfn.IFS(M137 = 1, "New Member", AND(M137 &gt; 1, M137 &lt; 5), "Bronze Member", AND(M137 &gt;= 5, M137 &lt; 10), "Silver Member", M137 &gt;= 10, "Gold Member")</f>
        <v>Bronze Member</v>
      </c>
    </row>
    <row r="138" spans="2:14" x14ac:dyDescent="0.3">
      <c r="B138" s="45" t="str" cm="1">
        <f t="array" ref="B138">_xlfn.XLOOKUP('Cross Referenced Data'!$C138,CustomerPersonalData[[#All],[Customer Name]],CustomerPersonalData[[#All],[Customer ID]],,)</f>
        <v>CID0134</v>
      </c>
      <c r="C138" s="45" t="s">
        <v>274</v>
      </c>
      <c r="D138" s="46" t="s">
        <v>275</v>
      </c>
      <c r="E138" s="47">
        <v>52</v>
      </c>
      <c r="F138" s="46" t="str" cm="1">
        <f t="array" ref="F138">_xlfn.XLOOKUP('Cross Referenced Data'!$C138,CustomerSalesData[[#All],[Customer Name]],CustomerSalesData[[#All],[Age Group]],,)</f>
        <v>46 to 55</v>
      </c>
      <c r="G138" s="46" t="s">
        <v>13</v>
      </c>
      <c r="H138" s="47" cm="1">
        <f t="array" ref="H138">_xlfn.XLOOKUP('Cross Referenced Data'!$C138,CustomerSalesData[[#All],[Customer Name]],CustomerSalesData[[#All],[Total Purchases]],,,)</f>
        <v>93</v>
      </c>
      <c r="I138" s="46" t="str" cm="1">
        <f t="array" ref="I138">_xlfn.IFS(H138 &lt;= 10, "Low Purchaser", AND(H138 &gt; 10, H138 &lt;= 50), "Moderate Purchaser", AND(H138 &gt; 50, H138 &lt;= 80), "High Purchaser", H138 &gt; 80, "Top Purchaser")</f>
        <v>Top Purchaser</v>
      </c>
      <c r="J138" s="48" cm="1">
        <f t="array" ref="J138">_xlfn.XLOOKUP('Cross Referenced Data'!$C138,CustomerSalesData[[#All],[Customer Name]],CustomerSalesData[[#All],[Purchase Amount]],,)</f>
        <v>1590.71</v>
      </c>
      <c r="K138" s="46" t="str" cm="1">
        <f t="array" ref="K138">_xlfn.IFS(J138 &lt;= 500, "Low Value", AND(J138 &gt; 500, J138 &lt;= 2000), "Medium Value", AND(J138 &gt; 2000, J138 &lt;= 5000), "High Value", J138 &gt; 5000, "Premium Value")</f>
        <v>Medium Value</v>
      </c>
      <c r="L138" s="47" cm="1">
        <f t="array" ref="L138">_xlfn.XLOOKUP('Cross Referenced Data'!$C138,CustomerSalesData[[#All],[Customer Name]],CustomerSalesData[[#All],[Customer Since]],,)</f>
        <v>2016</v>
      </c>
      <c r="M138" s="47">
        <f t="shared" ca="1" si="2"/>
        <v>8</v>
      </c>
      <c r="N138" s="46" t="str" cm="1">
        <f t="array" aca="1" ref="N138" ca="1">_xlfn.IFS(M138 = 1, "New Member", AND(M138 &gt; 1, M138 &lt; 5), "Bronze Member", AND(M138 &gt;= 5, M138 &lt; 10), "Silver Member", M138 &gt;= 10, "Gold Member")</f>
        <v>Silver Member</v>
      </c>
    </row>
    <row r="139" spans="2:14" x14ac:dyDescent="0.3">
      <c r="B139" s="49" t="str" cm="1">
        <f t="array" ref="B139">_xlfn.XLOOKUP('Cross Referenced Data'!$C139,CustomerPersonalData[[#All],[Customer Name]],CustomerPersonalData[[#All],[Customer ID]],,)</f>
        <v>CID0135</v>
      </c>
      <c r="C139" s="49" t="s">
        <v>276</v>
      </c>
      <c r="D139" s="50" t="s">
        <v>277</v>
      </c>
      <c r="E139" s="51">
        <v>64</v>
      </c>
      <c r="F139" s="50" t="str" cm="1">
        <f t="array" ref="F139">_xlfn.XLOOKUP('Cross Referenced Data'!$C139,CustomerSalesData[[#All],[Customer Name]],CustomerSalesData[[#All],[Age Group]],,)</f>
        <v>56 to 65</v>
      </c>
      <c r="G139" s="50" t="s">
        <v>13</v>
      </c>
      <c r="H139" s="51" cm="1">
        <f t="array" ref="H139">_xlfn.XLOOKUP('Cross Referenced Data'!$C139,CustomerSalesData[[#All],[Customer Name]],CustomerSalesData[[#All],[Total Purchases]],,,)</f>
        <v>65</v>
      </c>
      <c r="I139" s="50" t="str" cm="1">
        <f t="array" ref="I139">_xlfn.IFS(H139 &lt;= 10, "Low Purchaser", AND(H139 &gt; 10, H139 &lt;= 50), "Moderate Purchaser", AND(H139 &gt; 50, H139 &lt;= 80), "High Purchaser", H139 &gt; 80, "Top Purchaser")</f>
        <v>High Purchaser</v>
      </c>
      <c r="J139" s="52" cm="1">
        <f t="array" ref="J139">_xlfn.XLOOKUP('Cross Referenced Data'!$C139,CustomerSalesData[[#All],[Customer Name]],CustomerSalesData[[#All],[Purchase Amount]],,)</f>
        <v>9109.06</v>
      </c>
      <c r="K139" s="50" t="str" cm="1">
        <f t="array" ref="K139">_xlfn.IFS(J139 &lt;= 500, "Low Value", AND(J139 &gt; 500, J139 &lt;= 2000), "Medium Value", AND(J139 &gt; 2000, J139 &lt;= 5000), "High Value", J139 &gt; 5000, "Premium Value")</f>
        <v>Premium Value</v>
      </c>
      <c r="L139" s="51" cm="1">
        <f t="array" ref="L139">_xlfn.XLOOKUP('Cross Referenced Data'!$C139,CustomerSalesData[[#All],[Customer Name]],CustomerSalesData[[#All],[Customer Since]],,)</f>
        <v>2012</v>
      </c>
      <c r="M139" s="51">
        <f t="shared" ca="1" si="2"/>
        <v>12</v>
      </c>
      <c r="N139" s="50" t="str" cm="1">
        <f t="array" aca="1" ref="N139" ca="1">_xlfn.IFS(M139 = 1, "New Member", AND(M139 &gt; 1, M139 &lt; 5), "Bronze Member", AND(M139 &gt;= 5, M139 &lt; 10), "Silver Member", M139 &gt;= 10, "Gold Member")</f>
        <v>Gold Member</v>
      </c>
    </row>
    <row r="140" spans="2:14" x14ac:dyDescent="0.3">
      <c r="B140" s="45" t="str" cm="1">
        <f t="array" ref="B140">_xlfn.XLOOKUP('Cross Referenced Data'!$C140,CustomerPersonalData[[#All],[Customer Name]],CustomerPersonalData[[#All],[Customer ID]],,)</f>
        <v>CID0136</v>
      </c>
      <c r="C140" s="45" t="s">
        <v>278</v>
      </c>
      <c r="D140" s="46" t="s">
        <v>279</v>
      </c>
      <c r="E140" s="47">
        <v>32</v>
      </c>
      <c r="F140" s="46" t="str" cm="1">
        <f t="array" ref="F140">_xlfn.XLOOKUP('Cross Referenced Data'!$C140,CustomerSalesData[[#All],[Customer Name]],CustomerSalesData[[#All],[Age Group]],,)</f>
        <v>26 to 35</v>
      </c>
      <c r="G140" s="46" t="s">
        <v>8</v>
      </c>
      <c r="H140" s="47" cm="1">
        <f t="array" ref="H140">_xlfn.XLOOKUP('Cross Referenced Data'!$C140,CustomerSalesData[[#All],[Customer Name]],CustomerSalesData[[#All],[Total Purchases]],,,)</f>
        <v>85</v>
      </c>
      <c r="I140" s="46" t="str" cm="1">
        <f t="array" ref="I140">_xlfn.IFS(H140 &lt;= 10, "Low Purchaser", AND(H140 &gt; 10, H140 &lt;= 50), "Moderate Purchaser", AND(H140 &gt; 50, H140 &lt;= 80), "High Purchaser", H140 &gt; 80, "Top Purchaser")</f>
        <v>Top Purchaser</v>
      </c>
      <c r="J140" s="48" cm="1">
        <f t="array" ref="J140">_xlfn.XLOOKUP('Cross Referenced Data'!$C140,CustomerSalesData[[#All],[Customer Name]],CustomerSalesData[[#All],[Purchase Amount]],,)</f>
        <v>1224.3</v>
      </c>
      <c r="K140" s="46" t="str" cm="1">
        <f t="array" ref="K140">_xlfn.IFS(J140 &lt;= 500, "Low Value", AND(J140 &gt; 500, J140 &lt;= 2000), "Medium Value", AND(J140 &gt; 2000, J140 &lt;= 5000), "High Value", J140 &gt; 5000, "Premium Value")</f>
        <v>Medium Value</v>
      </c>
      <c r="L140" s="47" cm="1">
        <f t="array" ref="L140">_xlfn.XLOOKUP('Cross Referenced Data'!$C140,CustomerSalesData[[#All],[Customer Name]],CustomerSalesData[[#All],[Customer Since]],,)</f>
        <v>2011</v>
      </c>
      <c r="M140" s="47">
        <f t="shared" ca="1" si="2"/>
        <v>13</v>
      </c>
      <c r="N140" s="46" t="str" cm="1">
        <f t="array" aca="1" ref="N140" ca="1">_xlfn.IFS(M140 = 1, "New Member", AND(M140 &gt; 1, M140 &lt; 5), "Bronze Member", AND(M140 &gt;= 5, M140 &lt; 10), "Silver Member", M140 &gt;= 10, "Gold Member")</f>
        <v>Gold Member</v>
      </c>
    </row>
    <row r="141" spans="2:14" x14ac:dyDescent="0.3">
      <c r="B141" s="49" t="str" cm="1">
        <f t="array" ref="B141">_xlfn.XLOOKUP('Cross Referenced Data'!$C141,CustomerPersonalData[[#All],[Customer Name]],CustomerPersonalData[[#All],[Customer ID]],,)</f>
        <v>CID0137</v>
      </c>
      <c r="C141" s="49" t="s">
        <v>280</v>
      </c>
      <c r="D141" s="50" t="s">
        <v>281</v>
      </c>
      <c r="E141" s="51">
        <v>61</v>
      </c>
      <c r="F141" s="50" t="str" cm="1">
        <f t="array" ref="F141">_xlfn.XLOOKUP('Cross Referenced Data'!$C141,CustomerSalesData[[#All],[Customer Name]],CustomerSalesData[[#All],[Age Group]],,)</f>
        <v>56 to 65</v>
      </c>
      <c r="G141" s="50" t="s">
        <v>13</v>
      </c>
      <c r="H141" s="51" cm="1">
        <f t="array" ref="H141">_xlfn.XLOOKUP('Cross Referenced Data'!$C141,CustomerSalesData[[#All],[Customer Name]],CustomerSalesData[[#All],[Total Purchases]],,,)</f>
        <v>61</v>
      </c>
      <c r="I141" s="50" t="str" cm="1">
        <f t="array" ref="I141">_xlfn.IFS(H141 &lt;= 10, "Low Purchaser", AND(H141 &gt; 10, H141 &lt;= 50), "Moderate Purchaser", AND(H141 &gt; 50, H141 &lt;= 80), "High Purchaser", H141 &gt; 80, "Top Purchaser")</f>
        <v>High Purchaser</v>
      </c>
      <c r="J141" s="52" cm="1">
        <f t="array" ref="J141">_xlfn.XLOOKUP('Cross Referenced Data'!$C141,CustomerSalesData[[#All],[Customer Name]],CustomerSalesData[[#All],[Purchase Amount]],,)</f>
        <v>6856.77</v>
      </c>
      <c r="K141" s="50" t="str" cm="1">
        <f t="array" ref="K141">_xlfn.IFS(J141 &lt;= 500, "Low Value", AND(J141 &gt; 500, J141 &lt;= 2000), "Medium Value", AND(J141 &gt; 2000, J141 &lt;= 5000), "High Value", J141 &gt; 5000, "Premium Value")</f>
        <v>Premium Value</v>
      </c>
      <c r="L141" s="51" cm="1">
        <f t="array" ref="L141">_xlfn.XLOOKUP('Cross Referenced Data'!$C141,CustomerSalesData[[#All],[Customer Name]],CustomerSalesData[[#All],[Customer Since]],,)</f>
        <v>2022</v>
      </c>
      <c r="M141" s="51">
        <f t="shared" ca="1" si="2"/>
        <v>2</v>
      </c>
      <c r="N141" s="50" t="str" cm="1">
        <f t="array" aca="1" ref="N141" ca="1">_xlfn.IFS(M141 = 1, "New Member", AND(M141 &gt; 1, M141 &lt; 5), "Bronze Member", AND(M141 &gt;= 5, M141 &lt; 10), "Silver Member", M141 &gt;= 10, "Gold Member")</f>
        <v>Bronze Member</v>
      </c>
    </row>
    <row r="142" spans="2:14" x14ac:dyDescent="0.3">
      <c r="B142" s="45" t="str" cm="1">
        <f t="array" ref="B142">_xlfn.XLOOKUP('Cross Referenced Data'!$C142,CustomerPersonalData[[#All],[Customer Name]],CustomerPersonalData[[#All],[Customer ID]],,)</f>
        <v>CID0138</v>
      </c>
      <c r="C142" s="45" t="s">
        <v>282</v>
      </c>
      <c r="D142" s="46" t="s">
        <v>283</v>
      </c>
      <c r="E142" s="47">
        <v>18</v>
      </c>
      <c r="F142" s="46" t="str" cm="1">
        <f t="array" ref="F142">_xlfn.XLOOKUP('Cross Referenced Data'!$C142,CustomerSalesData[[#All],[Customer Name]],CustomerSalesData[[#All],[Age Group]],,)</f>
        <v>18 to 25</v>
      </c>
      <c r="G142" s="46" t="s">
        <v>8</v>
      </c>
      <c r="H142" s="47" cm="1">
        <f t="array" ref="H142">_xlfn.XLOOKUP('Cross Referenced Data'!$C142,CustomerSalesData[[#All],[Customer Name]],CustomerSalesData[[#All],[Total Purchases]],,,)</f>
        <v>13</v>
      </c>
      <c r="I142" s="46" t="str" cm="1">
        <f t="array" ref="I142">_xlfn.IFS(H142 &lt;= 10, "Low Purchaser", AND(H142 &gt; 10, H142 &lt;= 50), "Moderate Purchaser", AND(H142 &gt; 50, H142 &lt;= 80), "High Purchaser", H142 &gt; 80, "Top Purchaser")</f>
        <v>Moderate Purchaser</v>
      </c>
      <c r="J142" s="48" cm="1">
        <f t="array" ref="J142">_xlfn.XLOOKUP('Cross Referenced Data'!$C142,CustomerSalesData[[#All],[Customer Name]],CustomerSalesData[[#All],[Purchase Amount]],,)</f>
        <v>2030.19</v>
      </c>
      <c r="K142" s="46" t="str" cm="1">
        <f t="array" ref="K142">_xlfn.IFS(J142 &lt;= 500, "Low Value", AND(J142 &gt; 500, J142 &lt;= 2000), "Medium Value", AND(J142 &gt; 2000, J142 &lt;= 5000), "High Value", J142 &gt; 5000, "Premium Value")</f>
        <v>High Value</v>
      </c>
      <c r="L142" s="47" cm="1">
        <f t="array" ref="L142">_xlfn.XLOOKUP('Cross Referenced Data'!$C142,CustomerSalesData[[#All],[Customer Name]],CustomerSalesData[[#All],[Customer Since]],,)</f>
        <v>2010</v>
      </c>
      <c r="M142" s="47">
        <f t="shared" ca="1" si="2"/>
        <v>14</v>
      </c>
      <c r="N142" s="46" t="str" cm="1">
        <f t="array" aca="1" ref="N142" ca="1">_xlfn.IFS(M142 = 1, "New Member", AND(M142 &gt; 1, M142 &lt; 5), "Bronze Member", AND(M142 &gt;= 5, M142 &lt; 10), "Silver Member", M142 &gt;= 10, "Gold Member")</f>
        <v>Gold Member</v>
      </c>
    </row>
    <row r="143" spans="2:14" x14ac:dyDescent="0.3">
      <c r="B143" s="49" t="str" cm="1">
        <f t="array" ref="B143">_xlfn.XLOOKUP('Cross Referenced Data'!$C143,CustomerPersonalData[[#All],[Customer Name]],CustomerPersonalData[[#All],[Customer ID]],,)</f>
        <v>CID0139</v>
      </c>
      <c r="C143" s="49" t="s">
        <v>284</v>
      </c>
      <c r="D143" s="50" t="s">
        <v>285</v>
      </c>
      <c r="E143" s="51">
        <v>58</v>
      </c>
      <c r="F143" s="50" t="str" cm="1">
        <f t="array" ref="F143">_xlfn.XLOOKUP('Cross Referenced Data'!$C143,CustomerSalesData[[#All],[Customer Name]],CustomerSalesData[[#All],[Age Group]],,)</f>
        <v>56 to 65</v>
      </c>
      <c r="G143" s="50" t="s">
        <v>8</v>
      </c>
      <c r="H143" s="51" cm="1">
        <f t="array" ref="H143">_xlfn.XLOOKUP('Cross Referenced Data'!$C143,CustomerSalesData[[#All],[Customer Name]],CustomerSalesData[[#All],[Total Purchases]],,,)</f>
        <v>64</v>
      </c>
      <c r="I143" s="50" t="str" cm="1">
        <f t="array" ref="I143">_xlfn.IFS(H143 &lt;= 10, "Low Purchaser", AND(H143 &gt; 10, H143 &lt;= 50), "Moderate Purchaser", AND(H143 &gt; 50, H143 &lt;= 80), "High Purchaser", H143 &gt; 80, "Top Purchaser")</f>
        <v>High Purchaser</v>
      </c>
      <c r="J143" s="52" cm="1">
        <f t="array" ref="J143">_xlfn.XLOOKUP('Cross Referenced Data'!$C143,CustomerSalesData[[#All],[Customer Name]],CustomerSalesData[[#All],[Purchase Amount]],,)</f>
        <v>8540.14</v>
      </c>
      <c r="K143" s="50" t="str" cm="1">
        <f t="array" ref="K143">_xlfn.IFS(J143 &lt;= 500, "Low Value", AND(J143 &gt; 500, J143 &lt;= 2000), "Medium Value", AND(J143 &gt; 2000, J143 &lt;= 5000), "High Value", J143 &gt; 5000, "Premium Value")</f>
        <v>Premium Value</v>
      </c>
      <c r="L143" s="51" cm="1">
        <f t="array" ref="L143">_xlfn.XLOOKUP('Cross Referenced Data'!$C143,CustomerSalesData[[#All],[Customer Name]],CustomerSalesData[[#All],[Customer Since]],,)</f>
        <v>2021</v>
      </c>
      <c r="M143" s="51">
        <f t="shared" ca="1" si="2"/>
        <v>3</v>
      </c>
      <c r="N143" s="50" t="str" cm="1">
        <f t="array" aca="1" ref="N143" ca="1">_xlfn.IFS(M143 = 1, "New Member", AND(M143 &gt; 1, M143 &lt; 5), "Bronze Member", AND(M143 &gt;= 5, M143 &lt; 10), "Silver Member", M143 &gt;= 10, "Gold Member")</f>
        <v>Bronze Member</v>
      </c>
    </row>
    <row r="144" spans="2:14" x14ac:dyDescent="0.3">
      <c r="B144" s="45" t="str" cm="1">
        <f t="array" ref="B144">_xlfn.XLOOKUP('Cross Referenced Data'!$C144,CustomerPersonalData[[#All],[Customer Name]],CustomerPersonalData[[#All],[Customer ID]],,)</f>
        <v>CID0140</v>
      </c>
      <c r="C144" s="45" t="s">
        <v>286</v>
      </c>
      <c r="D144" s="46" t="s">
        <v>287</v>
      </c>
      <c r="E144" s="47">
        <v>56</v>
      </c>
      <c r="F144" s="46" t="str" cm="1">
        <f t="array" ref="F144">_xlfn.XLOOKUP('Cross Referenced Data'!$C144,CustomerSalesData[[#All],[Customer Name]],CustomerSalesData[[#All],[Age Group]],,)</f>
        <v>56 to 65</v>
      </c>
      <c r="G144" s="46" t="s">
        <v>8</v>
      </c>
      <c r="H144" s="47" cm="1">
        <f t="array" ref="H144">_xlfn.XLOOKUP('Cross Referenced Data'!$C144,CustomerSalesData[[#All],[Customer Name]],CustomerSalesData[[#All],[Total Purchases]],,,)</f>
        <v>13</v>
      </c>
      <c r="I144" s="46" t="str" cm="1">
        <f t="array" ref="I144">_xlfn.IFS(H144 &lt;= 10, "Low Purchaser", AND(H144 &gt; 10, H144 &lt;= 50), "Moderate Purchaser", AND(H144 &gt; 50, H144 &lt;= 80), "High Purchaser", H144 &gt; 80, "Top Purchaser")</f>
        <v>Moderate Purchaser</v>
      </c>
      <c r="J144" s="48" cm="1">
        <f t="array" ref="J144">_xlfn.XLOOKUP('Cross Referenced Data'!$C144,CustomerSalesData[[#All],[Customer Name]],CustomerSalesData[[#All],[Purchase Amount]],,)</f>
        <v>2304.89</v>
      </c>
      <c r="K144" s="46" t="str" cm="1">
        <f t="array" ref="K144">_xlfn.IFS(J144 &lt;= 500, "Low Value", AND(J144 &gt; 500, J144 &lt;= 2000), "Medium Value", AND(J144 &gt; 2000, J144 &lt;= 5000), "High Value", J144 &gt; 5000, "Premium Value")</f>
        <v>High Value</v>
      </c>
      <c r="L144" s="47" cm="1">
        <f t="array" ref="L144">_xlfn.XLOOKUP('Cross Referenced Data'!$C144,CustomerSalesData[[#All],[Customer Name]],CustomerSalesData[[#All],[Customer Since]],,)</f>
        <v>2020</v>
      </c>
      <c r="M144" s="47">
        <f t="shared" ca="1" si="2"/>
        <v>4</v>
      </c>
      <c r="N144" s="46" t="str" cm="1">
        <f t="array" aca="1" ref="N144" ca="1">_xlfn.IFS(M144 = 1, "New Member", AND(M144 &gt; 1, M144 &lt; 5), "Bronze Member", AND(M144 &gt;= 5, M144 &lt; 10), "Silver Member", M144 &gt;= 10, "Gold Member")</f>
        <v>Bronze Member</v>
      </c>
    </row>
    <row r="145" spans="2:14" x14ac:dyDescent="0.3">
      <c r="B145" s="49" t="str" cm="1">
        <f t="array" ref="B145">_xlfn.XLOOKUP('Cross Referenced Data'!$C145,CustomerPersonalData[[#All],[Customer Name]],CustomerPersonalData[[#All],[Customer ID]],,)</f>
        <v>CID0141</v>
      </c>
      <c r="C145" s="49" t="s">
        <v>288</v>
      </c>
      <c r="D145" s="50" t="s">
        <v>289</v>
      </c>
      <c r="E145" s="51">
        <v>68</v>
      </c>
      <c r="F145" s="50" t="str" cm="1">
        <f t="array" ref="F145">_xlfn.XLOOKUP('Cross Referenced Data'!$C145,CustomerSalesData[[#All],[Customer Name]],CustomerSalesData[[#All],[Age Group]],,)</f>
        <v>66 to 70</v>
      </c>
      <c r="G145" s="50" t="s">
        <v>8</v>
      </c>
      <c r="H145" s="51" cm="1">
        <f t="array" ref="H145">_xlfn.XLOOKUP('Cross Referenced Data'!$C145,CustomerSalesData[[#All],[Customer Name]],CustomerSalesData[[#All],[Total Purchases]],,,)</f>
        <v>85</v>
      </c>
      <c r="I145" s="50" t="str" cm="1">
        <f t="array" ref="I145">_xlfn.IFS(H145 &lt;= 10, "Low Purchaser", AND(H145 &gt; 10, H145 &lt;= 50), "Moderate Purchaser", AND(H145 &gt; 50, H145 &lt;= 80), "High Purchaser", H145 &gt; 80, "Top Purchaser")</f>
        <v>Top Purchaser</v>
      </c>
      <c r="J145" s="52" cm="1">
        <f t="array" ref="J145">_xlfn.XLOOKUP('Cross Referenced Data'!$C145,CustomerSalesData[[#All],[Customer Name]],CustomerSalesData[[#All],[Purchase Amount]],,)</f>
        <v>5293.72</v>
      </c>
      <c r="K145" s="50" t="str" cm="1">
        <f t="array" ref="K145">_xlfn.IFS(J145 &lt;= 500, "Low Value", AND(J145 &gt; 500, J145 &lt;= 2000), "Medium Value", AND(J145 &gt; 2000, J145 &lt;= 5000), "High Value", J145 &gt; 5000, "Premium Value")</f>
        <v>Premium Value</v>
      </c>
      <c r="L145" s="51" cm="1">
        <f t="array" ref="L145">_xlfn.XLOOKUP('Cross Referenced Data'!$C145,CustomerSalesData[[#All],[Customer Name]],CustomerSalesData[[#All],[Customer Since]],,)</f>
        <v>2011</v>
      </c>
      <c r="M145" s="51">
        <f t="shared" ca="1" si="2"/>
        <v>13</v>
      </c>
      <c r="N145" s="50" t="str" cm="1">
        <f t="array" aca="1" ref="N145" ca="1">_xlfn.IFS(M145 = 1, "New Member", AND(M145 &gt; 1, M145 &lt; 5), "Bronze Member", AND(M145 &gt;= 5, M145 &lt; 10), "Silver Member", M145 &gt;= 10, "Gold Member")</f>
        <v>Gold Member</v>
      </c>
    </row>
    <row r="146" spans="2:14" x14ac:dyDescent="0.3">
      <c r="B146" s="45" t="str" cm="1">
        <f t="array" ref="B146">_xlfn.XLOOKUP('Cross Referenced Data'!$C146,CustomerPersonalData[[#All],[Customer Name]],CustomerPersonalData[[#All],[Customer ID]],,)</f>
        <v>CID0142</v>
      </c>
      <c r="C146" s="45" t="s">
        <v>290</v>
      </c>
      <c r="D146" s="46" t="s">
        <v>291</v>
      </c>
      <c r="E146" s="47">
        <v>41</v>
      </c>
      <c r="F146" s="46" t="str" cm="1">
        <f t="array" ref="F146">_xlfn.XLOOKUP('Cross Referenced Data'!$C146,CustomerSalesData[[#All],[Customer Name]],CustomerSalesData[[#All],[Age Group]],,)</f>
        <v>36 to 45</v>
      </c>
      <c r="G146" s="46" t="s">
        <v>13</v>
      </c>
      <c r="H146" s="47" cm="1">
        <f t="array" ref="H146">_xlfn.XLOOKUP('Cross Referenced Data'!$C146,CustomerSalesData[[#All],[Customer Name]],CustomerSalesData[[#All],[Total Purchases]],,,)</f>
        <v>45</v>
      </c>
      <c r="I146" s="46" t="str" cm="1">
        <f t="array" ref="I146">_xlfn.IFS(H146 &lt;= 10, "Low Purchaser", AND(H146 &gt; 10, H146 &lt;= 50), "Moderate Purchaser", AND(H146 &gt; 50, H146 &lt;= 80), "High Purchaser", H146 &gt; 80, "Top Purchaser")</f>
        <v>Moderate Purchaser</v>
      </c>
      <c r="J146" s="48" cm="1">
        <f t="array" ref="J146">_xlfn.XLOOKUP('Cross Referenced Data'!$C146,CustomerSalesData[[#All],[Customer Name]],CustomerSalesData[[#All],[Purchase Amount]],,)</f>
        <v>8712.83</v>
      </c>
      <c r="K146" s="46" t="str" cm="1">
        <f t="array" ref="K146">_xlfn.IFS(J146 &lt;= 500, "Low Value", AND(J146 &gt; 500, J146 &lt;= 2000), "Medium Value", AND(J146 &gt; 2000, J146 &lt;= 5000), "High Value", J146 &gt; 5000, "Premium Value")</f>
        <v>Premium Value</v>
      </c>
      <c r="L146" s="47" cm="1">
        <f t="array" ref="L146">_xlfn.XLOOKUP('Cross Referenced Data'!$C146,CustomerSalesData[[#All],[Customer Name]],CustomerSalesData[[#All],[Customer Since]],,)</f>
        <v>2017</v>
      </c>
      <c r="M146" s="47">
        <f t="shared" ca="1" si="2"/>
        <v>7</v>
      </c>
      <c r="N146" s="46" t="str" cm="1">
        <f t="array" aca="1" ref="N146" ca="1">_xlfn.IFS(M146 = 1, "New Member", AND(M146 &gt; 1, M146 &lt; 5), "Bronze Member", AND(M146 &gt;= 5, M146 &lt; 10), "Silver Member", M146 &gt;= 10, "Gold Member")</f>
        <v>Silver Member</v>
      </c>
    </row>
    <row r="147" spans="2:14" x14ac:dyDescent="0.3">
      <c r="B147" s="49" t="str" cm="1">
        <f t="array" ref="B147">_xlfn.XLOOKUP('Cross Referenced Data'!$C147,CustomerPersonalData[[#All],[Customer Name]],CustomerPersonalData[[#All],[Customer ID]],,)</f>
        <v>CID0143</v>
      </c>
      <c r="C147" s="49" t="s">
        <v>292</v>
      </c>
      <c r="D147" s="50" t="s">
        <v>293</v>
      </c>
      <c r="E147" s="51">
        <v>64</v>
      </c>
      <c r="F147" s="50" t="str" cm="1">
        <f t="array" ref="F147">_xlfn.XLOOKUP('Cross Referenced Data'!$C147,CustomerSalesData[[#All],[Customer Name]],CustomerSalesData[[#All],[Age Group]],,)</f>
        <v>56 to 65</v>
      </c>
      <c r="G147" s="50" t="s">
        <v>13</v>
      </c>
      <c r="H147" s="51" cm="1">
        <f t="array" ref="H147">_xlfn.XLOOKUP('Cross Referenced Data'!$C147,CustomerSalesData[[#All],[Customer Name]],CustomerSalesData[[#All],[Total Purchases]],,,)</f>
        <v>53</v>
      </c>
      <c r="I147" s="50" t="str" cm="1">
        <f t="array" ref="I147">_xlfn.IFS(H147 &lt;= 10, "Low Purchaser", AND(H147 &gt; 10, H147 &lt;= 50), "Moderate Purchaser", AND(H147 &gt; 50, H147 &lt;= 80), "High Purchaser", H147 &gt; 80, "Top Purchaser")</f>
        <v>High Purchaser</v>
      </c>
      <c r="J147" s="52" cm="1">
        <f t="array" ref="J147">_xlfn.XLOOKUP('Cross Referenced Data'!$C147,CustomerSalesData[[#All],[Customer Name]],CustomerSalesData[[#All],[Purchase Amount]],,)</f>
        <v>7234.49</v>
      </c>
      <c r="K147" s="50" t="str" cm="1">
        <f t="array" ref="K147">_xlfn.IFS(J147 &lt;= 500, "Low Value", AND(J147 &gt; 500, J147 &lt;= 2000), "Medium Value", AND(J147 &gt; 2000, J147 &lt;= 5000), "High Value", J147 &gt; 5000, "Premium Value")</f>
        <v>Premium Value</v>
      </c>
      <c r="L147" s="51" cm="1">
        <f t="array" ref="L147">_xlfn.XLOOKUP('Cross Referenced Data'!$C147,CustomerSalesData[[#All],[Customer Name]],CustomerSalesData[[#All],[Customer Since]],,)</f>
        <v>2016</v>
      </c>
      <c r="M147" s="51">
        <f t="shared" ca="1" si="2"/>
        <v>8</v>
      </c>
      <c r="N147" s="50" t="str" cm="1">
        <f t="array" aca="1" ref="N147" ca="1">_xlfn.IFS(M147 = 1, "New Member", AND(M147 &gt; 1, M147 &lt; 5), "Bronze Member", AND(M147 &gt;= 5, M147 &lt; 10), "Silver Member", M147 &gt;= 10, "Gold Member")</f>
        <v>Silver Member</v>
      </c>
    </row>
    <row r="148" spans="2:14" x14ac:dyDescent="0.3">
      <c r="B148" s="45" t="str" cm="1">
        <f t="array" ref="B148">_xlfn.XLOOKUP('Cross Referenced Data'!$C148,CustomerPersonalData[[#All],[Customer Name]],CustomerPersonalData[[#All],[Customer ID]],,)</f>
        <v>CID0144</v>
      </c>
      <c r="C148" s="45" t="s">
        <v>294</v>
      </c>
      <c r="D148" s="46" t="s">
        <v>295</v>
      </c>
      <c r="E148" s="47">
        <v>45</v>
      </c>
      <c r="F148" s="46" t="str" cm="1">
        <f t="array" ref="F148">_xlfn.XLOOKUP('Cross Referenced Data'!$C148,CustomerSalesData[[#All],[Customer Name]],CustomerSalesData[[#All],[Age Group]],,)</f>
        <v>36 to 45</v>
      </c>
      <c r="G148" s="46" t="s">
        <v>8</v>
      </c>
      <c r="H148" s="47" cm="1">
        <f t="array" ref="H148">_xlfn.XLOOKUP('Cross Referenced Data'!$C148,CustomerSalesData[[#All],[Customer Name]],CustomerSalesData[[#All],[Total Purchases]],,,)</f>
        <v>40</v>
      </c>
      <c r="I148" s="46" t="str" cm="1">
        <f t="array" ref="I148">_xlfn.IFS(H148 &lt;= 10, "Low Purchaser", AND(H148 &gt; 10, H148 &lt;= 50), "Moderate Purchaser", AND(H148 &gt; 50, H148 &lt;= 80), "High Purchaser", H148 &gt; 80, "Top Purchaser")</f>
        <v>Moderate Purchaser</v>
      </c>
      <c r="J148" s="48" cm="1">
        <f t="array" ref="J148">_xlfn.XLOOKUP('Cross Referenced Data'!$C148,CustomerSalesData[[#All],[Customer Name]],CustomerSalesData[[#All],[Purchase Amount]],,)</f>
        <v>7686.43</v>
      </c>
      <c r="K148" s="46" t="str" cm="1">
        <f t="array" ref="K148">_xlfn.IFS(J148 &lt;= 500, "Low Value", AND(J148 &gt; 500, J148 &lt;= 2000), "Medium Value", AND(J148 &gt; 2000, J148 &lt;= 5000), "High Value", J148 &gt; 5000, "Premium Value")</f>
        <v>Premium Value</v>
      </c>
      <c r="L148" s="47" cm="1">
        <f t="array" ref="L148">_xlfn.XLOOKUP('Cross Referenced Data'!$C148,CustomerSalesData[[#All],[Customer Name]],CustomerSalesData[[#All],[Customer Since]],,)</f>
        <v>2012</v>
      </c>
      <c r="M148" s="47">
        <f t="shared" ca="1" si="2"/>
        <v>12</v>
      </c>
      <c r="N148" s="46" t="str" cm="1">
        <f t="array" aca="1" ref="N148" ca="1">_xlfn.IFS(M148 = 1, "New Member", AND(M148 &gt; 1, M148 &lt; 5), "Bronze Member", AND(M148 &gt;= 5, M148 &lt; 10), "Silver Member", M148 &gt;= 10, "Gold Member")</f>
        <v>Gold Member</v>
      </c>
    </row>
    <row r="149" spans="2:14" x14ac:dyDescent="0.3">
      <c r="B149" s="49" t="str" cm="1">
        <f t="array" ref="B149">_xlfn.XLOOKUP('Cross Referenced Data'!$C149,CustomerPersonalData[[#All],[Customer Name]],CustomerPersonalData[[#All],[Customer ID]],,)</f>
        <v>CID0145</v>
      </c>
      <c r="C149" s="49" t="s">
        <v>296</v>
      </c>
      <c r="D149" s="50" t="s">
        <v>297</v>
      </c>
      <c r="E149" s="51">
        <v>59</v>
      </c>
      <c r="F149" s="50" t="str" cm="1">
        <f t="array" ref="F149">_xlfn.XLOOKUP('Cross Referenced Data'!$C149,CustomerSalesData[[#All],[Customer Name]],CustomerSalesData[[#All],[Age Group]],,)</f>
        <v>56 to 65</v>
      </c>
      <c r="G149" s="50" t="s">
        <v>8</v>
      </c>
      <c r="H149" s="51" cm="1">
        <f t="array" ref="H149">_xlfn.XLOOKUP('Cross Referenced Data'!$C149,CustomerSalesData[[#All],[Customer Name]],CustomerSalesData[[#All],[Total Purchases]],,,)</f>
        <v>85</v>
      </c>
      <c r="I149" s="50" t="str" cm="1">
        <f t="array" ref="I149">_xlfn.IFS(H149 &lt;= 10, "Low Purchaser", AND(H149 &gt; 10, H149 &lt;= 50), "Moderate Purchaser", AND(H149 &gt; 50, H149 &lt;= 80), "High Purchaser", H149 &gt; 80, "Top Purchaser")</f>
        <v>Top Purchaser</v>
      </c>
      <c r="J149" s="52" cm="1">
        <f t="array" ref="J149">_xlfn.XLOOKUP('Cross Referenced Data'!$C149,CustomerSalesData[[#All],[Customer Name]],CustomerSalesData[[#All],[Purchase Amount]],,)</f>
        <v>4445.1000000000004</v>
      </c>
      <c r="K149" s="50" t="str" cm="1">
        <f t="array" ref="K149">_xlfn.IFS(J149 &lt;= 500, "Low Value", AND(J149 &gt; 500, J149 &lt;= 2000), "Medium Value", AND(J149 &gt; 2000, J149 &lt;= 5000), "High Value", J149 &gt; 5000, "Premium Value")</f>
        <v>High Value</v>
      </c>
      <c r="L149" s="51" cm="1">
        <f t="array" ref="L149">_xlfn.XLOOKUP('Cross Referenced Data'!$C149,CustomerSalesData[[#All],[Customer Name]],CustomerSalesData[[#All],[Customer Since]],,)</f>
        <v>2020</v>
      </c>
      <c r="M149" s="51">
        <f t="shared" ca="1" si="2"/>
        <v>4</v>
      </c>
      <c r="N149" s="50" t="str" cm="1">
        <f t="array" aca="1" ref="N149" ca="1">_xlfn.IFS(M149 = 1, "New Member", AND(M149 &gt; 1, M149 &lt; 5), "Bronze Member", AND(M149 &gt;= 5, M149 &lt; 10), "Silver Member", M149 &gt;= 10, "Gold Member")</f>
        <v>Bronze Member</v>
      </c>
    </row>
    <row r="150" spans="2:14" x14ac:dyDescent="0.3">
      <c r="B150" s="45" t="str" cm="1">
        <f t="array" ref="B150">_xlfn.XLOOKUP('Cross Referenced Data'!$C150,CustomerPersonalData[[#All],[Customer Name]],CustomerPersonalData[[#All],[Customer ID]],,)</f>
        <v>CID0146</v>
      </c>
      <c r="C150" s="45" t="s">
        <v>298</v>
      </c>
      <c r="D150" s="46" t="s">
        <v>299</v>
      </c>
      <c r="E150" s="47">
        <v>50</v>
      </c>
      <c r="F150" s="46" t="str" cm="1">
        <f t="array" ref="F150">_xlfn.XLOOKUP('Cross Referenced Data'!$C150,CustomerSalesData[[#All],[Customer Name]],CustomerSalesData[[#All],[Age Group]],,)</f>
        <v>46 to 55</v>
      </c>
      <c r="G150" s="46" t="s">
        <v>13</v>
      </c>
      <c r="H150" s="47" cm="1">
        <f t="array" ref="H150">_xlfn.XLOOKUP('Cross Referenced Data'!$C150,CustomerSalesData[[#All],[Customer Name]],CustomerSalesData[[#All],[Total Purchases]],,,)</f>
        <v>27</v>
      </c>
      <c r="I150" s="46" t="str" cm="1">
        <f t="array" ref="I150">_xlfn.IFS(H150 &lt;= 10, "Low Purchaser", AND(H150 &gt; 10, H150 &lt;= 50), "Moderate Purchaser", AND(H150 &gt; 50, H150 &lt;= 80), "High Purchaser", H150 &gt; 80, "Top Purchaser")</f>
        <v>Moderate Purchaser</v>
      </c>
      <c r="J150" s="48" cm="1">
        <f t="array" ref="J150">_xlfn.XLOOKUP('Cross Referenced Data'!$C150,CustomerSalesData[[#All],[Customer Name]],CustomerSalesData[[#All],[Purchase Amount]],,)</f>
        <v>4908.6400000000003</v>
      </c>
      <c r="K150" s="46" t="str" cm="1">
        <f t="array" ref="K150">_xlfn.IFS(J150 &lt;= 500, "Low Value", AND(J150 &gt; 500, J150 &lt;= 2000), "Medium Value", AND(J150 &gt; 2000, J150 &lt;= 5000), "High Value", J150 &gt; 5000, "Premium Value")</f>
        <v>High Value</v>
      </c>
      <c r="L150" s="47" cm="1">
        <f t="array" ref="L150">_xlfn.XLOOKUP('Cross Referenced Data'!$C150,CustomerSalesData[[#All],[Customer Name]],CustomerSalesData[[#All],[Customer Since]],,)</f>
        <v>2016</v>
      </c>
      <c r="M150" s="47">
        <f t="shared" ca="1" si="2"/>
        <v>8</v>
      </c>
      <c r="N150" s="46" t="str" cm="1">
        <f t="array" aca="1" ref="N150" ca="1">_xlfn.IFS(M150 = 1, "New Member", AND(M150 &gt; 1, M150 &lt; 5), "Bronze Member", AND(M150 &gt;= 5, M150 &lt; 10), "Silver Member", M150 &gt;= 10, "Gold Member")</f>
        <v>Silver Member</v>
      </c>
    </row>
    <row r="151" spans="2:14" x14ac:dyDescent="0.3">
      <c r="B151" s="49" t="str" cm="1">
        <f t="array" ref="B151">_xlfn.XLOOKUP('Cross Referenced Data'!$C151,CustomerPersonalData[[#All],[Customer Name]],CustomerPersonalData[[#All],[Customer ID]],,)</f>
        <v>CID0147</v>
      </c>
      <c r="C151" s="49" t="s">
        <v>300</v>
      </c>
      <c r="D151" s="50" t="s">
        <v>301</v>
      </c>
      <c r="E151" s="51">
        <v>69</v>
      </c>
      <c r="F151" s="50" t="str" cm="1">
        <f t="array" ref="F151">_xlfn.XLOOKUP('Cross Referenced Data'!$C151,CustomerSalesData[[#All],[Customer Name]],CustomerSalesData[[#All],[Age Group]],,)</f>
        <v>66 to 70</v>
      </c>
      <c r="G151" s="50" t="s">
        <v>13</v>
      </c>
      <c r="H151" s="51" cm="1">
        <f t="array" ref="H151">_xlfn.XLOOKUP('Cross Referenced Data'!$C151,CustomerSalesData[[#All],[Customer Name]],CustomerSalesData[[#All],[Total Purchases]],,,)</f>
        <v>85</v>
      </c>
      <c r="I151" s="50" t="str" cm="1">
        <f t="array" ref="I151">_xlfn.IFS(H151 &lt;= 10, "Low Purchaser", AND(H151 &gt; 10, H151 &lt;= 50), "Moderate Purchaser", AND(H151 &gt; 50, H151 &lt;= 80), "High Purchaser", H151 &gt; 80, "Top Purchaser")</f>
        <v>Top Purchaser</v>
      </c>
      <c r="J151" s="52" cm="1">
        <f t="array" ref="J151">_xlfn.XLOOKUP('Cross Referenced Data'!$C151,CustomerSalesData[[#All],[Customer Name]],CustomerSalesData[[#All],[Purchase Amount]],,)</f>
        <v>2831.71</v>
      </c>
      <c r="K151" s="50" t="str" cm="1">
        <f t="array" ref="K151">_xlfn.IFS(J151 &lt;= 500, "Low Value", AND(J151 &gt; 500, J151 &lt;= 2000), "Medium Value", AND(J151 &gt; 2000, J151 &lt;= 5000), "High Value", J151 &gt; 5000, "Premium Value")</f>
        <v>High Value</v>
      </c>
      <c r="L151" s="51" cm="1">
        <f t="array" ref="L151">_xlfn.XLOOKUP('Cross Referenced Data'!$C151,CustomerSalesData[[#All],[Customer Name]],CustomerSalesData[[#All],[Customer Since]],,)</f>
        <v>2010</v>
      </c>
      <c r="M151" s="51">
        <f t="shared" ca="1" si="2"/>
        <v>14</v>
      </c>
      <c r="N151" s="50" t="str" cm="1">
        <f t="array" aca="1" ref="N151" ca="1">_xlfn.IFS(M151 = 1, "New Member", AND(M151 &gt; 1, M151 &lt; 5), "Bronze Member", AND(M151 &gt;= 5, M151 &lt; 10), "Silver Member", M151 &gt;= 10, "Gold Member")</f>
        <v>Gold Member</v>
      </c>
    </row>
    <row r="152" spans="2:14" x14ac:dyDescent="0.3">
      <c r="B152" s="45" t="str" cm="1">
        <f t="array" ref="B152">_xlfn.XLOOKUP('Cross Referenced Data'!$C152,CustomerPersonalData[[#All],[Customer Name]],CustomerPersonalData[[#All],[Customer ID]],,)</f>
        <v>CID0148</v>
      </c>
      <c r="C152" s="45" t="s">
        <v>302</v>
      </c>
      <c r="D152" s="46" t="s">
        <v>303</v>
      </c>
      <c r="E152" s="47">
        <v>43</v>
      </c>
      <c r="F152" s="46" t="str" cm="1">
        <f t="array" ref="F152">_xlfn.XLOOKUP('Cross Referenced Data'!$C152,CustomerSalesData[[#All],[Customer Name]],CustomerSalesData[[#All],[Age Group]],,)</f>
        <v>36 to 45</v>
      </c>
      <c r="G152" s="46" t="s">
        <v>13</v>
      </c>
      <c r="H152" s="47" cm="1">
        <f t="array" ref="H152">_xlfn.XLOOKUP('Cross Referenced Data'!$C152,CustomerSalesData[[#All],[Customer Name]],CustomerSalesData[[#All],[Total Purchases]],,,)</f>
        <v>98</v>
      </c>
      <c r="I152" s="46" t="str" cm="1">
        <f t="array" ref="I152">_xlfn.IFS(H152 &lt;= 10, "Low Purchaser", AND(H152 &gt; 10, H152 &lt;= 50), "Moderate Purchaser", AND(H152 &gt; 50, H152 &lt;= 80), "High Purchaser", H152 &gt; 80, "Top Purchaser")</f>
        <v>Top Purchaser</v>
      </c>
      <c r="J152" s="48" cm="1">
        <f t="array" ref="J152">_xlfn.XLOOKUP('Cross Referenced Data'!$C152,CustomerSalesData[[#All],[Customer Name]],CustomerSalesData[[#All],[Purchase Amount]],,)</f>
        <v>3607.84</v>
      </c>
      <c r="K152" s="46" t="str" cm="1">
        <f t="array" ref="K152">_xlfn.IFS(J152 &lt;= 500, "Low Value", AND(J152 &gt; 500, J152 &lt;= 2000), "Medium Value", AND(J152 &gt; 2000, J152 &lt;= 5000), "High Value", J152 &gt; 5000, "Premium Value")</f>
        <v>High Value</v>
      </c>
      <c r="L152" s="47" cm="1">
        <f t="array" ref="L152">_xlfn.XLOOKUP('Cross Referenced Data'!$C152,CustomerSalesData[[#All],[Customer Name]],CustomerSalesData[[#All],[Customer Since]],,)</f>
        <v>2018</v>
      </c>
      <c r="M152" s="47">
        <f t="shared" ca="1" si="2"/>
        <v>6</v>
      </c>
      <c r="N152" s="46" t="str" cm="1">
        <f t="array" aca="1" ref="N152" ca="1">_xlfn.IFS(M152 = 1, "New Member", AND(M152 &gt; 1, M152 &lt; 5), "Bronze Member", AND(M152 &gt;= 5, M152 &lt; 10), "Silver Member", M152 &gt;= 10, "Gold Member")</f>
        <v>Silver Member</v>
      </c>
    </row>
    <row r="153" spans="2:14" x14ac:dyDescent="0.3">
      <c r="B153" s="49" t="str" cm="1">
        <f t="array" ref="B153">_xlfn.XLOOKUP('Cross Referenced Data'!$C153,CustomerPersonalData[[#All],[Customer Name]],CustomerPersonalData[[#All],[Customer ID]],,)</f>
        <v>CID0149</v>
      </c>
      <c r="C153" s="49" t="s">
        <v>304</v>
      </c>
      <c r="D153" s="50" t="s">
        <v>305</v>
      </c>
      <c r="E153" s="51">
        <v>60</v>
      </c>
      <c r="F153" s="50" t="str" cm="1">
        <f t="array" ref="F153">_xlfn.XLOOKUP('Cross Referenced Data'!$C153,CustomerSalesData[[#All],[Customer Name]],CustomerSalesData[[#All],[Age Group]],,)</f>
        <v>56 to 65</v>
      </c>
      <c r="G153" s="50" t="s">
        <v>13</v>
      </c>
      <c r="H153" s="51" cm="1">
        <f t="array" ref="H153">_xlfn.XLOOKUP('Cross Referenced Data'!$C153,CustomerSalesData[[#All],[Customer Name]],CustomerSalesData[[#All],[Total Purchases]],,,)</f>
        <v>41</v>
      </c>
      <c r="I153" s="50" t="str" cm="1">
        <f t="array" ref="I153">_xlfn.IFS(H153 &lt;= 10, "Low Purchaser", AND(H153 &gt; 10, H153 &lt;= 50), "Moderate Purchaser", AND(H153 &gt; 50, H153 &lt;= 80), "High Purchaser", H153 &gt; 80, "Top Purchaser")</f>
        <v>Moderate Purchaser</v>
      </c>
      <c r="J153" s="52" cm="1">
        <f t="array" ref="J153">_xlfn.XLOOKUP('Cross Referenced Data'!$C153,CustomerSalesData[[#All],[Customer Name]],CustomerSalesData[[#All],[Purchase Amount]],,)</f>
        <v>9777.4500000000007</v>
      </c>
      <c r="K153" s="50" t="str" cm="1">
        <f t="array" ref="K153">_xlfn.IFS(J153 &lt;= 500, "Low Value", AND(J153 &gt; 500, J153 &lt;= 2000), "Medium Value", AND(J153 &gt; 2000, J153 &lt;= 5000), "High Value", J153 &gt; 5000, "Premium Value")</f>
        <v>Premium Value</v>
      </c>
      <c r="L153" s="51" cm="1">
        <f t="array" ref="L153">_xlfn.XLOOKUP('Cross Referenced Data'!$C153,CustomerSalesData[[#All],[Customer Name]],CustomerSalesData[[#All],[Customer Since]],,)</f>
        <v>2013</v>
      </c>
      <c r="M153" s="51">
        <f t="shared" ca="1" si="2"/>
        <v>11</v>
      </c>
      <c r="N153" s="50" t="str" cm="1">
        <f t="array" aca="1" ref="N153" ca="1">_xlfn.IFS(M153 = 1, "New Member", AND(M153 &gt; 1, M153 &lt; 5), "Bronze Member", AND(M153 &gt;= 5, M153 &lt; 10), "Silver Member", M153 &gt;= 10, "Gold Member")</f>
        <v>Gold Member</v>
      </c>
    </row>
    <row r="154" spans="2:14" x14ac:dyDescent="0.3">
      <c r="B154" s="45" t="str" cm="1">
        <f t="array" ref="B154">_xlfn.XLOOKUP('Cross Referenced Data'!$C154,CustomerPersonalData[[#All],[Customer Name]],CustomerPersonalData[[#All],[Customer ID]],,)</f>
        <v>CID0150</v>
      </c>
      <c r="C154" s="45" t="s">
        <v>306</v>
      </c>
      <c r="D154" s="46" t="s">
        <v>307</v>
      </c>
      <c r="E154" s="47">
        <v>32</v>
      </c>
      <c r="F154" s="46" t="str" cm="1">
        <f t="array" ref="F154">_xlfn.XLOOKUP('Cross Referenced Data'!$C154,CustomerSalesData[[#All],[Customer Name]],CustomerSalesData[[#All],[Age Group]],,)</f>
        <v>26 to 35</v>
      </c>
      <c r="G154" s="46" t="s">
        <v>8</v>
      </c>
      <c r="H154" s="47" cm="1">
        <f t="array" ref="H154">_xlfn.XLOOKUP('Cross Referenced Data'!$C154,CustomerSalesData[[#All],[Customer Name]],CustomerSalesData[[#All],[Total Purchases]],,,)</f>
        <v>47</v>
      </c>
      <c r="I154" s="46" t="str" cm="1">
        <f t="array" ref="I154">_xlfn.IFS(H154 &lt;= 10, "Low Purchaser", AND(H154 &gt; 10, H154 &lt;= 50), "Moderate Purchaser", AND(H154 &gt; 50, H154 &lt;= 80), "High Purchaser", H154 &gt; 80, "Top Purchaser")</f>
        <v>Moderate Purchaser</v>
      </c>
      <c r="J154" s="48" cm="1">
        <f t="array" ref="J154">_xlfn.XLOOKUP('Cross Referenced Data'!$C154,CustomerSalesData[[#All],[Customer Name]],CustomerSalesData[[#All],[Purchase Amount]],,)</f>
        <v>6062.84</v>
      </c>
      <c r="K154" s="46" t="str" cm="1">
        <f t="array" ref="K154">_xlfn.IFS(J154 &lt;= 500, "Low Value", AND(J154 &gt; 500, J154 &lt;= 2000), "Medium Value", AND(J154 &gt; 2000, J154 &lt;= 5000), "High Value", J154 &gt; 5000, "Premium Value")</f>
        <v>Premium Value</v>
      </c>
      <c r="L154" s="47" cm="1">
        <f t="array" ref="L154">_xlfn.XLOOKUP('Cross Referenced Data'!$C154,CustomerSalesData[[#All],[Customer Name]],CustomerSalesData[[#All],[Customer Since]],,)</f>
        <v>2012</v>
      </c>
      <c r="M154" s="47">
        <f t="shared" ca="1" si="2"/>
        <v>12</v>
      </c>
      <c r="N154" s="46" t="str" cm="1">
        <f t="array" aca="1" ref="N154" ca="1">_xlfn.IFS(M154 = 1, "New Member", AND(M154 &gt; 1, M154 &lt; 5), "Bronze Member", AND(M154 &gt;= 5, M154 &lt; 10), "Silver Member", M154 &gt;= 10, "Gold Member")</f>
        <v>Gold Member</v>
      </c>
    </row>
    <row r="155" spans="2:14" x14ac:dyDescent="0.3">
      <c r="B155" s="49" t="str" cm="1">
        <f t="array" ref="B155">_xlfn.XLOOKUP('Cross Referenced Data'!$C155,CustomerPersonalData[[#All],[Customer Name]],CustomerPersonalData[[#All],[Customer ID]],,)</f>
        <v>CID0151</v>
      </c>
      <c r="C155" s="49" t="s">
        <v>308</v>
      </c>
      <c r="D155" s="50" t="s">
        <v>309</v>
      </c>
      <c r="E155" s="51">
        <v>57</v>
      </c>
      <c r="F155" s="50" t="str" cm="1">
        <f t="array" ref="F155">_xlfn.XLOOKUP('Cross Referenced Data'!$C155,CustomerSalesData[[#All],[Customer Name]],CustomerSalesData[[#All],[Age Group]],,)</f>
        <v>56 to 65</v>
      </c>
      <c r="G155" s="50" t="s">
        <v>13</v>
      </c>
      <c r="H155" s="51" cm="1">
        <f t="array" ref="H155">_xlfn.XLOOKUP('Cross Referenced Data'!$C155,CustomerSalesData[[#All],[Customer Name]],CustomerSalesData[[#All],[Total Purchases]],,,)</f>
        <v>91</v>
      </c>
      <c r="I155" s="50" t="str" cm="1">
        <f t="array" ref="I155">_xlfn.IFS(H155 &lt;= 10, "Low Purchaser", AND(H155 &gt; 10, H155 &lt;= 50), "Moderate Purchaser", AND(H155 &gt; 50, H155 &lt;= 80), "High Purchaser", H155 &gt; 80, "Top Purchaser")</f>
        <v>Top Purchaser</v>
      </c>
      <c r="J155" s="52" cm="1">
        <f t="array" ref="J155">_xlfn.XLOOKUP('Cross Referenced Data'!$C155,CustomerSalesData[[#All],[Customer Name]],CustomerSalesData[[#All],[Purchase Amount]],,)</f>
        <v>1444.52</v>
      </c>
      <c r="K155" s="50" t="str" cm="1">
        <f t="array" ref="K155">_xlfn.IFS(J155 &lt;= 500, "Low Value", AND(J155 &gt; 500, J155 &lt;= 2000), "Medium Value", AND(J155 &gt; 2000, J155 &lt;= 5000), "High Value", J155 &gt; 5000, "Premium Value")</f>
        <v>Medium Value</v>
      </c>
      <c r="L155" s="51" cm="1">
        <f t="array" ref="L155">_xlfn.XLOOKUP('Cross Referenced Data'!$C155,CustomerSalesData[[#All],[Customer Name]],CustomerSalesData[[#All],[Customer Since]],,)</f>
        <v>2023</v>
      </c>
      <c r="M155" s="51">
        <f t="shared" ca="1" si="2"/>
        <v>1</v>
      </c>
      <c r="N155" s="50" t="str" cm="1">
        <f t="array" aca="1" ref="N155" ca="1">_xlfn.IFS(M155 = 1, "New Member", AND(M155 &gt; 1, M155 &lt; 5), "Bronze Member", AND(M155 &gt;= 5, M155 &lt; 10), "Silver Member", M155 &gt;= 10, "Gold Member")</f>
        <v>New Member</v>
      </c>
    </row>
    <row r="156" spans="2:14" x14ac:dyDescent="0.3">
      <c r="B156" s="45" t="str" cm="1">
        <f t="array" ref="B156">_xlfn.XLOOKUP('Cross Referenced Data'!$C156,CustomerPersonalData[[#All],[Customer Name]],CustomerPersonalData[[#All],[Customer ID]],,)</f>
        <v>CID0152</v>
      </c>
      <c r="C156" s="45" t="s">
        <v>310</v>
      </c>
      <c r="D156" s="46" t="s">
        <v>311</v>
      </c>
      <c r="E156" s="47">
        <v>23</v>
      </c>
      <c r="F156" s="46" t="str" cm="1">
        <f t="array" ref="F156">_xlfn.XLOOKUP('Cross Referenced Data'!$C156,CustomerSalesData[[#All],[Customer Name]],CustomerSalesData[[#All],[Age Group]],,)</f>
        <v>18 to 25</v>
      </c>
      <c r="G156" s="46" t="s">
        <v>8</v>
      </c>
      <c r="H156" s="47" cm="1">
        <f t="array" ref="H156">_xlfn.XLOOKUP('Cross Referenced Data'!$C156,CustomerSalesData[[#All],[Customer Name]],CustomerSalesData[[#All],[Total Purchases]],,,)</f>
        <v>31</v>
      </c>
      <c r="I156" s="46" t="str" cm="1">
        <f t="array" ref="I156">_xlfn.IFS(H156 &lt;= 10, "Low Purchaser", AND(H156 &gt; 10, H156 &lt;= 50), "Moderate Purchaser", AND(H156 &gt; 50, H156 &lt;= 80), "High Purchaser", H156 &gt; 80, "Top Purchaser")</f>
        <v>Moderate Purchaser</v>
      </c>
      <c r="J156" s="48" cm="1">
        <f t="array" ref="J156">_xlfn.XLOOKUP('Cross Referenced Data'!$C156,CustomerSalesData[[#All],[Customer Name]],CustomerSalesData[[#All],[Purchase Amount]],,)</f>
        <v>3740.02</v>
      </c>
      <c r="K156" s="46" t="str" cm="1">
        <f t="array" ref="K156">_xlfn.IFS(J156 &lt;= 500, "Low Value", AND(J156 &gt; 500, J156 &lt;= 2000), "Medium Value", AND(J156 &gt; 2000, J156 &lt;= 5000), "High Value", J156 &gt; 5000, "Premium Value")</f>
        <v>High Value</v>
      </c>
      <c r="L156" s="47" cm="1">
        <f t="array" ref="L156">_xlfn.XLOOKUP('Cross Referenced Data'!$C156,CustomerSalesData[[#All],[Customer Name]],CustomerSalesData[[#All],[Customer Since]],,)</f>
        <v>2020</v>
      </c>
      <c r="M156" s="47">
        <f t="shared" ca="1" si="2"/>
        <v>4</v>
      </c>
      <c r="N156" s="46" t="str" cm="1">
        <f t="array" aca="1" ref="N156" ca="1">_xlfn.IFS(M156 = 1, "New Member", AND(M156 &gt; 1, M156 &lt; 5), "Bronze Member", AND(M156 &gt;= 5, M156 &lt; 10), "Silver Member", M156 &gt;= 10, "Gold Member")</f>
        <v>Bronze Member</v>
      </c>
    </row>
    <row r="157" spans="2:14" x14ac:dyDescent="0.3">
      <c r="B157" s="49" t="str" cm="1">
        <f t="array" ref="B157">_xlfn.XLOOKUP('Cross Referenced Data'!$C157,CustomerPersonalData[[#All],[Customer Name]],CustomerPersonalData[[#All],[Customer ID]],,)</f>
        <v>CID0153</v>
      </c>
      <c r="C157" s="49" t="s">
        <v>312</v>
      </c>
      <c r="D157" s="50" t="s">
        <v>313</v>
      </c>
      <c r="E157" s="51">
        <v>25</v>
      </c>
      <c r="F157" s="50" t="str" cm="1">
        <f t="array" ref="F157">_xlfn.XLOOKUP('Cross Referenced Data'!$C157,CustomerSalesData[[#All],[Customer Name]],CustomerSalesData[[#All],[Age Group]],,)</f>
        <v>18 to 25</v>
      </c>
      <c r="G157" s="50" t="s">
        <v>13</v>
      </c>
      <c r="H157" s="51" cm="1">
        <f t="array" ref="H157">_xlfn.XLOOKUP('Cross Referenced Data'!$C157,CustomerSalesData[[#All],[Customer Name]],CustomerSalesData[[#All],[Total Purchases]],,,)</f>
        <v>60</v>
      </c>
      <c r="I157" s="50" t="str" cm="1">
        <f t="array" ref="I157">_xlfn.IFS(H157 &lt;= 10, "Low Purchaser", AND(H157 &gt; 10, H157 &lt;= 50), "Moderate Purchaser", AND(H157 &gt; 50, H157 &lt;= 80), "High Purchaser", H157 &gt; 80, "Top Purchaser")</f>
        <v>High Purchaser</v>
      </c>
      <c r="J157" s="52" cm="1">
        <f t="array" ref="J157">_xlfn.XLOOKUP('Cross Referenced Data'!$C157,CustomerSalesData[[#All],[Customer Name]],CustomerSalesData[[#All],[Purchase Amount]],,)</f>
        <v>6673.19</v>
      </c>
      <c r="K157" s="50" t="str" cm="1">
        <f t="array" ref="K157">_xlfn.IFS(J157 &lt;= 500, "Low Value", AND(J157 &gt; 500, J157 &lt;= 2000), "Medium Value", AND(J157 &gt; 2000, J157 &lt;= 5000), "High Value", J157 &gt; 5000, "Premium Value")</f>
        <v>Premium Value</v>
      </c>
      <c r="L157" s="51" cm="1">
        <f t="array" ref="L157">_xlfn.XLOOKUP('Cross Referenced Data'!$C157,CustomerSalesData[[#All],[Customer Name]],CustomerSalesData[[#All],[Customer Since]],,)</f>
        <v>2017</v>
      </c>
      <c r="M157" s="51">
        <f t="shared" ca="1" si="2"/>
        <v>7</v>
      </c>
      <c r="N157" s="50" t="str" cm="1">
        <f t="array" aca="1" ref="N157" ca="1">_xlfn.IFS(M157 = 1, "New Member", AND(M157 &gt; 1, M157 &lt; 5), "Bronze Member", AND(M157 &gt;= 5, M157 &lt; 10), "Silver Member", M157 &gt;= 10, "Gold Member")</f>
        <v>Silver Member</v>
      </c>
    </row>
    <row r="158" spans="2:14" x14ac:dyDescent="0.3">
      <c r="B158" s="45" t="str" cm="1">
        <f t="array" ref="B158">_xlfn.XLOOKUP('Cross Referenced Data'!$C158,CustomerPersonalData[[#All],[Customer Name]],CustomerPersonalData[[#All],[Customer ID]],,)</f>
        <v>CID0154</v>
      </c>
      <c r="C158" s="45" t="s">
        <v>314</v>
      </c>
      <c r="D158" s="46" t="s">
        <v>315</v>
      </c>
      <c r="E158" s="47">
        <v>53</v>
      </c>
      <c r="F158" s="46" t="str" cm="1">
        <f t="array" ref="F158">_xlfn.XLOOKUP('Cross Referenced Data'!$C158,CustomerSalesData[[#All],[Customer Name]],CustomerSalesData[[#All],[Age Group]],,)</f>
        <v>46 to 55</v>
      </c>
      <c r="G158" s="46" t="s">
        <v>13</v>
      </c>
      <c r="H158" s="47" cm="1">
        <f t="array" ref="H158">_xlfn.XLOOKUP('Cross Referenced Data'!$C158,CustomerSalesData[[#All],[Customer Name]],CustomerSalesData[[#All],[Total Purchases]],,,)</f>
        <v>28</v>
      </c>
      <c r="I158" s="46" t="str" cm="1">
        <f t="array" ref="I158">_xlfn.IFS(H158 &lt;= 10, "Low Purchaser", AND(H158 &gt; 10, H158 &lt;= 50), "Moderate Purchaser", AND(H158 &gt; 50, H158 &lt;= 80), "High Purchaser", H158 &gt; 80, "Top Purchaser")</f>
        <v>Moderate Purchaser</v>
      </c>
      <c r="J158" s="48" cm="1">
        <f t="array" ref="J158">_xlfn.XLOOKUP('Cross Referenced Data'!$C158,CustomerSalesData[[#All],[Customer Name]],CustomerSalesData[[#All],[Purchase Amount]],,)</f>
        <v>2461.34</v>
      </c>
      <c r="K158" s="46" t="str" cm="1">
        <f t="array" ref="K158">_xlfn.IFS(J158 &lt;= 500, "Low Value", AND(J158 &gt; 500, J158 &lt;= 2000), "Medium Value", AND(J158 &gt; 2000, J158 &lt;= 5000), "High Value", J158 &gt; 5000, "Premium Value")</f>
        <v>High Value</v>
      </c>
      <c r="L158" s="47" cm="1">
        <f t="array" ref="L158">_xlfn.XLOOKUP('Cross Referenced Data'!$C158,CustomerSalesData[[#All],[Customer Name]],CustomerSalesData[[#All],[Customer Since]],,)</f>
        <v>2012</v>
      </c>
      <c r="M158" s="47">
        <f t="shared" ca="1" si="2"/>
        <v>12</v>
      </c>
      <c r="N158" s="46" t="str" cm="1">
        <f t="array" aca="1" ref="N158" ca="1">_xlfn.IFS(M158 = 1, "New Member", AND(M158 &gt; 1, M158 &lt; 5), "Bronze Member", AND(M158 &gt;= 5, M158 &lt; 10), "Silver Member", M158 &gt;= 10, "Gold Member")</f>
        <v>Gold Member</v>
      </c>
    </row>
    <row r="159" spans="2:14" x14ac:dyDescent="0.3">
      <c r="B159" s="49" t="str" cm="1">
        <f t="array" ref="B159">_xlfn.XLOOKUP('Cross Referenced Data'!$C159,CustomerPersonalData[[#All],[Customer Name]],CustomerPersonalData[[#All],[Customer ID]],,)</f>
        <v>CID0155</v>
      </c>
      <c r="C159" s="49" t="s">
        <v>316</v>
      </c>
      <c r="D159" s="50" t="s">
        <v>317</v>
      </c>
      <c r="E159" s="51">
        <v>66</v>
      </c>
      <c r="F159" s="50" t="str" cm="1">
        <f t="array" ref="F159">_xlfn.XLOOKUP('Cross Referenced Data'!$C159,CustomerSalesData[[#All],[Customer Name]],CustomerSalesData[[#All],[Age Group]],,)</f>
        <v>66 to 70</v>
      </c>
      <c r="G159" s="50" t="s">
        <v>13</v>
      </c>
      <c r="H159" s="51" cm="1">
        <f t="array" ref="H159">_xlfn.XLOOKUP('Cross Referenced Data'!$C159,CustomerSalesData[[#All],[Customer Name]],CustomerSalesData[[#All],[Total Purchases]],,,)</f>
        <v>77</v>
      </c>
      <c r="I159" s="50" t="str" cm="1">
        <f t="array" ref="I159">_xlfn.IFS(H159 &lt;= 10, "Low Purchaser", AND(H159 &gt; 10, H159 &lt;= 50), "Moderate Purchaser", AND(H159 &gt; 50, H159 &lt;= 80), "High Purchaser", H159 &gt; 80, "Top Purchaser")</f>
        <v>High Purchaser</v>
      </c>
      <c r="J159" s="52" cm="1">
        <f t="array" ref="J159">_xlfn.XLOOKUP('Cross Referenced Data'!$C159,CustomerSalesData[[#All],[Customer Name]],CustomerSalesData[[#All],[Purchase Amount]],,)</f>
        <v>243.35</v>
      </c>
      <c r="K159" s="50" t="str" cm="1">
        <f t="array" ref="K159">_xlfn.IFS(J159 &lt;= 500, "Low Value", AND(J159 &gt; 500, J159 &lt;= 2000), "Medium Value", AND(J159 &gt; 2000, J159 &lt;= 5000), "High Value", J159 &gt; 5000, "Premium Value")</f>
        <v>Low Value</v>
      </c>
      <c r="L159" s="51" cm="1">
        <f t="array" ref="L159">_xlfn.XLOOKUP('Cross Referenced Data'!$C159,CustomerSalesData[[#All],[Customer Name]],CustomerSalesData[[#All],[Customer Since]],,)</f>
        <v>2018</v>
      </c>
      <c r="M159" s="51">
        <f t="shared" ca="1" si="2"/>
        <v>6</v>
      </c>
      <c r="N159" s="50" t="str" cm="1">
        <f t="array" aca="1" ref="N159" ca="1">_xlfn.IFS(M159 = 1, "New Member", AND(M159 &gt; 1, M159 &lt; 5), "Bronze Member", AND(M159 &gt;= 5, M159 &lt; 10), "Silver Member", M159 &gt;= 10, "Gold Member")</f>
        <v>Silver Member</v>
      </c>
    </row>
    <row r="160" spans="2:14" x14ac:dyDescent="0.3">
      <c r="B160" s="45" t="str" cm="1">
        <f t="array" ref="B160">_xlfn.XLOOKUP('Cross Referenced Data'!$C160,CustomerPersonalData[[#All],[Customer Name]],CustomerPersonalData[[#All],[Customer ID]],,)</f>
        <v>CID0156</v>
      </c>
      <c r="C160" s="45" t="s">
        <v>318</v>
      </c>
      <c r="D160" s="46" t="s">
        <v>319</v>
      </c>
      <c r="E160" s="47">
        <v>55</v>
      </c>
      <c r="F160" s="46" t="str" cm="1">
        <f t="array" ref="F160">_xlfn.XLOOKUP('Cross Referenced Data'!$C160,CustomerSalesData[[#All],[Customer Name]],CustomerSalesData[[#All],[Age Group]],,)</f>
        <v>46 to 55</v>
      </c>
      <c r="G160" s="46" t="s">
        <v>13</v>
      </c>
      <c r="H160" s="47" cm="1">
        <f t="array" ref="H160">_xlfn.XLOOKUP('Cross Referenced Data'!$C160,CustomerSalesData[[#All],[Customer Name]],CustomerSalesData[[#All],[Total Purchases]],,,)</f>
        <v>91</v>
      </c>
      <c r="I160" s="46" t="str" cm="1">
        <f t="array" ref="I160">_xlfn.IFS(H160 &lt;= 10, "Low Purchaser", AND(H160 &gt; 10, H160 &lt;= 50), "Moderate Purchaser", AND(H160 &gt; 50, H160 &lt;= 80), "High Purchaser", H160 &gt; 80, "Top Purchaser")</f>
        <v>Top Purchaser</v>
      </c>
      <c r="J160" s="48" cm="1">
        <f t="array" ref="J160">_xlfn.XLOOKUP('Cross Referenced Data'!$C160,CustomerSalesData[[#All],[Customer Name]],CustomerSalesData[[#All],[Purchase Amount]],,)</f>
        <v>6540.43</v>
      </c>
      <c r="K160" s="46" t="str" cm="1">
        <f t="array" ref="K160">_xlfn.IFS(J160 &lt;= 500, "Low Value", AND(J160 &gt; 500, J160 &lt;= 2000), "Medium Value", AND(J160 &gt; 2000, J160 &lt;= 5000), "High Value", J160 &gt; 5000, "Premium Value")</f>
        <v>Premium Value</v>
      </c>
      <c r="L160" s="47" cm="1">
        <f t="array" ref="L160">_xlfn.XLOOKUP('Cross Referenced Data'!$C160,CustomerSalesData[[#All],[Customer Name]],CustomerSalesData[[#All],[Customer Since]],,)</f>
        <v>2015</v>
      </c>
      <c r="M160" s="47">
        <f t="shared" ca="1" si="2"/>
        <v>9</v>
      </c>
      <c r="N160" s="46" t="str" cm="1">
        <f t="array" aca="1" ref="N160" ca="1">_xlfn.IFS(M160 = 1, "New Member", AND(M160 &gt; 1, M160 &lt; 5), "Bronze Member", AND(M160 &gt;= 5, M160 &lt; 10), "Silver Member", M160 &gt;= 10, "Gold Member")</f>
        <v>Silver Member</v>
      </c>
    </row>
    <row r="161" spans="2:14" x14ac:dyDescent="0.3">
      <c r="B161" s="49" t="str" cm="1">
        <f t="array" ref="B161">_xlfn.XLOOKUP('Cross Referenced Data'!$C161,CustomerPersonalData[[#All],[Customer Name]],CustomerPersonalData[[#All],[Customer ID]],,)</f>
        <v>CID0157</v>
      </c>
      <c r="C161" s="49" t="s">
        <v>320</v>
      </c>
      <c r="D161" s="50" t="s">
        <v>321</v>
      </c>
      <c r="E161" s="51">
        <v>69</v>
      </c>
      <c r="F161" s="50" t="str" cm="1">
        <f t="array" ref="F161">_xlfn.XLOOKUP('Cross Referenced Data'!$C161,CustomerSalesData[[#All],[Customer Name]],CustomerSalesData[[#All],[Age Group]],,)</f>
        <v>66 to 70</v>
      </c>
      <c r="G161" s="50" t="s">
        <v>8</v>
      </c>
      <c r="H161" s="51" cm="1">
        <f t="array" ref="H161">_xlfn.XLOOKUP('Cross Referenced Data'!$C161,CustomerSalesData[[#All],[Customer Name]],CustomerSalesData[[#All],[Total Purchases]],,,)</f>
        <v>29</v>
      </c>
      <c r="I161" s="50" t="str" cm="1">
        <f t="array" ref="I161">_xlfn.IFS(H161 &lt;= 10, "Low Purchaser", AND(H161 &gt; 10, H161 &lt;= 50), "Moderate Purchaser", AND(H161 &gt; 50, H161 &lt;= 80), "High Purchaser", H161 &gt; 80, "Top Purchaser")</f>
        <v>Moderate Purchaser</v>
      </c>
      <c r="J161" s="52" cm="1">
        <f t="array" ref="J161">_xlfn.XLOOKUP('Cross Referenced Data'!$C161,CustomerSalesData[[#All],[Customer Name]],CustomerSalesData[[#All],[Purchase Amount]],,)</f>
        <v>5465.99</v>
      </c>
      <c r="K161" s="50" t="str" cm="1">
        <f t="array" ref="K161">_xlfn.IFS(J161 &lt;= 500, "Low Value", AND(J161 &gt; 500, J161 &lt;= 2000), "Medium Value", AND(J161 &gt; 2000, J161 &lt;= 5000), "High Value", J161 &gt; 5000, "Premium Value")</f>
        <v>Premium Value</v>
      </c>
      <c r="L161" s="51" cm="1">
        <f t="array" ref="L161">_xlfn.XLOOKUP('Cross Referenced Data'!$C161,CustomerSalesData[[#All],[Customer Name]],CustomerSalesData[[#All],[Customer Since]],,)</f>
        <v>2010</v>
      </c>
      <c r="M161" s="51">
        <f t="shared" ca="1" si="2"/>
        <v>14</v>
      </c>
      <c r="N161" s="50" t="str" cm="1">
        <f t="array" aca="1" ref="N161" ca="1">_xlfn.IFS(M161 = 1, "New Member", AND(M161 &gt; 1, M161 &lt; 5), "Bronze Member", AND(M161 &gt;= 5, M161 &lt; 10), "Silver Member", M161 &gt;= 10, "Gold Member")</f>
        <v>Gold Member</v>
      </c>
    </row>
    <row r="162" spans="2:14" x14ac:dyDescent="0.3">
      <c r="B162" s="45" t="str" cm="1">
        <f t="array" ref="B162">_xlfn.XLOOKUP('Cross Referenced Data'!$C162,CustomerPersonalData[[#All],[Customer Name]],CustomerPersonalData[[#All],[Customer ID]],,)</f>
        <v>CID0158</v>
      </c>
      <c r="C162" s="45" t="s">
        <v>322</v>
      </c>
      <c r="D162" s="46" t="s">
        <v>323</v>
      </c>
      <c r="E162" s="47">
        <v>26</v>
      </c>
      <c r="F162" s="46" t="str" cm="1">
        <f t="array" ref="F162">_xlfn.XLOOKUP('Cross Referenced Data'!$C162,CustomerSalesData[[#All],[Customer Name]],CustomerSalesData[[#All],[Age Group]],,)</f>
        <v>26 to 35</v>
      </c>
      <c r="G162" s="46" t="s">
        <v>8</v>
      </c>
      <c r="H162" s="47" cm="1">
        <f t="array" ref="H162">_xlfn.XLOOKUP('Cross Referenced Data'!$C162,CustomerSalesData[[#All],[Customer Name]],CustomerSalesData[[#All],[Total Purchases]],,,)</f>
        <v>30</v>
      </c>
      <c r="I162" s="46" t="str" cm="1">
        <f t="array" ref="I162">_xlfn.IFS(H162 &lt;= 10, "Low Purchaser", AND(H162 &gt; 10, H162 &lt;= 50), "Moderate Purchaser", AND(H162 &gt; 50, H162 &lt;= 80), "High Purchaser", H162 &gt; 80, "Top Purchaser")</f>
        <v>Moderate Purchaser</v>
      </c>
      <c r="J162" s="48" cm="1">
        <f t="array" ref="J162">_xlfn.XLOOKUP('Cross Referenced Data'!$C162,CustomerSalesData[[#All],[Customer Name]],CustomerSalesData[[#All],[Purchase Amount]],,)</f>
        <v>3055.59</v>
      </c>
      <c r="K162" s="46" t="str" cm="1">
        <f t="array" ref="K162">_xlfn.IFS(J162 &lt;= 500, "Low Value", AND(J162 &gt; 500, J162 &lt;= 2000), "Medium Value", AND(J162 &gt; 2000, J162 &lt;= 5000), "High Value", J162 &gt; 5000, "Premium Value")</f>
        <v>High Value</v>
      </c>
      <c r="L162" s="47" cm="1">
        <f t="array" ref="L162">_xlfn.XLOOKUP('Cross Referenced Data'!$C162,CustomerSalesData[[#All],[Customer Name]],CustomerSalesData[[#All],[Customer Since]],,)</f>
        <v>2012</v>
      </c>
      <c r="M162" s="47">
        <f t="shared" ca="1" si="2"/>
        <v>12</v>
      </c>
      <c r="N162" s="46" t="str" cm="1">
        <f t="array" aca="1" ref="N162" ca="1">_xlfn.IFS(M162 = 1, "New Member", AND(M162 &gt; 1, M162 &lt; 5), "Bronze Member", AND(M162 &gt;= 5, M162 &lt; 10), "Silver Member", M162 &gt;= 10, "Gold Member")</f>
        <v>Gold Member</v>
      </c>
    </row>
    <row r="163" spans="2:14" x14ac:dyDescent="0.3">
      <c r="B163" s="49" t="str" cm="1">
        <f t="array" ref="B163">_xlfn.XLOOKUP('Cross Referenced Data'!$C163,CustomerPersonalData[[#All],[Customer Name]],CustomerPersonalData[[#All],[Customer ID]],,)</f>
        <v>CID0159</v>
      </c>
      <c r="C163" s="49" t="s">
        <v>324</v>
      </c>
      <c r="D163" s="50" t="s">
        <v>325</v>
      </c>
      <c r="E163" s="51">
        <v>40</v>
      </c>
      <c r="F163" s="50" t="str" cm="1">
        <f t="array" ref="F163">_xlfn.XLOOKUP('Cross Referenced Data'!$C163,CustomerSalesData[[#All],[Customer Name]],CustomerSalesData[[#All],[Age Group]],,)</f>
        <v>36 to 45</v>
      </c>
      <c r="G163" s="50" t="s">
        <v>8</v>
      </c>
      <c r="H163" s="51" cm="1">
        <f t="array" ref="H163">_xlfn.XLOOKUP('Cross Referenced Data'!$C163,CustomerSalesData[[#All],[Customer Name]],CustomerSalesData[[#All],[Total Purchases]],,,)</f>
        <v>35</v>
      </c>
      <c r="I163" s="50" t="str" cm="1">
        <f t="array" ref="I163">_xlfn.IFS(H163 &lt;= 10, "Low Purchaser", AND(H163 &gt; 10, H163 &lt;= 50), "Moderate Purchaser", AND(H163 &gt; 50, H163 &lt;= 80), "High Purchaser", H163 &gt; 80, "Top Purchaser")</f>
        <v>Moderate Purchaser</v>
      </c>
      <c r="J163" s="52" cm="1">
        <f t="array" ref="J163">_xlfn.XLOOKUP('Cross Referenced Data'!$C163,CustomerSalesData[[#All],[Customer Name]],CustomerSalesData[[#All],[Purchase Amount]],,)</f>
        <v>6629.53</v>
      </c>
      <c r="K163" s="50" t="str" cm="1">
        <f t="array" ref="K163">_xlfn.IFS(J163 &lt;= 500, "Low Value", AND(J163 &gt; 500, J163 &lt;= 2000), "Medium Value", AND(J163 &gt; 2000, J163 &lt;= 5000), "High Value", J163 &gt; 5000, "Premium Value")</f>
        <v>Premium Value</v>
      </c>
      <c r="L163" s="51" cm="1">
        <f t="array" ref="L163">_xlfn.XLOOKUP('Cross Referenced Data'!$C163,CustomerSalesData[[#All],[Customer Name]],CustomerSalesData[[#All],[Customer Since]],,)</f>
        <v>2011</v>
      </c>
      <c r="M163" s="51">
        <f t="shared" ca="1" si="2"/>
        <v>13</v>
      </c>
      <c r="N163" s="50" t="str" cm="1">
        <f t="array" aca="1" ref="N163" ca="1">_xlfn.IFS(M163 = 1, "New Member", AND(M163 &gt; 1, M163 &lt; 5), "Bronze Member", AND(M163 &gt;= 5, M163 &lt; 10), "Silver Member", M163 &gt;= 10, "Gold Member")</f>
        <v>Gold Member</v>
      </c>
    </row>
    <row r="164" spans="2:14" x14ac:dyDescent="0.3">
      <c r="B164" s="45" t="str" cm="1">
        <f t="array" ref="B164">_xlfn.XLOOKUP('Cross Referenced Data'!$C164,CustomerPersonalData[[#All],[Customer Name]],CustomerPersonalData[[#All],[Customer ID]],,)</f>
        <v>CID0160</v>
      </c>
      <c r="C164" s="45" t="s">
        <v>326</v>
      </c>
      <c r="D164" s="46" t="s">
        <v>327</v>
      </c>
      <c r="E164" s="47">
        <v>20</v>
      </c>
      <c r="F164" s="46" t="str" cm="1">
        <f t="array" ref="F164">_xlfn.XLOOKUP('Cross Referenced Data'!$C164,CustomerSalesData[[#All],[Customer Name]],CustomerSalesData[[#All],[Age Group]],,)</f>
        <v>18 to 25</v>
      </c>
      <c r="G164" s="46" t="s">
        <v>8</v>
      </c>
      <c r="H164" s="47" cm="1">
        <f t="array" ref="H164">_xlfn.XLOOKUP('Cross Referenced Data'!$C164,CustomerSalesData[[#All],[Customer Name]],CustomerSalesData[[#All],[Total Purchases]],,,)</f>
        <v>56</v>
      </c>
      <c r="I164" s="46" t="str" cm="1">
        <f t="array" ref="I164">_xlfn.IFS(H164 &lt;= 10, "Low Purchaser", AND(H164 &gt; 10, H164 &lt;= 50), "Moderate Purchaser", AND(H164 &gt; 50, H164 &lt;= 80), "High Purchaser", H164 &gt; 80, "Top Purchaser")</f>
        <v>High Purchaser</v>
      </c>
      <c r="J164" s="48" cm="1">
        <f t="array" ref="J164">_xlfn.XLOOKUP('Cross Referenced Data'!$C164,CustomerSalesData[[#All],[Customer Name]],CustomerSalesData[[#All],[Purchase Amount]],,)</f>
        <v>9867.65</v>
      </c>
      <c r="K164" s="46" t="str" cm="1">
        <f t="array" ref="K164">_xlfn.IFS(J164 &lt;= 500, "Low Value", AND(J164 &gt; 500, J164 &lt;= 2000), "Medium Value", AND(J164 &gt; 2000, J164 &lt;= 5000), "High Value", J164 &gt; 5000, "Premium Value")</f>
        <v>Premium Value</v>
      </c>
      <c r="L164" s="47" cm="1">
        <f t="array" ref="L164">_xlfn.XLOOKUP('Cross Referenced Data'!$C164,CustomerSalesData[[#All],[Customer Name]],CustomerSalesData[[#All],[Customer Since]],,)</f>
        <v>2019</v>
      </c>
      <c r="M164" s="47">
        <f t="shared" ca="1" si="2"/>
        <v>5</v>
      </c>
      <c r="N164" s="46" t="str" cm="1">
        <f t="array" aca="1" ref="N164" ca="1">_xlfn.IFS(M164 = 1, "New Member", AND(M164 &gt; 1, M164 &lt; 5), "Bronze Member", AND(M164 &gt;= 5, M164 &lt; 10), "Silver Member", M164 &gt;= 10, "Gold Member")</f>
        <v>Silver Member</v>
      </c>
    </row>
    <row r="165" spans="2:14" x14ac:dyDescent="0.3">
      <c r="B165" s="49" t="str" cm="1">
        <f t="array" ref="B165">_xlfn.XLOOKUP('Cross Referenced Data'!$C165,CustomerPersonalData[[#All],[Customer Name]],CustomerPersonalData[[#All],[Customer ID]],,)</f>
        <v>CID0161</v>
      </c>
      <c r="C165" s="49" t="s">
        <v>328</v>
      </c>
      <c r="D165" s="50" t="s">
        <v>329</v>
      </c>
      <c r="E165" s="51">
        <v>38</v>
      </c>
      <c r="F165" s="50" t="str" cm="1">
        <f t="array" ref="F165">_xlfn.XLOOKUP('Cross Referenced Data'!$C165,CustomerSalesData[[#All],[Customer Name]],CustomerSalesData[[#All],[Age Group]],,)</f>
        <v>36 to 45</v>
      </c>
      <c r="G165" s="50" t="s">
        <v>8</v>
      </c>
      <c r="H165" s="51" cm="1">
        <f t="array" ref="H165">_xlfn.XLOOKUP('Cross Referenced Data'!$C165,CustomerSalesData[[#All],[Customer Name]],CustomerSalesData[[#All],[Total Purchases]],,,)</f>
        <v>8</v>
      </c>
      <c r="I165" s="50" t="str" cm="1">
        <f t="array" ref="I165">_xlfn.IFS(H165 &lt;= 10, "Low Purchaser", AND(H165 &gt; 10, H165 &lt;= 50), "Moderate Purchaser", AND(H165 &gt; 50, H165 &lt;= 80), "High Purchaser", H165 &gt; 80, "Top Purchaser")</f>
        <v>Low Purchaser</v>
      </c>
      <c r="J165" s="52" cm="1">
        <f t="array" ref="J165">_xlfn.XLOOKUP('Cross Referenced Data'!$C165,CustomerSalesData[[#All],[Customer Name]],CustomerSalesData[[#All],[Purchase Amount]],,)</f>
        <v>5567.85</v>
      </c>
      <c r="K165" s="50" t="str" cm="1">
        <f t="array" ref="K165">_xlfn.IFS(J165 &lt;= 500, "Low Value", AND(J165 &gt; 500, J165 &lt;= 2000), "Medium Value", AND(J165 &gt; 2000, J165 &lt;= 5000), "High Value", J165 &gt; 5000, "Premium Value")</f>
        <v>Premium Value</v>
      </c>
      <c r="L165" s="51" cm="1">
        <f t="array" ref="L165">_xlfn.XLOOKUP('Cross Referenced Data'!$C165,CustomerSalesData[[#All],[Customer Name]],CustomerSalesData[[#All],[Customer Since]],,)</f>
        <v>2011</v>
      </c>
      <c r="M165" s="51">
        <f t="shared" ca="1" si="2"/>
        <v>13</v>
      </c>
      <c r="N165" s="50" t="str" cm="1">
        <f t="array" aca="1" ref="N165" ca="1">_xlfn.IFS(M165 = 1, "New Member", AND(M165 &gt; 1, M165 &lt; 5), "Bronze Member", AND(M165 &gt;= 5, M165 &lt; 10), "Silver Member", M165 &gt;= 10, "Gold Member")</f>
        <v>Gold Member</v>
      </c>
    </row>
    <row r="166" spans="2:14" x14ac:dyDescent="0.3">
      <c r="B166" s="45" t="str" cm="1">
        <f t="array" ref="B166">_xlfn.XLOOKUP('Cross Referenced Data'!$C166,CustomerPersonalData[[#All],[Customer Name]],CustomerPersonalData[[#All],[Customer ID]],,)</f>
        <v>CID0162</v>
      </c>
      <c r="C166" s="45" t="s">
        <v>330</v>
      </c>
      <c r="D166" s="46" t="s">
        <v>331</v>
      </c>
      <c r="E166" s="47">
        <v>47</v>
      </c>
      <c r="F166" s="46" t="str" cm="1">
        <f t="array" ref="F166">_xlfn.XLOOKUP('Cross Referenced Data'!$C166,CustomerSalesData[[#All],[Customer Name]],CustomerSalesData[[#All],[Age Group]],,)</f>
        <v>46 to 55</v>
      </c>
      <c r="G166" s="46" t="s">
        <v>8</v>
      </c>
      <c r="H166" s="47" cm="1">
        <f t="array" ref="H166">_xlfn.XLOOKUP('Cross Referenced Data'!$C166,CustomerSalesData[[#All],[Customer Name]],CustomerSalesData[[#All],[Total Purchases]],,,)</f>
        <v>74</v>
      </c>
      <c r="I166" s="46" t="str" cm="1">
        <f t="array" ref="I166">_xlfn.IFS(H166 &lt;= 10, "Low Purchaser", AND(H166 &gt; 10, H166 &lt;= 50), "Moderate Purchaser", AND(H166 &gt; 50, H166 &lt;= 80), "High Purchaser", H166 &gt; 80, "Top Purchaser")</f>
        <v>High Purchaser</v>
      </c>
      <c r="J166" s="48" cm="1">
        <f t="array" ref="J166">_xlfn.XLOOKUP('Cross Referenced Data'!$C166,CustomerSalesData[[#All],[Customer Name]],CustomerSalesData[[#All],[Purchase Amount]],,)</f>
        <v>273.64</v>
      </c>
      <c r="K166" s="46" t="str" cm="1">
        <f t="array" ref="K166">_xlfn.IFS(J166 &lt;= 500, "Low Value", AND(J166 &gt; 500, J166 &lt;= 2000), "Medium Value", AND(J166 &gt; 2000, J166 &lt;= 5000), "High Value", J166 &gt; 5000, "Premium Value")</f>
        <v>Low Value</v>
      </c>
      <c r="L166" s="47" cm="1">
        <f t="array" ref="L166">_xlfn.XLOOKUP('Cross Referenced Data'!$C166,CustomerSalesData[[#All],[Customer Name]],CustomerSalesData[[#All],[Customer Since]],,)</f>
        <v>2013</v>
      </c>
      <c r="M166" s="47">
        <f t="shared" ca="1" si="2"/>
        <v>11</v>
      </c>
      <c r="N166" s="46" t="str" cm="1">
        <f t="array" aca="1" ref="N166" ca="1">_xlfn.IFS(M166 = 1, "New Member", AND(M166 &gt; 1, M166 &lt; 5), "Bronze Member", AND(M166 &gt;= 5, M166 &lt; 10), "Silver Member", M166 &gt;= 10, "Gold Member")</f>
        <v>Gold Member</v>
      </c>
    </row>
    <row r="167" spans="2:14" x14ac:dyDescent="0.3">
      <c r="B167" s="49" t="str" cm="1">
        <f t="array" ref="B167">_xlfn.XLOOKUP('Cross Referenced Data'!$C167,CustomerPersonalData[[#All],[Customer Name]],CustomerPersonalData[[#All],[Customer ID]],,)</f>
        <v>CID0163</v>
      </c>
      <c r="C167" s="49" t="s">
        <v>332</v>
      </c>
      <c r="D167" s="50" t="s">
        <v>333</v>
      </c>
      <c r="E167" s="51">
        <v>19</v>
      </c>
      <c r="F167" s="50" t="str" cm="1">
        <f t="array" ref="F167">_xlfn.XLOOKUP('Cross Referenced Data'!$C167,CustomerSalesData[[#All],[Customer Name]],CustomerSalesData[[#All],[Age Group]],,)</f>
        <v>18 to 25</v>
      </c>
      <c r="G167" s="50" t="s">
        <v>13</v>
      </c>
      <c r="H167" s="51" cm="1">
        <f t="array" ref="H167">_xlfn.XLOOKUP('Cross Referenced Data'!$C167,CustomerSalesData[[#All],[Customer Name]],CustomerSalesData[[#All],[Total Purchases]],,,)</f>
        <v>52</v>
      </c>
      <c r="I167" s="50" t="str" cm="1">
        <f t="array" ref="I167">_xlfn.IFS(H167 &lt;= 10, "Low Purchaser", AND(H167 &gt; 10, H167 &lt;= 50), "Moderate Purchaser", AND(H167 &gt; 50, H167 &lt;= 80), "High Purchaser", H167 &gt; 80, "Top Purchaser")</f>
        <v>High Purchaser</v>
      </c>
      <c r="J167" s="52" cm="1">
        <f t="array" ref="J167">_xlfn.XLOOKUP('Cross Referenced Data'!$C167,CustomerSalesData[[#All],[Customer Name]],CustomerSalesData[[#All],[Purchase Amount]],,)</f>
        <v>1205.69</v>
      </c>
      <c r="K167" s="50" t="str" cm="1">
        <f t="array" ref="K167">_xlfn.IFS(J167 &lt;= 500, "Low Value", AND(J167 &gt; 500, J167 &lt;= 2000), "Medium Value", AND(J167 &gt; 2000, J167 &lt;= 5000), "High Value", J167 &gt; 5000, "Premium Value")</f>
        <v>Medium Value</v>
      </c>
      <c r="L167" s="51" cm="1">
        <f t="array" ref="L167">_xlfn.XLOOKUP('Cross Referenced Data'!$C167,CustomerSalesData[[#All],[Customer Name]],CustomerSalesData[[#All],[Customer Since]],,)</f>
        <v>2022</v>
      </c>
      <c r="M167" s="51">
        <f t="shared" ca="1" si="2"/>
        <v>2</v>
      </c>
      <c r="N167" s="50" t="str" cm="1">
        <f t="array" aca="1" ref="N167" ca="1">_xlfn.IFS(M167 = 1, "New Member", AND(M167 &gt; 1, M167 &lt; 5), "Bronze Member", AND(M167 &gt;= 5, M167 &lt; 10), "Silver Member", M167 &gt;= 10, "Gold Member")</f>
        <v>Bronze Member</v>
      </c>
    </row>
    <row r="168" spans="2:14" x14ac:dyDescent="0.3">
      <c r="B168" s="45" t="str" cm="1">
        <f t="array" ref="B168">_xlfn.XLOOKUP('Cross Referenced Data'!$C168,CustomerPersonalData[[#All],[Customer Name]],CustomerPersonalData[[#All],[Customer ID]],,)</f>
        <v>CID0164</v>
      </c>
      <c r="C168" s="45" t="s">
        <v>334</v>
      </c>
      <c r="D168" s="46" t="s">
        <v>335</v>
      </c>
      <c r="E168" s="47">
        <v>26</v>
      </c>
      <c r="F168" s="46" t="str" cm="1">
        <f t="array" ref="F168">_xlfn.XLOOKUP('Cross Referenced Data'!$C168,CustomerSalesData[[#All],[Customer Name]],CustomerSalesData[[#All],[Age Group]],,)</f>
        <v>26 to 35</v>
      </c>
      <c r="G168" s="46" t="s">
        <v>8</v>
      </c>
      <c r="H168" s="47" cm="1">
        <f t="array" ref="H168">_xlfn.XLOOKUP('Cross Referenced Data'!$C168,CustomerSalesData[[#All],[Customer Name]],CustomerSalesData[[#All],[Total Purchases]],,,)</f>
        <v>49</v>
      </c>
      <c r="I168" s="46" t="str" cm="1">
        <f t="array" ref="I168">_xlfn.IFS(H168 &lt;= 10, "Low Purchaser", AND(H168 &gt; 10, H168 &lt;= 50), "Moderate Purchaser", AND(H168 &gt; 50, H168 &lt;= 80), "High Purchaser", H168 &gt; 80, "Top Purchaser")</f>
        <v>Moderate Purchaser</v>
      </c>
      <c r="J168" s="48" cm="1">
        <f t="array" ref="J168">_xlfn.XLOOKUP('Cross Referenced Data'!$C168,CustomerSalesData[[#All],[Customer Name]],CustomerSalesData[[#All],[Purchase Amount]],,)</f>
        <v>8592.7099999999991</v>
      </c>
      <c r="K168" s="46" t="str" cm="1">
        <f t="array" ref="K168">_xlfn.IFS(J168 &lt;= 500, "Low Value", AND(J168 &gt; 500, J168 &lt;= 2000), "Medium Value", AND(J168 &gt; 2000, J168 &lt;= 5000), "High Value", J168 &gt; 5000, "Premium Value")</f>
        <v>Premium Value</v>
      </c>
      <c r="L168" s="47" cm="1">
        <f t="array" ref="L168">_xlfn.XLOOKUP('Cross Referenced Data'!$C168,CustomerSalesData[[#All],[Customer Name]],CustomerSalesData[[#All],[Customer Since]],,)</f>
        <v>2015</v>
      </c>
      <c r="M168" s="47">
        <f t="shared" ca="1" si="2"/>
        <v>9</v>
      </c>
      <c r="N168" s="46" t="str" cm="1">
        <f t="array" aca="1" ref="N168" ca="1">_xlfn.IFS(M168 = 1, "New Member", AND(M168 &gt; 1, M168 &lt; 5), "Bronze Member", AND(M168 &gt;= 5, M168 &lt; 10), "Silver Member", M168 &gt;= 10, "Gold Member")</f>
        <v>Silver Member</v>
      </c>
    </row>
    <row r="169" spans="2:14" x14ac:dyDescent="0.3">
      <c r="B169" s="49" t="str" cm="1">
        <f t="array" ref="B169">_xlfn.XLOOKUP('Cross Referenced Data'!$C169,CustomerPersonalData[[#All],[Customer Name]],CustomerPersonalData[[#All],[Customer ID]],,)</f>
        <v>CID0165</v>
      </c>
      <c r="C169" s="49" t="s">
        <v>336</v>
      </c>
      <c r="D169" s="50" t="s">
        <v>337</v>
      </c>
      <c r="E169" s="51">
        <v>34</v>
      </c>
      <c r="F169" s="50" t="str" cm="1">
        <f t="array" ref="F169">_xlfn.XLOOKUP('Cross Referenced Data'!$C169,CustomerSalesData[[#All],[Customer Name]],CustomerSalesData[[#All],[Age Group]],,)</f>
        <v>26 to 35</v>
      </c>
      <c r="G169" s="50" t="s">
        <v>13</v>
      </c>
      <c r="H169" s="51" cm="1">
        <f t="array" ref="H169">_xlfn.XLOOKUP('Cross Referenced Data'!$C169,CustomerSalesData[[#All],[Customer Name]],CustomerSalesData[[#All],[Total Purchases]],,,)</f>
        <v>3</v>
      </c>
      <c r="I169" s="50" t="str" cm="1">
        <f t="array" ref="I169">_xlfn.IFS(H169 &lt;= 10, "Low Purchaser", AND(H169 &gt; 10, H169 &lt;= 50), "Moderate Purchaser", AND(H169 &gt; 50, H169 &lt;= 80), "High Purchaser", H169 &gt; 80, "Top Purchaser")</f>
        <v>Low Purchaser</v>
      </c>
      <c r="J169" s="52" cm="1">
        <f t="array" ref="J169">_xlfn.XLOOKUP('Cross Referenced Data'!$C169,CustomerSalesData[[#All],[Customer Name]],CustomerSalesData[[#All],[Purchase Amount]],,)</f>
        <v>2663.37</v>
      </c>
      <c r="K169" s="50" t="str" cm="1">
        <f t="array" ref="K169">_xlfn.IFS(J169 &lt;= 500, "Low Value", AND(J169 &gt; 500, J169 &lt;= 2000), "Medium Value", AND(J169 &gt; 2000, J169 &lt;= 5000), "High Value", J169 &gt; 5000, "Premium Value")</f>
        <v>High Value</v>
      </c>
      <c r="L169" s="51" cm="1">
        <f t="array" ref="L169">_xlfn.XLOOKUP('Cross Referenced Data'!$C169,CustomerSalesData[[#All],[Customer Name]],CustomerSalesData[[#All],[Customer Since]],,)</f>
        <v>2016</v>
      </c>
      <c r="M169" s="51">
        <f t="shared" ca="1" si="2"/>
        <v>8</v>
      </c>
      <c r="N169" s="50" t="str" cm="1">
        <f t="array" aca="1" ref="N169" ca="1">_xlfn.IFS(M169 = 1, "New Member", AND(M169 &gt; 1, M169 &lt; 5), "Bronze Member", AND(M169 &gt;= 5, M169 &lt; 10), "Silver Member", M169 &gt;= 10, "Gold Member")</f>
        <v>Silver Member</v>
      </c>
    </row>
    <row r="170" spans="2:14" x14ac:dyDescent="0.3">
      <c r="B170" s="45" t="str" cm="1">
        <f t="array" ref="B170">_xlfn.XLOOKUP('Cross Referenced Data'!$C170,CustomerPersonalData[[#All],[Customer Name]],CustomerPersonalData[[#All],[Customer ID]],,)</f>
        <v>CID0166</v>
      </c>
      <c r="C170" s="45" t="s">
        <v>338</v>
      </c>
      <c r="D170" s="46" t="s">
        <v>339</v>
      </c>
      <c r="E170" s="47">
        <v>42</v>
      </c>
      <c r="F170" s="46" t="str" cm="1">
        <f t="array" ref="F170">_xlfn.XLOOKUP('Cross Referenced Data'!$C170,CustomerSalesData[[#All],[Customer Name]],CustomerSalesData[[#All],[Age Group]],,)</f>
        <v>36 to 45</v>
      </c>
      <c r="G170" s="46" t="s">
        <v>8</v>
      </c>
      <c r="H170" s="47" cm="1">
        <f t="array" ref="H170">_xlfn.XLOOKUP('Cross Referenced Data'!$C170,CustomerSalesData[[#All],[Customer Name]],CustomerSalesData[[#All],[Total Purchases]],,,)</f>
        <v>34</v>
      </c>
      <c r="I170" s="46" t="str" cm="1">
        <f t="array" ref="I170">_xlfn.IFS(H170 &lt;= 10, "Low Purchaser", AND(H170 &gt; 10, H170 &lt;= 50), "Moderate Purchaser", AND(H170 &gt; 50, H170 &lt;= 80), "High Purchaser", H170 &gt; 80, "Top Purchaser")</f>
        <v>Moderate Purchaser</v>
      </c>
      <c r="J170" s="48" cm="1">
        <f t="array" ref="J170">_xlfn.XLOOKUP('Cross Referenced Data'!$C170,CustomerSalesData[[#All],[Customer Name]],CustomerSalesData[[#All],[Purchase Amount]],,)</f>
        <v>9476.74</v>
      </c>
      <c r="K170" s="46" t="str" cm="1">
        <f t="array" ref="K170">_xlfn.IFS(J170 &lt;= 500, "Low Value", AND(J170 &gt; 500, J170 &lt;= 2000), "Medium Value", AND(J170 &gt; 2000, J170 &lt;= 5000), "High Value", J170 &gt; 5000, "Premium Value")</f>
        <v>Premium Value</v>
      </c>
      <c r="L170" s="47" cm="1">
        <f t="array" ref="L170">_xlfn.XLOOKUP('Cross Referenced Data'!$C170,CustomerSalesData[[#All],[Customer Name]],CustomerSalesData[[#All],[Customer Since]],,)</f>
        <v>2022</v>
      </c>
      <c r="M170" s="47">
        <f t="shared" ca="1" si="2"/>
        <v>2</v>
      </c>
      <c r="N170" s="46" t="str" cm="1">
        <f t="array" aca="1" ref="N170" ca="1">_xlfn.IFS(M170 = 1, "New Member", AND(M170 &gt; 1, M170 &lt; 5), "Bronze Member", AND(M170 &gt;= 5, M170 &lt; 10), "Silver Member", M170 &gt;= 10, "Gold Member")</f>
        <v>Bronze Member</v>
      </c>
    </row>
    <row r="171" spans="2:14" x14ac:dyDescent="0.3">
      <c r="B171" s="49" t="str" cm="1">
        <f t="array" ref="B171">_xlfn.XLOOKUP('Cross Referenced Data'!$C171,CustomerPersonalData[[#All],[Customer Name]],CustomerPersonalData[[#All],[Customer ID]],,)</f>
        <v>CID0167</v>
      </c>
      <c r="C171" s="49" t="s">
        <v>340</v>
      </c>
      <c r="D171" s="50" t="s">
        <v>341</v>
      </c>
      <c r="E171" s="51">
        <v>30</v>
      </c>
      <c r="F171" s="50" t="str" cm="1">
        <f t="array" ref="F171">_xlfn.XLOOKUP('Cross Referenced Data'!$C171,CustomerSalesData[[#All],[Customer Name]],CustomerSalesData[[#All],[Age Group]],,)</f>
        <v>26 to 35</v>
      </c>
      <c r="G171" s="50" t="s">
        <v>8</v>
      </c>
      <c r="H171" s="51" cm="1">
        <f t="array" ref="H171">_xlfn.XLOOKUP('Cross Referenced Data'!$C171,CustomerSalesData[[#All],[Customer Name]],CustomerSalesData[[#All],[Total Purchases]],,,)</f>
        <v>74</v>
      </c>
      <c r="I171" s="50" t="str" cm="1">
        <f t="array" ref="I171">_xlfn.IFS(H171 &lt;= 10, "Low Purchaser", AND(H171 &gt; 10, H171 &lt;= 50), "Moderate Purchaser", AND(H171 &gt; 50, H171 &lt;= 80), "High Purchaser", H171 &gt; 80, "Top Purchaser")</f>
        <v>High Purchaser</v>
      </c>
      <c r="J171" s="52" cm="1">
        <f t="array" ref="J171">_xlfn.XLOOKUP('Cross Referenced Data'!$C171,CustomerSalesData[[#All],[Customer Name]],CustomerSalesData[[#All],[Purchase Amount]],,)</f>
        <v>4048.14</v>
      </c>
      <c r="K171" s="50" t="str" cm="1">
        <f t="array" ref="K171">_xlfn.IFS(J171 &lt;= 500, "Low Value", AND(J171 &gt; 500, J171 &lt;= 2000), "Medium Value", AND(J171 &gt; 2000, J171 &lt;= 5000), "High Value", J171 &gt; 5000, "Premium Value")</f>
        <v>High Value</v>
      </c>
      <c r="L171" s="51" cm="1">
        <f t="array" ref="L171">_xlfn.XLOOKUP('Cross Referenced Data'!$C171,CustomerSalesData[[#All],[Customer Name]],CustomerSalesData[[#All],[Customer Since]],,)</f>
        <v>2017</v>
      </c>
      <c r="M171" s="51">
        <f t="shared" ca="1" si="2"/>
        <v>7</v>
      </c>
      <c r="N171" s="50" t="str" cm="1">
        <f t="array" aca="1" ref="N171" ca="1">_xlfn.IFS(M171 = 1, "New Member", AND(M171 &gt; 1, M171 &lt; 5), "Bronze Member", AND(M171 &gt;= 5, M171 &lt; 10), "Silver Member", M171 &gt;= 10, "Gold Member")</f>
        <v>Silver Member</v>
      </c>
    </row>
    <row r="172" spans="2:14" x14ac:dyDescent="0.3">
      <c r="B172" s="45" t="str" cm="1">
        <f t="array" ref="B172">_xlfn.XLOOKUP('Cross Referenced Data'!$C172,CustomerPersonalData[[#All],[Customer Name]],CustomerPersonalData[[#All],[Customer ID]],,)</f>
        <v>CID0168</v>
      </c>
      <c r="C172" s="45" t="s">
        <v>342</v>
      </c>
      <c r="D172" s="46" t="s">
        <v>343</v>
      </c>
      <c r="E172" s="47">
        <v>40</v>
      </c>
      <c r="F172" s="46" t="str" cm="1">
        <f t="array" ref="F172">_xlfn.XLOOKUP('Cross Referenced Data'!$C172,CustomerSalesData[[#All],[Customer Name]],CustomerSalesData[[#All],[Age Group]],,)</f>
        <v>36 to 45</v>
      </c>
      <c r="G172" s="46" t="s">
        <v>13</v>
      </c>
      <c r="H172" s="47" cm="1">
        <f t="array" ref="H172">_xlfn.XLOOKUP('Cross Referenced Data'!$C172,CustomerSalesData[[#All],[Customer Name]],CustomerSalesData[[#All],[Total Purchases]],,,)</f>
        <v>23</v>
      </c>
      <c r="I172" s="46" t="str" cm="1">
        <f t="array" ref="I172">_xlfn.IFS(H172 &lt;= 10, "Low Purchaser", AND(H172 &gt; 10, H172 &lt;= 50), "Moderate Purchaser", AND(H172 &gt; 50, H172 &lt;= 80), "High Purchaser", H172 &gt; 80, "Top Purchaser")</f>
        <v>Moderate Purchaser</v>
      </c>
      <c r="J172" s="48" cm="1">
        <f t="array" ref="J172">_xlfn.XLOOKUP('Cross Referenced Data'!$C172,CustomerSalesData[[#All],[Customer Name]],CustomerSalesData[[#All],[Purchase Amount]],,)</f>
        <v>7313.05</v>
      </c>
      <c r="K172" s="46" t="str" cm="1">
        <f t="array" ref="K172">_xlfn.IFS(J172 &lt;= 500, "Low Value", AND(J172 &gt; 500, J172 &lt;= 2000), "Medium Value", AND(J172 &gt; 2000, J172 &lt;= 5000), "High Value", J172 &gt; 5000, "Premium Value")</f>
        <v>Premium Value</v>
      </c>
      <c r="L172" s="47" cm="1">
        <f t="array" ref="L172">_xlfn.XLOOKUP('Cross Referenced Data'!$C172,CustomerSalesData[[#All],[Customer Name]],CustomerSalesData[[#All],[Customer Since]],,)</f>
        <v>2014</v>
      </c>
      <c r="M172" s="47">
        <f t="shared" ca="1" si="2"/>
        <v>10</v>
      </c>
      <c r="N172" s="46" t="str" cm="1">
        <f t="array" aca="1" ref="N172" ca="1">_xlfn.IFS(M172 = 1, "New Member", AND(M172 &gt; 1, M172 &lt; 5), "Bronze Member", AND(M172 &gt;= 5, M172 &lt; 10), "Silver Member", M172 &gt;= 10, "Gold Member")</f>
        <v>Gold Member</v>
      </c>
    </row>
    <row r="173" spans="2:14" x14ac:dyDescent="0.3">
      <c r="B173" s="49" t="str" cm="1">
        <f t="array" ref="B173">_xlfn.XLOOKUP('Cross Referenced Data'!$C173,CustomerPersonalData[[#All],[Customer Name]],CustomerPersonalData[[#All],[Customer ID]],,)</f>
        <v>CID0169</v>
      </c>
      <c r="C173" s="49" t="s">
        <v>344</v>
      </c>
      <c r="D173" s="50" t="s">
        <v>345</v>
      </c>
      <c r="E173" s="51">
        <v>52</v>
      </c>
      <c r="F173" s="50" t="str" cm="1">
        <f t="array" ref="F173">_xlfn.XLOOKUP('Cross Referenced Data'!$C173,CustomerSalesData[[#All],[Customer Name]],CustomerSalesData[[#All],[Age Group]],,)</f>
        <v>46 to 55</v>
      </c>
      <c r="G173" s="50" t="s">
        <v>13</v>
      </c>
      <c r="H173" s="51" cm="1">
        <f t="array" ref="H173">_xlfn.XLOOKUP('Cross Referenced Data'!$C173,CustomerSalesData[[#All],[Customer Name]],CustomerSalesData[[#All],[Total Purchases]],,,)</f>
        <v>21</v>
      </c>
      <c r="I173" s="50" t="str" cm="1">
        <f t="array" ref="I173">_xlfn.IFS(H173 &lt;= 10, "Low Purchaser", AND(H173 &gt; 10, H173 &lt;= 50), "Moderate Purchaser", AND(H173 &gt; 50, H173 &lt;= 80), "High Purchaser", H173 &gt; 80, "Top Purchaser")</f>
        <v>Moderate Purchaser</v>
      </c>
      <c r="J173" s="52" cm="1">
        <f t="array" ref="J173">_xlfn.XLOOKUP('Cross Referenced Data'!$C173,CustomerSalesData[[#All],[Customer Name]],CustomerSalesData[[#All],[Purchase Amount]],,)</f>
        <v>6781.67</v>
      </c>
      <c r="K173" s="50" t="str" cm="1">
        <f t="array" ref="K173">_xlfn.IFS(J173 &lt;= 500, "Low Value", AND(J173 &gt; 500, J173 &lt;= 2000), "Medium Value", AND(J173 &gt; 2000, J173 &lt;= 5000), "High Value", J173 &gt; 5000, "Premium Value")</f>
        <v>Premium Value</v>
      </c>
      <c r="L173" s="51" cm="1">
        <f t="array" ref="L173">_xlfn.XLOOKUP('Cross Referenced Data'!$C173,CustomerSalesData[[#All],[Customer Name]],CustomerSalesData[[#All],[Customer Since]],,)</f>
        <v>2018</v>
      </c>
      <c r="M173" s="51">
        <f t="shared" ca="1" si="2"/>
        <v>6</v>
      </c>
      <c r="N173" s="50" t="str" cm="1">
        <f t="array" aca="1" ref="N173" ca="1">_xlfn.IFS(M173 = 1, "New Member", AND(M173 &gt; 1, M173 &lt; 5), "Bronze Member", AND(M173 &gt;= 5, M173 &lt; 10), "Silver Member", M173 &gt;= 10, "Gold Member")</f>
        <v>Silver Member</v>
      </c>
    </row>
    <row r="174" spans="2:14" x14ac:dyDescent="0.3">
      <c r="B174" s="45" t="str" cm="1">
        <f t="array" ref="B174">_xlfn.XLOOKUP('Cross Referenced Data'!$C174,CustomerPersonalData[[#All],[Customer Name]],CustomerPersonalData[[#All],[Customer ID]],,)</f>
        <v>CID0170</v>
      </c>
      <c r="C174" s="45" t="s">
        <v>346</v>
      </c>
      <c r="D174" s="46" t="s">
        <v>347</v>
      </c>
      <c r="E174" s="47">
        <v>65</v>
      </c>
      <c r="F174" s="46" t="str" cm="1">
        <f t="array" ref="F174">_xlfn.XLOOKUP('Cross Referenced Data'!$C174,CustomerSalesData[[#All],[Customer Name]],CustomerSalesData[[#All],[Age Group]],,)</f>
        <v>56 to 65</v>
      </c>
      <c r="G174" s="46" t="s">
        <v>13</v>
      </c>
      <c r="H174" s="47" cm="1">
        <f t="array" ref="H174">_xlfn.XLOOKUP('Cross Referenced Data'!$C174,CustomerSalesData[[#All],[Customer Name]],CustomerSalesData[[#All],[Total Purchases]],,,)</f>
        <v>90</v>
      </c>
      <c r="I174" s="46" t="str" cm="1">
        <f t="array" ref="I174">_xlfn.IFS(H174 &lt;= 10, "Low Purchaser", AND(H174 &gt; 10, H174 &lt;= 50), "Moderate Purchaser", AND(H174 &gt; 50, H174 &lt;= 80), "High Purchaser", H174 &gt; 80, "Top Purchaser")</f>
        <v>Top Purchaser</v>
      </c>
      <c r="J174" s="48" cm="1">
        <f t="array" ref="J174">_xlfn.XLOOKUP('Cross Referenced Data'!$C174,CustomerSalesData[[#All],[Customer Name]],CustomerSalesData[[#All],[Purchase Amount]],,)</f>
        <v>4538.84</v>
      </c>
      <c r="K174" s="46" t="str" cm="1">
        <f t="array" ref="K174">_xlfn.IFS(J174 &lt;= 500, "Low Value", AND(J174 &gt; 500, J174 &lt;= 2000), "Medium Value", AND(J174 &gt; 2000, J174 &lt;= 5000), "High Value", J174 &gt; 5000, "Premium Value")</f>
        <v>High Value</v>
      </c>
      <c r="L174" s="47" cm="1">
        <f t="array" ref="L174">_xlfn.XLOOKUP('Cross Referenced Data'!$C174,CustomerSalesData[[#All],[Customer Name]],CustomerSalesData[[#All],[Customer Since]],,)</f>
        <v>2019</v>
      </c>
      <c r="M174" s="47">
        <f t="shared" ca="1" si="2"/>
        <v>5</v>
      </c>
      <c r="N174" s="46" t="str" cm="1">
        <f t="array" aca="1" ref="N174" ca="1">_xlfn.IFS(M174 = 1, "New Member", AND(M174 &gt; 1, M174 &lt; 5), "Bronze Member", AND(M174 &gt;= 5, M174 &lt; 10), "Silver Member", M174 &gt;= 10, "Gold Member")</f>
        <v>Silver Member</v>
      </c>
    </row>
    <row r="175" spans="2:14" x14ac:dyDescent="0.3">
      <c r="B175" s="49" t="str" cm="1">
        <f t="array" ref="B175">_xlfn.XLOOKUP('Cross Referenced Data'!$C175,CustomerPersonalData[[#All],[Customer Name]],CustomerPersonalData[[#All],[Customer ID]],,)</f>
        <v>CID0171</v>
      </c>
      <c r="C175" s="49" t="s">
        <v>348</v>
      </c>
      <c r="D175" s="50" t="s">
        <v>349</v>
      </c>
      <c r="E175" s="51">
        <v>57</v>
      </c>
      <c r="F175" s="50" t="str" cm="1">
        <f t="array" ref="F175">_xlfn.XLOOKUP('Cross Referenced Data'!$C175,CustomerSalesData[[#All],[Customer Name]],CustomerSalesData[[#All],[Age Group]],,)</f>
        <v>56 to 65</v>
      </c>
      <c r="G175" s="50" t="s">
        <v>8</v>
      </c>
      <c r="H175" s="51" cm="1">
        <f t="array" ref="H175">_xlfn.XLOOKUP('Cross Referenced Data'!$C175,CustomerSalesData[[#All],[Customer Name]],CustomerSalesData[[#All],[Total Purchases]],,,)</f>
        <v>14</v>
      </c>
      <c r="I175" s="50" t="str" cm="1">
        <f t="array" ref="I175">_xlfn.IFS(H175 &lt;= 10, "Low Purchaser", AND(H175 &gt; 10, H175 &lt;= 50), "Moderate Purchaser", AND(H175 &gt; 50, H175 &lt;= 80), "High Purchaser", H175 &gt; 80, "Top Purchaser")</f>
        <v>Moderate Purchaser</v>
      </c>
      <c r="J175" s="52" cm="1">
        <f t="array" ref="J175">_xlfn.XLOOKUP('Cross Referenced Data'!$C175,CustomerSalesData[[#All],[Customer Name]],CustomerSalesData[[#All],[Purchase Amount]],,)</f>
        <v>2792.89</v>
      </c>
      <c r="K175" s="50" t="str" cm="1">
        <f t="array" ref="K175">_xlfn.IFS(J175 &lt;= 500, "Low Value", AND(J175 &gt; 500, J175 &lt;= 2000), "Medium Value", AND(J175 &gt; 2000, J175 &lt;= 5000), "High Value", J175 &gt; 5000, "Premium Value")</f>
        <v>High Value</v>
      </c>
      <c r="L175" s="51" cm="1">
        <f t="array" ref="L175">_xlfn.XLOOKUP('Cross Referenced Data'!$C175,CustomerSalesData[[#All],[Customer Name]],CustomerSalesData[[#All],[Customer Since]],,)</f>
        <v>2020</v>
      </c>
      <c r="M175" s="51">
        <f t="shared" ca="1" si="2"/>
        <v>4</v>
      </c>
      <c r="N175" s="50" t="str" cm="1">
        <f t="array" aca="1" ref="N175" ca="1">_xlfn.IFS(M175 = 1, "New Member", AND(M175 &gt; 1, M175 &lt; 5), "Bronze Member", AND(M175 &gt;= 5, M175 &lt; 10), "Silver Member", M175 &gt;= 10, "Gold Member")</f>
        <v>Bronze Member</v>
      </c>
    </row>
    <row r="176" spans="2:14" x14ac:dyDescent="0.3">
      <c r="B176" s="45" t="str" cm="1">
        <f t="array" ref="B176">_xlfn.XLOOKUP('Cross Referenced Data'!$C176,CustomerPersonalData[[#All],[Customer Name]],CustomerPersonalData[[#All],[Customer ID]],,)</f>
        <v>CID0172</v>
      </c>
      <c r="C176" s="45" t="s">
        <v>350</v>
      </c>
      <c r="D176" s="46" t="s">
        <v>351</v>
      </c>
      <c r="E176" s="47">
        <v>34</v>
      </c>
      <c r="F176" s="46" t="str" cm="1">
        <f t="array" ref="F176">_xlfn.XLOOKUP('Cross Referenced Data'!$C176,CustomerSalesData[[#All],[Customer Name]],CustomerSalesData[[#All],[Age Group]],,)</f>
        <v>26 to 35</v>
      </c>
      <c r="G176" s="46" t="s">
        <v>8</v>
      </c>
      <c r="H176" s="47" cm="1">
        <f t="array" ref="H176">_xlfn.XLOOKUP('Cross Referenced Data'!$C176,CustomerSalesData[[#All],[Customer Name]],CustomerSalesData[[#All],[Total Purchases]],,,)</f>
        <v>35</v>
      </c>
      <c r="I176" s="46" t="str" cm="1">
        <f t="array" ref="I176">_xlfn.IFS(H176 &lt;= 10, "Low Purchaser", AND(H176 &gt; 10, H176 &lt;= 50), "Moderate Purchaser", AND(H176 &gt; 50, H176 &lt;= 80), "High Purchaser", H176 &gt; 80, "Top Purchaser")</f>
        <v>Moderate Purchaser</v>
      </c>
      <c r="J176" s="48" cm="1">
        <f t="array" ref="J176">_xlfn.XLOOKUP('Cross Referenced Data'!$C176,CustomerSalesData[[#All],[Customer Name]],CustomerSalesData[[#All],[Purchase Amount]],,)</f>
        <v>6326.73</v>
      </c>
      <c r="K176" s="46" t="str" cm="1">
        <f t="array" ref="K176">_xlfn.IFS(J176 &lt;= 500, "Low Value", AND(J176 &gt; 500, J176 &lt;= 2000), "Medium Value", AND(J176 &gt; 2000, J176 &lt;= 5000), "High Value", J176 &gt; 5000, "Premium Value")</f>
        <v>Premium Value</v>
      </c>
      <c r="L176" s="47" cm="1">
        <f t="array" ref="L176">_xlfn.XLOOKUP('Cross Referenced Data'!$C176,CustomerSalesData[[#All],[Customer Name]],CustomerSalesData[[#All],[Customer Since]],,)</f>
        <v>2010</v>
      </c>
      <c r="M176" s="47">
        <f t="shared" ca="1" si="2"/>
        <v>14</v>
      </c>
      <c r="N176" s="46" t="str" cm="1">
        <f t="array" aca="1" ref="N176" ca="1">_xlfn.IFS(M176 = 1, "New Member", AND(M176 &gt; 1, M176 &lt; 5), "Bronze Member", AND(M176 &gt;= 5, M176 &lt; 10), "Silver Member", M176 &gt;= 10, "Gold Member")</f>
        <v>Gold Member</v>
      </c>
    </row>
    <row r="177" spans="2:14" x14ac:dyDescent="0.3">
      <c r="B177" s="49" t="str" cm="1">
        <f t="array" ref="B177">_xlfn.XLOOKUP('Cross Referenced Data'!$C177,CustomerPersonalData[[#All],[Customer Name]],CustomerPersonalData[[#All],[Customer ID]],,)</f>
        <v>CID0173</v>
      </c>
      <c r="C177" s="49" t="s">
        <v>352</v>
      </c>
      <c r="D177" s="50" t="s">
        <v>353</v>
      </c>
      <c r="E177" s="51">
        <v>38</v>
      </c>
      <c r="F177" s="50" t="str" cm="1">
        <f t="array" ref="F177">_xlfn.XLOOKUP('Cross Referenced Data'!$C177,CustomerSalesData[[#All],[Customer Name]],CustomerSalesData[[#All],[Age Group]],,)</f>
        <v>36 to 45</v>
      </c>
      <c r="G177" s="50" t="s">
        <v>13</v>
      </c>
      <c r="H177" s="51" cm="1">
        <f t="array" ref="H177">_xlfn.XLOOKUP('Cross Referenced Data'!$C177,CustomerSalesData[[#All],[Customer Name]],CustomerSalesData[[#All],[Total Purchases]],,,)</f>
        <v>80</v>
      </c>
      <c r="I177" s="50" t="str" cm="1">
        <f t="array" ref="I177">_xlfn.IFS(H177 &lt;= 10, "Low Purchaser", AND(H177 &gt; 10, H177 &lt;= 50), "Moderate Purchaser", AND(H177 &gt; 50, H177 &lt;= 80), "High Purchaser", H177 &gt; 80, "Top Purchaser")</f>
        <v>High Purchaser</v>
      </c>
      <c r="J177" s="52" cm="1">
        <f t="array" ref="J177">_xlfn.XLOOKUP('Cross Referenced Data'!$C177,CustomerSalesData[[#All],[Customer Name]],CustomerSalesData[[#All],[Purchase Amount]],,)</f>
        <v>7786.87</v>
      </c>
      <c r="K177" s="50" t="str" cm="1">
        <f t="array" ref="K177">_xlfn.IFS(J177 &lt;= 500, "Low Value", AND(J177 &gt; 500, J177 &lt;= 2000), "Medium Value", AND(J177 &gt; 2000, J177 &lt;= 5000), "High Value", J177 &gt; 5000, "Premium Value")</f>
        <v>Premium Value</v>
      </c>
      <c r="L177" s="51" cm="1">
        <f t="array" ref="L177">_xlfn.XLOOKUP('Cross Referenced Data'!$C177,CustomerSalesData[[#All],[Customer Name]],CustomerSalesData[[#All],[Customer Since]],,)</f>
        <v>2018</v>
      </c>
      <c r="M177" s="51">
        <f t="shared" ca="1" si="2"/>
        <v>6</v>
      </c>
      <c r="N177" s="50" t="str" cm="1">
        <f t="array" aca="1" ref="N177" ca="1">_xlfn.IFS(M177 = 1, "New Member", AND(M177 &gt; 1, M177 &lt; 5), "Bronze Member", AND(M177 &gt;= 5, M177 &lt; 10), "Silver Member", M177 &gt;= 10, "Gold Member")</f>
        <v>Silver Member</v>
      </c>
    </row>
    <row r="178" spans="2:14" x14ac:dyDescent="0.3">
      <c r="B178" s="45" t="str" cm="1">
        <f t="array" ref="B178">_xlfn.XLOOKUP('Cross Referenced Data'!$C178,CustomerPersonalData[[#All],[Customer Name]],CustomerPersonalData[[#All],[Customer ID]],,)</f>
        <v>CID0174</v>
      </c>
      <c r="C178" s="45" t="s">
        <v>354</v>
      </c>
      <c r="D178" s="46" t="s">
        <v>355</v>
      </c>
      <c r="E178" s="47">
        <v>63</v>
      </c>
      <c r="F178" s="46" t="str" cm="1">
        <f t="array" ref="F178">_xlfn.XLOOKUP('Cross Referenced Data'!$C178,CustomerSalesData[[#All],[Customer Name]],CustomerSalesData[[#All],[Age Group]],,)</f>
        <v>56 to 65</v>
      </c>
      <c r="G178" s="46" t="s">
        <v>13</v>
      </c>
      <c r="H178" s="47" cm="1">
        <f t="array" ref="H178">_xlfn.XLOOKUP('Cross Referenced Data'!$C178,CustomerSalesData[[#All],[Customer Name]],CustomerSalesData[[#All],[Total Purchases]],,,)</f>
        <v>12</v>
      </c>
      <c r="I178" s="46" t="str" cm="1">
        <f t="array" ref="I178">_xlfn.IFS(H178 &lt;= 10, "Low Purchaser", AND(H178 &gt; 10, H178 &lt;= 50), "Moderate Purchaser", AND(H178 &gt; 50, H178 &lt;= 80), "High Purchaser", H178 &gt; 80, "Top Purchaser")</f>
        <v>Moderate Purchaser</v>
      </c>
      <c r="J178" s="48" cm="1">
        <f t="array" ref="J178">_xlfn.XLOOKUP('Cross Referenced Data'!$C178,CustomerSalesData[[#All],[Customer Name]],CustomerSalesData[[#All],[Purchase Amount]],,)</f>
        <v>7939.43</v>
      </c>
      <c r="K178" s="46" t="str" cm="1">
        <f t="array" ref="K178">_xlfn.IFS(J178 &lt;= 500, "Low Value", AND(J178 &gt; 500, J178 &lt;= 2000), "Medium Value", AND(J178 &gt; 2000, J178 &lt;= 5000), "High Value", J178 &gt; 5000, "Premium Value")</f>
        <v>Premium Value</v>
      </c>
      <c r="L178" s="47" cm="1">
        <f t="array" ref="L178">_xlfn.XLOOKUP('Cross Referenced Data'!$C178,CustomerSalesData[[#All],[Customer Name]],CustomerSalesData[[#All],[Customer Since]],,)</f>
        <v>2014</v>
      </c>
      <c r="M178" s="47">
        <f t="shared" ca="1" si="2"/>
        <v>10</v>
      </c>
      <c r="N178" s="46" t="str" cm="1">
        <f t="array" aca="1" ref="N178" ca="1">_xlfn.IFS(M178 = 1, "New Member", AND(M178 &gt; 1, M178 &lt; 5), "Bronze Member", AND(M178 &gt;= 5, M178 &lt; 10), "Silver Member", M178 &gt;= 10, "Gold Member")</f>
        <v>Gold Member</v>
      </c>
    </row>
    <row r="179" spans="2:14" x14ac:dyDescent="0.3">
      <c r="B179" s="49" t="str" cm="1">
        <f t="array" ref="B179">_xlfn.XLOOKUP('Cross Referenced Data'!$C179,CustomerPersonalData[[#All],[Customer Name]],CustomerPersonalData[[#All],[Customer ID]],,)</f>
        <v>CID0175</v>
      </c>
      <c r="C179" s="49" t="s">
        <v>356</v>
      </c>
      <c r="D179" s="50" t="s">
        <v>357</v>
      </c>
      <c r="E179" s="51">
        <v>33</v>
      </c>
      <c r="F179" s="50" t="str" cm="1">
        <f t="array" ref="F179">_xlfn.XLOOKUP('Cross Referenced Data'!$C179,CustomerSalesData[[#All],[Customer Name]],CustomerSalesData[[#All],[Age Group]],,)</f>
        <v>26 to 35</v>
      </c>
      <c r="G179" s="50" t="s">
        <v>13</v>
      </c>
      <c r="H179" s="51" cm="1">
        <f t="array" ref="H179">_xlfn.XLOOKUP('Cross Referenced Data'!$C179,CustomerSalesData[[#All],[Customer Name]],CustomerSalesData[[#All],[Total Purchases]],,,)</f>
        <v>96</v>
      </c>
      <c r="I179" s="50" t="str" cm="1">
        <f t="array" ref="I179">_xlfn.IFS(H179 &lt;= 10, "Low Purchaser", AND(H179 &gt; 10, H179 &lt;= 50), "Moderate Purchaser", AND(H179 &gt; 50, H179 &lt;= 80), "High Purchaser", H179 &gt; 80, "Top Purchaser")</f>
        <v>Top Purchaser</v>
      </c>
      <c r="J179" s="52" cm="1">
        <f t="array" ref="J179">_xlfn.XLOOKUP('Cross Referenced Data'!$C179,CustomerSalesData[[#All],[Customer Name]],CustomerSalesData[[#All],[Purchase Amount]],,)</f>
        <v>8356.64</v>
      </c>
      <c r="K179" s="50" t="str" cm="1">
        <f t="array" ref="K179">_xlfn.IFS(J179 &lt;= 500, "Low Value", AND(J179 &gt; 500, J179 &lt;= 2000), "Medium Value", AND(J179 &gt; 2000, J179 &lt;= 5000), "High Value", J179 &gt; 5000, "Premium Value")</f>
        <v>Premium Value</v>
      </c>
      <c r="L179" s="51" cm="1">
        <f t="array" ref="L179">_xlfn.XLOOKUP('Cross Referenced Data'!$C179,CustomerSalesData[[#All],[Customer Name]],CustomerSalesData[[#All],[Customer Since]],,)</f>
        <v>2021</v>
      </c>
      <c r="M179" s="51">
        <f t="shared" ca="1" si="2"/>
        <v>3</v>
      </c>
      <c r="N179" s="50" t="str" cm="1">
        <f t="array" aca="1" ref="N179" ca="1">_xlfn.IFS(M179 = 1, "New Member", AND(M179 &gt; 1, M179 &lt; 5), "Bronze Member", AND(M179 &gt;= 5, M179 &lt; 10), "Silver Member", M179 &gt;= 10, "Gold Member")</f>
        <v>Bronze Member</v>
      </c>
    </row>
    <row r="180" spans="2:14" x14ac:dyDescent="0.3">
      <c r="B180" s="45" t="str" cm="1">
        <f t="array" ref="B180">_xlfn.XLOOKUP('Cross Referenced Data'!$C180,CustomerPersonalData[[#All],[Customer Name]],CustomerPersonalData[[#All],[Customer ID]],,)</f>
        <v>CID0176</v>
      </c>
      <c r="C180" s="45" t="s">
        <v>358</v>
      </c>
      <c r="D180" s="46" t="s">
        <v>359</v>
      </c>
      <c r="E180" s="47">
        <v>70</v>
      </c>
      <c r="F180" s="46" t="str" cm="1">
        <f t="array" ref="F180">_xlfn.XLOOKUP('Cross Referenced Data'!$C180,CustomerSalesData[[#All],[Customer Name]],CustomerSalesData[[#All],[Age Group]],,)</f>
        <v>66 to 70</v>
      </c>
      <c r="G180" s="46" t="s">
        <v>13</v>
      </c>
      <c r="H180" s="47" cm="1">
        <f t="array" ref="H180">_xlfn.XLOOKUP('Cross Referenced Data'!$C180,CustomerSalesData[[#All],[Customer Name]],CustomerSalesData[[#All],[Total Purchases]],,,)</f>
        <v>15</v>
      </c>
      <c r="I180" s="46" t="str" cm="1">
        <f t="array" ref="I180">_xlfn.IFS(H180 &lt;= 10, "Low Purchaser", AND(H180 &gt; 10, H180 &lt;= 50), "Moderate Purchaser", AND(H180 &gt; 50, H180 &lt;= 80), "High Purchaser", H180 &gt; 80, "Top Purchaser")</f>
        <v>Moderate Purchaser</v>
      </c>
      <c r="J180" s="48" cm="1">
        <f t="array" ref="J180">_xlfn.XLOOKUP('Cross Referenced Data'!$C180,CustomerSalesData[[#All],[Customer Name]],CustomerSalesData[[#All],[Purchase Amount]],,)</f>
        <v>6131.81</v>
      </c>
      <c r="K180" s="46" t="str" cm="1">
        <f t="array" ref="K180">_xlfn.IFS(J180 &lt;= 500, "Low Value", AND(J180 &gt; 500, J180 &lt;= 2000), "Medium Value", AND(J180 &gt; 2000, J180 &lt;= 5000), "High Value", J180 &gt; 5000, "Premium Value")</f>
        <v>Premium Value</v>
      </c>
      <c r="L180" s="47" cm="1">
        <f t="array" ref="L180">_xlfn.XLOOKUP('Cross Referenced Data'!$C180,CustomerSalesData[[#All],[Customer Name]],CustomerSalesData[[#All],[Customer Since]],,)</f>
        <v>2023</v>
      </c>
      <c r="M180" s="47">
        <f t="shared" ca="1" si="2"/>
        <v>1</v>
      </c>
      <c r="N180" s="46" t="str" cm="1">
        <f t="array" aca="1" ref="N180" ca="1">_xlfn.IFS(M180 = 1, "New Member", AND(M180 &gt; 1, M180 &lt; 5), "Bronze Member", AND(M180 &gt;= 5, M180 &lt; 10), "Silver Member", M180 &gt;= 10, "Gold Member")</f>
        <v>New Member</v>
      </c>
    </row>
    <row r="181" spans="2:14" x14ac:dyDescent="0.3">
      <c r="B181" s="49" t="str" cm="1">
        <f t="array" ref="B181">_xlfn.XLOOKUP('Cross Referenced Data'!$C181,CustomerPersonalData[[#All],[Customer Name]],CustomerPersonalData[[#All],[Customer ID]],,)</f>
        <v>CID0177</v>
      </c>
      <c r="C181" s="49" t="s">
        <v>360</v>
      </c>
      <c r="D181" s="50" t="s">
        <v>361</v>
      </c>
      <c r="E181" s="51">
        <v>30</v>
      </c>
      <c r="F181" s="50" t="str" cm="1">
        <f t="array" ref="F181">_xlfn.XLOOKUP('Cross Referenced Data'!$C181,CustomerSalesData[[#All],[Customer Name]],CustomerSalesData[[#All],[Age Group]],,)</f>
        <v>26 to 35</v>
      </c>
      <c r="G181" s="50" t="s">
        <v>8</v>
      </c>
      <c r="H181" s="51" cm="1">
        <f t="array" ref="H181">_xlfn.XLOOKUP('Cross Referenced Data'!$C181,CustomerSalesData[[#All],[Customer Name]],CustomerSalesData[[#All],[Total Purchases]],,,)</f>
        <v>64</v>
      </c>
      <c r="I181" s="50" t="str" cm="1">
        <f t="array" ref="I181">_xlfn.IFS(H181 &lt;= 10, "Low Purchaser", AND(H181 &gt; 10, H181 &lt;= 50), "Moderate Purchaser", AND(H181 &gt; 50, H181 &lt;= 80), "High Purchaser", H181 &gt; 80, "Top Purchaser")</f>
        <v>High Purchaser</v>
      </c>
      <c r="J181" s="52" cm="1">
        <f t="array" ref="J181">_xlfn.XLOOKUP('Cross Referenced Data'!$C181,CustomerSalesData[[#All],[Customer Name]],CustomerSalesData[[#All],[Purchase Amount]],,)</f>
        <v>463.21</v>
      </c>
      <c r="K181" s="50" t="str" cm="1">
        <f t="array" ref="K181">_xlfn.IFS(J181 &lt;= 500, "Low Value", AND(J181 &gt; 500, J181 &lt;= 2000), "Medium Value", AND(J181 &gt; 2000, J181 &lt;= 5000), "High Value", J181 &gt; 5000, "Premium Value")</f>
        <v>Low Value</v>
      </c>
      <c r="L181" s="51" cm="1">
        <f t="array" ref="L181">_xlfn.XLOOKUP('Cross Referenced Data'!$C181,CustomerSalesData[[#All],[Customer Name]],CustomerSalesData[[#All],[Customer Since]],,)</f>
        <v>2011</v>
      </c>
      <c r="M181" s="51">
        <f t="shared" ca="1" si="2"/>
        <v>13</v>
      </c>
      <c r="N181" s="50" t="str" cm="1">
        <f t="array" aca="1" ref="N181" ca="1">_xlfn.IFS(M181 = 1, "New Member", AND(M181 &gt; 1, M181 &lt; 5), "Bronze Member", AND(M181 &gt;= 5, M181 &lt; 10), "Silver Member", M181 &gt;= 10, "Gold Member")</f>
        <v>Gold Member</v>
      </c>
    </row>
    <row r="182" spans="2:14" x14ac:dyDescent="0.3">
      <c r="B182" s="45" t="str" cm="1">
        <f t="array" ref="B182">_xlfn.XLOOKUP('Cross Referenced Data'!$C182,CustomerPersonalData[[#All],[Customer Name]],CustomerPersonalData[[#All],[Customer ID]],,)</f>
        <v>CID0178</v>
      </c>
      <c r="C182" s="45" t="s">
        <v>362</v>
      </c>
      <c r="D182" s="46" t="s">
        <v>363</v>
      </c>
      <c r="E182" s="47">
        <v>65</v>
      </c>
      <c r="F182" s="46" t="str" cm="1">
        <f t="array" ref="F182">_xlfn.XLOOKUP('Cross Referenced Data'!$C182,CustomerSalesData[[#All],[Customer Name]],CustomerSalesData[[#All],[Age Group]],,)</f>
        <v>56 to 65</v>
      </c>
      <c r="G182" s="46" t="s">
        <v>8</v>
      </c>
      <c r="H182" s="47" cm="1">
        <f t="array" ref="H182">_xlfn.XLOOKUP('Cross Referenced Data'!$C182,CustomerSalesData[[#All],[Customer Name]],CustomerSalesData[[#All],[Total Purchases]],,,)</f>
        <v>21</v>
      </c>
      <c r="I182" s="46" t="str" cm="1">
        <f t="array" ref="I182">_xlfn.IFS(H182 &lt;= 10, "Low Purchaser", AND(H182 &gt; 10, H182 &lt;= 50), "Moderate Purchaser", AND(H182 &gt; 50, H182 &lt;= 80), "High Purchaser", H182 &gt; 80, "Top Purchaser")</f>
        <v>Moderate Purchaser</v>
      </c>
      <c r="J182" s="48" cm="1">
        <f t="array" ref="J182">_xlfn.XLOOKUP('Cross Referenced Data'!$C182,CustomerSalesData[[#All],[Customer Name]],CustomerSalesData[[#All],[Purchase Amount]],,)</f>
        <v>9807.5300000000007</v>
      </c>
      <c r="K182" s="46" t="str" cm="1">
        <f t="array" ref="K182">_xlfn.IFS(J182 &lt;= 500, "Low Value", AND(J182 &gt; 500, J182 &lt;= 2000), "Medium Value", AND(J182 &gt; 2000, J182 &lt;= 5000), "High Value", J182 &gt; 5000, "Premium Value")</f>
        <v>Premium Value</v>
      </c>
      <c r="L182" s="47" cm="1">
        <f t="array" ref="L182">_xlfn.XLOOKUP('Cross Referenced Data'!$C182,CustomerSalesData[[#All],[Customer Name]],CustomerSalesData[[#All],[Customer Since]],,)</f>
        <v>2012</v>
      </c>
      <c r="M182" s="47">
        <f t="shared" ca="1" si="2"/>
        <v>12</v>
      </c>
      <c r="N182" s="46" t="str" cm="1">
        <f t="array" aca="1" ref="N182" ca="1">_xlfn.IFS(M182 = 1, "New Member", AND(M182 &gt; 1, M182 &lt; 5), "Bronze Member", AND(M182 &gt;= 5, M182 &lt; 10), "Silver Member", M182 &gt;= 10, "Gold Member")</f>
        <v>Gold Member</v>
      </c>
    </row>
    <row r="183" spans="2:14" x14ac:dyDescent="0.3">
      <c r="B183" s="49" t="str" cm="1">
        <f t="array" ref="B183">_xlfn.XLOOKUP('Cross Referenced Data'!$C183,CustomerPersonalData[[#All],[Customer Name]],CustomerPersonalData[[#All],[Customer ID]],,)</f>
        <v>CID0179</v>
      </c>
      <c r="C183" s="49" t="s">
        <v>364</v>
      </c>
      <c r="D183" s="50" t="s">
        <v>365</v>
      </c>
      <c r="E183" s="51">
        <v>58</v>
      </c>
      <c r="F183" s="50" t="str" cm="1">
        <f t="array" ref="F183">_xlfn.XLOOKUP('Cross Referenced Data'!$C183,CustomerSalesData[[#All],[Customer Name]],CustomerSalesData[[#All],[Age Group]],,)</f>
        <v>56 to 65</v>
      </c>
      <c r="G183" s="50" t="s">
        <v>8</v>
      </c>
      <c r="H183" s="51" cm="1">
        <f t="array" ref="H183">_xlfn.XLOOKUP('Cross Referenced Data'!$C183,CustomerSalesData[[#All],[Customer Name]],CustomerSalesData[[#All],[Total Purchases]],,,)</f>
        <v>52</v>
      </c>
      <c r="I183" s="50" t="str" cm="1">
        <f t="array" ref="I183">_xlfn.IFS(H183 &lt;= 10, "Low Purchaser", AND(H183 &gt; 10, H183 &lt;= 50), "Moderate Purchaser", AND(H183 &gt; 50, H183 &lt;= 80), "High Purchaser", H183 &gt; 80, "Top Purchaser")</f>
        <v>High Purchaser</v>
      </c>
      <c r="J183" s="52" cm="1">
        <f t="array" ref="J183">_xlfn.XLOOKUP('Cross Referenced Data'!$C183,CustomerSalesData[[#All],[Customer Name]],CustomerSalesData[[#All],[Purchase Amount]],,)</f>
        <v>8229.43</v>
      </c>
      <c r="K183" s="50" t="str" cm="1">
        <f t="array" ref="K183">_xlfn.IFS(J183 &lt;= 500, "Low Value", AND(J183 &gt; 500, J183 &lt;= 2000), "Medium Value", AND(J183 &gt; 2000, J183 &lt;= 5000), "High Value", J183 &gt; 5000, "Premium Value")</f>
        <v>Premium Value</v>
      </c>
      <c r="L183" s="51" cm="1">
        <f t="array" ref="L183">_xlfn.XLOOKUP('Cross Referenced Data'!$C183,CustomerSalesData[[#All],[Customer Name]],CustomerSalesData[[#All],[Customer Since]],,)</f>
        <v>2022</v>
      </c>
      <c r="M183" s="51">
        <f t="shared" ca="1" si="2"/>
        <v>2</v>
      </c>
      <c r="N183" s="50" t="str" cm="1">
        <f t="array" aca="1" ref="N183" ca="1">_xlfn.IFS(M183 = 1, "New Member", AND(M183 &gt; 1, M183 &lt; 5), "Bronze Member", AND(M183 &gt;= 5, M183 &lt; 10), "Silver Member", M183 &gt;= 10, "Gold Member")</f>
        <v>Bronze Member</v>
      </c>
    </row>
    <row r="184" spans="2:14" x14ac:dyDescent="0.3">
      <c r="B184" s="45" t="str" cm="1">
        <f t="array" ref="B184">_xlfn.XLOOKUP('Cross Referenced Data'!$C184,CustomerPersonalData[[#All],[Customer Name]],CustomerPersonalData[[#All],[Customer ID]],,)</f>
        <v>CID0180</v>
      </c>
      <c r="C184" s="45" t="s">
        <v>366</v>
      </c>
      <c r="D184" s="46" t="s">
        <v>367</v>
      </c>
      <c r="E184" s="47">
        <v>64</v>
      </c>
      <c r="F184" s="46" t="str" cm="1">
        <f t="array" ref="F184">_xlfn.XLOOKUP('Cross Referenced Data'!$C184,CustomerSalesData[[#All],[Customer Name]],CustomerSalesData[[#All],[Age Group]],,)</f>
        <v>56 to 65</v>
      </c>
      <c r="G184" s="46" t="s">
        <v>8</v>
      </c>
      <c r="H184" s="47" cm="1">
        <f t="array" ref="H184">_xlfn.XLOOKUP('Cross Referenced Data'!$C184,CustomerSalesData[[#All],[Customer Name]],CustomerSalesData[[#All],[Total Purchases]],,,)</f>
        <v>35</v>
      </c>
      <c r="I184" s="46" t="str" cm="1">
        <f t="array" ref="I184">_xlfn.IFS(H184 &lt;= 10, "Low Purchaser", AND(H184 &gt; 10, H184 &lt;= 50), "Moderate Purchaser", AND(H184 &gt; 50, H184 &lt;= 80), "High Purchaser", H184 &gt; 80, "Top Purchaser")</f>
        <v>Moderate Purchaser</v>
      </c>
      <c r="J184" s="48" cm="1">
        <f t="array" ref="J184">_xlfn.XLOOKUP('Cross Referenced Data'!$C184,CustomerSalesData[[#All],[Customer Name]],CustomerSalesData[[#All],[Purchase Amount]],,)</f>
        <v>1847.15</v>
      </c>
      <c r="K184" s="46" t="str" cm="1">
        <f t="array" ref="K184">_xlfn.IFS(J184 &lt;= 500, "Low Value", AND(J184 &gt; 500, J184 &lt;= 2000), "Medium Value", AND(J184 &gt; 2000, J184 &lt;= 5000), "High Value", J184 &gt; 5000, "Premium Value")</f>
        <v>Medium Value</v>
      </c>
      <c r="L184" s="47" cm="1">
        <f t="array" ref="L184">_xlfn.XLOOKUP('Cross Referenced Data'!$C184,CustomerSalesData[[#All],[Customer Name]],CustomerSalesData[[#All],[Customer Since]],,)</f>
        <v>2012</v>
      </c>
      <c r="M184" s="47">
        <f t="shared" ca="1" si="2"/>
        <v>12</v>
      </c>
      <c r="N184" s="46" t="str" cm="1">
        <f t="array" aca="1" ref="N184" ca="1">_xlfn.IFS(M184 = 1, "New Member", AND(M184 &gt; 1, M184 &lt; 5), "Bronze Member", AND(M184 &gt;= 5, M184 &lt; 10), "Silver Member", M184 &gt;= 10, "Gold Member")</f>
        <v>Gold Member</v>
      </c>
    </row>
    <row r="185" spans="2:14" x14ac:dyDescent="0.3">
      <c r="B185" s="49" t="str" cm="1">
        <f t="array" ref="B185">_xlfn.XLOOKUP('Cross Referenced Data'!$C185,CustomerPersonalData[[#All],[Customer Name]],CustomerPersonalData[[#All],[Customer ID]],,)</f>
        <v>CID0181</v>
      </c>
      <c r="C185" s="49" t="s">
        <v>368</v>
      </c>
      <c r="D185" s="50" t="s">
        <v>369</v>
      </c>
      <c r="E185" s="51">
        <v>62</v>
      </c>
      <c r="F185" s="50" t="str" cm="1">
        <f t="array" ref="F185">_xlfn.XLOOKUP('Cross Referenced Data'!$C185,CustomerSalesData[[#All],[Customer Name]],CustomerSalesData[[#All],[Age Group]],,)</f>
        <v>56 to 65</v>
      </c>
      <c r="G185" s="50" t="s">
        <v>13</v>
      </c>
      <c r="H185" s="51" cm="1">
        <f t="array" ref="H185">_xlfn.XLOOKUP('Cross Referenced Data'!$C185,CustomerSalesData[[#All],[Customer Name]],CustomerSalesData[[#All],[Total Purchases]],,,)</f>
        <v>5</v>
      </c>
      <c r="I185" s="50" t="str" cm="1">
        <f t="array" ref="I185">_xlfn.IFS(H185 &lt;= 10, "Low Purchaser", AND(H185 &gt; 10, H185 &lt;= 50), "Moderate Purchaser", AND(H185 &gt; 50, H185 &lt;= 80), "High Purchaser", H185 &gt; 80, "Top Purchaser")</f>
        <v>Low Purchaser</v>
      </c>
      <c r="J185" s="52" cm="1">
        <f t="array" ref="J185">_xlfn.XLOOKUP('Cross Referenced Data'!$C185,CustomerSalesData[[#All],[Customer Name]],CustomerSalesData[[#All],[Purchase Amount]],,)</f>
        <v>1188.5899999999999</v>
      </c>
      <c r="K185" s="50" t="str" cm="1">
        <f t="array" ref="K185">_xlfn.IFS(J185 &lt;= 500, "Low Value", AND(J185 &gt; 500, J185 &lt;= 2000), "Medium Value", AND(J185 &gt; 2000, J185 &lt;= 5000), "High Value", J185 &gt; 5000, "Premium Value")</f>
        <v>Medium Value</v>
      </c>
      <c r="L185" s="51" cm="1">
        <f t="array" ref="L185">_xlfn.XLOOKUP('Cross Referenced Data'!$C185,CustomerSalesData[[#All],[Customer Name]],CustomerSalesData[[#All],[Customer Since]],,)</f>
        <v>2014</v>
      </c>
      <c r="M185" s="51">
        <f t="shared" ca="1" si="2"/>
        <v>10</v>
      </c>
      <c r="N185" s="50" t="str" cm="1">
        <f t="array" aca="1" ref="N185" ca="1">_xlfn.IFS(M185 = 1, "New Member", AND(M185 &gt; 1, M185 &lt; 5), "Bronze Member", AND(M185 &gt;= 5, M185 &lt; 10), "Silver Member", M185 &gt;= 10, "Gold Member")</f>
        <v>Gold Member</v>
      </c>
    </row>
    <row r="186" spans="2:14" x14ac:dyDescent="0.3">
      <c r="B186" s="45" t="str" cm="1">
        <f t="array" ref="B186">_xlfn.XLOOKUP('Cross Referenced Data'!$C186,CustomerPersonalData[[#All],[Customer Name]],CustomerPersonalData[[#All],[Customer ID]],,)</f>
        <v>CID0182</v>
      </c>
      <c r="C186" s="45" t="s">
        <v>370</v>
      </c>
      <c r="D186" s="46" t="s">
        <v>371</v>
      </c>
      <c r="E186" s="47">
        <v>51</v>
      </c>
      <c r="F186" s="46" t="str" cm="1">
        <f t="array" ref="F186">_xlfn.XLOOKUP('Cross Referenced Data'!$C186,CustomerSalesData[[#All],[Customer Name]],CustomerSalesData[[#All],[Age Group]],,)</f>
        <v>46 to 55</v>
      </c>
      <c r="G186" s="46" t="s">
        <v>8</v>
      </c>
      <c r="H186" s="47" cm="1">
        <f t="array" ref="H186">_xlfn.XLOOKUP('Cross Referenced Data'!$C186,CustomerSalesData[[#All],[Customer Name]],CustomerSalesData[[#All],[Total Purchases]],,,)</f>
        <v>87</v>
      </c>
      <c r="I186" s="46" t="str" cm="1">
        <f t="array" ref="I186">_xlfn.IFS(H186 &lt;= 10, "Low Purchaser", AND(H186 &gt; 10, H186 &lt;= 50), "Moderate Purchaser", AND(H186 &gt; 50, H186 &lt;= 80), "High Purchaser", H186 &gt; 80, "Top Purchaser")</f>
        <v>Top Purchaser</v>
      </c>
      <c r="J186" s="48" cm="1">
        <f t="array" ref="J186">_xlfn.XLOOKUP('Cross Referenced Data'!$C186,CustomerSalesData[[#All],[Customer Name]],CustomerSalesData[[#All],[Purchase Amount]],,)</f>
        <v>6283.47</v>
      </c>
      <c r="K186" s="46" t="str" cm="1">
        <f t="array" ref="K186">_xlfn.IFS(J186 &lt;= 500, "Low Value", AND(J186 &gt; 500, J186 &lt;= 2000), "Medium Value", AND(J186 &gt; 2000, J186 &lt;= 5000), "High Value", J186 &gt; 5000, "Premium Value")</f>
        <v>Premium Value</v>
      </c>
      <c r="L186" s="47" cm="1">
        <f t="array" ref="L186">_xlfn.XLOOKUP('Cross Referenced Data'!$C186,CustomerSalesData[[#All],[Customer Name]],CustomerSalesData[[#All],[Customer Since]],,)</f>
        <v>2015</v>
      </c>
      <c r="M186" s="47">
        <f t="shared" ca="1" si="2"/>
        <v>9</v>
      </c>
      <c r="N186" s="46" t="str" cm="1">
        <f t="array" aca="1" ref="N186" ca="1">_xlfn.IFS(M186 = 1, "New Member", AND(M186 &gt; 1, M186 &lt; 5), "Bronze Member", AND(M186 &gt;= 5, M186 &lt; 10), "Silver Member", M186 &gt;= 10, "Gold Member")</f>
        <v>Silver Member</v>
      </c>
    </row>
    <row r="187" spans="2:14" x14ac:dyDescent="0.3">
      <c r="B187" s="49" t="str" cm="1">
        <f t="array" ref="B187">_xlfn.XLOOKUP('Cross Referenced Data'!$C187,CustomerPersonalData[[#All],[Customer Name]],CustomerPersonalData[[#All],[Customer ID]],,)</f>
        <v>CID0183</v>
      </c>
      <c r="C187" s="49" t="s">
        <v>372</v>
      </c>
      <c r="D187" s="50" t="s">
        <v>373</v>
      </c>
      <c r="E187" s="51">
        <v>63</v>
      </c>
      <c r="F187" s="50" t="str" cm="1">
        <f t="array" ref="F187">_xlfn.XLOOKUP('Cross Referenced Data'!$C187,CustomerSalesData[[#All],[Customer Name]],CustomerSalesData[[#All],[Age Group]],,)</f>
        <v>56 to 65</v>
      </c>
      <c r="G187" s="50" t="s">
        <v>8</v>
      </c>
      <c r="H187" s="51" cm="1">
        <f t="array" ref="H187">_xlfn.XLOOKUP('Cross Referenced Data'!$C187,CustomerSalesData[[#All],[Customer Name]],CustomerSalesData[[#All],[Total Purchases]],,,)</f>
        <v>6</v>
      </c>
      <c r="I187" s="50" t="str" cm="1">
        <f t="array" ref="I187">_xlfn.IFS(H187 &lt;= 10, "Low Purchaser", AND(H187 &gt; 10, H187 &lt;= 50), "Moderate Purchaser", AND(H187 &gt; 50, H187 &lt;= 80), "High Purchaser", H187 &gt; 80, "Top Purchaser")</f>
        <v>Low Purchaser</v>
      </c>
      <c r="J187" s="52" cm="1">
        <f t="array" ref="J187">_xlfn.XLOOKUP('Cross Referenced Data'!$C187,CustomerSalesData[[#All],[Customer Name]],CustomerSalesData[[#All],[Purchase Amount]],,)</f>
        <v>5446.43</v>
      </c>
      <c r="K187" s="50" t="str" cm="1">
        <f t="array" ref="K187">_xlfn.IFS(J187 &lt;= 500, "Low Value", AND(J187 &gt; 500, J187 &lt;= 2000), "Medium Value", AND(J187 &gt; 2000, J187 &lt;= 5000), "High Value", J187 &gt; 5000, "Premium Value")</f>
        <v>Premium Value</v>
      </c>
      <c r="L187" s="51" cm="1">
        <f t="array" ref="L187">_xlfn.XLOOKUP('Cross Referenced Data'!$C187,CustomerSalesData[[#All],[Customer Name]],CustomerSalesData[[#All],[Customer Since]],,)</f>
        <v>2011</v>
      </c>
      <c r="M187" s="51">
        <f t="shared" ca="1" si="2"/>
        <v>13</v>
      </c>
      <c r="N187" s="50" t="str" cm="1">
        <f t="array" aca="1" ref="N187" ca="1">_xlfn.IFS(M187 = 1, "New Member", AND(M187 &gt; 1, M187 &lt; 5), "Bronze Member", AND(M187 &gt;= 5, M187 &lt; 10), "Silver Member", M187 &gt;= 10, "Gold Member")</f>
        <v>Gold Member</v>
      </c>
    </row>
    <row r="188" spans="2:14" x14ac:dyDescent="0.3">
      <c r="B188" s="45" t="str" cm="1">
        <f t="array" ref="B188">_xlfn.XLOOKUP('Cross Referenced Data'!$C188,CustomerPersonalData[[#All],[Customer Name]],CustomerPersonalData[[#All],[Customer ID]],,)</f>
        <v>CID0184</v>
      </c>
      <c r="C188" s="45" t="s">
        <v>374</v>
      </c>
      <c r="D188" s="46" t="s">
        <v>375</v>
      </c>
      <c r="E188" s="47">
        <v>18</v>
      </c>
      <c r="F188" s="46" t="str" cm="1">
        <f t="array" ref="F188">_xlfn.XLOOKUP('Cross Referenced Data'!$C188,CustomerSalesData[[#All],[Customer Name]],CustomerSalesData[[#All],[Age Group]],,)</f>
        <v>18 to 25</v>
      </c>
      <c r="G188" s="46" t="s">
        <v>8</v>
      </c>
      <c r="H188" s="47" cm="1">
        <f t="array" ref="H188">_xlfn.XLOOKUP('Cross Referenced Data'!$C188,CustomerSalesData[[#All],[Customer Name]],CustomerSalesData[[#All],[Total Purchases]],,,)</f>
        <v>18</v>
      </c>
      <c r="I188" s="46" t="str" cm="1">
        <f t="array" ref="I188">_xlfn.IFS(H188 &lt;= 10, "Low Purchaser", AND(H188 &gt; 10, H188 &lt;= 50), "Moderate Purchaser", AND(H188 &gt; 50, H188 &lt;= 80), "High Purchaser", H188 &gt; 80, "Top Purchaser")</f>
        <v>Moderate Purchaser</v>
      </c>
      <c r="J188" s="48" cm="1">
        <f t="array" ref="J188">_xlfn.XLOOKUP('Cross Referenced Data'!$C188,CustomerSalesData[[#All],[Customer Name]],CustomerSalesData[[#All],[Purchase Amount]],,)</f>
        <v>4744.46</v>
      </c>
      <c r="K188" s="46" t="str" cm="1">
        <f t="array" ref="K188">_xlfn.IFS(J188 &lt;= 500, "Low Value", AND(J188 &gt; 500, J188 &lt;= 2000), "Medium Value", AND(J188 &gt; 2000, J188 &lt;= 5000), "High Value", J188 &gt; 5000, "Premium Value")</f>
        <v>High Value</v>
      </c>
      <c r="L188" s="47" cm="1">
        <f t="array" ref="L188">_xlfn.XLOOKUP('Cross Referenced Data'!$C188,CustomerSalesData[[#All],[Customer Name]],CustomerSalesData[[#All],[Customer Since]],,)</f>
        <v>2011</v>
      </c>
      <c r="M188" s="47">
        <f t="shared" ca="1" si="2"/>
        <v>13</v>
      </c>
      <c r="N188" s="46" t="str" cm="1">
        <f t="array" aca="1" ref="N188" ca="1">_xlfn.IFS(M188 = 1, "New Member", AND(M188 &gt; 1, M188 &lt; 5), "Bronze Member", AND(M188 &gt;= 5, M188 &lt; 10), "Silver Member", M188 &gt;= 10, "Gold Member")</f>
        <v>Gold Member</v>
      </c>
    </row>
    <row r="189" spans="2:14" x14ac:dyDescent="0.3">
      <c r="B189" s="49" t="str" cm="1">
        <f t="array" ref="B189">_xlfn.XLOOKUP('Cross Referenced Data'!$C189,CustomerPersonalData[[#All],[Customer Name]],CustomerPersonalData[[#All],[Customer ID]],,)</f>
        <v>CID0185</v>
      </c>
      <c r="C189" s="49" t="s">
        <v>376</v>
      </c>
      <c r="D189" s="50" t="s">
        <v>377</v>
      </c>
      <c r="E189" s="51">
        <v>68</v>
      </c>
      <c r="F189" s="50" t="str" cm="1">
        <f t="array" ref="F189">_xlfn.XLOOKUP('Cross Referenced Data'!$C189,CustomerSalesData[[#All],[Customer Name]],CustomerSalesData[[#All],[Age Group]],,)</f>
        <v>66 to 70</v>
      </c>
      <c r="G189" s="50" t="s">
        <v>8</v>
      </c>
      <c r="H189" s="51" cm="1">
        <f t="array" ref="H189">_xlfn.XLOOKUP('Cross Referenced Data'!$C189,CustomerSalesData[[#All],[Customer Name]],CustomerSalesData[[#All],[Total Purchases]],,,)</f>
        <v>89</v>
      </c>
      <c r="I189" s="50" t="str" cm="1">
        <f t="array" ref="I189">_xlfn.IFS(H189 &lt;= 10, "Low Purchaser", AND(H189 &gt; 10, H189 &lt;= 50), "Moderate Purchaser", AND(H189 &gt; 50, H189 &lt;= 80), "High Purchaser", H189 &gt; 80, "Top Purchaser")</f>
        <v>Top Purchaser</v>
      </c>
      <c r="J189" s="52" cm="1">
        <f t="array" ref="J189">_xlfn.XLOOKUP('Cross Referenced Data'!$C189,CustomerSalesData[[#All],[Customer Name]],CustomerSalesData[[#All],[Purchase Amount]],,)</f>
        <v>5801.37</v>
      </c>
      <c r="K189" s="50" t="str" cm="1">
        <f t="array" ref="K189">_xlfn.IFS(J189 &lt;= 500, "Low Value", AND(J189 &gt; 500, J189 &lt;= 2000), "Medium Value", AND(J189 &gt; 2000, J189 &lt;= 5000), "High Value", J189 &gt; 5000, "Premium Value")</f>
        <v>Premium Value</v>
      </c>
      <c r="L189" s="51" cm="1">
        <f t="array" ref="L189">_xlfn.XLOOKUP('Cross Referenced Data'!$C189,CustomerSalesData[[#All],[Customer Name]],CustomerSalesData[[#All],[Customer Since]],,)</f>
        <v>2016</v>
      </c>
      <c r="M189" s="51">
        <f t="shared" ca="1" si="2"/>
        <v>8</v>
      </c>
      <c r="N189" s="50" t="str" cm="1">
        <f t="array" aca="1" ref="N189" ca="1">_xlfn.IFS(M189 = 1, "New Member", AND(M189 &gt; 1, M189 &lt; 5), "Bronze Member", AND(M189 &gt;= 5, M189 &lt; 10), "Silver Member", M189 &gt;= 10, "Gold Member")</f>
        <v>Silver Member</v>
      </c>
    </row>
    <row r="190" spans="2:14" x14ac:dyDescent="0.3">
      <c r="B190" s="45" t="str" cm="1">
        <f t="array" ref="B190">_xlfn.XLOOKUP('Cross Referenced Data'!$C190,CustomerPersonalData[[#All],[Customer Name]],CustomerPersonalData[[#All],[Customer ID]],,)</f>
        <v>CID0186</v>
      </c>
      <c r="C190" s="45" t="s">
        <v>378</v>
      </c>
      <c r="D190" s="46" t="s">
        <v>379</v>
      </c>
      <c r="E190" s="47">
        <v>62</v>
      </c>
      <c r="F190" s="46" t="str" cm="1">
        <f t="array" ref="F190">_xlfn.XLOOKUP('Cross Referenced Data'!$C190,CustomerSalesData[[#All],[Customer Name]],CustomerSalesData[[#All],[Age Group]],,)</f>
        <v>56 to 65</v>
      </c>
      <c r="G190" s="46" t="s">
        <v>13</v>
      </c>
      <c r="H190" s="47" cm="1">
        <f t="array" ref="H190">_xlfn.XLOOKUP('Cross Referenced Data'!$C190,CustomerSalesData[[#All],[Customer Name]],CustomerSalesData[[#All],[Total Purchases]],,,)</f>
        <v>47</v>
      </c>
      <c r="I190" s="46" t="str" cm="1">
        <f t="array" ref="I190">_xlfn.IFS(H190 &lt;= 10, "Low Purchaser", AND(H190 &gt; 10, H190 &lt;= 50), "Moderate Purchaser", AND(H190 &gt; 50, H190 &lt;= 80), "High Purchaser", H190 &gt; 80, "Top Purchaser")</f>
        <v>Moderate Purchaser</v>
      </c>
      <c r="J190" s="48" cm="1">
        <f t="array" ref="J190">_xlfn.XLOOKUP('Cross Referenced Data'!$C190,CustomerSalesData[[#All],[Customer Name]],CustomerSalesData[[#All],[Purchase Amount]],,)</f>
        <v>8266.61</v>
      </c>
      <c r="K190" s="46" t="str" cm="1">
        <f t="array" ref="K190">_xlfn.IFS(J190 &lt;= 500, "Low Value", AND(J190 &gt; 500, J190 &lt;= 2000), "Medium Value", AND(J190 &gt; 2000, J190 &lt;= 5000), "High Value", J190 &gt; 5000, "Premium Value")</f>
        <v>Premium Value</v>
      </c>
      <c r="L190" s="47" cm="1">
        <f t="array" ref="L190">_xlfn.XLOOKUP('Cross Referenced Data'!$C190,CustomerSalesData[[#All],[Customer Name]],CustomerSalesData[[#All],[Customer Since]],,)</f>
        <v>2016</v>
      </c>
      <c r="M190" s="47">
        <f t="shared" ca="1" si="2"/>
        <v>8</v>
      </c>
      <c r="N190" s="46" t="str" cm="1">
        <f t="array" aca="1" ref="N190" ca="1">_xlfn.IFS(M190 = 1, "New Member", AND(M190 &gt; 1, M190 &lt; 5), "Bronze Member", AND(M190 &gt;= 5, M190 &lt; 10), "Silver Member", M190 &gt;= 10, "Gold Member")</f>
        <v>Silver Member</v>
      </c>
    </row>
    <row r="191" spans="2:14" x14ac:dyDescent="0.3">
      <c r="B191" s="49" t="str" cm="1">
        <f t="array" ref="B191">_xlfn.XLOOKUP('Cross Referenced Data'!$C191,CustomerPersonalData[[#All],[Customer Name]],CustomerPersonalData[[#All],[Customer ID]],,)</f>
        <v>CID0187</v>
      </c>
      <c r="C191" s="49" t="s">
        <v>380</v>
      </c>
      <c r="D191" s="50" t="s">
        <v>381</v>
      </c>
      <c r="E191" s="51">
        <v>25</v>
      </c>
      <c r="F191" s="50" t="str" cm="1">
        <f t="array" ref="F191">_xlfn.XLOOKUP('Cross Referenced Data'!$C191,CustomerSalesData[[#All],[Customer Name]],CustomerSalesData[[#All],[Age Group]],,)</f>
        <v>18 to 25</v>
      </c>
      <c r="G191" s="50" t="s">
        <v>13</v>
      </c>
      <c r="H191" s="51" cm="1">
        <f t="array" ref="H191">_xlfn.XLOOKUP('Cross Referenced Data'!$C191,CustomerSalesData[[#All],[Customer Name]],CustomerSalesData[[#All],[Total Purchases]],,,)</f>
        <v>15</v>
      </c>
      <c r="I191" s="50" t="str" cm="1">
        <f t="array" ref="I191">_xlfn.IFS(H191 &lt;= 10, "Low Purchaser", AND(H191 &gt; 10, H191 &lt;= 50), "Moderate Purchaser", AND(H191 &gt; 50, H191 &lt;= 80), "High Purchaser", H191 &gt; 80, "Top Purchaser")</f>
        <v>Moderate Purchaser</v>
      </c>
      <c r="J191" s="52" cm="1">
        <f t="array" ref="J191">_xlfn.XLOOKUP('Cross Referenced Data'!$C191,CustomerSalesData[[#All],[Customer Name]],CustomerSalesData[[#All],[Purchase Amount]],,)</f>
        <v>6130.98</v>
      </c>
      <c r="K191" s="50" t="str" cm="1">
        <f t="array" ref="K191">_xlfn.IFS(J191 &lt;= 500, "Low Value", AND(J191 &gt; 500, J191 &lt;= 2000), "Medium Value", AND(J191 &gt; 2000, J191 &lt;= 5000), "High Value", J191 &gt; 5000, "Premium Value")</f>
        <v>Premium Value</v>
      </c>
      <c r="L191" s="51" cm="1">
        <f t="array" ref="L191">_xlfn.XLOOKUP('Cross Referenced Data'!$C191,CustomerSalesData[[#All],[Customer Name]],CustomerSalesData[[#All],[Customer Since]],,)</f>
        <v>2015</v>
      </c>
      <c r="M191" s="51">
        <f t="shared" ca="1" si="2"/>
        <v>9</v>
      </c>
      <c r="N191" s="50" t="str" cm="1">
        <f t="array" aca="1" ref="N191" ca="1">_xlfn.IFS(M191 = 1, "New Member", AND(M191 &gt; 1, M191 &lt; 5), "Bronze Member", AND(M191 &gt;= 5, M191 &lt; 10), "Silver Member", M191 &gt;= 10, "Gold Member")</f>
        <v>Silver Member</v>
      </c>
    </row>
    <row r="192" spans="2:14" x14ac:dyDescent="0.3">
      <c r="B192" s="45" t="str" cm="1">
        <f t="array" ref="B192">_xlfn.XLOOKUP('Cross Referenced Data'!$C192,CustomerPersonalData[[#All],[Customer Name]],CustomerPersonalData[[#All],[Customer ID]],,)</f>
        <v>CID0188</v>
      </c>
      <c r="C192" s="45" t="s">
        <v>382</v>
      </c>
      <c r="D192" s="46" t="s">
        <v>383</v>
      </c>
      <c r="E192" s="47">
        <v>61</v>
      </c>
      <c r="F192" s="46" t="str" cm="1">
        <f t="array" ref="F192">_xlfn.XLOOKUP('Cross Referenced Data'!$C192,CustomerSalesData[[#All],[Customer Name]],CustomerSalesData[[#All],[Age Group]],,)</f>
        <v>56 to 65</v>
      </c>
      <c r="G192" s="46" t="s">
        <v>8</v>
      </c>
      <c r="H192" s="47" cm="1">
        <f t="array" ref="H192">_xlfn.XLOOKUP('Cross Referenced Data'!$C192,CustomerSalesData[[#All],[Customer Name]],CustomerSalesData[[#All],[Total Purchases]],,,)</f>
        <v>71</v>
      </c>
      <c r="I192" s="46" t="str" cm="1">
        <f t="array" ref="I192">_xlfn.IFS(H192 &lt;= 10, "Low Purchaser", AND(H192 &gt; 10, H192 &lt;= 50), "Moderate Purchaser", AND(H192 &gt; 50, H192 &lt;= 80), "High Purchaser", H192 &gt; 80, "Top Purchaser")</f>
        <v>High Purchaser</v>
      </c>
      <c r="J192" s="48" cm="1">
        <f t="array" ref="J192">_xlfn.XLOOKUP('Cross Referenced Data'!$C192,CustomerSalesData[[#All],[Customer Name]],CustomerSalesData[[#All],[Purchase Amount]],,)</f>
        <v>9449.06</v>
      </c>
      <c r="K192" s="46" t="str" cm="1">
        <f t="array" ref="K192">_xlfn.IFS(J192 &lt;= 500, "Low Value", AND(J192 &gt; 500, J192 &lt;= 2000), "Medium Value", AND(J192 &gt; 2000, J192 &lt;= 5000), "High Value", J192 &gt; 5000, "Premium Value")</f>
        <v>Premium Value</v>
      </c>
      <c r="L192" s="47" cm="1">
        <f t="array" ref="L192">_xlfn.XLOOKUP('Cross Referenced Data'!$C192,CustomerSalesData[[#All],[Customer Name]],CustomerSalesData[[#All],[Customer Since]],,)</f>
        <v>2010</v>
      </c>
      <c r="M192" s="47">
        <f t="shared" ca="1" si="2"/>
        <v>14</v>
      </c>
      <c r="N192" s="46" t="str" cm="1">
        <f t="array" aca="1" ref="N192" ca="1">_xlfn.IFS(M192 = 1, "New Member", AND(M192 &gt; 1, M192 &lt; 5), "Bronze Member", AND(M192 &gt;= 5, M192 &lt; 10), "Silver Member", M192 &gt;= 10, "Gold Member")</f>
        <v>Gold Member</v>
      </c>
    </row>
    <row r="193" spans="2:14" x14ac:dyDescent="0.3">
      <c r="B193" s="49" t="str" cm="1">
        <f t="array" ref="B193">_xlfn.XLOOKUP('Cross Referenced Data'!$C193,CustomerPersonalData[[#All],[Customer Name]],CustomerPersonalData[[#All],[Customer ID]],,)</f>
        <v>CID0189</v>
      </c>
      <c r="C193" s="49" t="s">
        <v>384</v>
      </c>
      <c r="D193" s="50" t="s">
        <v>385</v>
      </c>
      <c r="E193" s="51">
        <v>53</v>
      </c>
      <c r="F193" s="50" t="str" cm="1">
        <f t="array" ref="F193">_xlfn.XLOOKUP('Cross Referenced Data'!$C193,CustomerSalesData[[#All],[Customer Name]],CustomerSalesData[[#All],[Age Group]],,)</f>
        <v>46 to 55</v>
      </c>
      <c r="G193" s="50" t="s">
        <v>8</v>
      </c>
      <c r="H193" s="51" cm="1">
        <f t="array" ref="H193">_xlfn.XLOOKUP('Cross Referenced Data'!$C193,CustomerSalesData[[#All],[Customer Name]],CustomerSalesData[[#All],[Total Purchases]],,,)</f>
        <v>97</v>
      </c>
      <c r="I193" s="50" t="str" cm="1">
        <f t="array" ref="I193">_xlfn.IFS(H193 &lt;= 10, "Low Purchaser", AND(H193 &gt; 10, H193 &lt;= 50), "Moderate Purchaser", AND(H193 &gt; 50, H193 &lt;= 80), "High Purchaser", H193 &gt; 80, "Top Purchaser")</f>
        <v>Top Purchaser</v>
      </c>
      <c r="J193" s="52" cm="1">
        <f t="array" ref="J193">_xlfn.XLOOKUP('Cross Referenced Data'!$C193,CustomerSalesData[[#All],[Customer Name]],CustomerSalesData[[#All],[Purchase Amount]],,)</f>
        <v>4143.6400000000003</v>
      </c>
      <c r="K193" s="50" t="str" cm="1">
        <f t="array" ref="K193">_xlfn.IFS(J193 &lt;= 500, "Low Value", AND(J193 &gt; 500, J193 &lt;= 2000), "Medium Value", AND(J193 &gt; 2000, J193 &lt;= 5000), "High Value", J193 &gt; 5000, "Premium Value")</f>
        <v>High Value</v>
      </c>
      <c r="L193" s="51" cm="1">
        <f t="array" ref="L193">_xlfn.XLOOKUP('Cross Referenced Data'!$C193,CustomerSalesData[[#All],[Customer Name]],CustomerSalesData[[#All],[Customer Since]],,)</f>
        <v>2016</v>
      </c>
      <c r="M193" s="51">
        <f t="shared" ca="1" si="2"/>
        <v>8</v>
      </c>
      <c r="N193" s="50" t="str" cm="1">
        <f t="array" aca="1" ref="N193" ca="1">_xlfn.IFS(M193 = 1, "New Member", AND(M193 &gt; 1, M193 &lt; 5), "Bronze Member", AND(M193 &gt;= 5, M193 &lt; 10), "Silver Member", M193 &gt;= 10, "Gold Member")</f>
        <v>Silver Member</v>
      </c>
    </row>
    <row r="194" spans="2:14" x14ac:dyDescent="0.3">
      <c r="B194" s="45" t="str" cm="1">
        <f t="array" ref="B194">_xlfn.XLOOKUP('Cross Referenced Data'!$C194,CustomerPersonalData[[#All],[Customer Name]],CustomerPersonalData[[#All],[Customer ID]],,)</f>
        <v>CID0190</v>
      </c>
      <c r="C194" s="45" t="s">
        <v>386</v>
      </c>
      <c r="D194" s="46" t="s">
        <v>387</v>
      </c>
      <c r="E194" s="47">
        <v>66</v>
      </c>
      <c r="F194" s="46" t="str" cm="1">
        <f t="array" ref="F194">_xlfn.XLOOKUP('Cross Referenced Data'!$C194,CustomerSalesData[[#All],[Customer Name]],CustomerSalesData[[#All],[Age Group]],,)</f>
        <v>66 to 70</v>
      </c>
      <c r="G194" s="46" t="s">
        <v>8</v>
      </c>
      <c r="H194" s="47" cm="1">
        <f t="array" ref="H194">_xlfn.XLOOKUP('Cross Referenced Data'!$C194,CustomerSalesData[[#All],[Customer Name]],CustomerSalesData[[#All],[Total Purchases]],,,)</f>
        <v>23</v>
      </c>
      <c r="I194" s="46" t="str" cm="1">
        <f t="array" ref="I194">_xlfn.IFS(H194 &lt;= 10, "Low Purchaser", AND(H194 &gt; 10, H194 &lt;= 50), "Moderate Purchaser", AND(H194 &gt; 50, H194 &lt;= 80), "High Purchaser", H194 &gt; 80, "Top Purchaser")</f>
        <v>Moderate Purchaser</v>
      </c>
      <c r="J194" s="48" cm="1">
        <f t="array" ref="J194">_xlfn.XLOOKUP('Cross Referenced Data'!$C194,CustomerSalesData[[#All],[Customer Name]],CustomerSalesData[[#All],[Purchase Amount]],,)</f>
        <v>7298.88</v>
      </c>
      <c r="K194" s="46" t="str" cm="1">
        <f t="array" ref="K194">_xlfn.IFS(J194 &lt;= 500, "Low Value", AND(J194 &gt; 500, J194 &lt;= 2000), "Medium Value", AND(J194 &gt; 2000, J194 &lt;= 5000), "High Value", J194 &gt; 5000, "Premium Value")</f>
        <v>Premium Value</v>
      </c>
      <c r="L194" s="47" cm="1">
        <f t="array" ref="L194">_xlfn.XLOOKUP('Cross Referenced Data'!$C194,CustomerSalesData[[#All],[Customer Name]],CustomerSalesData[[#All],[Customer Since]],,)</f>
        <v>2019</v>
      </c>
      <c r="M194" s="47">
        <f t="shared" ca="1" si="2"/>
        <v>5</v>
      </c>
      <c r="N194" s="46" t="str" cm="1">
        <f t="array" aca="1" ref="N194" ca="1">_xlfn.IFS(M194 = 1, "New Member", AND(M194 &gt; 1, M194 &lt; 5), "Bronze Member", AND(M194 &gt;= 5, M194 &lt; 10), "Silver Member", M194 &gt;= 10, "Gold Member")</f>
        <v>Silver Member</v>
      </c>
    </row>
    <row r="195" spans="2:14" x14ac:dyDescent="0.3">
      <c r="B195" s="49" t="str" cm="1">
        <f t="array" ref="B195">_xlfn.XLOOKUP('Cross Referenced Data'!$C195,CustomerPersonalData[[#All],[Customer Name]],CustomerPersonalData[[#All],[Customer ID]],,)</f>
        <v>CID0191</v>
      </c>
      <c r="C195" s="49" t="s">
        <v>388</v>
      </c>
      <c r="D195" s="50" t="s">
        <v>389</v>
      </c>
      <c r="E195" s="51">
        <v>66</v>
      </c>
      <c r="F195" s="50" t="str" cm="1">
        <f t="array" ref="F195">_xlfn.XLOOKUP('Cross Referenced Data'!$C195,CustomerSalesData[[#All],[Customer Name]],CustomerSalesData[[#All],[Age Group]],,)</f>
        <v>66 to 70</v>
      </c>
      <c r="G195" s="50" t="s">
        <v>13</v>
      </c>
      <c r="H195" s="51" cm="1">
        <f t="array" ref="H195">_xlfn.XLOOKUP('Cross Referenced Data'!$C195,CustomerSalesData[[#All],[Customer Name]],CustomerSalesData[[#All],[Total Purchases]],,,)</f>
        <v>62</v>
      </c>
      <c r="I195" s="50" t="str" cm="1">
        <f t="array" ref="I195">_xlfn.IFS(H195 &lt;= 10, "Low Purchaser", AND(H195 &gt; 10, H195 &lt;= 50), "Moderate Purchaser", AND(H195 &gt; 50, H195 &lt;= 80), "High Purchaser", H195 &gt; 80, "Top Purchaser")</f>
        <v>High Purchaser</v>
      </c>
      <c r="J195" s="52" cm="1">
        <f t="array" ref="J195">_xlfn.XLOOKUP('Cross Referenced Data'!$C195,CustomerSalesData[[#All],[Customer Name]],CustomerSalesData[[#All],[Purchase Amount]],,)</f>
        <v>9110.25</v>
      </c>
      <c r="K195" s="50" t="str" cm="1">
        <f t="array" ref="K195">_xlfn.IFS(J195 &lt;= 500, "Low Value", AND(J195 &gt; 500, J195 &lt;= 2000), "Medium Value", AND(J195 &gt; 2000, J195 &lt;= 5000), "High Value", J195 &gt; 5000, "Premium Value")</f>
        <v>Premium Value</v>
      </c>
      <c r="L195" s="51" cm="1">
        <f t="array" ref="L195">_xlfn.XLOOKUP('Cross Referenced Data'!$C195,CustomerSalesData[[#All],[Customer Name]],CustomerSalesData[[#All],[Customer Since]],,)</f>
        <v>2020</v>
      </c>
      <c r="M195" s="51">
        <f t="shared" ca="1" si="2"/>
        <v>4</v>
      </c>
      <c r="N195" s="50" t="str" cm="1">
        <f t="array" aca="1" ref="N195" ca="1">_xlfn.IFS(M195 = 1, "New Member", AND(M195 &gt; 1, M195 &lt; 5), "Bronze Member", AND(M195 &gt;= 5, M195 &lt; 10), "Silver Member", M195 &gt;= 10, "Gold Member")</f>
        <v>Bronze Member</v>
      </c>
    </row>
    <row r="196" spans="2:14" x14ac:dyDescent="0.3">
      <c r="B196" s="45" t="str" cm="1">
        <f t="array" ref="B196">_xlfn.XLOOKUP('Cross Referenced Data'!$C196,CustomerPersonalData[[#All],[Customer Name]],CustomerPersonalData[[#All],[Customer ID]],,)</f>
        <v>CID0192</v>
      </c>
      <c r="C196" s="45" t="s">
        <v>390</v>
      </c>
      <c r="D196" s="46" t="s">
        <v>391</v>
      </c>
      <c r="E196" s="47">
        <v>58</v>
      </c>
      <c r="F196" s="46" t="str" cm="1">
        <f t="array" ref="F196">_xlfn.XLOOKUP('Cross Referenced Data'!$C196,CustomerSalesData[[#All],[Customer Name]],CustomerSalesData[[#All],[Age Group]],,)</f>
        <v>56 to 65</v>
      </c>
      <c r="G196" s="46" t="s">
        <v>13</v>
      </c>
      <c r="H196" s="47" cm="1">
        <f t="array" ref="H196">_xlfn.XLOOKUP('Cross Referenced Data'!$C196,CustomerSalesData[[#All],[Customer Name]],CustomerSalesData[[#All],[Total Purchases]],,,)</f>
        <v>99</v>
      </c>
      <c r="I196" s="46" t="str" cm="1">
        <f t="array" ref="I196">_xlfn.IFS(H196 &lt;= 10, "Low Purchaser", AND(H196 &gt; 10, H196 &lt;= 50), "Moderate Purchaser", AND(H196 &gt; 50, H196 &lt;= 80), "High Purchaser", H196 &gt; 80, "Top Purchaser")</f>
        <v>Top Purchaser</v>
      </c>
      <c r="J196" s="48" cm="1">
        <f t="array" ref="J196">_xlfn.XLOOKUP('Cross Referenced Data'!$C196,CustomerSalesData[[#All],[Customer Name]],CustomerSalesData[[#All],[Purchase Amount]],,)</f>
        <v>6604.14</v>
      </c>
      <c r="K196" s="46" t="str" cm="1">
        <f t="array" ref="K196">_xlfn.IFS(J196 &lt;= 500, "Low Value", AND(J196 &gt; 500, J196 &lt;= 2000), "Medium Value", AND(J196 &gt; 2000, J196 &lt;= 5000), "High Value", J196 &gt; 5000, "Premium Value")</f>
        <v>Premium Value</v>
      </c>
      <c r="L196" s="47" cm="1">
        <f t="array" ref="L196">_xlfn.XLOOKUP('Cross Referenced Data'!$C196,CustomerSalesData[[#All],[Customer Name]],CustomerSalesData[[#All],[Customer Since]],,)</f>
        <v>2017</v>
      </c>
      <c r="M196" s="47">
        <f t="shared" ca="1" si="2"/>
        <v>7</v>
      </c>
      <c r="N196" s="46" t="str" cm="1">
        <f t="array" aca="1" ref="N196" ca="1">_xlfn.IFS(M196 = 1, "New Member", AND(M196 &gt; 1, M196 &lt; 5), "Bronze Member", AND(M196 &gt;= 5, M196 &lt; 10), "Silver Member", M196 &gt;= 10, "Gold Member")</f>
        <v>Silver Member</v>
      </c>
    </row>
    <row r="197" spans="2:14" x14ac:dyDescent="0.3">
      <c r="B197" s="49" t="str" cm="1">
        <f t="array" ref="B197">_xlfn.XLOOKUP('Cross Referenced Data'!$C197,CustomerPersonalData[[#All],[Customer Name]],CustomerPersonalData[[#All],[Customer ID]],,)</f>
        <v>CID0193</v>
      </c>
      <c r="C197" s="49" t="s">
        <v>392</v>
      </c>
      <c r="D197" s="50" t="s">
        <v>393</v>
      </c>
      <c r="E197" s="51">
        <v>64</v>
      </c>
      <c r="F197" s="50" t="str" cm="1">
        <f t="array" ref="F197">_xlfn.XLOOKUP('Cross Referenced Data'!$C197,CustomerSalesData[[#All],[Customer Name]],CustomerSalesData[[#All],[Age Group]],,)</f>
        <v>56 to 65</v>
      </c>
      <c r="G197" s="50" t="s">
        <v>13</v>
      </c>
      <c r="H197" s="51" cm="1">
        <f t="array" ref="H197">_xlfn.XLOOKUP('Cross Referenced Data'!$C197,CustomerSalesData[[#All],[Customer Name]],CustomerSalesData[[#All],[Total Purchases]],,,)</f>
        <v>25</v>
      </c>
      <c r="I197" s="50" t="str" cm="1">
        <f t="array" ref="I197">_xlfn.IFS(H197 &lt;= 10, "Low Purchaser", AND(H197 &gt; 10, H197 &lt;= 50), "Moderate Purchaser", AND(H197 &gt; 50, H197 &lt;= 80), "High Purchaser", H197 &gt; 80, "Top Purchaser")</f>
        <v>Moderate Purchaser</v>
      </c>
      <c r="J197" s="52" cm="1">
        <f t="array" ref="J197">_xlfn.XLOOKUP('Cross Referenced Data'!$C197,CustomerSalesData[[#All],[Customer Name]],CustomerSalesData[[#All],[Purchase Amount]],,)</f>
        <v>3444.19</v>
      </c>
      <c r="K197" s="50" t="str" cm="1">
        <f t="array" ref="K197">_xlfn.IFS(J197 &lt;= 500, "Low Value", AND(J197 &gt; 500, J197 &lt;= 2000), "Medium Value", AND(J197 &gt; 2000, J197 &lt;= 5000), "High Value", J197 &gt; 5000, "Premium Value")</f>
        <v>High Value</v>
      </c>
      <c r="L197" s="51" cm="1">
        <f t="array" ref="L197">_xlfn.XLOOKUP('Cross Referenced Data'!$C197,CustomerSalesData[[#All],[Customer Name]],CustomerSalesData[[#All],[Customer Since]],,)</f>
        <v>2023</v>
      </c>
      <c r="M197" s="51">
        <f t="shared" ref="M197:M260" ca="1" si="3">YEAR(TODAY())-L197</f>
        <v>1</v>
      </c>
      <c r="N197" s="50" t="str" cm="1">
        <f t="array" aca="1" ref="N197" ca="1">_xlfn.IFS(M197 = 1, "New Member", AND(M197 &gt; 1, M197 &lt; 5), "Bronze Member", AND(M197 &gt;= 5, M197 &lt; 10), "Silver Member", M197 &gt;= 10, "Gold Member")</f>
        <v>New Member</v>
      </c>
    </row>
    <row r="198" spans="2:14" x14ac:dyDescent="0.3">
      <c r="B198" s="45" t="str" cm="1">
        <f t="array" ref="B198">_xlfn.XLOOKUP('Cross Referenced Data'!$C198,CustomerPersonalData[[#All],[Customer Name]],CustomerPersonalData[[#All],[Customer ID]],,)</f>
        <v>CID0194</v>
      </c>
      <c r="C198" s="45" t="s">
        <v>394</v>
      </c>
      <c r="D198" s="46" t="s">
        <v>395</v>
      </c>
      <c r="E198" s="47">
        <v>46</v>
      </c>
      <c r="F198" s="46" t="str" cm="1">
        <f t="array" ref="F198">_xlfn.XLOOKUP('Cross Referenced Data'!$C198,CustomerSalesData[[#All],[Customer Name]],CustomerSalesData[[#All],[Age Group]],,)</f>
        <v>46 to 55</v>
      </c>
      <c r="G198" s="46" t="s">
        <v>8</v>
      </c>
      <c r="H198" s="47" cm="1">
        <f t="array" ref="H198">_xlfn.XLOOKUP('Cross Referenced Data'!$C198,CustomerSalesData[[#All],[Customer Name]],CustomerSalesData[[#All],[Total Purchases]],,,)</f>
        <v>50</v>
      </c>
      <c r="I198" s="46" t="str" cm="1">
        <f t="array" ref="I198">_xlfn.IFS(H198 &lt;= 10, "Low Purchaser", AND(H198 &gt; 10, H198 &lt;= 50), "Moderate Purchaser", AND(H198 &gt; 50, H198 &lt;= 80), "High Purchaser", H198 &gt; 80, "Top Purchaser")</f>
        <v>Moderate Purchaser</v>
      </c>
      <c r="J198" s="48" cm="1">
        <f t="array" ref="J198">_xlfn.XLOOKUP('Cross Referenced Data'!$C198,CustomerSalesData[[#All],[Customer Name]],CustomerSalesData[[#All],[Purchase Amount]],,)</f>
        <v>7587.54</v>
      </c>
      <c r="K198" s="46" t="str" cm="1">
        <f t="array" ref="K198">_xlfn.IFS(J198 &lt;= 500, "Low Value", AND(J198 &gt; 500, J198 &lt;= 2000), "Medium Value", AND(J198 &gt; 2000, J198 &lt;= 5000), "High Value", J198 &gt; 5000, "Premium Value")</f>
        <v>Premium Value</v>
      </c>
      <c r="L198" s="47" cm="1">
        <f t="array" ref="L198">_xlfn.XLOOKUP('Cross Referenced Data'!$C198,CustomerSalesData[[#All],[Customer Name]],CustomerSalesData[[#All],[Customer Since]],,)</f>
        <v>2018</v>
      </c>
      <c r="M198" s="47">
        <f t="shared" ca="1" si="3"/>
        <v>6</v>
      </c>
      <c r="N198" s="46" t="str" cm="1">
        <f t="array" aca="1" ref="N198" ca="1">_xlfn.IFS(M198 = 1, "New Member", AND(M198 &gt; 1, M198 &lt; 5), "Bronze Member", AND(M198 &gt;= 5, M198 &lt; 10), "Silver Member", M198 &gt;= 10, "Gold Member")</f>
        <v>Silver Member</v>
      </c>
    </row>
    <row r="199" spans="2:14" x14ac:dyDescent="0.3">
      <c r="B199" s="49" t="str" cm="1">
        <f t="array" ref="B199">_xlfn.XLOOKUP('Cross Referenced Data'!$C199,CustomerPersonalData[[#All],[Customer Name]],CustomerPersonalData[[#All],[Customer ID]],,)</f>
        <v>CID0195</v>
      </c>
      <c r="C199" s="49" t="s">
        <v>396</v>
      </c>
      <c r="D199" s="50" t="s">
        <v>397</v>
      </c>
      <c r="E199" s="51">
        <v>30</v>
      </c>
      <c r="F199" s="50" t="str" cm="1">
        <f t="array" ref="F199">_xlfn.XLOOKUP('Cross Referenced Data'!$C199,CustomerSalesData[[#All],[Customer Name]],CustomerSalesData[[#All],[Age Group]],,)</f>
        <v>26 to 35</v>
      </c>
      <c r="G199" s="50" t="s">
        <v>8</v>
      </c>
      <c r="H199" s="51" cm="1">
        <f t="array" ref="H199">_xlfn.XLOOKUP('Cross Referenced Data'!$C199,CustomerSalesData[[#All],[Customer Name]],CustomerSalesData[[#All],[Total Purchases]],,,)</f>
        <v>48</v>
      </c>
      <c r="I199" s="50" t="str" cm="1">
        <f t="array" ref="I199">_xlfn.IFS(H199 &lt;= 10, "Low Purchaser", AND(H199 &gt; 10, H199 &lt;= 50), "Moderate Purchaser", AND(H199 &gt; 50, H199 &lt;= 80), "High Purchaser", H199 &gt; 80, "Top Purchaser")</f>
        <v>Moderate Purchaser</v>
      </c>
      <c r="J199" s="52" cm="1">
        <f t="array" ref="J199">_xlfn.XLOOKUP('Cross Referenced Data'!$C199,CustomerSalesData[[#All],[Customer Name]],CustomerSalesData[[#All],[Purchase Amount]],,)</f>
        <v>9772.1299999999992</v>
      </c>
      <c r="K199" s="50" t="str" cm="1">
        <f t="array" ref="K199">_xlfn.IFS(J199 &lt;= 500, "Low Value", AND(J199 &gt; 500, J199 &lt;= 2000), "Medium Value", AND(J199 &gt; 2000, J199 &lt;= 5000), "High Value", J199 &gt; 5000, "Premium Value")</f>
        <v>Premium Value</v>
      </c>
      <c r="L199" s="51" cm="1">
        <f t="array" ref="L199">_xlfn.XLOOKUP('Cross Referenced Data'!$C199,CustomerSalesData[[#All],[Customer Name]],CustomerSalesData[[#All],[Customer Since]],,)</f>
        <v>2019</v>
      </c>
      <c r="M199" s="51">
        <f t="shared" ca="1" si="3"/>
        <v>5</v>
      </c>
      <c r="N199" s="50" t="str" cm="1">
        <f t="array" aca="1" ref="N199" ca="1">_xlfn.IFS(M199 = 1, "New Member", AND(M199 &gt; 1, M199 &lt; 5), "Bronze Member", AND(M199 &gt;= 5, M199 &lt; 10), "Silver Member", M199 &gt;= 10, "Gold Member")</f>
        <v>Silver Member</v>
      </c>
    </row>
    <row r="200" spans="2:14" x14ac:dyDescent="0.3">
      <c r="B200" s="45" t="str" cm="1">
        <f t="array" ref="B200">_xlfn.XLOOKUP('Cross Referenced Data'!$C200,CustomerPersonalData[[#All],[Customer Name]],CustomerPersonalData[[#All],[Customer ID]],,)</f>
        <v>CID0196</v>
      </c>
      <c r="C200" s="45" t="s">
        <v>398</v>
      </c>
      <c r="D200" s="46" t="s">
        <v>399</v>
      </c>
      <c r="E200" s="47">
        <v>52</v>
      </c>
      <c r="F200" s="46" t="str" cm="1">
        <f t="array" ref="F200">_xlfn.XLOOKUP('Cross Referenced Data'!$C200,CustomerSalesData[[#All],[Customer Name]],CustomerSalesData[[#All],[Age Group]],,)</f>
        <v>46 to 55</v>
      </c>
      <c r="G200" s="46" t="s">
        <v>8</v>
      </c>
      <c r="H200" s="47" cm="1">
        <f t="array" ref="H200">_xlfn.XLOOKUP('Cross Referenced Data'!$C200,CustomerSalesData[[#All],[Customer Name]],CustomerSalesData[[#All],[Total Purchases]],,,)</f>
        <v>78</v>
      </c>
      <c r="I200" s="46" t="str" cm="1">
        <f t="array" ref="I200">_xlfn.IFS(H200 &lt;= 10, "Low Purchaser", AND(H200 &gt; 10, H200 &lt;= 50), "Moderate Purchaser", AND(H200 &gt; 50, H200 &lt;= 80), "High Purchaser", H200 &gt; 80, "Top Purchaser")</f>
        <v>High Purchaser</v>
      </c>
      <c r="J200" s="48" cm="1">
        <f t="array" ref="J200">_xlfn.XLOOKUP('Cross Referenced Data'!$C200,CustomerSalesData[[#All],[Customer Name]],CustomerSalesData[[#All],[Purchase Amount]],,)</f>
        <v>1475.84</v>
      </c>
      <c r="K200" s="46" t="str" cm="1">
        <f t="array" ref="K200">_xlfn.IFS(J200 &lt;= 500, "Low Value", AND(J200 &gt; 500, J200 &lt;= 2000), "Medium Value", AND(J200 &gt; 2000, J200 &lt;= 5000), "High Value", J200 &gt; 5000, "Premium Value")</f>
        <v>Medium Value</v>
      </c>
      <c r="L200" s="47" cm="1">
        <f t="array" ref="L200">_xlfn.XLOOKUP('Cross Referenced Data'!$C200,CustomerSalesData[[#All],[Customer Name]],CustomerSalesData[[#All],[Customer Since]],,)</f>
        <v>2011</v>
      </c>
      <c r="M200" s="47">
        <f t="shared" ca="1" si="3"/>
        <v>13</v>
      </c>
      <c r="N200" s="46" t="str" cm="1">
        <f t="array" aca="1" ref="N200" ca="1">_xlfn.IFS(M200 = 1, "New Member", AND(M200 &gt; 1, M200 &lt; 5), "Bronze Member", AND(M200 &gt;= 5, M200 &lt; 10), "Silver Member", M200 &gt;= 10, "Gold Member")</f>
        <v>Gold Member</v>
      </c>
    </row>
    <row r="201" spans="2:14" x14ac:dyDescent="0.3">
      <c r="B201" s="49" t="str" cm="1">
        <f t="array" ref="B201">_xlfn.XLOOKUP('Cross Referenced Data'!$C201,CustomerPersonalData[[#All],[Customer Name]],CustomerPersonalData[[#All],[Customer ID]],,)</f>
        <v>CID0197</v>
      </c>
      <c r="C201" s="49" t="s">
        <v>400</v>
      </c>
      <c r="D201" s="50" t="s">
        <v>401</v>
      </c>
      <c r="E201" s="51">
        <v>40</v>
      </c>
      <c r="F201" s="50" t="str" cm="1">
        <f t="array" ref="F201">_xlfn.XLOOKUP('Cross Referenced Data'!$C201,CustomerSalesData[[#All],[Customer Name]],CustomerSalesData[[#All],[Age Group]],,)</f>
        <v>36 to 45</v>
      </c>
      <c r="G201" s="50" t="s">
        <v>13</v>
      </c>
      <c r="H201" s="51" cm="1">
        <f t="array" ref="H201">_xlfn.XLOOKUP('Cross Referenced Data'!$C201,CustomerSalesData[[#All],[Customer Name]],CustomerSalesData[[#All],[Total Purchases]],,,)</f>
        <v>96</v>
      </c>
      <c r="I201" s="50" t="str" cm="1">
        <f t="array" ref="I201">_xlfn.IFS(H201 &lt;= 10, "Low Purchaser", AND(H201 &gt; 10, H201 &lt;= 50), "Moderate Purchaser", AND(H201 &gt; 50, H201 &lt;= 80), "High Purchaser", H201 &gt; 80, "Top Purchaser")</f>
        <v>Top Purchaser</v>
      </c>
      <c r="J201" s="52" cm="1">
        <f t="array" ref="J201">_xlfn.XLOOKUP('Cross Referenced Data'!$C201,CustomerSalesData[[#All],[Customer Name]],CustomerSalesData[[#All],[Purchase Amount]],,)</f>
        <v>4601.82</v>
      </c>
      <c r="K201" s="50" t="str" cm="1">
        <f t="array" ref="K201">_xlfn.IFS(J201 &lt;= 500, "Low Value", AND(J201 &gt; 500, J201 &lt;= 2000), "Medium Value", AND(J201 &gt; 2000, J201 &lt;= 5000), "High Value", J201 &gt; 5000, "Premium Value")</f>
        <v>High Value</v>
      </c>
      <c r="L201" s="51" cm="1">
        <f t="array" ref="L201">_xlfn.XLOOKUP('Cross Referenced Data'!$C201,CustomerSalesData[[#All],[Customer Name]],CustomerSalesData[[#All],[Customer Since]],,)</f>
        <v>2011</v>
      </c>
      <c r="M201" s="51">
        <f t="shared" ca="1" si="3"/>
        <v>13</v>
      </c>
      <c r="N201" s="50" t="str" cm="1">
        <f t="array" aca="1" ref="N201" ca="1">_xlfn.IFS(M201 = 1, "New Member", AND(M201 &gt; 1, M201 &lt; 5), "Bronze Member", AND(M201 &gt;= 5, M201 &lt; 10), "Silver Member", M201 &gt;= 10, "Gold Member")</f>
        <v>Gold Member</v>
      </c>
    </row>
    <row r="202" spans="2:14" x14ac:dyDescent="0.3">
      <c r="B202" s="45" t="str" cm="1">
        <f t="array" ref="B202">_xlfn.XLOOKUP('Cross Referenced Data'!$C202,CustomerPersonalData[[#All],[Customer Name]],CustomerPersonalData[[#All],[Customer ID]],,)</f>
        <v>CID0198</v>
      </c>
      <c r="C202" s="45" t="s">
        <v>402</v>
      </c>
      <c r="D202" s="46" t="s">
        <v>403</v>
      </c>
      <c r="E202" s="47">
        <v>47</v>
      </c>
      <c r="F202" s="46" t="str" cm="1">
        <f t="array" ref="F202">_xlfn.XLOOKUP('Cross Referenced Data'!$C202,CustomerSalesData[[#All],[Customer Name]],CustomerSalesData[[#All],[Age Group]],,)</f>
        <v>46 to 55</v>
      </c>
      <c r="G202" s="46" t="s">
        <v>13</v>
      </c>
      <c r="H202" s="47" cm="1">
        <f t="array" ref="H202">_xlfn.XLOOKUP('Cross Referenced Data'!$C202,CustomerSalesData[[#All],[Customer Name]],CustomerSalesData[[#All],[Total Purchases]],,,)</f>
        <v>5</v>
      </c>
      <c r="I202" s="46" t="str" cm="1">
        <f t="array" ref="I202">_xlfn.IFS(H202 &lt;= 10, "Low Purchaser", AND(H202 &gt; 10, H202 &lt;= 50), "Moderate Purchaser", AND(H202 &gt; 50, H202 &lt;= 80), "High Purchaser", H202 &gt; 80, "Top Purchaser")</f>
        <v>Low Purchaser</v>
      </c>
      <c r="J202" s="48" cm="1">
        <f t="array" ref="J202">_xlfn.XLOOKUP('Cross Referenced Data'!$C202,CustomerSalesData[[#All],[Customer Name]],CustomerSalesData[[#All],[Purchase Amount]],,)</f>
        <v>5825.23</v>
      </c>
      <c r="K202" s="46" t="str" cm="1">
        <f t="array" ref="K202">_xlfn.IFS(J202 &lt;= 500, "Low Value", AND(J202 &gt; 500, J202 &lt;= 2000), "Medium Value", AND(J202 &gt; 2000, J202 &lt;= 5000), "High Value", J202 &gt; 5000, "Premium Value")</f>
        <v>Premium Value</v>
      </c>
      <c r="L202" s="47" cm="1">
        <f t="array" ref="L202">_xlfn.XLOOKUP('Cross Referenced Data'!$C202,CustomerSalesData[[#All],[Customer Name]],CustomerSalesData[[#All],[Customer Since]],,)</f>
        <v>2022</v>
      </c>
      <c r="M202" s="47">
        <f t="shared" ca="1" si="3"/>
        <v>2</v>
      </c>
      <c r="N202" s="46" t="str" cm="1">
        <f t="array" aca="1" ref="N202" ca="1">_xlfn.IFS(M202 = 1, "New Member", AND(M202 &gt; 1, M202 &lt; 5), "Bronze Member", AND(M202 &gt;= 5, M202 &lt; 10), "Silver Member", M202 &gt;= 10, "Gold Member")</f>
        <v>Bronze Member</v>
      </c>
    </row>
    <row r="203" spans="2:14" x14ac:dyDescent="0.3">
      <c r="B203" s="49" t="str" cm="1">
        <f t="array" ref="B203">_xlfn.XLOOKUP('Cross Referenced Data'!$C203,CustomerPersonalData[[#All],[Customer Name]],CustomerPersonalData[[#All],[Customer ID]],,)</f>
        <v>CID0199</v>
      </c>
      <c r="C203" s="49" t="s">
        <v>404</v>
      </c>
      <c r="D203" s="50" t="s">
        <v>405</v>
      </c>
      <c r="E203" s="51">
        <v>68</v>
      </c>
      <c r="F203" s="50" t="str" cm="1">
        <f t="array" ref="F203">_xlfn.XLOOKUP('Cross Referenced Data'!$C203,CustomerSalesData[[#All],[Customer Name]],CustomerSalesData[[#All],[Age Group]],,)</f>
        <v>66 to 70</v>
      </c>
      <c r="G203" s="50" t="s">
        <v>8</v>
      </c>
      <c r="H203" s="51" cm="1">
        <f t="array" ref="H203">_xlfn.XLOOKUP('Cross Referenced Data'!$C203,CustomerSalesData[[#All],[Customer Name]],CustomerSalesData[[#All],[Total Purchases]],,,)</f>
        <v>55</v>
      </c>
      <c r="I203" s="50" t="str" cm="1">
        <f t="array" ref="I203">_xlfn.IFS(H203 &lt;= 10, "Low Purchaser", AND(H203 &gt; 10, H203 &lt;= 50), "Moderate Purchaser", AND(H203 &gt; 50, H203 &lt;= 80), "High Purchaser", H203 &gt; 80, "Top Purchaser")</f>
        <v>High Purchaser</v>
      </c>
      <c r="J203" s="52" cm="1">
        <f t="array" ref="J203">_xlfn.XLOOKUP('Cross Referenced Data'!$C203,CustomerSalesData[[#All],[Customer Name]],CustomerSalesData[[#All],[Purchase Amount]],,)</f>
        <v>5148.99</v>
      </c>
      <c r="K203" s="50" t="str" cm="1">
        <f t="array" ref="K203">_xlfn.IFS(J203 &lt;= 500, "Low Value", AND(J203 &gt; 500, J203 &lt;= 2000), "Medium Value", AND(J203 &gt; 2000, J203 &lt;= 5000), "High Value", J203 &gt; 5000, "Premium Value")</f>
        <v>Premium Value</v>
      </c>
      <c r="L203" s="51" cm="1">
        <f t="array" ref="L203">_xlfn.XLOOKUP('Cross Referenced Data'!$C203,CustomerSalesData[[#All],[Customer Name]],CustomerSalesData[[#All],[Customer Since]],,)</f>
        <v>2012</v>
      </c>
      <c r="M203" s="51">
        <f t="shared" ca="1" si="3"/>
        <v>12</v>
      </c>
      <c r="N203" s="50" t="str" cm="1">
        <f t="array" aca="1" ref="N203" ca="1">_xlfn.IFS(M203 = 1, "New Member", AND(M203 &gt; 1, M203 &lt; 5), "Bronze Member", AND(M203 &gt;= 5, M203 &lt; 10), "Silver Member", M203 &gt;= 10, "Gold Member")</f>
        <v>Gold Member</v>
      </c>
    </row>
    <row r="204" spans="2:14" x14ac:dyDescent="0.3">
      <c r="B204" s="45" t="str" cm="1">
        <f t="array" ref="B204">_xlfn.XLOOKUP('Cross Referenced Data'!$C204,CustomerPersonalData[[#All],[Customer Name]],CustomerPersonalData[[#All],[Customer ID]],,)</f>
        <v>CID0200</v>
      </c>
      <c r="C204" s="45" t="s">
        <v>406</v>
      </c>
      <c r="D204" s="46" t="s">
        <v>407</v>
      </c>
      <c r="E204" s="47">
        <v>65</v>
      </c>
      <c r="F204" s="46" t="str" cm="1">
        <f t="array" ref="F204">_xlfn.XLOOKUP('Cross Referenced Data'!$C204,CustomerSalesData[[#All],[Customer Name]],CustomerSalesData[[#All],[Age Group]],,)</f>
        <v>56 to 65</v>
      </c>
      <c r="G204" s="46" t="s">
        <v>8</v>
      </c>
      <c r="H204" s="47" cm="1">
        <f t="array" ref="H204">_xlfn.XLOOKUP('Cross Referenced Data'!$C204,CustomerSalesData[[#All],[Customer Name]],CustomerSalesData[[#All],[Total Purchases]],,,)</f>
        <v>5</v>
      </c>
      <c r="I204" s="46" t="str" cm="1">
        <f t="array" ref="I204">_xlfn.IFS(H204 &lt;= 10, "Low Purchaser", AND(H204 &gt; 10, H204 &lt;= 50), "Moderate Purchaser", AND(H204 &gt; 50, H204 &lt;= 80), "High Purchaser", H204 &gt; 80, "Top Purchaser")</f>
        <v>Low Purchaser</v>
      </c>
      <c r="J204" s="48" cm="1">
        <f t="array" ref="J204">_xlfn.XLOOKUP('Cross Referenced Data'!$C204,CustomerSalesData[[#All],[Customer Name]],CustomerSalesData[[#All],[Purchase Amount]],,)</f>
        <v>1716.07</v>
      </c>
      <c r="K204" s="46" t="str" cm="1">
        <f t="array" ref="K204">_xlfn.IFS(J204 &lt;= 500, "Low Value", AND(J204 &gt; 500, J204 &lt;= 2000), "Medium Value", AND(J204 &gt; 2000, J204 &lt;= 5000), "High Value", J204 &gt; 5000, "Premium Value")</f>
        <v>Medium Value</v>
      </c>
      <c r="L204" s="47" cm="1">
        <f t="array" ref="L204">_xlfn.XLOOKUP('Cross Referenced Data'!$C204,CustomerSalesData[[#All],[Customer Name]],CustomerSalesData[[#All],[Customer Since]],,)</f>
        <v>2010</v>
      </c>
      <c r="M204" s="47">
        <f t="shared" ca="1" si="3"/>
        <v>14</v>
      </c>
      <c r="N204" s="46" t="str" cm="1">
        <f t="array" aca="1" ref="N204" ca="1">_xlfn.IFS(M204 = 1, "New Member", AND(M204 &gt; 1, M204 &lt; 5), "Bronze Member", AND(M204 &gt;= 5, M204 &lt; 10), "Silver Member", M204 &gt;= 10, "Gold Member")</f>
        <v>Gold Member</v>
      </c>
    </row>
    <row r="205" spans="2:14" x14ac:dyDescent="0.3">
      <c r="B205" s="49" t="str" cm="1">
        <f t="array" ref="B205">_xlfn.XLOOKUP('Cross Referenced Data'!$C205,CustomerPersonalData[[#All],[Customer Name]],CustomerPersonalData[[#All],[Customer ID]],,)</f>
        <v>CID0201</v>
      </c>
      <c r="C205" s="49" t="s">
        <v>408</v>
      </c>
      <c r="D205" s="50" t="s">
        <v>409</v>
      </c>
      <c r="E205" s="51">
        <v>36</v>
      </c>
      <c r="F205" s="50" t="str" cm="1">
        <f t="array" ref="F205">_xlfn.XLOOKUP('Cross Referenced Data'!$C205,CustomerSalesData[[#All],[Customer Name]],CustomerSalesData[[#All],[Age Group]],,)</f>
        <v>36 to 45</v>
      </c>
      <c r="G205" s="50" t="s">
        <v>8</v>
      </c>
      <c r="H205" s="51" cm="1">
        <f t="array" ref="H205">_xlfn.XLOOKUP('Cross Referenced Data'!$C205,CustomerSalesData[[#All],[Customer Name]],CustomerSalesData[[#All],[Total Purchases]],,,)</f>
        <v>57</v>
      </c>
      <c r="I205" s="50" t="str" cm="1">
        <f t="array" ref="I205">_xlfn.IFS(H205 &lt;= 10, "Low Purchaser", AND(H205 &gt; 10, H205 &lt;= 50), "Moderate Purchaser", AND(H205 &gt; 50, H205 &lt;= 80), "High Purchaser", H205 &gt; 80, "Top Purchaser")</f>
        <v>High Purchaser</v>
      </c>
      <c r="J205" s="52" cm="1">
        <f t="array" ref="J205">_xlfn.XLOOKUP('Cross Referenced Data'!$C205,CustomerSalesData[[#All],[Customer Name]],CustomerSalesData[[#All],[Purchase Amount]],,)</f>
        <v>8258.31</v>
      </c>
      <c r="K205" s="50" t="str" cm="1">
        <f t="array" ref="K205">_xlfn.IFS(J205 &lt;= 500, "Low Value", AND(J205 &gt; 500, J205 &lt;= 2000), "Medium Value", AND(J205 &gt; 2000, J205 &lt;= 5000), "High Value", J205 &gt; 5000, "Premium Value")</f>
        <v>Premium Value</v>
      </c>
      <c r="L205" s="51" cm="1">
        <f t="array" ref="L205">_xlfn.XLOOKUP('Cross Referenced Data'!$C205,CustomerSalesData[[#All],[Customer Name]],CustomerSalesData[[#All],[Customer Since]],,)</f>
        <v>2019</v>
      </c>
      <c r="M205" s="51">
        <f t="shared" ca="1" si="3"/>
        <v>5</v>
      </c>
      <c r="N205" s="50" t="str" cm="1">
        <f t="array" aca="1" ref="N205" ca="1">_xlfn.IFS(M205 = 1, "New Member", AND(M205 &gt; 1, M205 &lt; 5), "Bronze Member", AND(M205 &gt;= 5, M205 &lt; 10), "Silver Member", M205 &gt;= 10, "Gold Member")</f>
        <v>Silver Member</v>
      </c>
    </row>
    <row r="206" spans="2:14" x14ac:dyDescent="0.3">
      <c r="B206" s="45" t="str" cm="1">
        <f t="array" ref="B206">_xlfn.XLOOKUP('Cross Referenced Data'!$C206,CustomerPersonalData[[#All],[Customer Name]],CustomerPersonalData[[#All],[Customer ID]],,)</f>
        <v>CID0202</v>
      </c>
      <c r="C206" s="45" t="s">
        <v>410</v>
      </c>
      <c r="D206" s="46" t="s">
        <v>411</v>
      </c>
      <c r="E206" s="47">
        <v>22</v>
      </c>
      <c r="F206" s="46" t="str" cm="1">
        <f t="array" ref="F206">_xlfn.XLOOKUP('Cross Referenced Data'!$C206,CustomerSalesData[[#All],[Customer Name]],CustomerSalesData[[#All],[Age Group]],,)</f>
        <v>18 to 25</v>
      </c>
      <c r="G206" s="46" t="s">
        <v>8</v>
      </c>
      <c r="H206" s="47" cm="1">
        <f t="array" ref="H206">_xlfn.XLOOKUP('Cross Referenced Data'!$C206,CustomerSalesData[[#All],[Customer Name]],CustomerSalesData[[#All],[Total Purchases]],,,)</f>
        <v>55</v>
      </c>
      <c r="I206" s="46" t="str" cm="1">
        <f t="array" ref="I206">_xlfn.IFS(H206 &lt;= 10, "Low Purchaser", AND(H206 &gt; 10, H206 &lt;= 50), "Moderate Purchaser", AND(H206 &gt; 50, H206 &lt;= 80), "High Purchaser", H206 &gt; 80, "Top Purchaser")</f>
        <v>High Purchaser</v>
      </c>
      <c r="J206" s="48" cm="1">
        <f t="array" ref="J206">_xlfn.XLOOKUP('Cross Referenced Data'!$C206,CustomerSalesData[[#All],[Customer Name]],CustomerSalesData[[#All],[Purchase Amount]],,)</f>
        <v>8546.44</v>
      </c>
      <c r="K206" s="46" t="str" cm="1">
        <f t="array" ref="K206">_xlfn.IFS(J206 &lt;= 500, "Low Value", AND(J206 &gt; 500, J206 &lt;= 2000), "Medium Value", AND(J206 &gt; 2000, J206 &lt;= 5000), "High Value", J206 &gt; 5000, "Premium Value")</f>
        <v>Premium Value</v>
      </c>
      <c r="L206" s="47" cm="1">
        <f t="array" ref="L206">_xlfn.XLOOKUP('Cross Referenced Data'!$C206,CustomerSalesData[[#All],[Customer Name]],CustomerSalesData[[#All],[Customer Since]],,)</f>
        <v>2018</v>
      </c>
      <c r="M206" s="47">
        <f t="shared" ca="1" si="3"/>
        <v>6</v>
      </c>
      <c r="N206" s="46" t="str" cm="1">
        <f t="array" aca="1" ref="N206" ca="1">_xlfn.IFS(M206 = 1, "New Member", AND(M206 &gt; 1, M206 &lt; 5), "Bronze Member", AND(M206 &gt;= 5, M206 &lt; 10), "Silver Member", M206 &gt;= 10, "Gold Member")</f>
        <v>Silver Member</v>
      </c>
    </row>
    <row r="207" spans="2:14" x14ac:dyDescent="0.3">
      <c r="B207" s="49" t="str" cm="1">
        <f t="array" ref="B207">_xlfn.XLOOKUP('Cross Referenced Data'!$C207,CustomerPersonalData[[#All],[Customer Name]],CustomerPersonalData[[#All],[Customer ID]],,)</f>
        <v>CID0203</v>
      </c>
      <c r="C207" s="49" t="s">
        <v>412</v>
      </c>
      <c r="D207" s="50" t="s">
        <v>413</v>
      </c>
      <c r="E207" s="51">
        <v>38</v>
      </c>
      <c r="F207" s="50" t="str" cm="1">
        <f t="array" ref="F207">_xlfn.XLOOKUP('Cross Referenced Data'!$C207,CustomerSalesData[[#All],[Customer Name]],CustomerSalesData[[#All],[Age Group]],,)</f>
        <v>36 to 45</v>
      </c>
      <c r="G207" s="50" t="s">
        <v>8</v>
      </c>
      <c r="H207" s="51" cm="1">
        <f t="array" ref="H207">_xlfn.XLOOKUP('Cross Referenced Data'!$C207,CustomerSalesData[[#All],[Customer Name]],CustomerSalesData[[#All],[Total Purchases]],,,)</f>
        <v>31</v>
      </c>
      <c r="I207" s="50" t="str" cm="1">
        <f t="array" ref="I207">_xlfn.IFS(H207 &lt;= 10, "Low Purchaser", AND(H207 &gt; 10, H207 &lt;= 50), "Moderate Purchaser", AND(H207 &gt; 50, H207 &lt;= 80), "High Purchaser", H207 &gt; 80, "Top Purchaser")</f>
        <v>Moderate Purchaser</v>
      </c>
      <c r="J207" s="52" cm="1">
        <f t="array" ref="J207">_xlfn.XLOOKUP('Cross Referenced Data'!$C207,CustomerSalesData[[#All],[Customer Name]],CustomerSalesData[[#All],[Purchase Amount]],,)</f>
        <v>7033.93</v>
      </c>
      <c r="K207" s="50" t="str" cm="1">
        <f t="array" ref="K207">_xlfn.IFS(J207 &lt;= 500, "Low Value", AND(J207 &gt; 500, J207 &lt;= 2000), "Medium Value", AND(J207 &gt; 2000, J207 &lt;= 5000), "High Value", J207 &gt; 5000, "Premium Value")</f>
        <v>Premium Value</v>
      </c>
      <c r="L207" s="51" cm="1">
        <f t="array" ref="L207">_xlfn.XLOOKUP('Cross Referenced Data'!$C207,CustomerSalesData[[#All],[Customer Name]],CustomerSalesData[[#All],[Customer Since]],,)</f>
        <v>2017</v>
      </c>
      <c r="M207" s="51">
        <f t="shared" ca="1" si="3"/>
        <v>7</v>
      </c>
      <c r="N207" s="50" t="str" cm="1">
        <f t="array" aca="1" ref="N207" ca="1">_xlfn.IFS(M207 = 1, "New Member", AND(M207 &gt; 1, M207 &lt; 5), "Bronze Member", AND(M207 &gt;= 5, M207 &lt; 10), "Silver Member", M207 &gt;= 10, "Gold Member")</f>
        <v>Silver Member</v>
      </c>
    </row>
    <row r="208" spans="2:14" x14ac:dyDescent="0.3">
      <c r="B208" s="45" t="str" cm="1">
        <f t="array" ref="B208">_xlfn.XLOOKUP('Cross Referenced Data'!$C208,CustomerPersonalData[[#All],[Customer Name]],CustomerPersonalData[[#All],[Customer ID]],,)</f>
        <v>CID0204</v>
      </c>
      <c r="C208" s="45" t="s">
        <v>414</v>
      </c>
      <c r="D208" s="46" t="s">
        <v>415</v>
      </c>
      <c r="E208" s="47">
        <v>35</v>
      </c>
      <c r="F208" s="46" t="str" cm="1">
        <f t="array" ref="F208">_xlfn.XLOOKUP('Cross Referenced Data'!$C208,CustomerSalesData[[#All],[Customer Name]],CustomerSalesData[[#All],[Age Group]],,)</f>
        <v>26 to 35</v>
      </c>
      <c r="G208" s="46" t="s">
        <v>8</v>
      </c>
      <c r="H208" s="47" cm="1">
        <f t="array" ref="H208">_xlfn.XLOOKUP('Cross Referenced Data'!$C208,CustomerSalesData[[#All],[Customer Name]],CustomerSalesData[[#All],[Total Purchases]],,,)</f>
        <v>38</v>
      </c>
      <c r="I208" s="46" t="str" cm="1">
        <f t="array" ref="I208">_xlfn.IFS(H208 &lt;= 10, "Low Purchaser", AND(H208 &gt; 10, H208 &lt;= 50), "Moderate Purchaser", AND(H208 &gt; 50, H208 &lt;= 80), "High Purchaser", H208 &gt; 80, "Top Purchaser")</f>
        <v>Moderate Purchaser</v>
      </c>
      <c r="J208" s="48" cm="1">
        <f t="array" ref="J208">_xlfn.XLOOKUP('Cross Referenced Data'!$C208,CustomerSalesData[[#All],[Customer Name]],CustomerSalesData[[#All],[Purchase Amount]],,)</f>
        <v>4304.3900000000003</v>
      </c>
      <c r="K208" s="46" t="str" cm="1">
        <f t="array" ref="K208">_xlfn.IFS(J208 &lt;= 500, "Low Value", AND(J208 &gt; 500, J208 &lt;= 2000), "Medium Value", AND(J208 &gt; 2000, J208 &lt;= 5000), "High Value", J208 &gt; 5000, "Premium Value")</f>
        <v>High Value</v>
      </c>
      <c r="L208" s="47" cm="1">
        <f t="array" ref="L208">_xlfn.XLOOKUP('Cross Referenced Data'!$C208,CustomerSalesData[[#All],[Customer Name]],CustomerSalesData[[#All],[Customer Since]],,)</f>
        <v>2015</v>
      </c>
      <c r="M208" s="47">
        <f t="shared" ca="1" si="3"/>
        <v>9</v>
      </c>
      <c r="N208" s="46" t="str" cm="1">
        <f t="array" aca="1" ref="N208" ca="1">_xlfn.IFS(M208 = 1, "New Member", AND(M208 &gt; 1, M208 &lt; 5), "Bronze Member", AND(M208 &gt;= 5, M208 &lt; 10), "Silver Member", M208 &gt;= 10, "Gold Member")</f>
        <v>Silver Member</v>
      </c>
    </row>
    <row r="209" spans="2:14" x14ac:dyDescent="0.3">
      <c r="B209" s="49" t="str" cm="1">
        <f t="array" ref="B209">_xlfn.XLOOKUP('Cross Referenced Data'!$C209,CustomerPersonalData[[#All],[Customer Name]],CustomerPersonalData[[#All],[Customer ID]],,)</f>
        <v>CID0205</v>
      </c>
      <c r="C209" s="49" t="s">
        <v>416</v>
      </c>
      <c r="D209" s="50" t="s">
        <v>417</v>
      </c>
      <c r="E209" s="51">
        <v>39</v>
      </c>
      <c r="F209" s="50" t="str" cm="1">
        <f t="array" ref="F209">_xlfn.XLOOKUP('Cross Referenced Data'!$C209,CustomerSalesData[[#All],[Customer Name]],CustomerSalesData[[#All],[Age Group]],,)</f>
        <v>36 to 45</v>
      </c>
      <c r="G209" s="50" t="s">
        <v>8</v>
      </c>
      <c r="H209" s="51" cm="1">
        <f t="array" ref="H209">_xlfn.XLOOKUP('Cross Referenced Data'!$C209,CustomerSalesData[[#All],[Customer Name]],CustomerSalesData[[#All],[Total Purchases]],,,)</f>
        <v>97</v>
      </c>
      <c r="I209" s="50" t="str" cm="1">
        <f t="array" ref="I209">_xlfn.IFS(H209 &lt;= 10, "Low Purchaser", AND(H209 &gt; 10, H209 &lt;= 50), "Moderate Purchaser", AND(H209 &gt; 50, H209 &lt;= 80), "High Purchaser", H209 &gt; 80, "Top Purchaser")</f>
        <v>Top Purchaser</v>
      </c>
      <c r="J209" s="52" cm="1">
        <f t="array" ref="J209">_xlfn.XLOOKUP('Cross Referenced Data'!$C209,CustomerSalesData[[#All],[Customer Name]],CustomerSalesData[[#All],[Purchase Amount]],,)</f>
        <v>5339.72</v>
      </c>
      <c r="K209" s="50" t="str" cm="1">
        <f t="array" ref="K209">_xlfn.IFS(J209 &lt;= 500, "Low Value", AND(J209 &gt; 500, J209 &lt;= 2000), "Medium Value", AND(J209 &gt; 2000, J209 &lt;= 5000), "High Value", J209 &gt; 5000, "Premium Value")</f>
        <v>Premium Value</v>
      </c>
      <c r="L209" s="51" cm="1">
        <f t="array" ref="L209">_xlfn.XLOOKUP('Cross Referenced Data'!$C209,CustomerSalesData[[#All],[Customer Name]],CustomerSalesData[[#All],[Customer Since]],,)</f>
        <v>2017</v>
      </c>
      <c r="M209" s="51">
        <f t="shared" ca="1" si="3"/>
        <v>7</v>
      </c>
      <c r="N209" s="50" t="str" cm="1">
        <f t="array" aca="1" ref="N209" ca="1">_xlfn.IFS(M209 = 1, "New Member", AND(M209 &gt; 1, M209 &lt; 5), "Bronze Member", AND(M209 &gt;= 5, M209 &lt; 10), "Silver Member", M209 &gt;= 10, "Gold Member")</f>
        <v>Silver Member</v>
      </c>
    </row>
    <row r="210" spans="2:14" x14ac:dyDescent="0.3">
      <c r="B210" s="45" t="str" cm="1">
        <f t="array" ref="B210">_xlfn.XLOOKUP('Cross Referenced Data'!$C210,CustomerPersonalData[[#All],[Customer Name]],CustomerPersonalData[[#All],[Customer ID]],,)</f>
        <v>CID0206</v>
      </c>
      <c r="C210" s="45" t="s">
        <v>418</v>
      </c>
      <c r="D210" s="46" t="s">
        <v>419</v>
      </c>
      <c r="E210" s="47">
        <v>43</v>
      </c>
      <c r="F210" s="46" t="str" cm="1">
        <f t="array" ref="F210">_xlfn.XLOOKUP('Cross Referenced Data'!$C210,CustomerSalesData[[#All],[Customer Name]],CustomerSalesData[[#All],[Age Group]],,)</f>
        <v>36 to 45</v>
      </c>
      <c r="G210" s="46" t="s">
        <v>13</v>
      </c>
      <c r="H210" s="47" cm="1">
        <f t="array" ref="H210">_xlfn.XLOOKUP('Cross Referenced Data'!$C210,CustomerSalesData[[#All],[Customer Name]],CustomerSalesData[[#All],[Total Purchases]],,,)</f>
        <v>74</v>
      </c>
      <c r="I210" s="46" t="str" cm="1">
        <f t="array" ref="I210">_xlfn.IFS(H210 &lt;= 10, "Low Purchaser", AND(H210 &gt; 10, H210 &lt;= 50), "Moderate Purchaser", AND(H210 &gt; 50, H210 &lt;= 80), "High Purchaser", H210 &gt; 80, "Top Purchaser")</f>
        <v>High Purchaser</v>
      </c>
      <c r="J210" s="48" cm="1">
        <f t="array" ref="J210">_xlfn.XLOOKUP('Cross Referenced Data'!$C210,CustomerSalesData[[#All],[Customer Name]],CustomerSalesData[[#All],[Purchase Amount]],,)</f>
        <v>4591.16</v>
      </c>
      <c r="K210" s="46" t="str" cm="1">
        <f t="array" ref="K210">_xlfn.IFS(J210 &lt;= 500, "Low Value", AND(J210 &gt; 500, J210 &lt;= 2000), "Medium Value", AND(J210 &gt; 2000, J210 &lt;= 5000), "High Value", J210 &gt; 5000, "Premium Value")</f>
        <v>High Value</v>
      </c>
      <c r="L210" s="47" cm="1">
        <f t="array" ref="L210">_xlfn.XLOOKUP('Cross Referenced Data'!$C210,CustomerSalesData[[#All],[Customer Name]],CustomerSalesData[[#All],[Customer Since]],,)</f>
        <v>2014</v>
      </c>
      <c r="M210" s="47">
        <f t="shared" ca="1" si="3"/>
        <v>10</v>
      </c>
      <c r="N210" s="46" t="str" cm="1">
        <f t="array" aca="1" ref="N210" ca="1">_xlfn.IFS(M210 = 1, "New Member", AND(M210 &gt; 1, M210 &lt; 5), "Bronze Member", AND(M210 &gt;= 5, M210 &lt; 10), "Silver Member", M210 &gt;= 10, "Gold Member")</f>
        <v>Gold Member</v>
      </c>
    </row>
    <row r="211" spans="2:14" x14ac:dyDescent="0.3">
      <c r="B211" s="49" t="str" cm="1">
        <f t="array" ref="B211">_xlfn.XLOOKUP('Cross Referenced Data'!$C211,CustomerPersonalData[[#All],[Customer Name]],CustomerPersonalData[[#All],[Customer ID]],,)</f>
        <v>CID0207</v>
      </c>
      <c r="C211" s="49" t="s">
        <v>420</v>
      </c>
      <c r="D211" s="50" t="s">
        <v>421</v>
      </c>
      <c r="E211" s="51">
        <v>18</v>
      </c>
      <c r="F211" s="50" t="str" cm="1">
        <f t="array" ref="F211">_xlfn.XLOOKUP('Cross Referenced Data'!$C211,CustomerSalesData[[#All],[Customer Name]],CustomerSalesData[[#All],[Age Group]],,)</f>
        <v>18 to 25</v>
      </c>
      <c r="G211" s="50" t="s">
        <v>8</v>
      </c>
      <c r="H211" s="51" cm="1">
        <f t="array" ref="H211">_xlfn.XLOOKUP('Cross Referenced Data'!$C211,CustomerSalesData[[#All],[Customer Name]],CustomerSalesData[[#All],[Total Purchases]],,,)</f>
        <v>6</v>
      </c>
      <c r="I211" s="50" t="str" cm="1">
        <f t="array" ref="I211">_xlfn.IFS(H211 &lt;= 10, "Low Purchaser", AND(H211 &gt; 10, H211 &lt;= 50), "Moderate Purchaser", AND(H211 &gt; 50, H211 &lt;= 80), "High Purchaser", H211 &gt; 80, "Top Purchaser")</f>
        <v>Low Purchaser</v>
      </c>
      <c r="J211" s="52" cm="1">
        <f t="array" ref="J211">_xlfn.XLOOKUP('Cross Referenced Data'!$C211,CustomerSalesData[[#All],[Customer Name]],CustomerSalesData[[#All],[Purchase Amount]],,)</f>
        <v>2294.83</v>
      </c>
      <c r="K211" s="50" t="str" cm="1">
        <f t="array" ref="K211">_xlfn.IFS(J211 &lt;= 500, "Low Value", AND(J211 &gt; 500, J211 &lt;= 2000), "Medium Value", AND(J211 &gt; 2000, J211 &lt;= 5000), "High Value", J211 &gt; 5000, "Premium Value")</f>
        <v>High Value</v>
      </c>
      <c r="L211" s="51" cm="1">
        <f t="array" ref="L211">_xlfn.XLOOKUP('Cross Referenced Data'!$C211,CustomerSalesData[[#All],[Customer Name]],CustomerSalesData[[#All],[Customer Since]],,)</f>
        <v>2018</v>
      </c>
      <c r="M211" s="51">
        <f t="shared" ca="1" si="3"/>
        <v>6</v>
      </c>
      <c r="N211" s="50" t="str" cm="1">
        <f t="array" aca="1" ref="N211" ca="1">_xlfn.IFS(M211 = 1, "New Member", AND(M211 &gt; 1, M211 &lt; 5), "Bronze Member", AND(M211 &gt;= 5, M211 &lt; 10), "Silver Member", M211 &gt;= 10, "Gold Member")</f>
        <v>Silver Member</v>
      </c>
    </row>
    <row r="212" spans="2:14" x14ac:dyDescent="0.3">
      <c r="B212" s="45" t="str" cm="1">
        <f t="array" ref="B212">_xlfn.XLOOKUP('Cross Referenced Data'!$C212,CustomerPersonalData[[#All],[Customer Name]],CustomerPersonalData[[#All],[Customer ID]],,)</f>
        <v>CID0208</v>
      </c>
      <c r="C212" s="45" t="s">
        <v>422</v>
      </c>
      <c r="D212" s="46" t="s">
        <v>423</v>
      </c>
      <c r="E212" s="47">
        <v>67</v>
      </c>
      <c r="F212" s="46" t="str" cm="1">
        <f t="array" ref="F212">_xlfn.XLOOKUP('Cross Referenced Data'!$C212,CustomerSalesData[[#All],[Customer Name]],CustomerSalesData[[#All],[Age Group]],,)</f>
        <v>66 to 70</v>
      </c>
      <c r="G212" s="46" t="s">
        <v>13</v>
      </c>
      <c r="H212" s="47" cm="1">
        <f t="array" ref="H212">_xlfn.XLOOKUP('Cross Referenced Data'!$C212,CustomerSalesData[[#All],[Customer Name]],CustomerSalesData[[#All],[Total Purchases]],,,)</f>
        <v>85</v>
      </c>
      <c r="I212" s="46" t="str" cm="1">
        <f t="array" ref="I212">_xlfn.IFS(H212 &lt;= 10, "Low Purchaser", AND(H212 &gt; 10, H212 &lt;= 50), "Moderate Purchaser", AND(H212 &gt; 50, H212 &lt;= 80), "High Purchaser", H212 &gt; 80, "Top Purchaser")</f>
        <v>Top Purchaser</v>
      </c>
      <c r="J212" s="48" cm="1">
        <f t="array" ref="J212">_xlfn.XLOOKUP('Cross Referenced Data'!$C212,CustomerSalesData[[#All],[Customer Name]],CustomerSalesData[[#All],[Purchase Amount]],,)</f>
        <v>7108.26</v>
      </c>
      <c r="K212" s="46" t="str" cm="1">
        <f t="array" ref="K212">_xlfn.IFS(J212 &lt;= 500, "Low Value", AND(J212 &gt; 500, J212 &lt;= 2000), "Medium Value", AND(J212 &gt; 2000, J212 &lt;= 5000), "High Value", J212 &gt; 5000, "Premium Value")</f>
        <v>Premium Value</v>
      </c>
      <c r="L212" s="47" cm="1">
        <f t="array" ref="L212">_xlfn.XLOOKUP('Cross Referenced Data'!$C212,CustomerSalesData[[#All],[Customer Name]],CustomerSalesData[[#All],[Customer Since]],,)</f>
        <v>2021</v>
      </c>
      <c r="M212" s="47">
        <f t="shared" ca="1" si="3"/>
        <v>3</v>
      </c>
      <c r="N212" s="46" t="str" cm="1">
        <f t="array" aca="1" ref="N212" ca="1">_xlfn.IFS(M212 = 1, "New Member", AND(M212 &gt; 1, M212 &lt; 5), "Bronze Member", AND(M212 &gt;= 5, M212 &lt; 10), "Silver Member", M212 &gt;= 10, "Gold Member")</f>
        <v>Bronze Member</v>
      </c>
    </row>
    <row r="213" spans="2:14" x14ac:dyDescent="0.3">
      <c r="B213" s="49" t="str" cm="1">
        <f t="array" ref="B213">_xlfn.XLOOKUP('Cross Referenced Data'!$C213,CustomerPersonalData[[#All],[Customer Name]],CustomerPersonalData[[#All],[Customer ID]],,)</f>
        <v>CID0209</v>
      </c>
      <c r="C213" s="49" t="s">
        <v>424</v>
      </c>
      <c r="D213" s="50" t="s">
        <v>425</v>
      </c>
      <c r="E213" s="51">
        <v>29</v>
      </c>
      <c r="F213" s="50" t="str" cm="1">
        <f t="array" ref="F213">_xlfn.XLOOKUP('Cross Referenced Data'!$C213,CustomerSalesData[[#All],[Customer Name]],CustomerSalesData[[#All],[Age Group]],,)</f>
        <v>26 to 35</v>
      </c>
      <c r="G213" s="50" t="s">
        <v>8</v>
      </c>
      <c r="H213" s="51" cm="1">
        <f t="array" ref="H213">_xlfn.XLOOKUP('Cross Referenced Data'!$C213,CustomerSalesData[[#All],[Customer Name]],CustomerSalesData[[#All],[Total Purchases]],,,)</f>
        <v>38</v>
      </c>
      <c r="I213" s="50" t="str" cm="1">
        <f t="array" ref="I213">_xlfn.IFS(H213 &lt;= 10, "Low Purchaser", AND(H213 &gt; 10, H213 &lt;= 50), "Moderate Purchaser", AND(H213 &gt; 50, H213 &lt;= 80), "High Purchaser", H213 &gt; 80, "Top Purchaser")</f>
        <v>Moderate Purchaser</v>
      </c>
      <c r="J213" s="52" cm="1">
        <f t="array" ref="J213">_xlfn.XLOOKUP('Cross Referenced Data'!$C213,CustomerSalesData[[#All],[Customer Name]],CustomerSalesData[[#All],[Purchase Amount]],,)</f>
        <v>5627.2</v>
      </c>
      <c r="K213" s="50" t="str" cm="1">
        <f t="array" ref="K213">_xlfn.IFS(J213 &lt;= 500, "Low Value", AND(J213 &gt; 500, J213 &lt;= 2000), "Medium Value", AND(J213 &gt; 2000, J213 &lt;= 5000), "High Value", J213 &gt; 5000, "Premium Value")</f>
        <v>Premium Value</v>
      </c>
      <c r="L213" s="51" cm="1">
        <f t="array" ref="L213">_xlfn.XLOOKUP('Cross Referenced Data'!$C213,CustomerSalesData[[#All],[Customer Name]],CustomerSalesData[[#All],[Customer Since]],,)</f>
        <v>2023</v>
      </c>
      <c r="M213" s="51">
        <f t="shared" ca="1" si="3"/>
        <v>1</v>
      </c>
      <c r="N213" s="50" t="str" cm="1">
        <f t="array" aca="1" ref="N213" ca="1">_xlfn.IFS(M213 = 1, "New Member", AND(M213 &gt; 1, M213 &lt; 5), "Bronze Member", AND(M213 &gt;= 5, M213 &lt; 10), "Silver Member", M213 &gt;= 10, "Gold Member")</f>
        <v>New Member</v>
      </c>
    </row>
    <row r="214" spans="2:14" x14ac:dyDescent="0.3">
      <c r="B214" s="45" t="str" cm="1">
        <f t="array" ref="B214">_xlfn.XLOOKUP('Cross Referenced Data'!$C214,CustomerPersonalData[[#All],[Customer Name]],CustomerPersonalData[[#All],[Customer ID]],,)</f>
        <v>CID0210</v>
      </c>
      <c r="C214" s="45" t="s">
        <v>426</v>
      </c>
      <c r="D214" s="46" t="s">
        <v>427</v>
      </c>
      <c r="E214" s="47">
        <v>33</v>
      </c>
      <c r="F214" s="46" t="str" cm="1">
        <f t="array" ref="F214">_xlfn.XLOOKUP('Cross Referenced Data'!$C214,CustomerSalesData[[#All],[Customer Name]],CustomerSalesData[[#All],[Age Group]],,)</f>
        <v>26 to 35</v>
      </c>
      <c r="G214" s="46" t="s">
        <v>8</v>
      </c>
      <c r="H214" s="47" cm="1">
        <f t="array" ref="H214">_xlfn.XLOOKUP('Cross Referenced Data'!$C214,CustomerSalesData[[#All],[Customer Name]],CustomerSalesData[[#All],[Total Purchases]],,,)</f>
        <v>93</v>
      </c>
      <c r="I214" s="46" t="str" cm="1">
        <f t="array" ref="I214">_xlfn.IFS(H214 &lt;= 10, "Low Purchaser", AND(H214 &gt; 10, H214 &lt;= 50), "Moderate Purchaser", AND(H214 &gt; 50, H214 &lt;= 80), "High Purchaser", H214 &gt; 80, "Top Purchaser")</f>
        <v>Top Purchaser</v>
      </c>
      <c r="J214" s="48" cm="1">
        <f t="array" ref="J214">_xlfn.XLOOKUP('Cross Referenced Data'!$C214,CustomerSalesData[[#All],[Customer Name]],CustomerSalesData[[#All],[Purchase Amount]],,)</f>
        <v>4748.9399999999996</v>
      </c>
      <c r="K214" s="46" t="str" cm="1">
        <f t="array" ref="K214">_xlfn.IFS(J214 &lt;= 500, "Low Value", AND(J214 &gt; 500, J214 &lt;= 2000), "Medium Value", AND(J214 &gt; 2000, J214 &lt;= 5000), "High Value", J214 &gt; 5000, "Premium Value")</f>
        <v>High Value</v>
      </c>
      <c r="L214" s="47" cm="1">
        <f t="array" ref="L214">_xlfn.XLOOKUP('Cross Referenced Data'!$C214,CustomerSalesData[[#All],[Customer Name]],CustomerSalesData[[#All],[Customer Since]],,)</f>
        <v>2023</v>
      </c>
      <c r="M214" s="47">
        <f t="shared" ca="1" si="3"/>
        <v>1</v>
      </c>
      <c r="N214" s="46" t="str" cm="1">
        <f t="array" aca="1" ref="N214" ca="1">_xlfn.IFS(M214 = 1, "New Member", AND(M214 &gt; 1, M214 &lt; 5), "Bronze Member", AND(M214 &gt;= 5, M214 &lt; 10), "Silver Member", M214 &gt;= 10, "Gold Member")</f>
        <v>New Member</v>
      </c>
    </row>
    <row r="215" spans="2:14" x14ac:dyDescent="0.3">
      <c r="B215" s="49" t="str" cm="1">
        <f t="array" ref="B215">_xlfn.XLOOKUP('Cross Referenced Data'!$C215,CustomerPersonalData[[#All],[Customer Name]],CustomerPersonalData[[#All],[Customer ID]],,)</f>
        <v>CID0211</v>
      </c>
      <c r="C215" s="49" t="s">
        <v>428</v>
      </c>
      <c r="D215" s="50" t="s">
        <v>429</v>
      </c>
      <c r="E215" s="51">
        <v>66</v>
      </c>
      <c r="F215" s="50" t="str" cm="1">
        <f t="array" ref="F215">_xlfn.XLOOKUP('Cross Referenced Data'!$C215,CustomerSalesData[[#All],[Customer Name]],CustomerSalesData[[#All],[Age Group]],,)</f>
        <v>66 to 70</v>
      </c>
      <c r="G215" s="50" t="s">
        <v>13</v>
      </c>
      <c r="H215" s="51" cm="1">
        <f t="array" ref="H215">_xlfn.XLOOKUP('Cross Referenced Data'!$C215,CustomerSalesData[[#All],[Customer Name]],CustomerSalesData[[#All],[Total Purchases]],,,)</f>
        <v>18</v>
      </c>
      <c r="I215" s="50" t="str" cm="1">
        <f t="array" ref="I215">_xlfn.IFS(H215 &lt;= 10, "Low Purchaser", AND(H215 &gt; 10, H215 &lt;= 50), "Moderate Purchaser", AND(H215 &gt; 50, H215 &lt;= 80), "High Purchaser", H215 &gt; 80, "Top Purchaser")</f>
        <v>Moderate Purchaser</v>
      </c>
      <c r="J215" s="52" cm="1">
        <f t="array" ref="J215">_xlfn.XLOOKUP('Cross Referenced Data'!$C215,CustomerSalesData[[#All],[Customer Name]],CustomerSalesData[[#All],[Purchase Amount]],,)</f>
        <v>8320.67</v>
      </c>
      <c r="K215" s="50" t="str" cm="1">
        <f t="array" ref="K215">_xlfn.IFS(J215 &lt;= 500, "Low Value", AND(J215 &gt; 500, J215 &lt;= 2000), "Medium Value", AND(J215 &gt; 2000, J215 &lt;= 5000), "High Value", J215 &gt; 5000, "Premium Value")</f>
        <v>Premium Value</v>
      </c>
      <c r="L215" s="51" cm="1">
        <f t="array" ref="L215">_xlfn.XLOOKUP('Cross Referenced Data'!$C215,CustomerSalesData[[#All],[Customer Name]],CustomerSalesData[[#All],[Customer Since]],,)</f>
        <v>2016</v>
      </c>
      <c r="M215" s="51">
        <f t="shared" ca="1" si="3"/>
        <v>8</v>
      </c>
      <c r="N215" s="50" t="str" cm="1">
        <f t="array" aca="1" ref="N215" ca="1">_xlfn.IFS(M215 = 1, "New Member", AND(M215 &gt; 1, M215 &lt; 5), "Bronze Member", AND(M215 &gt;= 5, M215 &lt; 10), "Silver Member", M215 &gt;= 10, "Gold Member")</f>
        <v>Silver Member</v>
      </c>
    </row>
    <row r="216" spans="2:14" x14ac:dyDescent="0.3">
      <c r="B216" s="45" t="str" cm="1">
        <f t="array" ref="B216">_xlfn.XLOOKUP('Cross Referenced Data'!$C216,CustomerPersonalData[[#All],[Customer Name]],CustomerPersonalData[[#All],[Customer ID]],,)</f>
        <v>CID0212</v>
      </c>
      <c r="C216" s="45" t="s">
        <v>430</v>
      </c>
      <c r="D216" s="46" t="s">
        <v>431</v>
      </c>
      <c r="E216" s="47">
        <v>57</v>
      </c>
      <c r="F216" s="46" t="str" cm="1">
        <f t="array" ref="F216">_xlfn.XLOOKUP('Cross Referenced Data'!$C216,CustomerSalesData[[#All],[Customer Name]],CustomerSalesData[[#All],[Age Group]],,)</f>
        <v>56 to 65</v>
      </c>
      <c r="G216" s="46" t="s">
        <v>8</v>
      </c>
      <c r="H216" s="47" cm="1">
        <f t="array" ref="H216">_xlfn.XLOOKUP('Cross Referenced Data'!$C216,CustomerSalesData[[#All],[Customer Name]],CustomerSalesData[[#All],[Total Purchases]],,,)</f>
        <v>64</v>
      </c>
      <c r="I216" s="46" t="str" cm="1">
        <f t="array" ref="I216">_xlfn.IFS(H216 &lt;= 10, "Low Purchaser", AND(H216 &gt; 10, H216 &lt;= 50), "Moderate Purchaser", AND(H216 &gt; 50, H216 &lt;= 80), "High Purchaser", H216 &gt; 80, "Top Purchaser")</f>
        <v>High Purchaser</v>
      </c>
      <c r="J216" s="48" cm="1">
        <f t="array" ref="J216">_xlfn.XLOOKUP('Cross Referenced Data'!$C216,CustomerSalesData[[#All],[Customer Name]],CustomerSalesData[[#All],[Purchase Amount]],,)</f>
        <v>2013.6</v>
      </c>
      <c r="K216" s="46" t="str" cm="1">
        <f t="array" ref="K216">_xlfn.IFS(J216 &lt;= 500, "Low Value", AND(J216 &gt; 500, J216 &lt;= 2000), "Medium Value", AND(J216 &gt; 2000, J216 &lt;= 5000), "High Value", J216 &gt; 5000, "Premium Value")</f>
        <v>High Value</v>
      </c>
      <c r="L216" s="47" cm="1">
        <f t="array" ref="L216">_xlfn.XLOOKUP('Cross Referenced Data'!$C216,CustomerSalesData[[#All],[Customer Name]],CustomerSalesData[[#All],[Customer Since]],,)</f>
        <v>2019</v>
      </c>
      <c r="M216" s="47">
        <f t="shared" ca="1" si="3"/>
        <v>5</v>
      </c>
      <c r="N216" s="46" t="str" cm="1">
        <f t="array" aca="1" ref="N216" ca="1">_xlfn.IFS(M216 = 1, "New Member", AND(M216 &gt; 1, M216 &lt; 5), "Bronze Member", AND(M216 &gt;= 5, M216 &lt; 10), "Silver Member", M216 &gt;= 10, "Gold Member")</f>
        <v>Silver Member</v>
      </c>
    </row>
    <row r="217" spans="2:14" x14ac:dyDescent="0.3">
      <c r="B217" s="49" t="str" cm="1">
        <f t="array" ref="B217">_xlfn.XLOOKUP('Cross Referenced Data'!$C217,CustomerPersonalData[[#All],[Customer Name]],CustomerPersonalData[[#All],[Customer ID]],,)</f>
        <v>CID0213</v>
      </c>
      <c r="C217" s="49" t="s">
        <v>432</v>
      </c>
      <c r="D217" s="50" t="s">
        <v>433</v>
      </c>
      <c r="E217" s="51">
        <v>50</v>
      </c>
      <c r="F217" s="50" t="str" cm="1">
        <f t="array" ref="F217">_xlfn.XLOOKUP('Cross Referenced Data'!$C217,CustomerSalesData[[#All],[Customer Name]],CustomerSalesData[[#All],[Age Group]],,)</f>
        <v>46 to 55</v>
      </c>
      <c r="G217" s="50" t="s">
        <v>13</v>
      </c>
      <c r="H217" s="51" cm="1">
        <f t="array" ref="H217">_xlfn.XLOOKUP('Cross Referenced Data'!$C217,CustomerSalesData[[#All],[Customer Name]],CustomerSalesData[[#All],[Total Purchases]],,,)</f>
        <v>48</v>
      </c>
      <c r="I217" s="50" t="str" cm="1">
        <f t="array" ref="I217">_xlfn.IFS(H217 &lt;= 10, "Low Purchaser", AND(H217 &gt; 10, H217 &lt;= 50), "Moderate Purchaser", AND(H217 &gt; 50, H217 &lt;= 80), "High Purchaser", H217 &gt; 80, "Top Purchaser")</f>
        <v>Moderate Purchaser</v>
      </c>
      <c r="J217" s="52" cm="1">
        <f t="array" ref="J217">_xlfn.XLOOKUP('Cross Referenced Data'!$C217,CustomerSalesData[[#All],[Customer Name]],CustomerSalesData[[#All],[Purchase Amount]],,)</f>
        <v>1916.42</v>
      </c>
      <c r="K217" s="50" t="str" cm="1">
        <f t="array" ref="K217">_xlfn.IFS(J217 &lt;= 500, "Low Value", AND(J217 &gt; 500, J217 &lt;= 2000), "Medium Value", AND(J217 &gt; 2000, J217 &lt;= 5000), "High Value", J217 &gt; 5000, "Premium Value")</f>
        <v>Medium Value</v>
      </c>
      <c r="L217" s="51" cm="1">
        <f t="array" ref="L217">_xlfn.XLOOKUP('Cross Referenced Data'!$C217,CustomerSalesData[[#All],[Customer Name]],CustomerSalesData[[#All],[Customer Since]],,)</f>
        <v>2016</v>
      </c>
      <c r="M217" s="51">
        <f t="shared" ca="1" si="3"/>
        <v>8</v>
      </c>
      <c r="N217" s="50" t="str" cm="1">
        <f t="array" aca="1" ref="N217" ca="1">_xlfn.IFS(M217 = 1, "New Member", AND(M217 &gt; 1, M217 &lt; 5), "Bronze Member", AND(M217 &gt;= 5, M217 &lt; 10), "Silver Member", M217 &gt;= 10, "Gold Member")</f>
        <v>Silver Member</v>
      </c>
    </row>
    <row r="218" spans="2:14" x14ac:dyDescent="0.3">
      <c r="B218" s="45" t="str" cm="1">
        <f t="array" ref="B218">_xlfn.XLOOKUP('Cross Referenced Data'!$C218,CustomerPersonalData[[#All],[Customer Name]],CustomerPersonalData[[#All],[Customer ID]],,)</f>
        <v>CID0214</v>
      </c>
      <c r="C218" s="45" t="s">
        <v>434</v>
      </c>
      <c r="D218" s="46" t="s">
        <v>435</v>
      </c>
      <c r="E218" s="47">
        <v>46</v>
      </c>
      <c r="F218" s="46" t="str" cm="1">
        <f t="array" ref="F218">_xlfn.XLOOKUP('Cross Referenced Data'!$C218,CustomerSalesData[[#All],[Customer Name]],CustomerSalesData[[#All],[Age Group]],,)</f>
        <v>46 to 55</v>
      </c>
      <c r="G218" s="46" t="s">
        <v>13</v>
      </c>
      <c r="H218" s="47" cm="1">
        <f t="array" ref="H218">_xlfn.XLOOKUP('Cross Referenced Data'!$C218,CustomerSalesData[[#All],[Customer Name]],CustomerSalesData[[#All],[Total Purchases]],,,)</f>
        <v>32</v>
      </c>
      <c r="I218" s="46" t="str" cm="1">
        <f t="array" ref="I218">_xlfn.IFS(H218 &lt;= 10, "Low Purchaser", AND(H218 &gt; 10, H218 &lt;= 50), "Moderate Purchaser", AND(H218 &gt; 50, H218 &lt;= 80), "High Purchaser", H218 &gt; 80, "Top Purchaser")</f>
        <v>Moderate Purchaser</v>
      </c>
      <c r="J218" s="48" cm="1">
        <f t="array" ref="J218">_xlfn.XLOOKUP('Cross Referenced Data'!$C218,CustomerSalesData[[#All],[Customer Name]],CustomerSalesData[[#All],[Purchase Amount]],,)</f>
        <v>8233.2900000000009</v>
      </c>
      <c r="K218" s="46" t="str" cm="1">
        <f t="array" ref="K218">_xlfn.IFS(J218 &lt;= 500, "Low Value", AND(J218 &gt; 500, J218 &lt;= 2000), "Medium Value", AND(J218 &gt; 2000, J218 &lt;= 5000), "High Value", J218 &gt; 5000, "Premium Value")</f>
        <v>Premium Value</v>
      </c>
      <c r="L218" s="47" cm="1">
        <f t="array" ref="L218">_xlfn.XLOOKUP('Cross Referenced Data'!$C218,CustomerSalesData[[#All],[Customer Name]],CustomerSalesData[[#All],[Customer Since]],,)</f>
        <v>2012</v>
      </c>
      <c r="M218" s="47">
        <f t="shared" ca="1" si="3"/>
        <v>12</v>
      </c>
      <c r="N218" s="46" t="str" cm="1">
        <f t="array" aca="1" ref="N218" ca="1">_xlfn.IFS(M218 = 1, "New Member", AND(M218 &gt; 1, M218 &lt; 5), "Bronze Member", AND(M218 &gt;= 5, M218 &lt; 10), "Silver Member", M218 &gt;= 10, "Gold Member")</f>
        <v>Gold Member</v>
      </c>
    </row>
    <row r="219" spans="2:14" x14ac:dyDescent="0.3">
      <c r="B219" s="49" t="str" cm="1">
        <f t="array" ref="B219">_xlfn.XLOOKUP('Cross Referenced Data'!$C219,CustomerPersonalData[[#All],[Customer Name]],CustomerPersonalData[[#All],[Customer ID]],,)</f>
        <v>CID0215</v>
      </c>
      <c r="C219" s="49" t="s">
        <v>436</v>
      </c>
      <c r="D219" s="50" t="s">
        <v>437</v>
      </c>
      <c r="E219" s="51">
        <v>42</v>
      </c>
      <c r="F219" s="50" t="str" cm="1">
        <f t="array" ref="F219">_xlfn.XLOOKUP('Cross Referenced Data'!$C219,CustomerSalesData[[#All],[Customer Name]],CustomerSalesData[[#All],[Age Group]],,)</f>
        <v>36 to 45</v>
      </c>
      <c r="G219" s="50" t="s">
        <v>8</v>
      </c>
      <c r="H219" s="51" cm="1">
        <f t="array" ref="H219">_xlfn.XLOOKUP('Cross Referenced Data'!$C219,CustomerSalesData[[#All],[Customer Name]],CustomerSalesData[[#All],[Total Purchases]],,,)</f>
        <v>11</v>
      </c>
      <c r="I219" s="50" t="str" cm="1">
        <f t="array" ref="I219">_xlfn.IFS(H219 &lt;= 10, "Low Purchaser", AND(H219 &gt; 10, H219 &lt;= 50), "Moderate Purchaser", AND(H219 &gt; 50, H219 &lt;= 80), "High Purchaser", H219 &gt; 80, "Top Purchaser")</f>
        <v>Moderate Purchaser</v>
      </c>
      <c r="J219" s="52" cm="1">
        <f t="array" ref="J219">_xlfn.XLOOKUP('Cross Referenced Data'!$C219,CustomerSalesData[[#All],[Customer Name]],CustomerSalesData[[#All],[Purchase Amount]],,)</f>
        <v>7875.73</v>
      </c>
      <c r="K219" s="50" t="str" cm="1">
        <f t="array" ref="K219">_xlfn.IFS(J219 &lt;= 500, "Low Value", AND(J219 &gt; 500, J219 &lt;= 2000), "Medium Value", AND(J219 &gt; 2000, J219 &lt;= 5000), "High Value", J219 &gt; 5000, "Premium Value")</f>
        <v>Premium Value</v>
      </c>
      <c r="L219" s="51" cm="1">
        <f t="array" ref="L219">_xlfn.XLOOKUP('Cross Referenced Data'!$C219,CustomerSalesData[[#All],[Customer Name]],CustomerSalesData[[#All],[Customer Since]],,)</f>
        <v>2010</v>
      </c>
      <c r="M219" s="51">
        <f t="shared" ca="1" si="3"/>
        <v>14</v>
      </c>
      <c r="N219" s="50" t="str" cm="1">
        <f t="array" aca="1" ref="N219" ca="1">_xlfn.IFS(M219 = 1, "New Member", AND(M219 &gt; 1, M219 &lt; 5), "Bronze Member", AND(M219 &gt;= 5, M219 &lt; 10), "Silver Member", M219 &gt;= 10, "Gold Member")</f>
        <v>Gold Member</v>
      </c>
    </row>
    <row r="220" spans="2:14" x14ac:dyDescent="0.3">
      <c r="B220" s="45" t="str" cm="1">
        <f t="array" ref="B220">_xlfn.XLOOKUP('Cross Referenced Data'!$C220,CustomerPersonalData[[#All],[Customer Name]],CustomerPersonalData[[#All],[Customer ID]],,)</f>
        <v>CID0216</v>
      </c>
      <c r="C220" s="45" t="s">
        <v>438</v>
      </c>
      <c r="D220" s="46" t="s">
        <v>439</v>
      </c>
      <c r="E220" s="47">
        <v>29</v>
      </c>
      <c r="F220" s="46" t="str" cm="1">
        <f t="array" ref="F220">_xlfn.XLOOKUP('Cross Referenced Data'!$C220,CustomerSalesData[[#All],[Customer Name]],CustomerSalesData[[#All],[Age Group]],,)</f>
        <v>26 to 35</v>
      </c>
      <c r="G220" s="46" t="s">
        <v>13</v>
      </c>
      <c r="H220" s="47" cm="1">
        <f t="array" ref="H220">_xlfn.XLOOKUP('Cross Referenced Data'!$C220,CustomerSalesData[[#All],[Customer Name]],CustomerSalesData[[#All],[Total Purchases]],,,)</f>
        <v>67</v>
      </c>
      <c r="I220" s="46" t="str" cm="1">
        <f t="array" ref="I220">_xlfn.IFS(H220 &lt;= 10, "Low Purchaser", AND(H220 &gt; 10, H220 &lt;= 50), "Moderate Purchaser", AND(H220 &gt; 50, H220 &lt;= 80), "High Purchaser", H220 &gt; 80, "Top Purchaser")</f>
        <v>High Purchaser</v>
      </c>
      <c r="J220" s="48" cm="1">
        <f t="array" ref="J220">_xlfn.XLOOKUP('Cross Referenced Data'!$C220,CustomerSalesData[[#All],[Customer Name]],CustomerSalesData[[#All],[Purchase Amount]],,)</f>
        <v>7460.64</v>
      </c>
      <c r="K220" s="46" t="str" cm="1">
        <f t="array" ref="K220">_xlfn.IFS(J220 &lt;= 500, "Low Value", AND(J220 &gt; 500, J220 &lt;= 2000), "Medium Value", AND(J220 &gt; 2000, J220 &lt;= 5000), "High Value", J220 &gt; 5000, "Premium Value")</f>
        <v>Premium Value</v>
      </c>
      <c r="L220" s="47" cm="1">
        <f t="array" ref="L220">_xlfn.XLOOKUP('Cross Referenced Data'!$C220,CustomerSalesData[[#All],[Customer Name]],CustomerSalesData[[#All],[Customer Since]],,)</f>
        <v>2014</v>
      </c>
      <c r="M220" s="47">
        <f t="shared" ca="1" si="3"/>
        <v>10</v>
      </c>
      <c r="N220" s="46" t="str" cm="1">
        <f t="array" aca="1" ref="N220" ca="1">_xlfn.IFS(M220 = 1, "New Member", AND(M220 &gt; 1, M220 &lt; 5), "Bronze Member", AND(M220 &gt;= 5, M220 &lt; 10), "Silver Member", M220 &gt;= 10, "Gold Member")</f>
        <v>Gold Member</v>
      </c>
    </row>
    <row r="221" spans="2:14" x14ac:dyDescent="0.3">
      <c r="B221" s="49" t="str" cm="1">
        <f t="array" ref="B221">_xlfn.XLOOKUP('Cross Referenced Data'!$C221,CustomerPersonalData[[#All],[Customer Name]],CustomerPersonalData[[#All],[Customer ID]],,)</f>
        <v>CID0217</v>
      </c>
      <c r="C221" s="49" t="s">
        <v>440</v>
      </c>
      <c r="D221" s="50" t="s">
        <v>441</v>
      </c>
      <c r="E221" s="51">
        <v>64</v>
      </c>
      <c r="F221" s="50" t="str" cm="1">
        <f t="array" ref="F221">_xlfn.XLOOKUP('Cross Referenced Data'!$C221,CustomerSalesData[[#All],[Customer Name]],CustomerSalesData[[#All],[Age Group]],,)</f>
        <v>56 to 65</v>
      </c>
      <c r="G221" s="50" t="s">
        <v>13</v>
      </c>
      <c r="H221" s="51" cm="1">
        <f t="array" ref="H221">_xlfn.XLOOKUP('Cross Referenced Data'!$C221,CustomerSalesData[[#All],[Customer Name]],CustomerSalesData[[#All],[Total Purchases]],,,)</f>
        <v>7</v>
      </c>
      <c r="I221" s="50" t="str" cm="1">
        <f t="array" ref="I221">_xlfn.IFS(H221 &lt;= 10, "Low Purchaser", AND(H221 &gt; 10, H221 &lt;= 50), "Moderate Purchaser", AND(H221 &gt; 50, H221 &lt;= 80), "High Purchaser", H221 &gt; 80, "Top Purchaser")</f>
        <v>Low Purchaser</v>
      </c>
      <c r="J221" s="52" cm="1">
        <f t="array" ref="J221">_xlfn.XLOOKUP('Cross Referenced Data'!$C221,CustomerSalesData[[#All],[Customer Name]],CustomerSalesData[[#All],[Purchase Amount]],,)</f>
        <v>7698.87</v>
      </c>
      <c r="K221" s="50" t="str" cm="1">
        <f t="array" ref="K221">_xlfn.IFS(J221 &lt;= 500, "Low Value", AND(J221 &gt; 500, J221 &lt;= 2000), "Medium Value", AND(J221 &gt; 2000, J221 &lt;= 5000), "High Value", J221 &gt; 5000, "Premium Value")</f>
        <v>Premium Value</v>
      </c>
      <c r="L221" s="51" cm="1">
        <f t="array" ref="L221">_xlfn.XLOOKUP('Cross Referenced Data'!$C221,CustomerSalesData[[#All],[Customer Name]],CustomerSalesData[[#All],[Customer Since]],,)</f>
        <v>2020</v>
      </c>
      <c r="M221" s="51">
        <f t="shared" ca="1" si="3"/>
        <v>4</v>
      </c>
      <c r="N221" s="50" t="str" cm="1">
        <f t="array" aca="1" ref="N221" ca="1">_xlfn.IFS(M221 = 1, "New Member", AND(M221 &gt; 1, M221 &lt; 5), "Bronze Member", AND(M221 &gt;= 5, M221 &lt; 10), "Silver Member", M221 &gt;= 10, "Gold Member")</f>
        <v>Bronze Member</v>
      </c>
    </row>
    <row r="222" spans="2:14" x14ac:dyDescent="0.3">
      <c r="B222" s="45" t="str" cm="1">
        <f t="array" ref="B222">_xlfn.XLOOKUP('Cross Referenced Data'!$C222,CustomerPersonalData[[#All],[Customer Name]],CustomerPersonalData[[#All],[Customer ID]],,)</f>
        <v>CID0218</v>
      </c>
      <c r="C222" s="45" t="s">
        <v>442</v>
      </c>
      <c r="D222" s="46" t="s">
        <v>443</v>
      </c>
      <c r="E222" s="47">
        <v>31</v>
      </c>
      <c r="F222" s="46" t="str" cm="1">
        <f t="array" ref="F222">_xlfn.XLOOKUP('Cross Referenced Data'!$C222,CustomerSalesData[[#All],[Customer Name]],CustomerSalesData[[#All],[Age Group]],,)</f>
        <v>26 to 35</v>
      </c>
      <c r="G222" s="46" t="s">
        <v>8</v>
      </c>
      <c r="H222" s="47" cm="1">
        <f t="array" ref="H222">_xlfn.XLOOKUP('Cross Referenced Data'!$C222,CustomerSalesData[[#All],[Customer Name]],CustomerSalesData[[#All],[Total Purchases]],,,)</f>
        <v>27</v>
      </c>
      <c r="I222" s="46" t="str" cm="1">
        <f t="array" ref="I222">_xlfn.IFS(H222 &lt;= 10, "Low Purchaser", AND(H222 &gt; 10, H222 &lt;= 50), "Moderate Purchaser", AND(H222 &gt; 50, H222 &lt;= 80), "High Purchaser", H222 &gt; 80, "Top Purchaser")</f>
        <v>Moderate Purchaser</v>
      </c>
      <c r="J222" s="48" cm="1">
        <f t="array" ref="J222">_xlfn.XLOOKUP('Cross Referenced Data'!$C222,CustomerSalesData[[#All],[Customer Name]],CustomerSalesData[[#All],[Purchase Amount]],,)</f>
        <v>3997.93</v>
      </c>
      <c r="K222" s="46" t="str" cm="1">
        <f t="array" ref="K222">_xlfn.IFS(J222 &lt;= 500, "Low Value", AND(J222 &gt; 500, J222 &lt;= 2000), "Medium Value", AND(J222 &gt; 2000, J222 &lt;= 5000), "High Value", J222 &gt; 5000, "Premium Value")</f>
        <v>High Value</v>
      </c>
      <c r="L222" s="47" cm="1">
        <f t="array" ref="L222">_xlfn.XLOOKUP('Cross Referenced Data'!$C222,CustomerSalesData[[#All],[Customer Name]],CustomerSalesData[[#All],[Customer Since]],,)</f>
        <v>2010</v>
      </c>
      <c r="M222" s="47">
        <f t="shared" ca="1" si="3"/>
        <v>14</v>
      </c>
      <c r="N222" s="46" t="str" cm="1">
        <f t="array" aca="1" ref="N222" ca="1">_xlfn.IFS(M222 = 1, "New Member", AND(M222 &gt; 1, M222 &lt; 5), "Bronze Member", AND(M222 &gt;= 5, M222 &lt; 10), "Silver Member", M222 &gt;= 10, "Gold Member")</f>
        <v>Gold Member</v>
      </c>
    </row>
    <row r="223" spans="2:14" x14ac:dyDescent="0.3">
      <c r="B223" s="49" t="str" cm="1">
        <f t="array" ref="B223">_xlfn.XLOOKUP('Cross Referenced Data'!$C223,CustomerPersonalData[[#All],[Customer Name]],CustomerPersonalData[[#All],[Customer ID]],,)</f>
        <v>CID0219</v>
      </c>
      <c r="C223" s="49" t="s">
        <v>444</v>
      </c>
      <c r="D223" s="50" t="s">
        <v>445</v>
      </c>
      <c r="E223" s="51">
        <v>67</v>
      </c>
      <c r="F223" s="50" t="str" cm="1">
        <f t="array" ref="F223">_xlfn.XLOOKUP('Cross Referenced Data'!$C223,CustomerSalesData[[#All],[Customer Name]],CustomerSalesData[[#All],[Age Group]],,)</f>
        <v>66 to 70</v>
      </c>
      <c r="G223" s="50" t="s">
        <v>13</v>
      </c>
      <c r="H223" s="51" cm="1">
        <f t="array" ref="H223">_xlfn.XLOOKUP('Cross Referenced Data'!$C223,CustomerSalesData[[#All],[Customer Name]],CustomerSalesData[[#All],[Total Purchases]],,,)</f>
        <v>69</v>
      </c>
      <c r="I223" s="50" t="str" cm="1">
        <f t="array" ref="I223">_xlfn.IFS(H223 &lt;= 10, "Low Purchaser", AND(H223 &gt; 10, H223 &lt;= 50), "Moderate Purchaser", AND(H223 &gt; 50, H223 &lt;= 80), "High Purchaser", H223 &gt; 80, "Top Purchaser")</f>
        <v>High Purchaser</v>
      </c>
      <c r="J223" s="52" cm="1">
        <f t="array" ref="J223">_xlfn.XLOOKUP('Cross Referenced Data'!$C223,CustomerSalesData[[#All],[Customer Name]],CustomerSalesData[[#All],[Purchase Amount]],,)</f>
        <v>6606.7</v>
      </c>
      <c r="K223" s="50" t="str" cm="1">
        <f t="array" ref="K223">_xlfn.IFS(J223 &lt;= 500, "Low Value", AND(J223 &gt; 500, J223 &lt;= 2000), "Medium Value", AND(J223 &gt; 2000, J223 &lt;= 5000), "High Value", J223 &gt; 5000, "Premium Value")</f>
        <v>Premium Value</v>
      </c>
      <c r="L223" s="51" cm="1">
        <f t="array" ref="L223">_xlfn.XLOOKUP('Cross Referenced Data'!$C223,CustomerSalesData[[#All],[Customer Name]],CustomerSalesData[[#All],[Customer Since]],,)</f>
        <v>2010</v>
      </c>
      <c r="M223" s="51">
        <f t="shared" ca="1" si="3"/>
        <v>14</v>
      </c>
      <c r="N223" s="50" t="str" cm="1">
        <f t="array" aca="1" ref="N223" ca="1">_xlfn.IFS(M223 = 1, "New Member", AND(M223 &gt; 1, M223 &lt; 5), "Bronze Member", AND(M223 &gt;= 5, M223 &lt; 10), "Silver Member", M223 &gt;= 10, "Gold Member")</f>
        <v>Gold Member</v>
      </c>
    </row>
    <row r="224" spans="2:14" x14ac:dyDescent="0.3">
      <c r="B224" s="45" t="str" cm="1">
        <f t="array" ref="B224">_xlfn.XLOOKUP('Cross Referenced Data'!$C224,CustomerPersonalData[[#All],[Customer Name]],CustomerPersonalData[[#All],[Customer ID]],,)</f>
        <v>CID0220</v>
      </c>
      <c r="C224" s="45" t="s">
        <v>446</v>
      </c>
      <c r="D224" s="46" t="s">
        <v>447</v>
      </c>
      <c r="E224" s="47">
        <v>40</v>
      </c>
      <c r="F224" s="46" t="str" cm="1">
        <f t="array" ref="F224">_xlfn.XLOOKUP('Cross Referenced Data'!$C224,CustomerSalesData[[#All],[Customer Name]],CustomerSalesData[[#All],[Age Group]],,)</f>
        <v>36 to 45</v>
      </c>
      <c r="G224" s="46" t="s">
        <v>13</v>
      </c>
      <c r="H224" s="47" cm="1">
        <f t="array" ref="H224">_xlfn.XLOOKUP('Cross Referenced Data'!$C224,CustomerSalesData[[#All],[Customer Name]],CustomerSalesData[[#All],[Total Purchases]],,,)</f>
        <v>80</v>
      </c>
      <c r="I224" s="46" t="str" cm="1">
        <f t="array" ref="I224">_xlfn.IFS(H224 &lt;= 10, "Low Purchaser", AND(H224 &gt; 10, H224 &lt;= 50), "Moderate Purchaser", AND(H224 &gt; 50, H224 &lt;= 80), "High Purchaser", H224 &gt; 80, "Top Purchaser")</f>
        <v>High Purchaser</v>
      </c>
      <c r="J224" s="48" cm="1">
        <f t="array" ref="J224">_xlfn.XLOOKUP('Cross Referenced Data'!$C224,CustomerSalesData[[#All],[Customer Name]],CustomerSalesData[[#All],[Purchase Amount]],,)</f>
        <v>1808.06</v>
      </c>
      <c r="K224" s="46" t="str" cm="1">
        <f t="array" ref="K224">_xlfn.IFS(J224 &lt;= 500, "Low Value", AND(J224 &gt; 500, J224 &lt;= 2000), "Medium Value", AND(J224 &gt; 2000, J224 &lt;= 5000), "High Value", J224 &gt; 5000, "Premium Value")</f>
        <v>Medium Value</v>
      </c>
      <c r="L224" s="47" cm="1">
        <f t="array" ref="L224">_xlfn.XLOOKUP('Cross Referenced Data'!$C224,CustomerSalesData[[#All],[Customer Name]],CustomerSalesData[[#All],[Customer Since]],,)</f>
        <v>2018</v>
      </c>
      <c r="M224" s="47">
        <f t="shared" ca="1" si="3"/>
        <v>6</v>
      </c>
      <c r="N224" s="46" t="str" cm="1">
        <f t="array" aca="1" ref="N224" ca="1">_xlfn.IFS(M224 = 1, "New Member", AND(M224 &gt; 1, M224 &lt; 5), "Bronze Member", AND(M224 &gt;= 5, M224 &lt; 10), "Silver Member", M224 &gt;= 10, "Gold Member")</f>
        <v>Silver Member</v>
      </c>
    </row>
    <row r="225" spans="2:14" x14ac:dyDescent="0.3">
      <c r="B225" s="49" t="str" cm="1">
        <f t="array" ref="B225">_xlfn.XLOOKUP('Cross Referenced Data'!$C225,CustomerPersonalData[[#All],[Customer Name]],CustomerPersonalData[[#All],[Customer ID]],,)</f>
        <v>CID0221</v>
      </c>
      <c r="C225" s="49" t="s">
        <v>448</v>
      </c>
      <c r="D225" s="50" t="s">
        <v>449</v>
      </c>
      <c r="E225" s="51">
        <v>66</v>
      </c>
      <c r="F225" s="50" t="str" cm="1">
        <f t="array" ref="F225">_xlfn.XLOOKUP('Cross Referenced Data'!$C225,CustomerSalesData[[#All],[Customer Name]],CustomerSalesData[[#All],[Age Group]],,)</f>
        <v>66 to 70</v>
      </c>
      <c r="G225" s="50" t="s">
        <v>8</v>
      </c>
      <c r="H225" s="51" cm="1">
        <f t="array" ref="H225">_xlfn.XLOOKUP('Cross Referenced Data'!$C225,CustomerSalesData[[#All],[Customer Name]],CustomerSalesData[[#All],[Total Purchases]],,,)</f>
        <v>20</v>
      </c>
      <c r="I225" s="50" t="str" cm="1">
        <f t="array" ref="I225">_xlfn.IFS(H225 &lt;= 10, "Low Purchaser", AND(H225 &gt; 10, H225 &lt;= 50), "Moderate Purchaser", AND(H225 &gt; 50, H225 &lt;= 80), "High Purchaser", H225 &gt; 80, "Top Purchaser")</f>
        <v>Moderate Purchaser</v>
      </c>
      <c r="J225" s="52" cm="1">
        <f t="array" ref="J225">_xlfn.XLOOKUP('Cross Referenced Data'!$C225,CustomerSalesData[[#All],[Customer Name]],CustomerSalesData[[#All],[Purchase Amount]],,)</f>
        <v>1581.79</v>
      </c>
      <c r="K225" s="50" t="str" cm="1">
        <f t="array" ref="K225">_xlfn.IFS(J225 &lt;= 500, "Low Value", AND(J225 &gt; 500, J225 &lt;= 2000), "Medium Value", AND(J225 &gt; 2000, J225 &lt;= 5000), "High Value", J225 &gt; 5000, "Premium Value")</f>
        <v>Medium Value</v>
      </c>
      <c r="L225" s="51" cm="1">
        <f t="array" ref="L225">_xlfn.XLOOKUP('Cross Referenced Data'!$C225,CustomerSalesData[[#All],[Customer Name]],CustomerSalesData[[#All],[Customer Since]],,)</f>
        <v>2020</v>
      </c>
      <c r="M225" s="51">
        <f t="shared" ca="1" si="3"/>
        <v>4</v>
      </c>
      <c r="N225" s="50" t="str" cm="1">
        <f t="array" aca="1" ref="N225" ca="1">_xlfn.IFS(M225 = 1, "New Member", AND(M225 &gt; 1, M225 &lt; 5), "Bronze Member", AND(M225 &gt;= 5, M225 &lt; 10), "Silver Member", M225 &gt;= 10, "Gold Member")</f>
        <v>Bronze Member</v>
      </c>
    </row>
    <row r="226" spans="2:14" x14ac:dyDescent="0.3">
      <c r="B226" s="45" t="str" cm="1">
        <f t="array" ref="B226">_xlfn.XLOOKUP('Cross Referenced Data'!$C226,CustomerPersonalData[[#All],[Customer Name]],CustomerPersonalData[[#All],[Customer ID]],,)</f>
        <v>CID0222</v>
      </c>
      <c r="C226" s="45" t="s">
        <v>450</v>
      </c>
      <c r="D226" s="46" t="s">
        <v>451</v>
      </c>
      <c r="E226" s="47">
        <v>27</v>
      </c>
      <c r="F226" s="46" t="str" cm="1">
        <f t="array" ref="F226">_xlfn.XLOOKUP('Cross Referenced Data'!$C226,CustomerSalesData[[#All],[Customer Name]],CustomerSalesData[[#All],[Age Group]],,)</f>
        <v>26 to 35</v>
      </c>
      <c r="G226" s="46" t="s">
        <v>8</v>
      </c>
      <c r="H226" s="47" cm="1">
        <f t="array" ref="H226">_xlfn.XLOOKUP('Cross Referenced Data'!$C226,CustomerSalesData[[#All],[Customer Name]],CustomerSalesData[[#All],[Total Purchases]],,,)</f>
        <v>75</v>
      </c>
      <c r="I226" s="46" t="str" cm="1">
        <f t="array" ref="I226">_xlfn.IFS(H226 &lt;= 10, "Low Purchaser", AND(H226 &gt; 10, H226 &lt;= 50), "Moderate Purchaser", AND(H226 &gt; 50, H226 &lt;= 80), "High Purchaser", H226 &gt; 80, "Top Purchaser")</f>
        <v>High Purchaser</v>
      </c>
      <c r="J226" s="48" cm="1">
        <f t="array" ref="J226">_xlfn.XLOOKUP('Cross Referenced Data'!$C226,CustomerSalesData[[#All],[Customer Name]],CustomerSalesData[[#All],[Purchase Amount]],,)</f>
        <v>5362.8</v>
      </c>
      <c r="K226" s="46" t="str" cm="1">
        <f t="array" ref="K226">_xlfn.IFS(J226 &lt;= 500, "Low Value", AND(J226 &gt; 500, J226 &lt;= 2000), "Medium Value", AND(J226 &gt; 2000, J226 &lt;= 5000), "High Value", J226 &gt; 5000, "Premium Value")</f>
        <v>Premium Value</v>
      </c>
      <c r="L226" s="47" cm="1">
        <f t="array" ref="L226">_xlfn.XLOOKUP('Cross Referenced Data'!$C226,CustomerSalesData[[#All],[Customer Name]],CustomerSalesData[[#All],[Customer Since]],,)</f>
        <v>2022</v>
      </c>
      <c r="M226" s="47">
        <f t="shared" ca="1" si="3"/>
        <v>2</v>
      </c>
      <c r="N226" s="46" t="str" cm="1">
        <f t="array" aca="1" ref="N226" ca="1">_xlfn.IFS(M226 = 1, "New Member", AND(M226 &gt; 1, M226 &lt; 5), "Bronze Member", AND(M226 &gt;= 5, M226 &lt; 10), "Silver Member", M226 &gt;= 10, "Gold Member")</f>
        <v>Bronze Member</v>
      </c>
    </row>
    <row r="227" spans="2:14" x14ac:dyDescent="0.3">
      <c r="B227" s="49" t="str" cm="1">
        <f t="array" ref="B227">_xlfn.XLOOKUP('Cross Referenced Data'!$C227,CustomerPersonalData[[#All],[Customer Name]],CustomerPersonalData[[#All],[Customer ID]],,)</f>
        <v>CID0223</v>
      </c>
      <c r="C227" s="49" t="s">
        <v>452</v>
      </c>
      <c r="D227" s="50" t="s">
        <v>453</v>
      </c>
      <c r="E227" s="51">
        <v>55</v>
      </c>
      <c r="F227" s="50" t="str" cm="1">
        <f t="array" ref="F227">_xlfn.XLOOKUP('Cross Referenced Data'!$C227,CustomerSalesData[[#All],[Customer Name]],CustomerSalesData[[#All],[Age Group]],,)</f>
        <v>46 to 55</v>
      </c>
      <c r="G227" s="50" t="s">
        <v>13</v>
      </c>
      <c r="H227" s="51" cm="1">
        <f t="array" ref="H227">_xlfn.XLOOKUP('Cross Referenced Data'!$C227,CustomerSalesData[[#All],[Customer Name]],CustomerSalesData[[#All],[Total Purchases]],,,)</f>
        <v>31</v>
      </c>
      <c r="I227" s="50" t="str" cm="1">
        <f t="array" ref="I227">_xlfn.IFS(H227 &lt;= 10, "Low Purchaser", AND(H227 &gt; 10, H227 &lt;= 50), "Moderate Purchaser", AND(H227 &gt; 50, H227 &lt;= 80), "High Purchaser", H227 &gt; 80, "Top Purchaser")</f>
        <v>Moderate Purchaser</v>
      </c>
      <c r="J227" s="52" cm="1">
        <f t="array" ref="J227">_xlfn.XLOOKUP('Cross Referenced Data'!$C227,CustomerSalesData[[#All],[Customer Name]],CustomerSalesData[[#All],[Purchase Amount]],,)</f>
        <v>316.64</v>
      </c>
      <c r="K227" s="50" t="str" cm="1">
        <f t="array" ref="K227">_xlfn.IFS(J227 &lt;= 500, "Low Value", AND(J227 &gt; 500, J227 &lt;= 2000), "Medium Value", AND(J227 &gt; 2000, J227 &lt;= 5000), "High Value", J227 &gt; 5000, "Premium Value")</f>
        <v>Low Value</v>
      </c>
      <c r="L227" s="51" cm="1">
        <f t="array" ref="L227">_xlfn.XLOOKUP('Cross Referenced Data'!$C227,CustomerSalesData[[#All],[Customer Name]],CustomerSalesData[[#All],[Customer Since]],,)</f>
        <v>2011</v>
      </c>
      <c r="M227" s="51">
        <f t="shared" ca="1" si="3"/>
        <v>13</v>
      </c>
      <c r="N227" s="50" t="str" cm="1">
        <f t="array" aca="1" ref="N227" ca="1">_xlfn.IFS(M227 = 1, "New Member", AND(M227 &gt; 1, M227 &lt; 5), "Bronze Member", AND(M227 &gt;= 5, M227 &lt; 10), "Silver Member", M227 &gt;= 10, "Gold Member")</f>
        <v>Gold Member</v>
      </c>
    </row>
    <row r="228" spans="2:14" x14ac:dyDescent="0.3">
      <c r="B228" s="45" t="str" cm="1">
        <f t="array" ref="B228">_xlfn.XLOOKUP('Cross Referenced Data'!$C228,CustomerPersonalData[[#All],[Customer Name]],CustomerPersonalData[[#All],[Customer ID]],,)</f>
        <v>CID0224</v>
      </c>
      <c r="C228" s="45" t="s">
        <v>454</v>
      </c>
      <c r="D228" s="46" t="s">
        <v>455</v>
      </c>
      <c r="E228" s="47">
        <v>68</v>
      </c>
      <c r="F228" s="46" t="str" cm="1">
        <f t="array" ref="F228">_xlfn.XLOOKUP('Cross Referenced Data'!$C228,CustomerSalesData[[#All],[Customer Name]],CustomerSalesData[[#All],[Age Group]],,)</f>
        <v>66 to 70</v>
      </c>
      <c r="G228" s="46" t="s">
        <v>8</v>
      </c>
      <c r="H228" s="47" cm="1">
        <f t="array" ref="H228">_xlfn.XLOOKUP('Cross Referenced Data'!$C228,CustomerSalesData[[#All],[Customer Name]],CustomerSalesData[[#All],[Total Purchases]],,,)</f>
        <v>64</v>
      </c>
      <c r="I228" s="46" t="str" cm="1">
        <f t="array" ref="I228">_xlfn.IFS(H228 &lt;= 10, "Low Purchaser", AND(H228 &gt; 10, H228 &lt;= 50), "Moderate Purchaser", AND(H228 &gt; 50, H228 &lt;= 80), "High Purchaser", H228 &gt; 80, "Top Purchaser")</f>
        <v>High Purchaser</v>
      </c>
      <c r="J228" s="48" cm="1">
        <f t="array" ref="J228">_xlfn.XLOOKUP('Cross Referenced Data'!$C228,CustomerSalesData[[#All],[Customer Name]],CustomerSalesData[[#All],[Purchase Amount]],,)</f>
        <v>6940.88</v>
      </c>
      <c r="K228" s="46" t="str" cm="1">
        <f t="array" ref="K228">_xlfn.IFS(J228 &lt;= 500, "Low Value", AND(J228 &gt; 500, J228 &lt;= 2000), "Medium Value", AND(J228 &gt; 2000, J228 &lt;= 5000), "High Value", J228 &gt; 5000, "Premium Value")</f>
        <v>Premium Value</v>
      </c>
      <c r="L228" s="47" cm="1">
        <f t="array" ref="L228">_xlfn.XLOOKUP('Cross Referenced Data'!$C228,CustomerSalesData[[#All],[Customer Name]],CustomerSalesData[[#All],[Customer Since]],,)</f>
        <v>2022</v>
      </c>
      <c r="M228" s="47">
        <f t="shared" ca="1" si="3"/>
        <v>2</v>
      </c>
      <c r="N228" s="46" t="str" cm="1">
        <f t="array" aca="1" ref="N228" ca="1">_xlfn.IFS(M228 = 1, "New Member", AND(M228 &gt; 1, M228 &lt; 5), "Bronze Member", AND(M228 &gt;= 5, M228 &lt; 10), "Silver Member", M228 &gt;= 10, "Gold Member")</f>
        <v>Bronze Member</v>
      </c>
    </row>
    <row r="229" spans="2:14" x14ac:dyDescent="0.3">
      <c r="B229" s="49" t="str" cm="1">
        <f t="array" ref="B229">_xlfn.XLOOKUP('Cross Referenced Data'!$C229,CustomerPersonalData[[#All],[Customer Name]],CustomerPersonalData[[#All],[Customer ID]],,)</f>
        <v>CID0225</v>
      </c>
      <c r="C229" s="49" t="s">
        <v>456</v>
      </c>
      <c r="D229" s="50" t="s">
        <v>457</v>
      </c>
      <c r="E229" s="51">
        <v>65</v>
      </c>
      <c r="F229" s="50" t="str" cm="1">
        <f t="array" ref="F229">_xlfn.XLOOKUP('Cross Referenced Data'!$C229,CustomerSalesData[[#All],[Customer Name]],CustomerSalesData[[#All],[Age Group]],,)</f>
        <v>56 to 65</v>
      </c>
      <c r="G229" s="50" t="s">
        <v>8</v>
      </c>
      <c r="H229" s="51" cm="1">
        <f t="array" ref="H229">_xlfn.XLOOKUP('Cross Referenced Data'!$C229,CustomerSalesData[[#All],[Customer Name]],CustomerSalesData[[#All],[Total Purchases]],,,)</f>
        <v>50</v>
      </c>
      <c r="I229" s="50" t="str" cm="1">
        <f t="array" ref="I229">_xlfn.IFS(H229 &lt;= 10, "Low Purchaser", AND(H229 &gt; 10, H229 &lt;= 50), "Moderate Purchaser", AND(H229 &gt; 50, H229 &lt;= 80), "High Purchaser", H229 &gt; 80, "Top Purchaser")</f>
        <v>Moderate Purchaser</v>
      </c>
      <c r="J229" s="52" cm="1">
        <f t="array" ref="J229">_xlfn.XLOOKUP('Cross Referenced Data'!$C229,CustomerSalesData[[#All],[Customer Name]],CustomerSalesData[[#All],[Purchase Amount]],,)</f>
        <v>3038.28</v>
      </c>
      <c r="K229" s="50" t="str" cm="1">
        <f t="array" ref="K229">_xlfn.IFS(J229 &lt;= 500, "Low Value", AND(J229 &gt; 500, J229 &lt;= 2000), "Medium Value", AND(J229 &gt; 2000, J229 &lt;= 5000), "High Value", J229 &gt; 5000, "Premium Value")</f>
        <v>High Value</v>
      </c>
      <c r="L229" s="51" cm="1">
        <f t="array" ref="L229">_xlfn.XLOOKUP('Cross Referenced Data'!$C229,CustomerSalesData[[#All],[Customer Name]],CustomerSalesData[[#All],[Customer Since]],,)</f>
        <v>2016</v>
      </c>
      <c r="M229" s="51">
        <f t="shared" ca="1" si="3"/>
        <v>8</v>
      </c>
      <c r="N229" s="50" t="str" cm="1">
        <f t="array" aca="1" ref="N229" ca="1">_xlfn.IFS(M229 = 1, "New Member", AND(M229 &gt; 1, M229 &lt; 5), "Bronze Member", AND(M229 &gt;= 5, M229 &lt; 10), "Silver Member", M229 &gt;= 10, "Gold Member")</f>
        <v>Silver Member</v>
      </c>
    </row>
    <row r="230" spans="2:14" x14ac:dyDescent="0.3">
      <c r="B230" s="45" t="str" cm="1">
        <f t="array" ref="B230">_xlfn.XLOOKUP('Cross Referenced Data'!$C230,CustomerPersonalData[[#All],[Customer Name]],CustomerPersonalData[[#All],[Customer ID]],,)</f>
        <v>CID0226</v>
      </c>
      <c r="C230" s="45" t="s">
        <v>458</v>
      </c>
      <c r="D230" s="46" t="s">
        <v>459</v>
      </c>
      <c r="E230" s="47">
        <v>41</v>
      </c>
      <c r="F230" s="46" t="str" cm="1">
        <f t="array" ref="F230">_xlfn.XLOOKUP('Cross Referenced Data'!$C230,CustomerSalesData[[#All],[Customer Name]],CustomerSalesData[[#All],[Age Group]],,)</f>
        <v>36 to 45</v>
      </c>
      <c r="G230" s="46" t="s">
        <v>13</v>
      </c>
      <c r="H230" s="47" cm="1">
        <f t="array" ref="H230">_xlfn.XLOOKUP('Cross Referenced Data'!$C230,CustomerSalesData[[#All],[Customer Name]],CustomerSalesData[[#All],[Total Purchases]],,,)</f>
        <v>84</v>
      </c>
      <c r="I230" s="46" t="str" cm="1">
        <f t="array" ref="I230">_xlfn.IFS(H230 &lt;= 10, "Low Purchaser", AND(H230 &gt; 10, H230 &lt;= 50), "Moderate Purchaser", AND(H230 &gt; 50, H230 &lt;= 80), "High Purchaser", H230 &gt; 80, "Top Purchaser")</f>
        <v>Top Purchaser</v>
      </c>
      <c r="J230" s="48" cm="1">
        <f t="array" ref="J230">_xlfn.XLOOKUP('Cross Referenced Data'!$C230,CustomerSalesData[[#All],[Customer Name]],CustomerSalesData[[#All],[Purchase Amount]],,)</f>
        <v>8620.5400000000009</v>
      </c>
      <c r="K230" s="46" t="str" cm="1">
        <f t="array" ref="K230">_xlfn.IFS(J230 &lt;= 500, "Low Value", AND(J230 &gt; 500, J230 &lt;= 2000), "Medium Value", AND(J230 &gt; 2000, J230 &lt;= 5000), "High Value", J230 &gt; 5000, "Premium Value")</f>
        <v>Premium Value</v>
      </c>
      <c r="L230" s="47" cm="1">
        <f t="array" ref="L230">_xlfn.XLOOKUP('Cross Referenced Data'!$C230,CustomerSalesData[[#All],[Customer Name]],CustomerSalesData[[#All],[Customer Since]],,)</f>
        <v>2012</v>
      </c>
      <c r="M230" s="47">
        <f t="shared" ca="1" si="3"/>
        <v>12</v>
      </c>
      <c r="N230" s="46" t="str" cm="1">
        <f t="array" aca="1" ref="N230" ca="1">_xlfn.IFS(M230 = 1, "New Member", AND(M230 &gt; 1, M230 &lt; 5), "Bronze Member", AND(M230 &gt;= 5, M230 &lt; 10), "Silver Member", M230 &gt;= 10, "Gold Member")</f>
        <v>Gold Member</v>
      </c>
    </row>
    <row r="231" spans="2:14" x14ac:dyDescent="0.3">
      <c r="B231" s="49" t="str" cm="1">
        <f t="array" ref="B231">_xlfn.XLOOKUP('Cross Referenced Data'!$C231,CustomerPersonalData[[#All],[Customer Name]],CustomerPersonalData[[#All],[Customer ID]],,)</f>
        <v>CID0227</v>
      </c>
      <c r="C231" s="49" t="s">
        <v>460</v>
      </c>
      <c r="D231" s="50" t="s">
        <v>461</v>
      </c>
      <c r="E231" s="51">
        <v>61</v>
      </c>
      <c r="F231" s="50" t="str" cm="1">
        <f t="array" ref="F231">_xlfn.XLOOKUP('Cross Referenced Data'!$C231,CustomerSalesData[[#All],[Customer Name]],CustomerSalesData[[#All],[Age Group]],,)</f>
        <v>56 to 65</v>
      </c>
      <c r="G231" s="50" t="s">
        <v>13</v>
      </c>
      <c r="H231" s="51" cm="1">
        <f t="array" ref="H231">_xlfn.XLOOKUP('Cross Referenced Data'!$C231,CustomerSalesData[[#All],[Customer Name]],CustomerSalesData[[#All],[Total Purchases]],,,)</f>
        <v>42</v>
      </c>
      <c r="I231" s="50" t="str" cm="1">
        <f t="array" ref="I231">_xlfn.IFS(H231 &lt;= 10, "Low Purchaser", AND(H231 &gt; 10, H231 &lt;= 50), "Moderate Purchaser", AND(H231 &gt; 50, H231 &lt;= 80), "High Purchaser", H231 &gt; 80, "Top Purchaser")</f>
        <v>Moderate Purchaser</v>
      </c>
      <c r="J231" s="52" cm="1">
        <f t="array" ref="J231">_xlfn.XLOOKUP('Cross Referenced Data'!$C231,CustomerSalesData[[#All],[Customer Name]],CustomerSalesData[[#All],[Purchase Amount]],,)</f>
        <v>205.6</v>
      </c>
      <c r="K231" s="50" t="str" cm="1">
        <f t="array" ref="K231">_xlfn.IFS(J231 &lt;= 500, "Low Value", AND(J231 &gt; 500, J231 &lt;= 2000), "Medium Value", AND(J231 &gt; 2000, J231 &lt;= 5000), "High Value", J231 &gt; 5000, "Premium Value")</f>
        <v>Low Value</v>
      </c>
      <c r="L231" s="51" cm="1">
        <f t="array" ref="L231">_xlfn.XLOOKUP('Cross Referenced Data'!$C231,CustomerSalesData[[#All],[Customer Name]],CustomerSalesData[[#All],[Customer Since]],,)</f>
        <v>2021</v>
      </c>
      <c r="M231" s="51">
        <f t="shared" ca="1" si="3"/>
        <v>3</v>
      </c>
      <c r="N231" s="50" t="str" cm="1">
        <f t="array" aca="1" ref="N231" ca="1">_xlfn.IFS(M231 = 1, "New Member", AND(M231 &gt; 1, M231 &lt; 5), "Bronze Member", AND(M231 &gt;= 5, M231 &lt; 10), "Silver Member", M231 &gt;= 10, "Gold Member")</f>
        <v>Bronze Member</v>
      </c>
    </row>
    <row r="232" spans="2:14" x14ac:dyDescent="0.3">
      <c r="B232" s="45" t="str" cm="1">
        <f t="array" ref="B232">_xlfn.XLOOKUP('Cross Referenced Data'!$C232,CustomerPersonalData[[#All],[Customer Name]],CustomerPersonalData[[#All],[Customer ID]],,)</f>
        <v>CID0228</v>
      </c>
      <c r="C232" s="45" t="s">
        <v>462</v>
      </c>
      <c r="D232" s="46" t="s">
        <v>463</v>
      </c>
      <c r="E232" s="47">
        <v>45</v>
      </c>
      <c r="F232" s="46" t="str" cm="1">
        <f t="array" ref="F232">_xlfn.XLOOKUP('Cross Referenced Data'!$C232,CustomerSalesData[[#All],[Customer Name]],CustomerSalesData[[#All],[Age Group]],,)</f>
        <v>36 to 45</v>
      </c>
      <c r="G232" s="46" t="s">
        <v>8</v>
      </c>
      <c r="H232" s="47" cm="1">
        <f t="array" ref="H232">_xlfn.XLOOKUP('Cross Referenced Data'!$C232,CustomerSalesData[[#All],[Customer Name]],CustomerSalesData[[#All],[Total Purchases]],,,)</f>
        <v>36</v>
      </c>
      <c r="I232" s="46" t="str" cm="1">
        <f t="array" ref="I232">_xlfn.IFS(H232 &lt;= 10, "Low Purchaser", AND(H232 &gt; 10, H232 &lt;= 50), "Moderate Purchaser", AND(H232 &gt; 50, H232 &lt;= 80), "High Purchaser", H232 &gt; 80, "Top Purchaser")</f>
        <v>Moderate Purchaser</v>
      </c>
      <c r="J232" s="48" cm="1">
        <f t="array" ref="J232">_xlfn.XLOOKUP('Cross Referenced Data'!$C232,CustomerSalesData[[#All],[Customer Name]],CustomerSalesData[[#All],[Purchase Amount]],,)</f>
        <v>5746.01</v>
      </c>
      <c r="K232" s="46" t="str" cm="1">
        <f t="array" ref="K232">_xlfn.IFS(J232 &lt;= 500, "Low Value", AND(J232 &gt; 500, J232 &lt;= 2000), "Medium Value", AND(J232 &gt; 2000, J232 &lt;= 5000), "High Value", J232 &gt; 5000, "Premium Value")</f>
        <v>Premium Value</v>
      </c>
      <c r="L232" s="47" cm="1">
        <f t="array" ref="L232">_xlfn.XLOOKUP('Cross Referenced Data'!$C232,CustomerSalesData[[#All],[Customer Name]],CustomerSalesData[[#All],[Customer Since]],,)</f>
        <v>2019</v>
      </c>
      <c r="M232" s="47">
        <f t="shared" ca="1" si="3"/>
        <v>5</v>
      </c>
      <c r="N232" s="46" t="str" cm="1">
        <f t="array" aca="1" ref="N232" ca="1">_xlfn.IFS(M232 = 1, "New Member", AND(M232 &gt; 1, M232 &lt; 5), "Bronze Member", AND(M232 &gt;= 5, M232 &lt; 10), "Silver Member", M232 &gt;= 10, "Gold Member")</f>
        <v>Silver Member</v>
      </c>
    </row>
    <row r="233" spans="2:14" x14ac:dyDescent="0.3">
      <c r="B233" s="49" t="str" cm="1">
        <f t="array" ref="B233">_xlfn.XLOOKUP('Cross Referenced Data'!$C233,CustomerPersonalData[[#All],[Customer Name]],CustomerPersonalData[[#All],[Customer ID]],,)</f>
        <v>CID0229</v>
      </c>
      <c r="C233" s="49" t="s">
        <v>464</v>
      </c>
      <c r="D233" s="50" t="s">
        <v>465</v>
      </c>
      <c r="E233" s="51">
        <v>38</v>
      </c>
      <c r="F233" s="50" t="str" cm="1">
        <f t="array" ref="F233">_xlfn.XLOOKUP('Cross Referenced Data'!$C233,CustomerSalesData[[#All],[Customer Name]],CustomerSalesData[[#All],[Age Group]],,)</f>
        <v>36 to 45</v>
      </c>
      <c r="G233" s="50" t="s">
        <v>13</v>
      </c>
      <c r="H233" s="51" cm="1">
        <f t="array" ref="H233">_xlfn.XLOOKUP('Cross Referenced Data'!$C233,CustomerSalesData[[#All],[Customer Name]],CustomerSalesData[[#All],[Total Purchases]],,,)</f>
        <v>47</v>
      </c>
      <c r="I233" s="50" t="str" cm="1">
        <f t="array" ref="I233">_xlfn.IFS(H233 &lt;= 10, "Low Purchaser", AND(H233 &gt; 10, H233 &lt;= 50), "Moderate Purchaser", AND(H233 &gt; 50, H233 &lt;= 80), "High Purchaser", H233 &gt; 80, "Top Purchaser")</f>
        <v>Moderate Purchaser</v>
      </c>
      <c r="J233" s="52" cm="1">
        <f t="array" ref="J233">_xlfn.XLOOKUP('Cross Referenced Data'!$C233,CustomerSalesData[[#All],[Customer Name]],CustomerSalesData[[#All],[Purchase Amount]],,)</f>
        <v>2614.73</v>
      </c>
      <c r="K233" s="50" t="str" cm="1">
        <f t="array" ref="K233">_xlfn.IFS(J233 &lt;= 500, "Low Value", AND(J233 &gt; 500, J233 &lt;= 2000), "Medium Value", AND(J233 &gt; 2000, J233 &lt;= 5000), "High Value", J233 &gt; 5000, "Premium Value")</f>
        <v>High Value</v>
      </c>
      <c r="L233" s="51" cm="1">
        <f t="array" ref="L233">_xlfn.XLOOKUP('Cross Referenced Data'!$C233,CustomerSalesData[[#All],[Customer Name]],CustomerSalesData[[#All],[Customer Since]],,)</f>
        <v>2012</v>
      </c>
      <c r="M233" s="51">
        <f t="shared" ca="1" si="3"/>
        <v>12</v>
      </c>
      <c r="N233" s="50" t="str" cm="1">
        <f t="array" aca="1" ref="N233" ca="1">_xlfn.IFS(M233 = 1, "New Member", AND(M233 &gt; 1, M233 &lt; 5), "Bronze Member", AND(M233 &gt;= 5, M233 &lt; 10), "Silver Member", M233 &gt;= 10, "Gold Member")</f>
        <v>Gold Member</v>
      </c>
    </row>
    <row r="234" spans="2:14" x14ac:dyDescent="0.3">
      <c r="B234" s="45" t="str" cm="1">
        <f t="array" ref="B234">_xlfn.XLOOKUP('Cross Referenced Data'!$C234,CustomerPersonalData[[#All],[Customer Name]],CustomerPersonalData[[#All],[Customer ID]],,)</f>
        <v>CID0230</v>
      </c>
      <c r="C234" s="45" t="s">
        <v>466</v>
      </c>
      <c r="D234" s="46" t="s">
        <v>467</v>
      </c>
      <c r="E234" s="47">
        <v>22</v>
      </c>
      <c r="F234" s="46" t="str" cm="1">
        <f t="array" ref="F234">_xlfn.XLOOKUP('Cross Referenced Data'!$C234,CustomerSalesData[[#All],[Customer Name]],CustomerSalesData[[#All],[Age Group]],,)</f>
        <v>18 to 25</v>
      </c>
      <c r="G234" s="46" t="s">
        <v>13</v>
      </c>
      <c r="H234" s="47" cm="1">
        <f t="array" ref="H234">_xlfn.XLOOKUP('Cross Referenced Data'!$C234,CustomerSalesData[[#All],[Customer Name]],CustomerSalesData[[#All],[Total Purchases]],,,)</f>
        <v>97</v>
      </c>
      <c r="I234" s="46" t="str" cm="1">
        <f t="array" ref="I234">_xlfn.IFS(H234 &lt;= 10, "Low Purchaser", AND(H234 &gt; 10, H234 &lt;= 50), "Moderate Purchaser", AND(H234 &gt; 50, H234 &lt;= 80), "High Purchaser", H234 &gt; 80, "Top Purchaser")</f>
        <v>Top Purchaser</v>
      </c>
      <c r="J234" s="48" cm="1">
        <f t="array" ref="J234">_xlfn.XLOOKUP('Cross Referenced Data'!$C234,CustomerSalesData[[#All],[Customer Name]],CustomerSalesData[[#All],[Purchase Amount]],,)</f>
        <v>7756.7</v>
      </c>
      <c r="K234" s="46" t="str" cm="1">
        <f t="array" ref="K234">_xlfn.IFS(J234 &lt;= 500, "Low Value", AND(J234 &gt; 500, J234 &lt;= 2000), "Medium Value", AND(J234 &gt; 2000, J234 &lt;= 5000), "High Value", J234 &gt; 5000, "Premium Value")</f>
        <v>Premium Value</v>
      </c>
      <c r="L234" s="47" cm="1">
        <f t="array" ref="L234">_xlfn.XLOOKUP('Cross Referenced Data'!$C234,CustomerSalesData[[#All],[Customer Name]],CustomerSalesData[[#All],[Customer Since]],,)</f>
        <v>2018</v>
      </c>
      <c r="M234" s="47">
        <f t="shared" ca="1" si="3"/>
        <v>6</v>
      </c>
      <c r="N234" s="46" t="str" cm="1">
        <f t="array" aca="1" ref="N234" ca="1">_xlfn.IFS(M234 = 1, "New Member", AND(M234 &gt; 1, M234 &lt; 5), "Bronze Member", AND(M234 &gt;= 5, M234 &lt; 10), "Silver Member", M234 &gt;= 10, "Gold Member")</f>
        <v>Silver Member</v>
      </c>
    </row>
    <row r="235" spans="2:14" x14ac:dyDescent="0.3">
      <c r="B235" s="49" t="str" cm="1">
        <f t="array" ref="B235">_xlfn.XLOOKUP('Cross Referenced Data'!$C235,CustomerPersonalData[[#All],[Customer Name]],CustomerPersonalData[[#All],[Customer ID]],,)</f>
        <v>CID0231</v>
      </c>
      <c r="C235" s="49" t="s">
        <v>468</v>
      </c>
      <c r="D235" s="50" t="s">
        <v>469</v>
      </c>
      <c r="E235" s="51">
        <v>68</v>
      </c>
      <c r="F235" s="50" t="str" cm="1">
        <f t="array" ref="F235">_xlfn.XLOOKUP('Cross Referenced Data'!$C235,CustomerSalesData[[#All],[Customer Name]],CustomerSalesData[[#All],[Age Group]],,)</f>
        <v>66 to 70</v>
      </c>
      <c r="G235" s="50" t="s">
        <v>13</v>
      </c>
      <c r="H235" s="51" cm="1">
        <f t="array" ref="H235">_xlfn.XLOOKUP('Cross Referenced Data'!$C235,CustomerSalesData[[#All],[Customer Name]],CustomerSalesData[[#All],[Total Purchases]],,,)</f>
        <v>61</v>
      </c>
      <c r="I235" s="50" t="str" cm="1">
        <f t="array" ref="I235">_xlfn.IFS(H235 &lt;= 10, "Low Purchaser", AND(H235 &gt; 10, H235 &lt;= 50), "Moderate Purchaser", AND(H235 &gt; 50, H235 &lt;= 80), "High Purchaser", H235 &gt; 80, "Top Purchaser")</f>
        <v>High Purchaser</v>
      </c>
      <c r="J235" s="52" cm="1">
        <f t="array" ref="J235">_xlfn.XLOOKUP('Cross Referenced Data'!$C235,CustomerSalesData[[#All],[Customer Name]],CustomerSalesData[[#All],[Purchase Amount]],,)</f>
        <v>4880.91</v>
      </c>
      <c r="K235" s="50" t="str" cm="1">
        <f t="array" ref="K235">_xlfn.IFS(J235 &lt;= 500, "Low Value", AND(J235 &gt; 500, J235 &lt;= 2000), "Medium Value", AND(J235 &gt; 2000, J235 &lt;= 5000), "High Value", J235 &gt; 5000, "Premium Value")</f>
        <v>High Value</v>
      </c>
      <c r="L235" s="51" cm="1">
        <f t="array" ref="L235">_xlfn.XLOOKUP('Cross Referenced Data'!$C235,CustomerSalesData[[#All],[Customer Name]],CustomerSalesData[[#All],[Customer Since]],,)</f>
        <v>2013</v>
      </c>
      <c r="M235" s="51">
        <f t="shared" ca="1" si="3"/>
        <v>11</v>
      </c>
      <c r="N235" s="50" t="str" cm="1">
        <f t="array" aca="1" ref="N235" ca="1">_xlfn.IFS(M235 = 1, "New Member", AND(M235 &gt; 1, M235 &lt; 5), "Bronze Member", AND(M235 &gt;= 5, M235 &lt; 10), "Silver Member", M235 &gt;= 10, "Gold Member")</f>
        <v>Gold Member</v>
      </c>
    </row>
    <row r="236" spans="2:14" x14ac:dyDescent="0.3">
      <c r="B236" s="45" t="str" cm="1">
        <f t="array" ref="B236">_xlfn.XLOOKUP('Cross Referenced Data'!$C236,CustomerPersonalData[[#All],[Customer Name]],CustomerPersonalData[[#All],[Customer ID]],,)</f>
        <v>CID0232</v>
      </c>
      <c r="C236" s="45" t="s">
        <v>470</v>
      </c>
      <c r="D236" s="46" t="s">
        <v>471</v>
      </c>
      <c r="E236" s="47">
        <v>21</v>
      </c>
      <c r="F236" s="46" t="str" cm="1">
        <f t="array" ref="F236">_xlfn.XLOOKUP('Cross Referenced Data'!$C236,CustomerSalesData[[#All],[Customer Name]],CustomerSalesData[[#All],[Age Group]],,)</f>
        <v>18 to 25</v>
      </c>
      <c r="G236" s="46" t="s">
        <v>13</v>
      </c>
      <c r="H236" s="47" cm="1">
        <f t="array" ref="H236">_xlfn.XLOOKUP('Cross Referenced Data'!$C236,CustomerSalesData[[#All],[Customer Name]],CustomerSalesData[[#All],[Total Purchases]],,,)</f>
        <v>90</v>
      </c>
      <c r="I236" s="46" t="str" cm="1">
        <f t="array" ref="I236">_xlfn.IFS(H236 &lt;= 10, "Low Purchaser", AND(H236 &gt; 10, H236 &lt;= 50), "Moderate Purchaser", AND(H236 &gt; 50, H236 &lt;= 80), "High Purchaser", H236 &gt; 80, "Top Purchaser")</f>
        <v>Top Purchaser</v>
      </c>
      <c r="J236" s="48" cm="1">
        <f t="array" ref="J236">_xlfn.XLOOKUP('Cross Referenced Data'!$C236,CustomerSalesData[[#All],[Customer Name]],CustomerSalesData[[#All],[Purchase Amount]],,)</f>
        <v>748.68</v>
      </c>
      <c r="K236" s="46" t="str" cm="1">
        <f t="array" ref="K236">_xlfn.IFS(J236 &lt;= 500, "Low Value", AND(J236 &gt; 500, J236 &lt;= 2000), "Medium Value", AND(J236 &gt; 2000, J236 &lt;= 5000), "High Value", J236 &gt; 5000, "Premium Value")</f>
        <v>Medium Value</v>
      </c>
      <c r="L236" s="47" cm="1">
        <f t="array" ref="L236">_xlfn.XLOOKUP('Cross Referenced Data'!$C236,CustomerSalesData[[#All],[Customer Name]],CustomerSalesData[[#All],[Customer Since]],,)</f>
        <v>2019</v>
      </c>
      <c r="M236" s="47">
        <f t="shared" ca="1" si="3"/>
        <v>5</v>
      </c>
      <c r="N236" s="46" t="str" cm="1">
        <f t="array" aca="1" ref="N236" ca="1">_xlfn.IFS(M236 = 1, "New Member", AND(M236 &gt; 1, M236 &lt; 5), "Bronze Member", AND(M236 &gt;= 5, M236 &lt; 10), "Silver Member", M236 &gt;= 10, "Gold Member")</f>
        <v>Silver Member</v>
      </c>
    </row>
    <row r="237" spans="2:14" x14ac:dyDescent="0.3">
      <c r="B237" s="49" t="str" cm="1">
        <f t="array" ref="B237">_xlfn.XLOOKUP('Cross Referenced Data'!$C237,CustomerPersonalData[[#All],[Customer Name]],CustomerPersonalData[[#All],[Customer ID]],,)</f>
        <v>CID0233</v>
      </c>
      <c r="C237" s="49" t="s">
        <v>472</v>
      </c>
      <c r="D237" s="50" t="s">
        <v>473</v>
      </c>
      <c r="E237" s="51">
        <v>51</v>
      </c>
      <c r="F237" s="50" t="str" cm="1">
        <f t="array" ref="F237">_xlfn.XLOOKUP('Cross Referenced Data'!$C237,CustomerSalesData[[#All],[Customer Name]],CustomerSalesData[[#All],[Age Group]],,)</f>
        <v>46 to 55</v>
      </c>
      <c r="G237" s="50" t="s">
        <v>8</v>
      </c>
      <c r="H237" s="51" cm="1">
        <f t="array" ref="H237">_xlfn.XLOOKUP('Cross Referenced Data'!$C237,CustomerSalesData[[#All],[Customer Name]],CustomerSalesData[[#All],[Total Purchases]],,,)</f>
        <v>31</v>
      </c>
      <c r="I237" s="50" t="str" cm="1">
        <f t="array" ref="I237">_xlfn.IFS(H237 &lt;= 10, "Low Purchaser", AND(H237 &gt; 10, H237 &lt;= 50), "Moderate Purchaser", AND(H237 &gt; 50, H237 &lt;= 80), "High Purchaser", H237 &gt; 80, "Top Purchaser")</f>
        <v>Moderate Purchaser</v>
      </c>
      <c r="J237" s="52" cm="1">
        <f t="array" ref="J237">_xlfn.XLOOKUP('Cross Referenced Data'!$C237,CustomerSalesData[[#All],[Customer Name]],CustomerSalesData[[#All],[Purchase Amount]],,)</f>
        <v>8653.0400000000009</v>
      </c>
      <c r="K237" s="50" t="str" cm="1">
        <f t="array" ref="K237">_xlfn.IFS(J237 &lt;= 500, "Low Value", AND(J237 &gt; 500, J237 &lt;= 2000), "Medium Value", AND(J237 &gt; 2000, J237 &lt;= 5000), "High Value", J237 &gt; 5000, "Premium Value")</f>
        <v>Premium Value</v>
      </c>
      <c r="L237" s="51" cm="1">
        <f t="array" ref="L237">_xlfn.XLOOKUP('Cross Referenced Data'!$C237,CustomerSalesData[[#All],[Customer Name]],CustomerSalesData[[#All],[Customer Since]],,)</f>
        <v>2020</v>
      </c>
      <c r="M237" s="51">
        <f t="shared" ca="1" si="3"/>
        <v>4</v>
      </c>
      <c r="N237" s="50" t="str" cm="1">
        <f t="array" aca="1" ref="N237" ca="1">_xlfn.IFS(M237 = 1, "New Member", AND(M237 &gt; 1, M237 &lt; 5), "Bronze Member", AND(M237 &gt;= 5, M237 &lt; 10), "Silver Member", M237 &gt;= 10, "Gold Member")</f>
        <v>Bronze Member</v>
      </c>
    </row>
    <row r="238" spans="2:14" x14ac:dyDescent="0.3">
      <c r="B238" s="45" t="str" cm="1">
        <f t="array" ref="B238">_xlfn.XLOOKUP('Cross Referenced Data'!$C238,CustomerPersonalData[[#All],[Customer Name]],CustomerPersonalData[[#All],[Customer ID]],,)</f>
        <v>CID0234</v>
      </c>
      <c r="C238" s="45" t="s">
        <v>474</v>
      </c>
      <c r="D238" s="46" t="s">
        <v>475</v>
      </c>
      <c r="E238" s="47">
        <v>54</v>
      </c>
      <c r="F238" s="46" t="str" cm="1">
        <f t="array" ref="F238">_xlfn.XLOOKUP('Cross Referenced Data'!$C238,CustomerSalesData[[#All],[Customer Name]],CustomerSalesData[[#All],[Age Group]],,)</f>
        <v>46 to 55</v>
      </c>
      <c r="G238" s="46" t="s">
        <v>8</v>
      </c>
      <c r="H238" s="47" cm="1">
        <f t="array" ref="H238">_xlfn.XLOOKUP('Cross Referenced Data'!$C238,CustomerSalesData[[#All],[Customer Name]],CustomerSalesData[[#All],[Total Purchases]],,,)</f>
        <v>66</v>
      </c>
      <c r="I238" s="46" t="str" cm="1">
        <f t="array" ref="I238">_xlfn.IFS(H238 &lt;= 10, "Low Purchaser", AND(H238 &gt; 10, H238 &lt;= 50), "Moderate Purchaser", AND(H238 &gt; 50, H238 &lt;= 80), "High Purchaser", H238 &gt; 80, "Top Purchaser")</f>
        <v>High Purchaser</v>
      </c>
      <c r="J238" s="48" cm="1">
        <f t="array" ref="J238">_xlfn.XLOOKUP('Cross Referenced Data'!$C238,CustomerSalesData[[#All],[Customer Name]],CustomerSalesData[[#All],[Purchase Amount]],,)</f>
        <v>1143</v>
      </c>
      <c r="K238" s="46" t="str" cm="1">
        <f t="array" ref="K238">_xlfn.IFS(J238 &lt;= 500, "Low Value", AND(J238 &gt; 500, J238 &lt;= 2000), "Medium Value", AND(J238 &gt; 2000, J238 &lt;= 5000), "High Value", J238 &gt; 5000, "Premium Value")</f>
        <v>Medium Value</v>
      </c>
      <c r="L238" s="47" cm="1">
        <f t="array" ref="L238">_xlfn.XLOOKUP('Cross Referenced Data'!$C238,CustomerSalesData[[#All],[Customer Name]],CustomerSalesData[[#All],[Customer Since]],,)</f>
        <v>2012</v>
      </c>
      <c r="M238" s="47">
        <f t="shared" ca="1" si="3"/>
        <v>12</v>
      </c>
      <c r="N238" s="46" t="str" cm="1">
        <f t="array" aca="1" ref="N238" ca="1">_xlfn.IFS(M238 = 1, "New Member", AND(M238 &gt; 1, M238 &lt; 5), "Bronze Member", AND(M238 &gt;= 5, M238 &lt; 10), "Silver Member", M238 &gt;= 10, "Gold Member")</f>
        <v>Gold Member</v>
      </c>
    </row>
    <row r="239" spans="2:14" x14ac:dyDescent="0.3">
      <c r="B239" s="49" t="str" cm="1">
        <f t="array" ref="B239">_xlfn.XLOOKUP('Cross Referenced Data'!$C239,CustomerPersonalData[[#All],[Customer Name]],CustomerPersonalData[[#All],[Customer ID]],,)</f>
        <v>CID0235</v>
      </c>
      <c r="C239" s="49" t="s">
        <v>476</v>
      </c>
      <c r="D239" s="50" t="s">
        <v>477</v>
      </c>
      <c r="E239" s="51">
        <v>67</v>
      </c>
      <c r="F239" s="50" t="str" cm="1">
        <f t="array" ref="F239">_xlfn.XLOOKUP('Cross Referenced Data'!$C239,CustomerSalesData[[#All],[Customer Name]],CustomerSalesData[[#All],[Age Group]],,)</f>
        <v>66 to 70</v>
      </c>
      <c r="G239" s="50" t="s">
        <v>13</v>
      </c>
      <c r="H239" s="51" cm="1">
        <f t="array" ref="H239">_xlfn.XLOOKUP('Cross Referenced Data'!$C239,CustomerSalesData[[#All],[Customer Name]],CustomerSalesData[[#All],[Total Purchases]],,,)</f>
        <v>58</v>
      </c>
      <c r="I239" s="50" t="str" cm="1">
        <f t="array" ref="I239">_xlfn.IFS(H239 &lt;= 10, "Low Purchaser", AND(H239 &gt; 10, H239 &lt;= 50), "Moderate Purchaser", AND(H239 &gt; 50, H239 &lt;= 80), "High Purchaser", H239 &gt; 80, "Top Purchaser")</f>
        <v>High Purchaser</v>
      </c>
      <c r="J239" s="52" cm="1">
        <f t="array" ref="J239">_xlfn.XLOOKUP('Cross Referenced Data'!$C239,CustomerSalesData[[#All],[Customer Name]],CustomerSalesData[[#All],[Purchase Amount]],,)</f>
        <v>290.58</v>
      </c>
      <c r="K239" s="50" t="str" cm="1">
        <f t="array" ref="K239">_xlfn.IFS(J239 &lt;= 500, "Low Value", AND(J239 &gt; 500, J239 &lt;= 2000), "Medium Value", AND(J239 &gt; 2000, J239 &lt;= 5000), "High Value", J239 &gt; 5000, "Premium Value")</f>
        <v>Low Value</v>
      </c>
      <c r="L239" s="51" cm="1">
        <f t="array" ref="L239">_xlfn.XLOOKUP('Cross Referenced Data'!$C239,CustomerSalesData[[#All],[Customer Name]],CustomerSalesData[[#All],[Customer Since]],,)</f>
        <v>2011</v>
      </c>
      <c r="M239" s="51">
        <f t="shared" ca="1" si="3"/>
        <v>13</v>
      </c>
      <c r="N239" s="50" t="str" cm="1">
        <f t="array" aca="1" ref="N239" ca="1">_xlfn.IFS(M239 = 1, "New Member", AND(M239 &gt; 1, M239 &lt; 5), "Bronze Member", AND(M239 &gt;= 5, M239 &lt; 10), "Silver Member", M239 &gt;= 10, "Gold Member")</f>
        <v>Gold Member</v>
      </c>
    </row>
    <row r="240" spans="2:14" x14ac:dyDescent="0.3">
      <c r="B240" s="45" t="str" cm="1">
        <f t="array" ref="B240">_xlfn.XLOOKUP('Cross Referenced Data'!$C240,CustomerPersonalData[[#All],[Customer Name]],CustomerPersonalData[[#All],[Customer ID]],,)</f>
        <v>CID0236</v>
      </c>
      <c r="C240" s="45" t="s">
        <v>478</v>
      </c>
      <c r="D240" s="46" t="s">
        <v>479</v>
      </c>
      <c r="E240" s="47">
        <v>42</v>
      </c>
      <c r="F240" s="46" t="str" cm="1">
        <f t="array" ref="F240">_xlfn.XLOOKUP('Cross Referenced Data'!$C240,CustomerSalesData[[#All],[Customer Name]],CustomerSalesData[[#All],[Age Group]],,)</f>
        <v>36 to 45</v>
      </c>
      <c r="G240" s="46" t="s">
        <v>13</v>
      </c>
      <c r="H240" s="47" cm="1">
        <f t="array" ref="H240">_xlfn.XLOOKUP('Cross Referenced Data'!$C240,CustomerSalesData[[#All],[Customer Name]],CustomerSalesData[[#All],[Total Purchases]],,,)</f>
        <v>67</v>
      </c>
      <c r="I240" s="46" t="str" cm="1">
        <f t="array" ref="I240">_xlfn.IFS(H240 &lt;= 10, "Low Purchaser", AND(H240 &gt; 10, H240 &lt;= 50), "Moderate Purchaser", AND(H240 &gt; 50, H240 &lt;= 80), "High Purchaser", H240 &gt; 80, "Top Purchaser")</f>
        <v>High Purchaser</v>
      </c>
      <c r="J240" s="48" cm="1">
        <f t="array" ref="J240">_xlfn.XLOOKUP('Cross Referenced Data'!$C240,CustomerSalesData[[#All],[Customer Name]],CustomerSalesData[[#All],[Purchase Amount]],,)</f>
        <v>5130.9799999999996</v>
      </c>
      <c r="K240" s="46" t="str" cm="1">
        <f t="array" ref="K240">_xlfn.IFS(J240 &lt;= 500, "Low Value", AND(J240 &gt; 500, J240 &lt;= 2000), "Medium Value", AND(J240 &gt; 2000, J240 &lt;= 5000), "High Value", J240 &gt; 5000, "Premium Value")</f>
        <v>Premium Value</v>
      </c>
      <c r="L240" s="47" cm="1">
        <f t="array" ref="L240">_xlfn.XLOOKUP('Cross Referenced Data'!$C240,CustomerSalesData[[#All],[Customer Name]],CustomerSalesData[[#All],[Customer Since]],,)</f>
        <v>2022</v>
      </c>
      <c r="M240" s="47">
        <f t="shared" ca="1" si="3"/>
        <v>2</v>
      </c>
      <c r="N240" s="46" t="str" cm="1">
        <f t="array" aca="1" ref="N240" ca="1">_xlfn.IFS(M240 = 1, "New Member", AND(M240 &gt; 1, M240 &lt; 5), "Bronze Member", AND(M240 &gt;= 5, M240 &lt; 10), "Silver Member", M240 &gt;= 10, "Gold Member")</f>
        <v>Bronze Member</v>
      </c>
    </row>
    <row r="241" spans="2:14" x14ac:dyDescent="0.3">
      <c r="B241" s="49" t="str" cm="1">
        <f t="array" ref="B241">_xlfn.XLOOKUP('Cross Referenced Data'!$C241,CustomerPersonalData[[#All],[Customer Name]],CustomerPersonalData[[#All],[Customer ID]],,)</f>
        <v>CID0237</v>
      </c>
      <c r="C241" s="49" t="s">
        <v>480</v>
      </c>
      <c r="D241" s="50" t="s">
        <v>481</v>
      </c>
      <c r="E241" s="51">
        <v>57</v>
      </c>
      <c r="F241" s="50" t="str" cm="1">
        <f t="array" ref="F241">_xlfn.XLOOKUP('Cross Referenced Data'!$C241,CustomerSalesData[[#All],[Customer Name]],CustomerSalesData[[#All],[Age Group]],,)</f>
        <v>56 to 65</v>
      </c>
      <c r="G241" s="50" t="s">
        <v>13</v>
      </c>
      <c r="H241" s="51" cm="1">
        <f t="array" ref="H241">_xlfn.XLOOKUP('Cross Referenced Data'!$C241,CustomerSalesData[[#All],[Customer Name]],CustomerSalesData[[#All],[Total Purchases]],,,)</f>
        <v>99</v>
      </c>
      <c r="I241" s="50" t="str" cm="1">
        <f t="array" ref="I241">_xlfn.IFS(H241 &lt;= 10, "Low Purchaser", AND(H241 &gt; 10, H241 &lt;= 50), "Moderate Purchaser", AND(H241 &gt; 50, H241 &lt;= 80), "High Purchaser", H241 &gt; 80, "Top Purchaser")</f>
        <v>Top Purchaser</v>
      </c>
      <c r="J241" s="52" cm="1">
        <f t="array" ref="J241">_xlfn.XLOOKUP('Cross Referenced Data'!$C241,CustomerSalesData[[#All],[Customer Name]],CustomerSalesData[[#All],[Purchase Amount]],,)</f>
        <v>1769.1</v>
      </c>
      <c r="K241" s="50" t="str" cm="1">
        <f t="array" ref="K241">_xlfn.IFS(J241 &lt;= 500, "Low Value", AND(J241 &gt; 500, J241 &lt;= 2000), "Medium Value", AND(J241 &gt; 2000, J241 &lt;= 5000), "High Value", J241 &gt; 5000, "Premium Value")</f>
        <v>Medium Value</v>
      </c>
      <c r="L241" s="51" cm="1">
        <f t="array" ref="L241">_xlfn.XLOOKUP('Cross Referenced Data'!$C241,CustomerSalesData[[#All],[Customer Name]],CustomerSalesData[[#All],[Customer Since]],,)</f>
        <v>2023</v>
      </c>
      <c r="M241" s="51">
        <f t="shared" ca="1" si="3"/>
        <v>1</v>
      </c>
      <c r="N241" s="50" t="str" cm="1">
        <f t="array" aca="1" ref="N241" ca="1">_xlfn.IFS(M241 = 1, "New Member", AND(M241 &gt; 1, M241 &lt; 5), "Bronze Member", AND(M241 &gt;= 5, M241 &lt; 10), "Silver Member", M241 &gt;= 10, "Gold Member")</f>
        <v>New Member</v>
      </c>
    </row>
    <row r="242" spans="2:14" x14ac:dyDescent="0.3">
      <c r="B242" s="45" t="str" cm="1">
        <f t="array" ref="B242">_xlfn.XLOOKUP('Cross Referenced Data'!$C242,CustomerPersonalData[[#All],[Customer Name]],CustomerPersonalData[[#All],[Customer ID]],,)</f>
        <v>CID0238</v>
      </c>
      <c r="C242" s="45" t="s">
        <v>482</v>
      </c>
      <c r="D242" s="46" t="s">
        <v>483</v>
      </c>
      <c r="E242" s="47">
        <v>21</v>
      </c>
      <c r="F242" s="46" t="str" cm="1">
        <f t="array" ref="F242">_xlfn.XLOOKUP('Cross Referenced Data'!$C242,CustomerSalesData[[#All],[Customer Name]],CustomerSalesData[[#All],[Age Group]],,)</f>
        <v>18 to 25</v>
      </c>
      <c r="G242" s="46" t="s">
        <v>8</v>
      </c>
      <c r="H242" s="47" cm="1">
        <f t="array" ref="H242">_xlfn.XLOOKUP('Cross Referenced Data'!$C242,CustomerSalesData[[#All],[Customer Name]],CustomerSalesData[[#All],[Total Purchases]],,,)</f>
        <v>47</v>
      </c>
      <c r="I242" s="46" t="str" cm="1">
        <f t="array" ref="I242">_xlfn.IFS(H242 &lt;= 10, "Low Purchaser", AND(H242 &gt; 10, H242 &lt;= 50), "Moderate Purchaser", AND(H242 &gt; 50, H242 &lt;= 80), "High Purchaser", H242 &gt; 80, "Top Purchaser")</f>
        <v>Moderate Purchaser</v>
      </c>
      <c r="J242" s="48" cm="1">
        <f t="array" ref="J242">_xlfn.XLOOKUP('Cross Referenced Data'!$C242,CustomerSalesData[[#All],[Customer Name]],CustomerSalesData[[#All],[Purchase Amount]],,)</f>
        <v>1444.25</v>
      </c>
      <c r="K242" s="46" t="str" cm="1">
        <f t="array" ref="K242">_xlfn.IFS(J242 &lt;= 500, "Low Value", AND(J242 &gt; 500, J242 &lt;= 2000), "Medium Value", AND(J242 &gt; 2000, J242 &lt;= 5000), "High Value", J242 &gt; 5000, "Premium Value")</f>
        <v>Medium Value</v>
      </c>
      <c r="L242" s="47" cm="1">
        <f t="array" ref="L242">_xlfn.XLOOKUP('Cross Referenced Data'!$C242,CustomerSalesData[[#All],[Customer Name]],CustomerSalesData[[#All],[Customer Since]],,)</f>
        <v>2020</v>
      </c>
      <c r="M242" s="47">
        <f t="shared" ca="1" si="3"/>
        <v>4</v>
      </c>
      <c r="N242" s="46" t="str" cm="1">
        <f t="array" aca="1" ref="N242" ca="1">_xlfn.IFS(M242 = 1, "New Member", AND(M242 &gt; 1, M242 &lt; 5), "Bronze Member", AND(M242 &gt;= 5, M242 &lt; 10), "Silver Member", M242 &gt;= 10, "Gold Member")</f>
        <v>Bronze Member</v>
      </c>
    </row>
    <row r="243" spans="2:14" x14ac:dyDescent="0.3">
      <c r="B243" s="49" t="str" cm="1">
        <f t="array" ref="B243">_xlfn.XLOOKUP('Cross Referenced Data'!$C243,CustomerPersonalData[[#All],[Customer Name]],CustomerPersonalData[[#All],[Customer ID]],,)</f>
        <v>CID0239</v>
      </c>
      <c r="C243" s="49" t="s">
        <v>484</v>
      </c>
      <c r="D243" s="50" t="s">
        <v>485</v>
      </c>
      <c r="E243" s="51">
        <v>66</v>
      </c>
      <c r="F243" s="50" t="str" cm="1">
        <f t="array" ref="F243">_xlfn.XLOOKUP('Cross Referenced Data'!$C243,CustomerSalesData[[#All],[Customer Name]],CustomerSalesData[[#All],[Age Group]],,)</f>
        <v>66 to 70</v>
      </c>
      <c r="G243" s="50" t="s">
        <v>13</v>
      </c>
      <c r="H243" s="51" cm="1">
        <f t="array" ref="H243">_xlfn.XLOOKUP('Cross Referenced Data'!$C243,CustomerSalesData[[#All],[Customer Name]],CustomerSalesData[[#All],[Total Purchases]],,,)</f>
        <v>77</v>
      </c>
      <c r="I243" s="50" t="str" cm="1">
        <f t="array" ref="I243">_xlfn.IFS(H243 &lt;= 10, "Low Purchaser", AND(H243 &gt; 10, H243 &lt;= 50), "Moderate Purchaser", AND(H243 &gt; 50, H243 &lt;= 80), "High Purchaser", H243 &gt; 80, "Top Purchaser")</f>
        <v>High Purchaser</v>
      </c>
      <c r="J243" s="52" cm="1">
        <f t="array" ref="J243">_xlfn.XLOOKUP('Cross Referenced Data'!$C243,CustomerSalesData[[#All],[Customer Name]],CustomerSalesData[[#All],[Purchase Amount]],,)</f>
        <v>9049.43</v>
      </c>
      <c r="K243" s="50" t="str" cm="1">
        <f t="array" ref="K243">_xlfn.IFS(J243 &lt;= 500, "Low Value", AND(J243 &gt; 500, J243 &lt;= 2000), "Medium Value", AND(J243 &gt; 2000, J243 &lt;= 5000), "High Value", J243 &gt; 5000, "Premium Value")</f>
        <v>Premium Value</v>
      </c>
      <c r="L243" s="51" cm="1">
        <f t="array" ref="L243">_xlfn.XLOOKUP('Cross Referenced Data'!$C243,CustomerSalesData[[#All],[Customer Name]],CustomerSalesData[[#All],[Customer Since]],,)</f>
        <v>2018</v>
      </c>
      <c r="M243" s="51">
        <f t="shared" ca="1" si="3"/>
        <v>6</v>
      </c>
      <c r="N243" s="50" t="str" cm="1">
        <f t="array" aca="1" ref="N243" ca="1">_xlfn.IFS(M243 = 1, "New Member", AND(M243 &gt; 1, M243 &lt; 5), "Bronze Member", AND(M243 &gt;= 5, M243 &lt; 10), "Silver Member", M243 &gt;= 10, "Gold Member")</f>
        <v>Silver Member</v>
      </c>
    </row>
    <row r="244" spans="2:14" x14ac:dyDescent="0.3">
      <c r="B244" s="45" t="str" cm="1">
        <f t="array" ref="B244">_xlfn.XLOOKUP('Cross Referenced Data'!$C244,CustomerPersonalData[[#All],[Customer Name]],CustomerPersonalData[[#All],[Customer ID]],,)</f>
        <v>CID0240</v>
      </c>
      <c r="C244" s="45" t="s">
        <v>486</v>
      </c>
      <c r="D244" s="46" t="s">
        <v>487</v>
      </c>
      <c r="E244" s="47">
        <v>48</v>
      </c>
      <c r="F244" s="46" t="str" cm="1">
        <f t="array" ref="F244">_xlfn.XLOOKUP('Cross Referenced Data'!$C244,CustomerSalesData[[#All],[Customer Name]],CustomerSalesData[[#All],[Age Group]],,)</f>
        <v>46 to 55</v>
      </c>
      <c r="G244" s="46" t="s">
        <v>13</v>
      </c>
      <c r="H244" s="47" cm="1">
        <f t="array" ref="H244">_xlfn.XLOOKUP('Cross Referenced Data'!$C244,CustomerSalesData[[#All],[Customer Name]],CustomerSalesData[[#All],[Total Purchases]],,,)</f>
        <v>47</v>
      </c>
      <c r="I244" s="46" t="str" cm="1">
        <f t="array" ref="I244">_xlfn.IFS(H244 &lt;= 10, "Low Purchaser", AND(H244 &gt; 10, H244 &lt;= 50), "Moderate Purchaser", AND(H244 &gt; 50, H244 &lt;= 80), "High Purchaser", H244 &gt; 80, "Top Purchaser")</f>
        <v>Moderate Purchaser</v>
      </c>
      <c r="J244" s="48" cm="1">
        <f t="array" ref="J244">_xlfn.XLOOKUP('Cross Referenced Data'!$C244,CustomerSalesData[[#All],[Customer Name]],CustomerSalesData[[#All],[Purchase Amount]],,)</f>
        <v>3200.41</v>
      </c>
      <c r="K244" s="46" t="str" cm="1">
        <f t="array" ref="K244">_xlfn.IFS(J244 &lt;= 500, "Low Value", AND(J244 &gt; 500, J244 &lt;= 2000), "Medium Value", AND(J244 &gt; 2000, J244 &lt;= 5000), "High Value", J244 &gt; 5000, "Premium Value")</f>
        <v>High Value</v>
      </c>
      <c r="L244" s="47" cm="1">
        <f t="array" ref="L244">_xlfn.XLOOKUP('Cross Referenced Data'!$C244,CustomerSalesData[[#All],[Customer Name]],CustomerSalesData[[#All],[Customer Since]],,)</f>
        <v>2023</v>
      </c>
      <c r="M244" s="47">
        <f t="shared" ca="1" si="3"/>
        <v>1</v>
      </c>
      <c r="N244" s="46" t="str" cm="1">
        <f t="array" aca="1" ref="N244" ca="1">_xlfn.IFS(M244 = 1, "New Member", AND(M244 &gt; 1, M244 &lt; 5), "Bronze Member", AND(M244 &gt;= 5, M244 &lt; 10), "Silver Member", M244 &gt;= 10, "Gold Member")</f>
        <v>New Member</v>
      </c>
    </row>
    <row r="245" spans="2:14" x14ac:dyDescent="0.3">
      <c r="B245" s="49" t="str" cm="1">
        <f t="array" ref="B245">_xlfn.XLOOKUP('Cross Referenced Data'!$C245,CustomerPersonalData[[#All],[Customer Name]],CustomerPersonalData[[#All],[Customer ID]],,)</f>
        <v>CID0241</v>
      </c>
      <c r="C245" s="49" t="s">
        <v>488</v>
      </c>
      <c r="D245" s="50" t="s">
        <v>489</v>
      </c>
      <c r="E245" s="51">
        <v>60</v>
      </c>
      <c r="F245" s="50" t="str" cm="1">
        <f t="array" ref="F245">_xlfn.XLOOKUP('Cross Referenced Data'!$C245,CustomerSalesData[[#All],[Customer Name]],CustomerSalesData[[#All],[Age Group]],,)</f>
        <v>56 to 65</v>
      </c>
      <c r="G245" s="50" t="s">
        <v>8</v>
      </c>
      <c r="H245" s="51" cm="1">
        <f t="array" ref="H245">_xlfn.XLOOKUP('Cross Referenced Data'!$C245,CustomerSalesData[[#All],[Customer Name]],CustomerSalesData[[#All],[Total Purchases]],,,)</f>
        <v>60</v>
      </c>
      <c r="I245" s="50" t="str" cm="1">
        <f t="array" ref="I245">_xlfn.IFS(H245 &lt;= 10, "Low Purchaser", AND(H245 &gt; 10, H245 &lt;= 50), "Moderate Purchaser", AND(H245 &gt; 50, H245 &lt;= 80), "High Purchaser", H245 &gt; 80, "Top Purchaser")</f>
        <v>High Purchaser</v>
      </c>
      <c r="J245" s="52" cm="1">
        <f t="array" ref="J245">_xlfn.XLOOKUP('Cross Referenced Data'!$C245,CustomerSalesData[[#All],[Customer Name]],CustomerSalesData[[#All],[Purchase Amount]],,)</f>
        <v>8188.52</v>
      </c>
      <c r="K245" s="50" t="str" cm="1">
        <f t="array" ref="K245">_xlfn.IFS(J245 &lt;= 500, "Low Value", AND(J245 &gt; 500, J245 &lt;= 2000), "Medium Value", AND(J245 &gt; 2000, J245 &lt;= 5000), "High Value", J245 &gt; 5000, "Premium Value")</f>
        <v>Premium Value</v>
      </c>
      <c r="L245" s="51" cm="1">
        <f t="array" ref="L245">_xlfn.XLOOKUP('Cross Referenced Data'!$C245,CustomerSalesData[[#All],[Customer Name]],CustomerSalesData[[#All],[Customer Since]],,)</f>
        <v>2018</v>
      </c>
      <c r="M245" s="51">
        <f t="shared" ca="1" si="3"/>
        <v>6</v>
      </c>
      <c r="N245" s="50" t="str" cm="1">
        <f t="array" aca="1" ref="N245" ca="1">_xlfn.IFS(M245 = 1, "New Member", AND(M245 &gt; 1, M245 &lt; 5), "Bronze Member", AND(M245 &gt;= 5, M245 &lt; 10), "Silver Member", M245 &gt;= 10, "Gold Member")</f>
        <v>Silver Member</v>
      </c>
    </row>
    <row r="246" spans="2:14" x14ac:dyDescent="0.3">
      <c r="B246" s="45" t="str" cm="1">
        <f t="array" ref="B246">_xlfn.XLOOKUP('Cross Referenced Data'!$C246,CustomerPersonalData[[#All],[Customer Name]],CustomerPersonalData[[#All],[Customer ID]],,)</f>
        <v>CID0242</v>
      </c>
      <c r="C246" s="45" t="s">
        <v>490</v>
      </c>
      <c r="D246" s="46" t="s">
        <v>491</v>
      </c>
      <c r="E246" s="47">
        <v>35</v>
      </c>
      <c r="F246" s="46" t="str" cm="1">
        <f t="array" ref="F246">_xlfn.XLOOKUP('Cross Referenced Data'!$C246,CustomerSalesData[[#All],[Customer Name]],CustomerSalesData[[#All],[Age Group]],,)</f>
        <v>26 to 35</v>
      </c>
      <c r="G246" s="46" t="s">
        <v>8</v>
      </c>
      <c r="H246" s="47" cm="1">
        <f t="array" ref="H246">_xlfn.XLOOKUP('Cross Referenced Data'!$C246,CustomerSalesData[[#All],[Customer Name]],CustomerSalesData[[#All],[Total Purchases]],,,)</f>
        <v>33</v>
      </c>
      <c r="I246" s="46" t="str" cm="1">
        <f t="array" ref="I246">_xlfn.IFS(H246 &lt;= 10, "Low Purchaser", AND(H246 &gt; 10, H246 &lt;= 50), "Moderate Purchaser", AND(H246 &gt; 50, H246 &lt;= 80), "High Purchaser", H246 &gt; 80, "Top Purchaser")</f>
        <v>Moderate Purchaser</v>
      </c>
      <c r="J246" s="48" cm="1">
        <f t="array" ref="J246">_xlfn.XLOOKUP('Cross Referenced Data'!$C246,CustomerSalesData[[#All],[Customer Name]],CustomerSalesData[[#All],[Purchase Amount]],,)</f>
        <v>9233.93</v>
      </c>
      <c r="K246" s="46" t="str" cm="1">
        <f t="array" ref="K246">_xlfn.IFS(J246 &lt;= 500, "Low Value", AND(J246 &gt; 500, J246 &lt;= 2000), "Medium Value", AND(J246 &gt; 2000, J246 &lt;= 5000), "High Value", J246 &gt; 5000, "Premium Value")</f>
        <v>Premium Value</v>
      </c>
      <c r="L246" s="47" cm="1">
        <f t="array" ref="L246">_xlfn.XLOOKUP('Cross Referenced Data'!$C246,CustomerSalesData[[#All],[Customer Name]],CustomerSalesData[[#All],[Customer Since]],,)</f>
        <v>2019</v>
      </c>
      <c r="M246" s="47">
        <f t="shared" ca="1" si="3"/>
        <v>5</v>
      </c>
      <c r="N246" s="46" t="str" cm="1">
        <f t="array" aca="1" ref="N246" ca="1">_xlfn.IFS(M246 = 1, "New Member", AND(M246 &gt; 1, M246 &lt; 5), "Bronze Member", AND(M246 &gt;= 5, M246 &lt; 10), "Silver Member", M246 &gt;= 10, "Gold Member")</f>
        <v>Silver Member</v>
      </c>
    </row>
    <row r="247" spans="2:14" x14ac:dyDescent="0.3">
      <c r="B247" s="49" t="str" cm="1">
        <f t="array" ref="B247">_xlfn.XLOOKUP('Cross Referenced Data'!$C247,CustomerPersonalData[[#All],[Customer Name]],CustomerPersonalData[[#All],[Customer ID]],,)</f>
        <v>CID0243</v>
      </c>
      <c r="C247" s="49" t="s">
        <v>492</v>
      </c>
      <c r="D247" s="50" t="s">
        <v>493</v>
      </c>
      <c r="E247" s="51">
        <v>60</v>
      </c>
      <c r="F247" s="50" t="str" cm="1">
        <f t="array" ref="F247">_xlfn.XLOOKUP('Cross Referenced Data'!$C247,CustomerSalesData[[#All],[Customer Name]],CustomerSalesData[[#All],[Age Group]],,)</f>
        <v>56 to 65</v>
      </c>
      <c r="G247" s="50" t="s">
        <v>13</v>
      </c>
      <c r="H247" s="51" cm="1">
        <f t="array" ref="H247">_xlfn.XLOOKUP('Cross Referenced Data'!$C247,CustomerSalesData[[#All],[Customer Name]],CustomerSalesData[[#All],[Total Purchases]],,,)</f>
        <v>35</v>
      </c>
      <c r="I247" s="50" t="str" cm="1">
        <f t="array" ref="I247">_xlfn.IFS(H247 &lt;= 10, "Low Purchaser", AND(H247 &gt; 10, H247 &lt;= 50), "Moderate Purchaser", AND(H247 &gt; 50, H247 &lt;= 80), "High Purchaser", H247 &gt; 80, "Top Purchaser")</f>
        <v>Moderate Purchaser</v>
      </c>
      <c r="J247" s="52" cm="1">
        <f t="array" ref="J247">_xlfn.XLOOKUP('Cross Referenced Data'!$C247,CustomerSalesData[[#All],[Customer Name]],CustomerSalesData[[#All],[Purchase Amount]],,)</f>
        <v>6125.2</v>
      </c>
      <c r="K247" s="50" t="str" cm="1">
        <f t="array" ref="K247">_xlfn.IFS(J247 &lt;= 500, "Low Value", AND(J247 &gt; 500, J247 &lt;= 2000), "Medium Value", AND(J247 &gt; 2000, J247 &lt;= 5000), "High Value", J247 &gt; 5000, "Premium Value")</f>
        <v>Premium Value</v>
      </c>
      <c r="L247" s="51" cm="1">
        <f t="array" ref="L247">_xlfn.XLOOKUP('Cross Referenced Data'!$C247,CustomerSalesData[[#All],[Customer Name]],CustomerSalesData[[#All],[Customer Since]],,)</f>
        <v>2021</v>
      </c>
      <c r="M247" s="51">
        <f t="shared" ca="1" si="3"/>
        <v>3</v>
      </c>
      <c r="N247" s="50" t="str" cm="1">
        <f t="array" aca="1" ref="N247" ca="1">_xlfn.IFS(M247 = 1, "New Member", AND(M247 &gt; 1, M247 &lt; 5), "Bronze Member", AND(M247 &gt;= 5, M247 &lt; 10), "Silver Member", M247 &gt;= 10, "Gold Member")</f>
        <v>Bronze Member</v>
      </c>
    </row>
    <row r="248" spans="2:14" x14ac:dyDescent="0.3">
      <c r="B248" s="45" t="str" cm="1">
        <f t="array" ref="B248">_xlfn.XLOOKUP('Cross Referenced Data'!$C248,CustomerPersonalData[[#All],[Customer Name]],CustomerPersonalData[[#All],[Customer ID]],,)</f>
        <v>CID0244</v>
      </c>
      <c r="C248" s="45" t="s">
        <v>494</v>
      </c>
      <c r="D248" s="46" t="s">
        <v>495</v>
      </c>
      <c r="E248" s="47">
        <v>27</v>
      </c>
      <c r="F248" s="46" t="str" cm="1">
        <f t="array" ref="F248">_xlfn.XLOOKUP('Cross Referenced Data'!$C248,CustomerSalesData[[#All],[Customer Name]],CustomerSalesData[[#All],[Age Group]],,)</f>
        <v>26 to 35</v>
      </c>
      <c r="G248" s="46" t="s">
        <v>8</v>
      </c>
      <c r="H248" s="47" cm="1">
        <f t="array" ref="H248">_xlfn.XLOOKUP('Cross Referenced Data'!$C248,CustomerSalesData[[#All],[Customer Name]],CustomerSalesData[[#All],[Total Purchases]],,,)</f>
        <v>68</v>
      </c>
      <c r="I248" s="46" t="str" cm="1">
        <f t="array" ref="I248">_xlfn.IFS(H248 &lt;= 10, "Low Purchaser", AND(H248 &gt; 10, H248 &lt;= 50), "Moderate Purchaser", AND(H248 &gt; 50, H248 &lt;= 80), "High Purchaser", H248 &gt; 80, "Top Purchaser")</f>
        <v>High Purchaser</v>
      </c>
      <c r="J248" s="48" cm="1">
        <f t="array" ref="J248">_xlfn.XLOOKUP('Cross Referenced Data'!$C248,CustomerSalesData[[#All],[Customer Name]],CustomerSalesData[[#All],[Purchase Amount]],,)</f>
        <v>5695.16</v>
      </c>
      <c r="K248" s="46" t="str" cm="1">
        <f t="array" ref="K248">_xlfn.IFS(J248 &lt;= 500, "Low Value", AND(J248 &gt; 500, J248 &lt;= 2000), "Medium Value", AND(J248 &gt; 2000, J248 &lt;= 5000), "High Value", J248 &gt; 5000, "Premium Value")</f>
        <v>Premium Value</v>
      </c>
      <c r="L248" s="47" cm="1">
        <f t="array" ref="L248">_xlfn.XLOOKUP('Cross Referenced Data'!$C248,CustomerSalesData[[#All],[Customer Name]],CustomerSalesData[[#All],[Customer Since]],,)</f>
        <v>2011</v>
      </c>
      <c r="M248" s="47">
        <f t="shared" ca="1" si="3"/>
        <v>13</v>
      </c>
      <c r="N248" s="46" t="str" cm="1">
        <f t="array" aca="1" ref="N248" ca="1">_xlfn.IFS(M248 = 1, "New Member", AND(M248 &gt; 1, M248 &lt; 5), "Bronze Member", AND(M248 &gt;= 5, M248 &lt; 10), "Silver Member", M248 &gt;= 10, "Gold Member")</f>
        <v>Gold Member</v>
      </c>
    </row>
    <row r="249" spans="2:14" x14ac:dyDescent="0.3">
      <c r="B249" s="49" t="str" cm="1">
        <f t="array" ref="B249">_xlfn.XLOOKUP('Cross Referenced Data'!$C249,CustomerPersonalData[[#All],[Customer Name]],CustomerPersonalData[[#All],[Customer ID]],,)</f>
        <v>CID0245</v>
      </c>
      <c r="C249" s="49" t="s">
        <v>496</v>
      </c>
      <c r="D249" s="50" t="s">
        <v>497</v>
      </c>
      <c r="E249" s="51">
        <v>52</v>
      </c>
      <c r="F249" s="50" t="str" cm="1">
        <f t="array" ref="F249">_xlfn.XLOOKUP('Cross Referenced Data'!$C249,CustomerSalesData[[#All],[Customer Name]],CustomerSalesData[[#All],[Age Group]],,)</f>
        <v>46 to 55</v>
      </c>
      <c r="G249" s="50" t="s">
        <v>8</v>
      </c>
      <c r="H249" s="51" cm="1">
        <f t="array" ref="H249">_xlfn.XLOOKUP('Cross Referenced Data'!$C249,CustomerSalesData[[#All],[Customer Name]],CustomerSalesData[[#All],[Total Purchases]],,,)</f>
        <v>21</v>
      </c>
      <c r="I249" s="50" t="str" cm="1">
        <f t="array" ref="I249">_xlfn.IFS(H249 &lt;= 10, "Low Purchaser", AND(H249 &gt; 10, H249 &lt;= 50), "Moderate Purchaser", AND(H249 &gt; 50, H249 &lt;= 80), "High Purchaser", H249 &gt; 80, "Top Purchaser")</f>
        <v>Moderate Purchaser</v>
      </c>
      <c r="J249" s="52" cm="1">
        <f t="array" ref="J249">_xlfn.XLOOKUP('Cross Referenced Data'!$C249,CustomerSalesData[[#All],[Customer Name]],CustomerSalesData[[#All],[Purchase Amount]],,)</f>
        <v>2795.46</v>
      </c>
      <c r="K249" s="50" t="str" cm="1">
        <f t="array" ref="K249">_xlfn.IFS(J249 &lt;= 500, "Low Value", AND(J249 &gt; 500, J249 &lt;= 2000), "Medium Value", AND(J249 &gt; 2000, J249 &lt;= 5000), "High Value", J249 &gt; 5000, "Premium Value")</f>
        <v>High Value</v>
      </c>
      <c r="L249" s="51" cm="1">
        <f t="array" ref="L249">_xlfn.XLOOKUP('Cross Referenced Data'!$C249,CustomerSalesData[[#All],[Customer Name]],CustomerSalesData[[#All],[Customer Since]],,)</f>
        <v>2012</v>
      </c>
      <c r="M249" s="51">
        <f t="shared" ca="1" si="3"/>
        <v>12</v>
      </c>
      <c r="N249" s="50" t="str" cm="1">
        <f t="array" aca="1" ref="N249" ca="1">_xlfn.IFS(M249 = 1, "New Member", AND(M249 &gt; 1, M249 &lt; 5), "Bronze Member", AND(M249 &gt;= 5, M249 &lt; 10), "Silver Member", M249 &gt;= 10, "Gold Member")</f>
        <v>Gold Member</v>
      </c>
    </row>
    <row r="250" spans="2:14" x14ac:dyDescent="0.3">
      <c r="B250" s="45" t="str" cm="1">
        <f t="array" ref="B250">_xlfn.XLOOKUP('Cross Referenced Data'!$C250,CustomerPersonalData[[#All],[Customer Name]],CustomerPersonalData[[#All],[Customer ID]],,)</f>
        <v>CID0246</v>
      </c>
      <c r="C250" s="45" t="s">
        <v>498</v>
      </c>
      <c r="D250" s="46" t="s">
        <v>499</v>
      </c>
      <c r="E250" s="47">
        <v>37</v>
      </c>
      <c r="F250" s="46" t="str" cm="1">
        <f t="array" ref="F250">_xlfn.XLOOKUP('Cross Referenced Data'!$C250,CustomerSalesData[[#All],[Customer Name]],CustomerSalesData[[#All],[Age Group]],,)</f>
        <v>36 to 45</v>
      </c>
      <c r="G250" s="46" t="s">
        <v>13</v>
      </c>
      <c r="H250" s="47" cm="1">
        <f t="array" ref="H250">_xlfn.XLOOKUP('Cross Referenced Data'!$C250,CustomerSalesData[[#All],[Customer Name]],CustomerSalesData[[#All],[Total Purchases]],,,)</f>
        <v>56</v>
      </c>
      <c r="I250" s="46" t="str" cm="1">
        <f t="array" ref="I250">_xlfn.IFS(H250 &lt;= 10, "Low Purchaser", AND(H250 &gt; 10, H250 &lt;= 50), "Moderate Purchaser", AND(H250 &gt; 50, H250 &lt;= 80), "High Purchaser", H250 &gt; 80, "Top Purchaser")</f>
        <v>High Purchaser</v>
      </c>
      <c r="J250" s="48" cm="1">
        <f t="array" ref="J250">_xlfn.XLOOKUP('Cross Referenced Data'!$C250,CustomerSalesData[[#All],[Customer Name]],CustomerSalesData[[#All],[Purchase Amount]],,)</f>
        <v>683.87</v>
      </c>
      <c r="K250" s="46" t="str" cm="1">
        <f t="array" ref="K250">_xlfn.IFS(J250 &lt;= 500, "Low Value", AND(J250 &gt; 500, J250 &lt;= 2000), "Medium Value", AND(J250 &gt; 2000, J250 &lt;= 5000), "High Value", J250 &gt; 5000, "Premium Value")</f>
        <v>Medium Value</v>
      </c>
      <c r="L250" s="47" cm="1">
        <f t="array" ref="L250">_xlfn.XLOOKUP('Cross Referenced Data'!$C250,CustomerSalesData[[#All],[Customer Name]],CustomerSalesData[[#All],[Customer Since]],,)</f>
        <v>2021</v>
      </c>
      <c r="M250" s="47">
        <f t="shared" ca="1" si="3"/>
        <v>3</v>
      </c>
      <c r="N250" s="46" t="str" cm="1">
        <f t="array" aca="1" ref="N250" ca="1">_xlfn.IFS(M250 = 1, "New Member", AND(M250 &gt; 1, M250 &lt; 5), "Bronze Member", AND(M250 &gt;= 5, M250 &lt; 10), "Silver Member", M250 &gt;= 10, "Gold Member")</f>
        <v>Bronze Member</v>
      </c>
    </row>
    <row r="251" spans="2:14" x14ac:dyDescent="0.3">
      <c r="B251" s="49" t="str" cm="1">
        <f t="array" ref="B251">_xlfn.XLOOKUP('Cross Referenced Data'!$C251,CustomerPersonalData[[#All],[Customer Name]],CustomerPersonalData[[#All],[Customer ID]],,)</f>
        <v>CID0247</v>
      </c>
      <c r="C251" s="49" t="s">
        <v>500</v>
      </c>
      <c r="D251" s="50" t="s">
        <v>501</v>
      </c>
      <c r="E251" s="51">
        <v>68</v>
      </c>
      <c r="F251" s="50" t="str" cm="1">
        <f t="array" ref="F251">_xlfn.XLOOKUP('Cross Referenced Data'!$C251,CustomerSalesData[[#All],[Customer Name]],CustomerSalesData[[#All],[Age Group]],,)</f>
        <v>66 to 70</v>
      </c>
      <c r="G251" s="50" t="s">
        <v>8</v>
      </c>
      <c r="H251" s="51" cm="1">
        <f t="array" ref="H251">_xlfn.XLOOKUP('Cross Referenced Data'!$C251,CustomerSalesData[[#All],[Customer Name]],CustomerSalesData[[#All],[Total Purchases]],,,)</f>
        <v>30</v>
      </c>
      <c r="I251" s="50" t="str" cm="1">
        <f t="array" ref="I251">_xlfn.IFS(H251 &lt;= 10, "Low Purchaser", AND(H251 &gt; 10, H251 &lt;= 50), "Moderate Purchaser", AND(H251 &gt; 50, H251 &lt;= 80), "High Purchaser", H251 &gt; 80, "Top Purchaser")</f>
        <v>Moderate Purchaser</v>
      </c>
      <c r="J251" s="52" cm="1">
        <f t="array" ref="J251">_xlfn.XLOOKUP('Cross Referenced Data'!$C251,CustomerSalesData[[#All],[Customer Name]],CustomerSalesData[[#All],[Purchase Amount]],,)</f>
        <v>8388.64</v>
      </c>
      <c r="K251" s="50" t="str" cm="1">
        <f t="array" ref="K251">_xlfn.IFS(J251 &lt;= 500, "Low Value", AND(J251 &gt; 500, J251 &lt;= 2000), "Medium Value", AND(J251 &gt; 2000, J251 &lt;= 5000), "High Value", J251 &gt; 5000, "Premium Value")</f>
        <v>Premium Value</v>
      </c>
      <c r="L251" s="51" cm="1">
        <f t="array" ref="L251">_xlfn.XLOOKUP('Cross Referenced Data'!$C251,CustomerSalesData[[#All],[Customer Name]],CustomerSalesData[[#All],[Customer Since]],,)</f>
        <v>2019</v>
      </c>
      <c r="M251" s="51">
        <f t="shared" ca="1" si="3"/>
        <v>5</v>
      </c>
      <c r="N251" s="50" t="str" cm="1">
        <f t="array" aca="1" ref="N251" ca="1">_xlfn.IFS(M251 = 1, "New Member", AND(M251 &gt; 1, M251 &lt; 5), "Bronze Member", AND(M251 &gt;= 5, M251 &lt; 10), "Silver Member", M251 &gt;= 10, "Gold Member")</f>
        <v>Silver Member</v>
      </c>
    </row>
    <row r="252" spans="2:14" x14ac:dyDescent="0.3">
      <c r="B252" s="45" t="str" cm="1">
        <f t="array" ref="B252">_xlfn.XLOOKUP('Cross Referenced Data'!$C252,CustomerPersonalData[[#All],[Customer Name]],CustomerPersonalData[[#All],[Customer ID]],,)</f>
        <v>CID0248</v>
      </c>
      <c r="C252" s="45" t="s">
        <v>502</v>
      </c>
      <c r="D252" s="46" t="s">
        <v>503</v>
      </c>
      <c r="E252" s="47">
        <v>20</v>
      </c>
      <c r="F252" s="46" t="str" cm="1">
        <f t="array" ref="F252">_xlfn.XLOOKUP('Cross Referenced Data'!$C252,CustomerSalesData[[#All],[Customer Name]],CustomerSalesData[[#All],[Age Group]],,)</f>
        <v>18 to 25</v>
      </c>
      <c r="G252" s="46" t="s">
        <v>8</v>
      </c>
      <c r="H252" s="47" cm="1">
        <f t="array" ref="H252">_xlfn.XLOOKUP('Cross Referenced Data'!$C252,CustomerSalesData[[#All],[Customer Name]],CustomerSalesData[[#All],[Total Purchases]],,,)</f>
        <v>45</v>
      </c>
      <c r="I252" s="46" t="str" cm="1">
        <f t="array" ref="I252">_xlfn.IFS(H252 &lt;= 10, "Low Purchaser", AND(H252 &gt; 10, H252 &lt;= 50), "Moderate Purchaser", AND(H252 &gt; 50, H252 &lt;= 80), "High Purchaser", H252 &gt; 80, "Top Purchaser")</f>
        <v>Moderate Purchaser</v>
      </c>
      <c r="J252" s="48" cm="1">
        <f t="array" ref="J252">_xlfn.XLOOKUP('Cross Referenced Data'!$C252,CustomerSalesData[[#All],[Customer Name]],CustomerSalesData[[#All],[Purchase Amount]],,)</f>
        <v>5821.78</v>
      </c>
      <c r="K252" s="46" t="str" cm="1">
        <f t="array" ref="K252">_xlfn.IFS(J252 &lt;= 500, "Low Value", AND(J252 &gt; 500, J252 &lt;= 2000), "Medium Value", AND(J252 &gt; 2000, J252 &lt;= 5000), "High Value", J252 &gt; 5000, "Premium Value")</f>
        <v>Premium Value</v>
      </c>
      <c r="L252" s="47" cm="1">
        <f t="array" ref="L252">_xlfn.XLOOKUP('Cross Referenced Data'!$C252,CustomerSalesData[[#All],[Customer Name]],CustomerSalesData[[#All],[Customer Since]],,)</f>
        <v>2017</v>
      </c>
      <c r="M252" s="47">
        <f t="shared" ca="1" si="3"/>
        <v>7</v>
      </c>
      <c r="N252" s="46" t="str" cm="1">
        <f t="array" aca="1" ref="N252" ca="1">_xlfn.IFS(M252 = 1, "New Member", AND(M252 &gt; 1, M252 &lt; 5), "Bronze Member", AND(M252 &gt;= 5, M252 &lt; 10), "Silver Member", M252 &gt;= 10, "Gold Member")</f>
        <v>Silver Member</v>
      </c>
    </row>
    <row r="253" spans="2:14" x14ac:dyDescent="0.3">
      <c r="B253" s="49" t="str" cm="1">
        <f t="array" ref="B253">_xlfn.XLOOKUP('Cross Referenced Data'!$C253,CustomerPersonalData[[#All],[Customer Name]],CustomerPersonalData[[#All],[Customer ID]],,)</f>
        <v>CID0249</v>
      </c>
      <c r="C253" s="49" t="s">
        <v>504</v>
      </c>
      <c r="D253" s="50" t="s">
        <v>505</v>
      </c>
      <c r="E253" s="51">
        <v>20</v>
      </c>
      <c r="F253" s="50" t="str" cm="1">
        <f t="array" ref="F253">_xlfn.XLOOKUP('Cross Referenced Data'!$C253,CustomerSalesData[[#All],[Customer Name]],CustomerSalesData[[#All],[Age Group]],,)</f>
        <v>18 to 25</v>
      </c>
      <c r="G253" s="50" t="s">
        <v>13</v>
      </c>
      <c r="H253" s="51" cm="1">
        <f t="array" ref="H253">_xlfn.XLOOKUP('Cross Referenced Data'!$C253,CustomerSalesData[[#All],[Customer Name]],CustomerSalesData[[#All],[Total Purchases]],,,)</f>
        <v>74</v>
      </c>
      <c r="I253" s="50" t="str" cm="1">
        <f t="array" ref="I253">_xlfn.IFS(H253 &lt;= 10, "Low Purchaser", AND(H253 &gt; 10, H253 &lt;= 50), "Moderate Purchaser", AND(H253 &gt; 50, H253 &lt;= 80), "High Purchaser", H253 &gt; 80, "Top Purchaser")</f>
        <v>High Purchaser</v>
      </c>
      <c r="J253" s="52" cm="1">
        <f t="array" ref="J253">_xlfn.XLOOKUP('Cross Referenced Data'!$C253,CustomerSalesData[[#All],[Customer Name]],CustomerSalesData[[#All],[Purchase Amount]],,)</f>
        <v>4289.7700000000004</v>
      </c>
      <c r="K253" s="50" t="str" cm="1">
        <f t="array" ref="K253">_xlfn.IFS(J253 &lt;= 500, "Low Value", AND(J253 &gt; 500, J253 &lt;= 2000), "Medium Value", AND(J253 &gt; 2000, J253 &lt;= 5000), "High Value", J253 &gt; 5000, "Premium Value")</f>
        <v>High Value</v>
      </c>
      <c r="L253" s="51" cm="1">
        <f t="array" ref="L253">_xlfn.XLOOKUP('Cross Referenced Data'!$C253,CustomerSalesData[[#All],[Customer Name]],CustomerSalesData[[#All],[Customer Since]],,)</f>
        <v>2013</v>
      </c>
      <c r="M253" s="51">
        <f t="shared" ca="1" si="3"/>
        <v>11</v>
      </c>
      <c r="N253" s="50" t="str" cm="1">
        <f t="array" aca="1" ref="N253" ca="1">_xlfn.IFS(M253 = 1, "New Member", AND(M253 &gt; 1, M253 &lt; 5), "Bronze Member", AND(M253 &gt;= 5, M253 &lt; 10), "Silver Member", M253 &gt;= 10, "Gold Member")</f>
        <v>Gold Member</v>
      </c>
    </row>
    <row r="254" spans="2:14" x14ac:dyDescent="0.3">
      <c r="B254" s="45" t="str" cm="1">
        <f t="array" ref="B254">_xlfn.XLOOKUP('Cross Referenced Data'!$C254,CustomerPersonalData[[#All],[Customer Name]],CustomerPersonalData[[#All],[Customer ID]],,)</f>
        <v>CID0250</v>
      </c>
      <c r="C254" s="45" t="s">
        <v>506</v>
      </c>
      <c r="D254" s="46" t="s">
        <v>507</v>
      </c>
      <c r="E254" s="47">
        <v>67</v>
      </c>
      <c r="F254" s="46" t="str" cm="1">
        <f t="array" ref="F254">_xlfn.XLOOKUP('Cross Referenced Data'!$C254,CustomerSalesData[[#All],[Customer Name]],CustomerSalesData[[#All],[Age Group]],,)</f>
        <v>66 to 70</v>
      </c>
      <c r="G254" s="46" t="s">
        <v>13</v>
      </c>
      <c r="H254" s="47" cm="1">
        <f t="array" ref="H254">_xlfn.XLOOKUP('Cross Referenced Data'!$C254,CustomerSalesData[[#All],[Customer Name]],CustomerSalesData[[#All],[Total Purchases]],,,)</f>
        <v>99</v>
      </c>
      <c r="I254" s="46" t="str" cm="1">
        <f t="array" ref="I254">_xlfn.IFS(H254 &lt;= 10, "Low Purchaser", AND(H254 &gt; 10, H254 &lt;= 50), "Moderate Purchaser", AND(H254 &gt; 50, H254 &lt;= 80), "High Purchaser", H254 &gt; 80, "Top Purchaser")</f>
        <v>Top Purchaser</v>
      </c>
      <c r="J254" s="48" cm="1">
        <f t="array" ref="J254">_xlfn.XLOOKUP('Cross Referenced Data'!$C254,CustomerSalesData[[#All],[Customer Name]],CustomerSalesData[[#All],[Purchase Amount]],,)</f>
        <v>6166.4</v>
      </c>
      <c r="K254" s="46" t="str" cm="1">
        <f t="array" ref="K254">_xlfn.IFS(J254 &lt;= 500, "Low Value", AND(J254 &gt; 500, J254 &lt;= 2000), "Medium Value", AND(J254 &gt; 2000, J254 &lt;= 5000), "High Value", J254 &gt; 5000, "Premium Value")</f>
        <v>Premium Value</v>
      </c>
      <c r="L254" s="47" cm="1">
        <f t="array" ref="L254">_xlfn.XLOOKUP('Cross Referenced Data'!$C254,CustomerSalesData[[#All],[Customer Name]],CustomerSalesData[[#All],[Customer Since]],,)</f>
        <v>2019</v>
      </c>
      <c r="M254" s="47">
        <f t="shared" ca="1" si="3"/>
        <v>5</v>
      </c>
      <c r="N254" s="46" t="str" cm="1">
        <f t="array" aca="1" ref="N254" ca="1">_xlfn.IFS(M254 = 1, "New Member", AND(M254 &gt; 1, M254 &lt; 5), "Bronze Member", AND(M254 &gt;= 5, M254 &lt; 10), "Silver Member", M254 &gt;= 10, "Gold Member")</f>
        <v>Silver Member</v>
      </c>
    </row>
    <row r="255" spans="2:14" x14ac:dyDescent="0.3">
      <c r="B255" s="49" t="str" cm="1">
        <f t="array" ref="B255">_xlfn.XLOOKUP('Cross Referenced Data'!$C255,CustomerPersonalData[[#All],[Customer Name]],CustomerPersonalData[[#All],[Customer ID]],,)</f>
        <v>CID0251</v>
      </c>
      <c r="C255" s="49" t="s">
        <v>508</v>
      </c>
      <c r="D255" s="50" t="s">
        <v>509</v>
      </c>
      <c r="E255" s="51">
        <v>34</v>
      </c>
      <c r="F255" s="50" t="str" cm="1">
        <f t="array" ref="F255">_xlfn.XLOOKUP('Cross Referenced Data'!$C255,CustomerSalesData[[#All],[Customer Name]],CustomerSalesData[[#All],[Age Group]],,)</f>
        <v>26 to 35</v>
      </c>
      <c r="G255" s="50" t="s">
        <v>13</v>
      </c>
      <c r="H255" s="51" cm="1">
        <f t="array" ref="H255">_xlfn.XLOOKUP('Cross Referenced Data'!$C255,CustomerSalesData[[#All],[Customer Name]],CustomerSalesData[[#All],[Total Purchases]],,,)</f>
        <v>33</v>
      </c>
      <c r="I255" s="50" t="str" cm="1">
        <f t="array" ref="I255">_xlfn.IFS(H255 &lt;= 10, "Low Purchaser", AND(H255 &gt; 10, H255 &lt;= 50), "Moderate Purchaser", AND(H255 &gt; 50, H255 &lt;= 80), "High Purchaser", H255 &gt; 80, "Top Purchaser")</f>
        <v>Moderate Purchaser</v>
      </c>
      <c r="J255" s="52" cm="1">
        <f t="array" ref="J255">_xlfn.XLOOKUP('Cross Referenced Data'!$C255,CustomerSalesData[[#All],[Customer Name]],CustomerSalesData[[#All],[Purchase Amount]],,)</f>
        <v>8869.17</v>
      </c>
      <c r="K255" s="50" t="str" cm="1">
        <f t="array" ref="K255">_xlfn.IFS(J255 &lt;= 500, "Low Value", AND(J255 &gt; 500, J255 &lt;= 2000), "Medium Value", AND(J255 &gt; 2000, J255 &lt;= 5000), "High Value", J255 &gt; 5000, "Premium Value")</f>
        <v>Premium Value</v>
      </c>
      <c r="L255" s="51" cm="1">
        <f t="array" ref="L255">_xlfn.XLOOKUP('Cross Referenced Data'!$C255,CustomerSalesData[[#All],[Customer Name]],CustomerSalesData[[#All],[Customer Since]],,)</f>
        <v>2012</v>
      </c>
      <c r="M255" s="51">
        <f t="shared" ca="1" si="3"/>
        <v>12</v>
      </c>
      <c r="N255" s="50" t="str" cm="1">
        <f t="array" aca="1" ref="N255" ca="1">_xlfn.IFS(M255 = 1, "New Member", AND(M255 &gt; 1, M255 &lt; 5), "Bronze Member", AND(M255 &gt;= 5, M255 &lt; 10), "Silver Member", M255 &gt;= 10, "Gold Member")</f>
        <v>Gold Member</v>
      </c>
    </row>
    <row r="256" spans="2:14" x14ac:dyDescent="0.3">
      <c r="B256" s="45" t="str" cm="1">
        <f t="array" ref="B256">_xlfn.XLOOKUP('Cross Referenced Data'!$C256,CustomerPersonalData[[#All],[Customer Name]],CustomerPersonalData[[#All],[Customer ID]],,)</f>
        <v>CID0252</v>
      </c>
      <c r="C256" s="45" t="s">
        <v>510</v>
      </c>
      <c r="D256" s="46" t="s">
        <v>511</v>
      </c>
      <c r="E256" s="47">
        <v>48</v>
      </c>
      <c r="F256" s="46" t="str" cm="1">
        <f t="array" ref="F256">_xlfn.XLOOKUP('Cross Referenced Data'!$C256,CustomerSalesData[[#All],[Customer Name]],CustomerSalesData[[#All],[Age Group]],,)</f>
        <v>46 to 55</v>
      </c>
      <c r="G256" s="46" t="s">
        <v>13</v>
      </c>
      <c r="H256" s="47" cm="1">
        <f t="array" ref="H256">_xlfn.XLOOKUP('Cross Referenced Data'!$C256,CustomerSalesData[[#All],[Customer Name]],CustomerSalesData[[#All],[Total Purchases]],,,)</f>
        <v>6</v>
      </c>
      <c r="I256" s="46" t="str" cm="1">
        <f t="array" ref="I256">_xlfn.IFS(H256 &lt;= 10, "Low Purchaser", AND(H256 &gt; 10, H256 &lt;= 50), "Moderate Purchaser", AND(H256 &gt; 50, H256 &lt;= 80), "High Purchaser", H256 &gt; 80, "Top Purchaser")</f>
        <v>Low Purchaser</v>
      </c>
      <c r="J256" s="48" cm="1">
        <f t="array" ref="J256">_xlfn.XLOOKUP('Cross Referenced Data'!$C256,CustomerSalesData[[#All],[Customer Name]],CustomerSalesData[[#All],[Purchase Amount]],,)</f>
        <v>2234.44</v>
      </c>
      <c r="K256" s="46" t="str" cm="1">
        <f t="array" ref="K256">_xlfn.IFS(J256 &lt;= 500, "Low Value", AND(J256 &gt; 500, J256 &lt;= 2000), "Medium Value", AND(J256 &gt; 2000, J256 &lt;= 5000), "High Value", J256 &gt; 5000, "Premium Value")</f>
        <v>High Value</v>
      </c>
      <c r="L256" s="47" cm="1">
        <f t="array" ref="L256">_xlfn.XLOOKUP('Cross Referenced Data'!$C256,CustomerSalesData[[#All],[Customer Name]],CustomerSalesData[[#All],[Customer Since]],,)</f>
        <v>2022</v>
      </c>
      <c r="M256" s="47">
        <f t="shared" ca="1" si="3"/>
        <v>2</v>
      </c>
      <c r="N256" s="46" t="str" cm="1">
        <f t="array" aca="1" ref="N256" ca="1">_xlfn.IFS(M256 = 1, "New Member", AND(M256 &gt; 1, M256 &lt; 5), "Bronze Member", AND(M256 &gt;= 5, M256 &lt; 10), "Silver Member", M256 &gt;= 10, "Gold Member")</f>
        <v>Bronze Member</v>
      </c>
    </row>
    <row r="257" spans="2:14" x14ac:dyDescent="0.3">
      <c r="B257" s="49" t="str" cm="1">
        <f t="array" ref="B257">_xlfn.XLOOKUP('Cross Referenced Data'!$C257,CustomerPersonalData[[#All],[Customer Name]],CustomerPersonalData[[#All],[Customer ID]],,)</f>
        <v>CID0253</v>
      </c>
      <c r="C257" s="49" t="s">
        <v>512</v>
      </c>
      <c r="D257" s="50" t="s">
        <v>513</v>
      </c>
      <c r="E257" s="51">
        <v>21</v>
      </c>
      <c r="F257" s="50" t="str" cm="1">
        <f t="array" ref="F257">_xlfn.XLOOKUP('Cross Referenced Data'!$C257,CustomerSalesData[[#All],[Customer Name]],CustomerSalesData[[#All],[Age Group]],,)</f>
        <v>18 to 25</v>
      </c>
      <c r="G257" s="50" t="s">
        <v>8</v>
      </c>
      <c r="H257" s="51" cm="1">
        <f t="array" ref="H257">_xlfn.XLOOKUP('Cross Referenced Data'!$C257,CustomerSalesData[[#All],[Customer Name]],CustomerSalesData[[#All],[Total Purchases]],,,)</f>
        <v>59</v>
      </c>
      <c r="I257" s="50" t="str" cm="1">
        <f t="array" ref="I257">_xlfn.IFS(H257 &lt;= 10, "Low Purchaser", AND(H257 &gt; 10, H257 &lt;= 50), "Moderate Purchaser", AND(H257 &gt; 50, H257 &lt;= 80), "High Purchaser", H257 &gt; 80, "Top Purchaser")</f>
        <v>High Purchaser</v>
      </c>
      <c r="J257" s="52" cm="1">
        <f t="array" ref="J257">_xlfn.XLOOKUP('Cross Referenced Data'!$C257,CustomerSalesData[[#All],[Customer Name]],CustomerSalesData[[#All],[Purchase Amount]],,)</f>
        <v>5096.34</v>
      </c>
      <c r="K257" s="50" t="str" cm="1">
        <f t="array" ref="K257">_xlfn.IFS(J257 &lt;= 500, "Low Value", AND(J257 &gt; 500, J257 &lt;= 2000), "Medium Value", AND(J257 &gt; 2000, J257 &lt;= 5000), "High Value", J257 &gt; 5000, "Premium Value")</f>
        <v>Premium Value</v>
      </c>
      <c r="L257" s="51" cm="1">
        <f t="array" ref="L257">_xlfn.XLOOKUP('Cross Referenced Data'!$C257,CustomerSalesData[[#All],[Customer Name]],CustomerSalesData[[#All],[Customer Since]],,)</f>
        <v>2018</v>
      </c>
      <c r="M257" s="51">
        <f t="shared" ca="1" si="3"/>
        <v>6</v>
      </c>
      <c r="N257" s="50" t="str" cm="1">
        <f t="array" aca="1" ref="N257" ca="1">_xlfn.IFS(M257 = 1, "New Member", AND(M257 &gt; 1, M257 &lt; 5), "Bronze Member", AND(M257 &gt;= 5, M257 &lt; 10), "Silver Member", M257 &gt;= 10, "Gold Member")</f>
        <v>Silver Member</v>
      </c>
    </row>
    <row r="258" spans="2:14" x14ac:dyDescent="0.3">
      <c r="B258" s="45" t="str" cm="1">
        <f t="array" ref="B258">_xlfn.XLOOKUP('Cross Referenced Data'!$C258,CustomerPersonalData[[#All],[Customer Name]],CustomerPersonalData[[#All],[Customer ID]],,)</f>
        <v>CID0254</v>
      </c>
      <c r="C258" s="45" t="s">
        <v>514</v>
      </c>
      <c r="D258" s="46" t="s">
        <v>515</v>
      </c>
      <c r="E258" s="47">
        <v>46</v>
      </c>
      <c r="F258" s="46" t="str" cm="1">
        <f t="array" ref="F258">_xlfn.XLOOKUP('Cross Referenced Data'!$C258,CustomerSalesData[[#All],[Customer Name]],CustomerSalesData[[#All],[Age Group]],,)</f>
        <v>46 to 55</v>
      </c>
      <c r="G258" s="46" t="s">
        <v>13</v>
      </c>
      <c r="H258" s="47" cm="1">
        <f t="array" ref="H258">_xlfn.XLOOKUP('Cross Referenced Data'!$C258,CustomerSalesData[[#All],[Customer Name]],CustomerSalesData[[#All],[Total Purchases]],,,)</f>
        <v>33</v>
      </c>
      <c r="I258" s="46" t="str" cm="1">
        <f t="array" ref="I258">_xlfn.IFS(H258 &lt;= 10, "Low Purchaser", AND(H258 &gt; 10, H258 &lt;= 50), "Moderate Purchaser", AND(H258 &gt; 50, H258 &lt;= 80), "High Purchaser", H258 &gt; 80, "Top Purchaser")</f>
        <v>Moderate Purchaser</v>
      </c>
      <c r="J258" s="48" cm="1">
        <f t="array" ref="J258">_xlfn.XLOOKUP('Cross Referenced Data'!$C258,CustomerSalesData[[#All],[Customer Name]],CustomerSalesData[[#All],[Purchase Amount]],,)</f>
        <v>6649.41</v>
      </c>
      <c r="K258" s="46" t="str" cm="1">
        <f t="array" ref="K258">_xlfn.IFS(J258 &lt;= 500, "Low Value", AND(J258 &gt; 500, J258 &lt;= 2000), "Medium Value", AND(J258 &gt; 2000, J258 &lt;= 5000), "High Value", J258 &gt; 5000, "Premium Value")</f>
        <v>Premium Value</v>
      </c>
      <c r="L258" s="47" cm="1">
        <f t="array" ref="L258">_xlfn.XLOOKUP('Cross Referenced Data'!$C258,CustomerSalesData[[#All],[Customer Name]],CustomerSalesData[[#All],[Customer Since]],,)</f>
        <v>2017</v>
      </c>
      <c r="M258" s="47">
        <f t="shared" ca="1" si="3"/>
        <v>7</v>
      </c>
      <c r="N258" s="46" t="str" cm="1">
        <f t="array" aca="1" ref="N258" ca="1">_xlfn.IFS(M258 = 1, "New Member", AND(M258 &gt; 1, M258 &lt; 5), "Bronze Member", AND(M258 &gt;= 5, M258 &lt; 10), "Silver Member", M258 &gt;= 10, "Gold Member")</f>
        <v>Silver Member</v>
      </c>
    </row>
    <row r="259" spans="2:14" x14ac:dyDescent="0.3">
      <c r="B259" s="49" t="str" cm="1">
        <f t="array" ref="B259">_xlfn.XLOOKUP('Cross Referenced Data'!$C259,CustomerPersonalData[[#All],[Customer Name]],CustomerPersonalData[[#All],[Customer ID]],,)</f>
        <v>CID0255</v>
      </c>
      <c r="C259" s="49" t="s">
        <v>516</v>
      </c>
      <c r="D259" s="50" t="s">
        <v>517</v>
      </c>
      <c r="E259" s="51">
        <v>49</v>
      </c>
      <c r="F259" s="50" t="str" cm="1">
        <f t="array" ref="F259">_xlfn.XLOOKUP('Cross Referenced Data'!$C259,CustomerSalesData[[#All],[Customer Name]],CustomerSalesData[[#All],[Age Group]],,)</f>
        <v>46 to 55</v>
      </c>
      <c r="G259" s="50" t="s">
        <v>8</v>
      </c>
      <c r="H259" s="51" cm="1">
        <f t="array" ref="H259">_xlfn.XLOOKUP('Cross Referenced Data'!$C259,CustomerSalesData[[#All],[Customer Name]],CustomerSalesData[[#All],[Total Purchases]],,,)</f>
        <v>96</v>
      </c>
      <c r="I259" s="50" t="str" cm="1">
        <f t="array" ref="I259">_xlfn.IFS(H259 &lt;= 10, "Low Purchaser", AND(H259 &gt; 10, H259 &lt;= 50), "Moderate Purchaser", AND(H259 &gt; 50, H259 &lt;= 80), "High Purchaser", H259 &gt; 80, "Top Purchaser")</f>
        <v>Top Purchaser</v>
      </c>
      <c r="J259" s="52" cm="1">
        <f t="array" ref="J259">_xlfn.XLOOKUP('Cross Referenced Data'!$C259,CustomerSalesData[[#All],[Customer Name]],CustomerSalesData[[#All],[Purchase Amount]],,)</f>
        <v>1129.52</v>
      </c>
      <c r="K259" s="50" t="str" cm="1">
        <f t="array" ref="K259">_xlfn.IFS(J259 &lt;= 500, "Low Value", AND(J259 &gt; 500, J259 &lt;= 2000), "Medium Value", AND(J259 &gt; 2000, J259 &lt;= 5000), "High Value", J259 &gt; 5000, "Premium Value")</f>
        <v>Medium Value</v>
      </c>
      <c r="L259" s="51" cm="1">
        <f t="array" ref="L259">_xlfn.XLOOKUP('Cross Referenced Data'!$C259,CustomerSalesData[[#All],[Customer Name]],CustomerSalesData[[#All],[Customer Since]],,)</f>
        <v>2012</v>
      </c>
      <c r="M259" s="51">
        <f t="shared" ca="1" si="3"/>
        <v>12</v>
      </c>
      <c r="N259" s="50" t="str" cm="1">
        <f t="array" aca="1" ref="N259" ca="1">_xlfn.IFS(M259 = 1, "New Member", AND(M259 &gt; 1, M259 &lt; 5), "Bronze Member", AND(M259 &gt;= 5, M259 &lt; 10), "Silver Member", M259 &gt;= 10, "Gold Member")</f>
        <v>Gold Member</v>
      </c>
    </row>
    <row r="260" spans="2:14" x14ac:dyDescent="0.3">
      <c r="B260" s="45" t="str" cm="1">
        <f t="array" ref="B260">_xlfn.XLOOKUP('Cross Referenced Data'!$C260,CustomerPersonalData[[#All],[Customer Name]],CustomerPersonalData[[#All],[Customer ID]],,)</f>
        <v>CID0256</v>
      </c>
      <c r="C260" s="45" t="s">
        <v>518</v>
      </c>
      <c r="D260" s="46" t="s">
        <v>519</v>
      </c>
      <c r="E260" s="47">
        <v>58</v>
      </c>
      <c r="F260" s="46" t="str" cm="1">
        <f t="array" ref="F260">_xlfn.XLOOKUP('Cross Referenced Data'!$C260,CustomerSalesData[[#All],[Customer Name]],CustomerSalesData[[#All],[Age Group]],,)</f>
        <v>56 to 65</v>
      </c>
      <c r="G260" s="46" t="s">
        <v>8</v>
      </c>
      <c r="H260" s="47" cm="1">
        <f t="array" ref="H260">_xlfn.XLOOKUP('Cross Referenced Data'!$C260,CustomerSalesData[[#All],[Customer Name]],CustomerSalesData[[#All],[Total Purchases]],,,)</f>
        <v>24</v>
      </c>
      <c r="I260" s="46" t="str" cm="1">
        <f t="array" ref="I260">_xlfn.IFS(H260 &lt;= 10, "Low Purchaser", AND(H260 &gt; 10, H260 &lt;= 50), "Moderate Purchaser", AND(H260 &gt; 50, H260 &lt;= 80), "High Purchaser", H260 &gt; 80, "Top Purchaser")</f>
        <v>Moderate Purchaser</v>
      </c>
      <c r="J260" s="48" cm="1">
        <f t="array" ref="J260">_xlfn.XLOOKUP('Cross Referenced Data'!$C260,CustomerSalesData[[#All],[Customer Name]],CustomerSalesData[[#All],[Purchase Amount]],,)</f>
        <v>8030.4</v>
      </c>
      <c r="K260" s="46" t="str" cm="1">
        <f t="array" ref="K260">_xlfn.IFS(J260 &lt;= 500, "Low Value", AND(J260 &gt; 500, J260 &lt;= 2000), "Medium Value", AND(J260 &gt; 2000, J260 &lt;= 5000), "High Value", J260 &gt; 5000, "Premium Value")</f>
        <v>Premium Value</v>
      </c>
      <c r="L260" s="47" cm="1">
        <f t="array" ref="L260">_xlfn.XLOOKUP('Cross Referenced Data'!$C260,CustomerSalesData[[#All],[Customer Name]],CustomerSalesData[[#All],[Customer Since]],,)</f>
        <v>2020</v>
      </c>
      <c r="M260" s="47">
        <f t="shared" ca="1" si="3"/>
        <v>4</v>
      </c>
      <c r="N260" s="46" t="str" cm="1">
        <f t="array" aca="1" ref="N260" ca="1">_xlfn.IFS(M260 = 1, "New Member", AND(M260 &gt; 1, M260 &lt; 5), "Bronze Member", AND(M260 &gt;= 5, M260 &lt; 10), "Silver Member", M260 &gt;= 10, "Gold Member")</f>
        <v>Bronze Member</v>
      </c>
    </row>
    <row r="261" spans="2:14" x14ac:dyDescent="0.3">
      <c r="B261" s="49" t="str" cm="1">
        <f t="array" ref="B261">_xlfn.XLOOKUP('Cross Referenced Data'!$C261,CustomerPersonalData[[#All],[Customer Name]],CustomerPersonalData[[#All],[Customer ID]],,)</f>
        <v>CID0257</v>
      </c>
      <c r="C261" s="49" t="s">
        <v>520</v>
      </c>
      <c r="D261" s="50" t="s">
        <v>521</v>
      </c>
      <c r="E261" s="51">
        <v>67</v>
      </c>
      <c r="F261" s="50" t="str" cm="1">
        <f t="array" ref="F261">_xlfn.XLOOKUP('Cross Referenced Data'!$C261,CustomerSalesData[[#All],[Customer Name]],CustomerSalesData[[#All],[Age Group]],,)</f>
        <v>66 to 70</v>
      </c>
      <c r="G261" s="50" t="s">
        <v>13</v>
      </c>
      <c r="H261" s="51" cm="1">
        <f t="array" ref="H261">_xlfn.XLOOKUP('Cross Referenced Data'!$C261,CustomerSalesData[[#All],[Customer Name]],CustomerSalesData[[#All],[Total Purchases]],,,)</f>
        <v>62</v>
      </c>
      <c r="I261" s="50" t="str" cm="1">
        <f t="array" ref="I261">_xlfn.IFS(H261 &lt;= 10, "Low Purchaser", AND(H261 &gt; 10, H261 &lt;= 50), "Moderate Purchaser", AND(H261 &gt; 50, H261 &lt;= 80), "High Purchaser", H261 &gt; 80, "Top Purchaser")</f>
        <v>High Purchaser</v>
      </c>
      <c r="J261" s="52" cm="1">
        <f t="array" ref="J261">_xlfn.XLOOKUP('Cross Referenced Data'!$C261,CustomerSalesData[[#All],[Customer Name]],CustomerSalesData[[#All],[Purchase Amount]],,)</f>
        <v>5465.81</v>
      </c>
      <c r="K261" s="50" t="str" cm="1">
        <f t="array" ref="K261">_xlfn.IFS(J261 &lt;= 500, "Low Value", AND(J261 &gt; 500, J261 &lt;= 2000), "Medium Value", AND(J261 &gt; 2000, J261 &lt;= 5000), "High Value", J261 &gt; 5000, "Premium Value")</f>
        <v>Premium Value</v>
      </c>
      <c r="L261" s="51" cm="1">
        <f t="array" ref="L261">_xlfn.XLOOKUP('Cross Referenced Data'!$C261,CustomerSalesData[[#All],[Customer Name]],CustomerSalesData[[#All],[Customer Since]],,)</f>
        <v>2012</v>
      </c>
      <c r="M261" s="51">
        <f t="shared" ref="M261:M324" ca="1" si="4">YEAR(TODAY())-L261</f>
        <v>12</v>
      </c>
      <c r="N261" s="50" t="str" cm="1">
        <f t="array" aca="1" ref="N261" ca="1">_xlfn.IFS(M261 = 1, "New Member", AND(M261 &gt; 1, M261 &lt; 5), "Bronze Member", AND(M261 &gt;= 5, M261 &lt; 10), "Silver Member", M261 &gt;= 10, "Gold Member")</f>
        <v>Gold Member</v>
      </c>
    </row>
    <row r="262" spans="2:14" x14ac:dyDescent="0.3">
      <c r="B262" s="45" t="str" cm="1">
        <f t="array" ref="B262">_xlfn.XLOOKUP('Cross Referenced Data'!$C262,CustomerPersonalData[[#All],[Customer Name]],CustomerPersonalData[[#All],[Customer ID]],,)</f>
        <v>CID0258</v>
      </c>
      <c r="C262" s="45" t="s">
        <v>522</v>
      </c>
      <c r="D262" s="46" t="s">
        <v>523</v>
      </c>
      <c r="E262" s="47">
        <v>66</v>
      </c>
      <c r="F262" s="46" t="str" cm="1">
        <f t="array" ref="F262">_xlfn.XLOOKUP('Cross Referenced Data'!$C262,CustomerSalesData[[#All],[Customer Name]],CustomerSalesData[[#All],[Age Group]],,)</f>
        <v>66 to 70</v>
      </c>
      <c r="G262" s="46" t="s">
        <v>13</v>
      </c>
      <c r="H262" s="47" cm="1">
        <f t="array" ref="H262">_xlfn.XLOOKUP('Cross Referenced Data'!$C262,CustomerSalesData[[#All],[Customer Name]],CustomerSalesData[[#All],[Total Purchases]],,,)</f>
        <v>74</v>
      </c>
      <c r="I262" s="46" t="str" cm="1">
        <f t="array" ref="I262">_xlfn.IFS(H262 &lt;= 10, "Low Purchaser", AND(H262 &gt; 10, H262 &lt;= 50), "Moderate Purchaser", AND(H262 &gt; 50, H262 &lt;= 80), "High Purchaser", H262 &gt; 80, "Top Purchaser")</f>
        <v>High Purchaser</v>
      </c>
      <c r="J262" s="48" cm="1">
        <f t="array" ref="J262">_xlfn.XLOOKUP('Cross Referenced Data'!$C262,CustomerSalesData[[#All],[Customer Name]],CustomerSalesData[[#All],[Purchase Amount]],,)</f>
        <v>3213.73</v>
      </c>
      <c r="K262" s="46" t="str" cm="1">
        <f t="array" ref="K262">_xlfn.IFS(J262 &lt;= 500, "Low Value", AND(J262 &gt; 500, J262 &lt;= 2000), "Medium Value", AND(J262 &gt; 2000, J262 &lt;= 5000), "High Value", J262 &gt; 5000, "Premium Value")</f>
        <v>High Value</v>
      </c>
      <c r="L262" s="47" cm="1">
        <f t="array" ref="L262">_xlfn.XLOOKUP('Cross Referenced Data'!$C262,CustomerSalesData[[#All],[Customer Name]],CustomerSalesData[[#All],[Customer Since]],,)</f>
        <v>2023</v>
      </c>
      <c r="M262" s="47">
        <f t="shared" ca="1" si="4"/>
        <v>1</v>
      </c>
      <c r="N262" s="46" t="str" cm="1">
        <f t="array" aca="1" ref="N262" ca="1">_xlfn.IFS(M262 = 1, "New Member", AND(M262 &gt; 1, M262 &lt; 5), "Bronze Member", AND(M262 &gt;= 5, M262 &lt; 10), "Silver Member", M262 &gt;= 10, "Gold Member")</f>
        <v>New Member</v>
      </c>
    </row>
    <row r="263" spans="2:14" x14ac:dyDescent="0.3">
      <c r="B263" s="49" t="str" cm="1">
        <f t="array" ref="B263">_xlfn.XLOOKUP('Cross Referenced Data'!$C263,CustomerPersonalData[[#All],[Customer Name]],CustomerPersonalData[[#All],[Customer ID]],,)</f>
        <v>CID0259</v>
      </c>
      <c r="C263" s="49" t="s">
        <v>524</v>
      </c>
      <c r="D263" s="50" t="s">
        <v>525</v>
      </c>
      <c r="E263" s="51">
        <v>63</v>
      </c>
      <c r="F263" s="50" t="str" cm="1">
        <f t="array" ref="F263">_xlfn.XLOOKUP('Cross Referenced Data'!$C263,CustomerSalesData[[#All],[Customer Name]],CustomerSalesData[[#All],[Age Group]],,)</f>
        <v>56 to 65</v>
      </c>
      <c r="G263" s="50" t="s">
        <v>8</v>
      </c>
      <c r="H263" s="51" cm="1">
        <f t="array" ref="H263">_xlfn.XLOOKUP('Cross Referenced Data'!$C263,CustomerSalesData[[#All],[Customer Name]],CustomerSalesData[[#All],[Total Purchases]],,,)</f>
        <v>12</v>
      </c>
      <c r="I263" s="50" t="str" cm="1">
        <f t="array" ref="I263">_xlfn.IFS(H263 &lt;= 10, "Low Purchaser", AND(H263 &gt; 10, H263 &lt;= 50), "Moderate Purchaser", AND(H263 &gt; 50, H263 &lt;= 80), "High Purchaser", H263 &gt; 80, "Top Purchaser")</f>
        <v>Moderate Purchaser</v>
      </c>
      <c r="J263" s="52" cm="1">
        <f t="array" ref="J263">_xlfn.XLOOKUP('Cross Referenced Data'!$C263,CustomerSalesData[[#All],[Customer Name]],CustomerSalesData[[#All],[Purchase Amount]],,)</f>
        <v>9037.94</v>
      </c>
      <c r="K263" s="50" t="str" cm="1">
        <f t="array" ref="K263">_xlfn.IFS(J263 &lt;= 500, "Low Value", AND(J263 &gt; 500, J263 &lt;= 2000), "Medium Value", AND(J263 &gt; 2000, J263 &lt;= 5000), "High Value", J263 &gt; 5000, "Premium Value")</f>
        <v>Premium Value</v>
      </c>
      <c r="L263" s="51" cm="1">
        <f t="array" ref="L263">_xlfn.XLOOKUP('Cross Referenced Data'!$C263,CustomerSalesData[[#All],[Customer Name]],CustomerSalesData[[#All],[Customer Since]],,)</f>
        <v>2021</v>
      </c>
      <c r="M263" s="51">
        <f t="shared" ca="1" si="4"/>
        <v>3</v>
      </c>
      <c r="N263" s="50" t="str" cm="1">
        <f t="array" aca="1" ref="N263" ca="1">_xlfn.IFS(M263 = 1, "New Member", AND(M263 &gt; 1, M263 &lt; 5), "Bronze Member", AND(M263 &gt;= 5, M263 &lt; 10), "Silver Member", M263 &gt;= 10, "Gold Member")</f>
        <v>Bronze Member</v>
      </c>
    </row>
    <row r="264" spans="2:14" x14ac:dyDescent="0.3">
      <c r="B264" s="45" t="str" cm="1">
        <f t="array" ref="B264">_xlfn.XLOOKUP('Cross Referenced Data'!$C264,CustomerPersonalData[[#All],[Customer Name]],CustomerPersonalData[[#All],[Customer ID]],,)</f>
        <v>CID0260</v>
      </c>
      <c r="C264" s="45" t="s">
        <v>526</v>
      </c>
      <c r="D264" s="46" t="s">
        <v>527</v>
      </c>
      <c r="E264" s="47">
        <v>62</v>
      </c>
      <c r="F264" s="46" t="str" cm="1">
        <f t="array" ref="F264">_xlfn.XLOOKUP('Cross Referenced Data'!$C264,CustomerSalesData[[#All],[Customer Name]],CustomerSalesData[[#All],[Age Group]],,)</f>
        <v>56 to 65</v>
      </c>
      <c r="G264" s="46" t="s">
        <v>13</v>
      </c>
      <c r="H264" s="47" cm="1">
        <f t="array" ref="H264">_xlfn.XLOOKUP('Cross Referenced Data'!$C264,CustomerSalesData[[#All],[Customer Name]],CustomerSalesData[[#All],[Total Purchases]],,,)</f>
        <v>17</v>
      </c>
      <c r="I264" s="46" t="str" cm="1">
        <f t="array" ref="I264">_xlfn.IFS(H264 &lt;= 10, "Low Purchaser", AND(H264 &gt; 10, H264 &lt;= 50), "Moderate Purchaser", AND(H264 &gt; 50, H264 &lt;= 80), "High Purchaser", H264 &gt; 80, "Top Purchaser")</f>
        <v>Moderate Purchaser</v>
      </c>
      <c r="J264" s="48" cm="1">
        <f t="array" ref="J264">_xlfn.XLOOKUP('Cross Referenced Data'!$C264,CustomerSalesData[[#All],[Customer Name]],CustomerSalesData[[#All],[Purchase Amount]],,)</f>
        <v>6265.8</v>
      </c>
      <c r="K264" s="46" t="str" cm="1">
        <f t="array" ref="K264">_xlfn.IFS(J264 &lt;= 500, "Low Value", AND(J264 &gt; 500, J264 &lt;= 2000), "Medium Value", AND(J264 &gt; 2000, J264 &lt;= 5000), "High Value", J264 &gt; 5000, "Premium Value")</f>
        <v>Premium Value</v>
      </c>
      <c r="L264" s="47" cm="1">
        <f t="array" ref="L264">_xlfn.XLOOKUP('Cross Referenced Data'!$C264,CustomerSalesData[[#All],[Customer Name]],CustomerSalesData[[#All],[Customer Since]],,)</f>
        <v>2022</v>
      </c>
      <c r="M264" s="47">
        <f t="shared" ca="1" si="4"/>
        <v>2</v>
      </c>
      <c r="N264" s="46" t="str" cm="1">
        <f t="array" aca="1" ref="N264" ca="1">_xlfn.IFS(M264 = 1, "New Member", AND(M264 &gt; 1, M264 &lt; 5), "Bronze Member", AND(M264 &gt;= 5, M264 &lt; 10), "Silver Member", M264 &gt;= 10, "Gold Member")</f>
        <v>Bronze Member</v>
      </c>
    </row>
    <row r="265" spans="2:14" x14ac:dyDescent="0.3">
      <c r="B265" s="49" t="str" cm="1">
        <f t="array" ref="B265">_xlfn.XLOOKUP('Cross Referenced Data'!$C265,CustomerPersonalData[[#All],[Customer Name]],CustomerPersonalData[[#All],[Customer ID]],,)</f>
        <v>CID0261</v>
      </c>
      <c r="C265" s="49" t="s">
        <v>528</v>
      </c>
      <c r="D265" s="50" t="s">
        <v>529</v>
      </c>
      <c r="E265" s="51">
        <v>67</v>
      </c>
      <c r="F265" s="50" t="str" cm="1">
        <f t="array" ref="F265">_xlfn.XLOOKUP('Cross Referenced Data'!$C265,CustomerSalesData[[#All],[Customer Name]],CustomerSalesData[[#All],[Age Group]],,)</f>
        <v>66 to 70</v>
      </c>
      <c r="G265" s="50" t="s">
        <v>13</v>
      </c>
      <c r="H265" s="51" cm="1">
        <f t="array" ref="H265">_xlfn.XLOOKUP('Cross Referenced Data'!$C265,CustomerSalesData[[#All],[Customer Name]],CustomerSalesData[[#All],[Total Purchases]],,,)</f>
        <v>83</v>
      </c>
      <c r="I265" s="50" t="str" cm="1">
        <f t="array" ref="I265">_xlfn.IFS(H265 &lt;= 10, "Low Purchaser", AND(H265 &gt; 10, H265 &lt;= 50), "Moderate Purchaser", AND(H265 &gt; 50, H265 &lt;= 80), "High Purchaser", H265 &gt; 80, "Top Purchaser")</f>
        <v>Top Purchaser</v>
      </c>
      <c r="J265" s="52" cm="1">
        <f t="array" ref="J265">_xlfn.XLOOKUP('Cross Referenced Data'!$C265,CustomerSalesData[[#All],[Customer Name]],CustomerSalesData[[#All],[Purchase Amount]],,)</f>
        <v>7514.28</v>
      </c>
      <c r="K265" s="50" t="str" cm="1">
        <f t="array" ref="K265">_xlfn.IFS(J265 &lt;= 500, "Low Value", AND(J265 &gt; 500, J265 &lt;= 2000), "Medium Value", AND(J265 &gt; 2000, J265 &lt;= 5000), "High Value", J265 &gt; 5000, "Premium Value")</f>
        <v>Premium Value</v>
      </c>
      <c r="L265" s="51" cm="1">
        <f t="array" ref="L265">_xlfn.XLOOKUP('Cross Referenced Data'!$C265,CustomerSalesData[[#All],[Customer Name]],CustomerSalesData[[#All],[Customer Since]],,)</f>
        <v>2021</v>
      </c>
      <c r="M265" s="51">
        <f t="shared" ca="1" si="4"/>
        <v>3</v>
      </c>
      <c r="N265" s="50" t="str" cm="1">
        <f t="array" aca="1" ref="N265" ca="1">_xlfn.IFS(M265 = 1, "New Member", AND(M265 &gt; 1, M265 &lt; 5), "Bronze Member", AND(M265 &gt;= 5, M265 &lt; 10), "Silver Member", M265 &gt;= 10, "Gold Member")</f>
        <v>Bronze Member</v>
      </c>
    </row>
    <row r="266" spans="2:14" x14ac:dyDescent="0.3">
      <c r="B266" s="45" t="str" cm="1">
        <f t="array" ref="B266">_xlfn.XLOOKUP('Cross Referenced Data'!$C266,CustomerPersonalData[[#All],[Customer Name]],CustomerPersonalData[[#All],[Customer ID]],,)</f>
        <v>CID0262</v>
      </c>
      <c r="C266" s="45" t="s">
        <v>530</v>
      </c>
      <c r="D266" s="46" t="s">
        <v>531</v>
      </c>
      <c r="E266" s="47">
        <v>22</v>
      </c>
      <c r="F266" s="46" t="str" cm="1">
        <f t="array" ref="F266">_xlfn.XLOOKUP('Cross Referenced Data'!$C266,CustomerSalesData[[#All],[Customer Name]],CustomerSalesData[[#All],[Age Group]],,)</f>
        <v>18 to 25</v>
      </c>
      <c r="G266" s="46" t="s">
        <v>13</v>
      </c>
      <c r="H266" s="47" cm="1">
        <f t="array" ref="H266">_xlfn.XLOOKUP('Cross Referenced Data'!$C266,CustomerSalesData[[#All],[Customer Name]],CustomerSalesData[[#All],[Total Purchases]],,,)</f>
        <v>45</v>
      </c>
      <c r="I266" s="46" t="str" cm="1">
        <f t="array" ref="I266">_xlfn.IFS(H266 &lt;= 10, "Low Purchaser", AND(H266 &gt; 10, H266 &lt;= 50), "Moderate Purchaser", AND(H266 &gt; 50, H266 &lt;= 80), "High Purchaser", H266 &gt; 80, "Top Purchaser")</f>
        <v>Moderate Purchaser</v>
      </c>
      <c r="J266" s="48" cm="1">
        <f t="array" ref="J266">_xlfn.XLOOKUP('Cross Referenced Data'!$C266,CustomerSalesData[[#All],[Customer Name]],CustomerSalesData[[#All],[Purchase Amount]],,)</f>
        <v>1065.99</v>
      </c>
      <c r="K266" s="46" t="str" cm="1">
        <f t="array" ref="K266">_xlfn.IFS(J266 &lt;= 500, "Low Value", AND(J266 &gt; 500, J266 &lt;= 2000), "Medium Value", AND(J266 &gt; 2000, J266 &lt;= 5000), "High Value", J266 &gt; 5000, "Premium Value")</f>
        <v>Medium Value</v>
      </c>
      <c r="L266" s="47" cm="1">
        <f t="array" ref="L266">_xlfn.XLOOKUP('Cross Referenced Data'!$C266,CustomerSalesData[[#All],[Customer Name]],CustomerSalesData[[#All],[Customer Since]],,)</f>
        <v>2021</v>
      </c>
      <c r="M266" s="47">
        <f t="shared" ca="1" si="4"/>
        <v>3</v>
      </c>
      <c r="N266" s="46" t="str" cm="1">
        <f t="array" aca="1" ref="N266" ca="1">_xlfn.IFS(M266 = 1, "New Member", AND(M266 &gt; 1, M266 &lt; 5), "Bronze Member", AND(M266 &gt;= 5, M266 &lt; 10), "Silver Member", M266 &gt;= 10, "Gold Member")</f>
        <v>Bronze Member</v>
      </c>
    </row>
    <row r="267" spans="2:14" x14ac:dyDescent="0.3">
      <c r="B267" s="49" t="str" cm="1">
        <f t="array" ref="B267">_xlfn.XLOOKUP('Cross Referenced Data'!$C267,CustomerPersonalData[[#All],[Customer Name]],CustomerPersonalData[[#All],[Customer ID]],,)</f>
        <v>CID0263</v>
      </c>
      <c r="C267" s="49" t="s">
        <v>532</v>
      </c>
      <c r="D267" s="50" t="s">
        <v>533</v>
      </c>
      <c r="E267" s="51">
        <v>31</v>
      </c>
      <c r="F267" s="50" t="str" cm="1">
        <f t="array" ref="F267">_xlfn.XLOOKUP('Cross Referenced Data'!$C267,CustomerSalesData[[#All],[Customer Name]],CustomerSalesData[[#All],[Age Group]],,)</f>
        <v>26 to 35</v>
      </c>
      <c r="G267" s="50" t="s">
        <v>8</v>
      </c>
      <c r="H267" s="51" cm="1">
        <f t="array" ref="H267">_xlfn.XLOOKUP('Cross Referenced Data'!$C267,CustomerSalesData[[#All],[Customer Name]],CustomerSalesData[[#All],[Total Purchases]],,,)</f>
        <v>7</v>
      </c>
      <c r="I267" s="50" t="str" cm="1">
        <f t="array" ref="I267">_xlfn.IFS(H267 &lt;= 10, "Low Purchaser", AND(H267 &gt; 10, H267 &lt;= 50), "Moderate Purchaser", AND(H267 &gt; 50, H267 &lt;= 80), "High Purchaser", H267 &gt; 80, "Top Purchaser")</f>
        <v>Low Purchaser</v>
      </c>
      <c r="J267" s="52" cm="1">
        <f t="array" ref="J267">_xlfn.XLOOKUP('Cross Referenced Data'!$C267,CustomerSalesData[[#All],[Customer Name]],CustomerSalesData[[#All],[Purchase Amount]],,)</f>
        <v>3778.83</v>
      </c>
      <c r="K267" s="50" t="str" cm="1">
        <f t="array" ref="K267">_xlfn.IFS(J267 &lt;= 500, "Low Value", AND(J267 &gt; 500, J267 &lt;= 2000), "Medium Value", AND(J267 &gt; 2000, J267 &lt;= 5000), "High Value", J267 &gt; 5000, "Premium Value")</f>
        <v>High Value</v>
      </c>
      <c r="L267" s="51" cm="1">
        <f t="array" ref="L267">_xlfn.XLOOKUP('Cross Referenced Data'!$C267,CustomerSalesData[[#All],[Customer Name]],CustomerSalesData[[#All],[Customer Since]],,)</f>
        <v>2022</v>
      </c>
      <c r="M267" s="51">
        <f t="shared" ca="1" si="4"/>
        <v>2</v>
      </c>
      <c r="N267" s="50" t="str" cm="1">
        <f t="array" aca="1" ref="N267" ca="1">_xlfn.IFS(M267 = 1, "New Member", AND(M267 &gt; 1, M267 &lt; 5), "Bronze Member", AND(M267 &gt;= 5, M267 &lt; 10), "Silver Member", M267 &gt;= 10, "Gold Member")</f>
        <v>Bronze Member</v>
      </c>
    </row>
    <row r="268" spans="2:14" x14ac:dyDescent="0.3">
      <c r="B268" s="45" t="str" cm="1">
        <f t="array" ref="B268">_xlfn.XLOOKUP('Cross Referenced Data'!$C268,CustomerPersonalData[[#All],[Customer Name]],CustomerPersonalData[[#All],[Customer ID]],,)</f>
        <v>CID0264</v>
      </c>
      <c r="C268" s="45" t="s">
        <v>534</v>
      </c>
      <c r="D268" s="46" t="s">
        <v>535</v>
      </c>
      <c r="E268" s="47">
        <v>55</v>
      </c>
      <c r="F268" s="46" t="str" cm="1">
        <f t="array" ref="F268">_xlfn.XLOOKUP('Cross Referenced Data'!$C268,CustomerSalesData[[#All],[Customer Name]],CustomerSalesData[[#All],[Age Group]],,)</f>
        <v>46 to 55</v>
      </c>
      <c r="G268" s="46" t="s">
        <v>8</v>
      </c>
      <c r="H268" s="47" cm="1">
        <f t="array" ref="H268">_xlfn.XLOOKUP('Cross Referenced Data'!$C268,CustomerSalesData[[#All],[Customer Name]],CustomerSalesData[[#All],[Total Purchases]],,,)</f>
        <v>68</v>
      </c>
      <c r="I268" s="46" t="str" cm="1">
        <f t="array" ref="I268">_xlfn.IFS(H268 &lt;= 10, "Low Purchaser", AND(H268 &gt; 10, H268 &lt;= 50), "Moderate Purchaser", AND(H268 &gt; 50, H268 &lt;= 80), "High Purchaser", H268 &gt; 80, "Top Purchaser")</f>
        <v>High Purchaser</v>
      </c>
      <c r="J268" s="48" cm="1">
        <f t="array" ref="J268">_xlfn.XLOOKUP('Cross Referenced Data'!$C268,CustomerSalesData[[#All],[Customer Name]],CustomerSalesData[[#All],[Purchase Amount]],,)</f>
        <v>3306.99</v>
      </c>
      <c r="K268" s="46" t="str" cm="1">
        <f t="array" ref="K268">_xlfn.IFS(J268 &lt;= 500, "Low Value", AND(J268 &gt; 500, J268 &lt;= 2000), "Medium Value", AND(J268 &gt; 2000, J268 &lt;= 5000), "High Value", J268 &gt; 5000, "Premium Value")</f>
        <v>High Value</v>
      </c>
      <c r="L268" s="47" cm="1">
        <f t="array" ref="L268">_xlfn.XLOOKUP('Cross Referenced Data'!$C268,CustomerSalesData[[#All],[Customer Name]],CustomerSalesData[[#All],[Customer Since]],,)</f>
        <v>2023</v>
      </c>
      <c r="M268" s="47">
        <f t="shared" ca="1" si="4"/>
        <v>1</v>
      </c>
      <c r="N268" s="46" t="str" cm="1">
        <f t="array" aca="1" ref="N268" ca="1">_xlfn.IFS(M268 = 1, "New Member", AND(M268 &gt; 1, M268 &lt; 5), "Bronze Member", AND(M268 &gt;= 5, M268 &lt; 10), "Silver Member", M268 &gt;= 10, "Gold Member")</f>
        <v>New Member</v>
      </c>
    </row>
    <row r="269" spans="2:14" x14ac:dyDescent="0.3">
      <c r="B269" s="49" t="str" cm="1">
        <f t="array" ref="B269">_xlfn.XLOOKUP('Cross Referenced Data'!$C269,CustomerPersonalData[[#All],[Customer Name]],CustomerPersonalData[[#All],[Customer ID]],,)</f>
        <v>CID0265</v>
      </c>
      <c r="C269" s="49" t="s">
        <v>536</v>
      </c>
      <c r="D269" s="50" t="s">
        <v>537</v>
      </c>
      <c r="E269" s="51">
        <v>55</v>
      </c>
      <c r="F269" s="50" t="str" cm="1">
        <f t="array" ref="F269">_xlfn.XLOOKUP('Cross Referenced Data'!$C269,CustomerSalesData[[#All],[Customer Name]],CustomerSalesData[[#All],[Age Group]],,)</f>
        <v>46 to 55</v>
      </c>
      <c r="G269" s="50" t="s">
        <v>13</v>
      </c>
      <c r="H269" s="51" cm="1">
        <f t="array" ref="H269">_xlfn.XLOOKUP('Cross Referenced Data'!$C269,CustomerSalesData[[#All],[Customer Name]],CustomerSalesData[[#All],[Total Purchases]],,,)</f>
        <v>43</v>
      </c>
      <c r="I269" s="50" t="str" cm="1">
        <f t="array" ref="I269">_xlfn.IFS(H269 &lt;= 10, "Low Purchaser", AND(H269 &gt; 10, H269 &lt;= 50), "Moderate Purchaser", AND(H269 &gt; 50, H269 &lt;= 80), "High Purchaser", H269 &gt; 80, "Top Purchaser")</f>
        <v>Moderate Purchaser</v>
      </c>
      <c r="J269" s="52" cm="1">
        <f t="array" ref="J269">_xlfn.XLOOKUP('Cross Referenced Data'!$C269,CustomerSalesData[[#All],[Customer Name]],CustomerSalesData[[#All],[Purchase Amount]],,)</f>
        <v>9930.39</v>
      </c>
      <c r="K269" s="50" t="str" cm="1">
        <f t="array" ref="K269">_xlfn.IFS(J269 &lt;= 500, "Low Value", AND(J269 &gt; 500, J269 &lt;= 2000), "Medium Value", AND(J269 &gt; 2000, J269 &lt;= 5000), "High Value", J269 &gt; 5000, "Premium Value")</f>
        <v>Premium Value</v>
      </c>
      <c r="L269" s="51" cm="1">
        <f t="array" ref="L269">_xlfn.XLOOKUP('Cross Referenced Data'!$C269,CustomerSalesData[[#All],[Customer Name]],CustomerSalesData[[#All],[Customer Since]],,)</f>
        <v>2015</v>
      </c>
      <c r="M269" s="51">
        <f t="shared" ca="1" si="4"/>
        <v>9</v>
      </c>
      <c r="N269" s="50" t="str" cm="1">
        <f t="array" aca="1" ref="N269" ca="1">_xlfn.IFS(M269 = 1, "New Member", AND(M269 &gt; 1, M269 &lt; 5), "Bronze Member", AND(M269 &gt;= 5, M269 &lt; 10), "Silver Member", M269 &gt;= 10, "Gold Member")</f>
        <v>Silver Member</v>
      </c>
    </row>
    <row r="270" spans="2:14" x14ac:dyDescent="0.3">
      <c r="B270" s="45" t="str" cm="1">
        <f t="array" ref="B270">_xlfn.XLOOKUP('Cross Referenced Data'!$C270,CustomerPersonalData[[#All],[Customer Name]],CustomerPersonalData[[#All],[Customer ID]],,)</f>
        <v>CID0266</v>
      </c>
      <c r="C270" s="45" t="s">
        <v>538</v>
      </c>
      <c r="D270" s="46" t="s">
        <v>539</v>
      </c>
      <c r="E270" s="47">
        <v>31</v>
      </c>
      <c r="F270" s="46" t="str" cm="1">
        <f t="array" ref="F270">_xlfn.XLOOKUP('Cross Referenced Data'!$C270,CustomerSalesData[[#All],[Customer Name]],CustomerSalesData[[#All],[Age Group]],,)</f>
        <v>26 to 35</v>
      </c>
      <c r="G270" s="46" t="s">
        <v>13</v>
      </c>
      <c r="H270" s="47" cm="1">
        <f t="array" ref="H270">_xlfn.XLOOKUP('Cross Referenced Data'!$C270,CustomerSalesData[[#All],[Customer Name]],CustomerSalesData[[#All],[Total Purchases]],,,)</f>
        <v>66</v>
      </c>
      <c r="I270" s="46" t="str" cm="1">
        <f t="array" ref="I270">_xlfn.IFS(H270 &lt;= 10, "Low Purchaser", AND(H270 &gt; 10, H270 &lt;= 50), "Moderate Purchaser", AND(H270 &gt; 50, H270 &lt;= 80), "High Purchaser", H270 &gt; 80, "Top Purchaser")</f>
        <v>High Purchaser</v>
      </c>
      <c r="J270" s="48" cm="1">
        <f t="array" ref="J270">_xlfn.XLOOKUP('Cross Referenced Data'!$C270,CustomerSalesData[[#All],[Customer Name]],CustomerSalesData[[#All],[Purchase Amount]],,)</f>
        <v>2902.48</v>
      </c>
      <c r="K270" s="46" t="str" cm="1">
        <f t="array" ref="K270">_xlfn.IFS(J270 &lt;= 500, "Low Value", AND(J270 &gt; 500, J270 &lt;= 2000), "Medium Value", AND(J270 &gt; 2000, J270 &lt;= 5000), "High Value", J270 &gt; 5000, "Premium Value")</f>
        <v>High Value</v>
      </c>
      <c r="L270" s="47" cm="1">
        <f t="array" ref="L270">_xlfn.XLOOKUP('Cross Referenced Data'!$C270,CustomerSalesData[[#All],[Customer Name]],CustomerSalesData[[#All],[Customer Since]],,)</f>
        <v>2020</v>
      </c>
      <c r="M270" s="47">
        <f t="shared" ca="1" si="4"/>
        <v>4</v>
      </c>
      <c r="N270" s="46" t="str" cm="1">
        <f t="array" aca="1" ref="N270" ca="1">_xlfn.IFS(M270 = 1, "New Member", AND(M270 &gt; 1, M270 &lt; 5), "Bronze Member", AND(M270 &gt;= 5, M270 &lt; 10), "Silver Member", M270 &gt;= 10, "Gold Member")</f>
        <v>Bronze Member</v>
      </c>
    </row>
    <row r="271" spans="2:14" x14ac:dyDescent="0.3">
      <c r="B271" s="49" t="str" cm="1">
        <f t="array" ref="B271">_xlfn.XLOOKUP('Cross Referenced Data'!$C271,CustomerPersonalData[[#All],[Customer Name]],CustomerPersonalData[[#All],[Customer ID]],,)</f>
        <v>CID0267</v>
      </c>
      <c r="C271" s="49" t="s">
        <v>540</v>
      </c>
      <c r="D271" s="50" t="s">
        <v>541</v>
      </c>
      <c r="E271" s="51">
        <v>36</v>
      </c>
      <c r="F271" s="50" t="str" cm="1">
        <f t="array" ref="F271">_xlfn.XLOOKUP('Cross Referenced Data'!$C271,CustomerSalesData[[#All],[Customer Name]],CustomerSalesData[[#All],[Age Group]],,)</f>
        <v>36 to 45</v>
      </c>
      <c r="G271" s="50" t="s">
        <v>8</v>
      </c>
      <c r="H271" s="51" cm="1">
        <f t="array" ref="H271">_xlfn.XLOOKUP('Cross Referenced Data'!$C271,CustomerSalesData[[#All],[Customer Name]],CustomerSalesData[[#All],[Total Purchases]],,,)</f>
        <v>19</v>
      </c>
      <c r="I271" s="50" t="str" cm="1">
        <f t="array" ref="I271">_xlfn.IFS(H271 &lt;= 10, "Low Purchaser", AND(H271 &gt; 10, H271 &lt;= 50), "Moderate Purchaser", AND(H271 &gt; 50, H271 &lt;= 80), "High Purchaser", H271 &gt; 80, "Top Purchaser")</f>
        <v>Moderate Purchaser</v>
      </c>
      <c r="J271" s="52" cm="1">
        <f t="array" ref="J271">_xlfn.XLOOKUP('Cross Referenced Data'!$C271,CustomerSalesData[[#All],[Customer Name]],CustomerSalesData[[#All],[Purchase Amount]],,)</f>
        <v>3794.8</v>
      </c>
      <c r="K271" s="50" t="str" cm="1">
        <f t="array" ref="K271">_xlfn.IFS(J271 &lt;= 500, "Low Value", AND(J271 &gt; 500, J271 &lt;= 2000), "Medium Value", AND(J271 &gt; 2000, J271 &lt;= 5000), "High Value", J271 &gt; 5000, "Premium Value")</f>
        <v>High Value</v>
      </c>
      <c r="L271" s="51" cm="1">
        <f t="array" ref="L271">_xlfn.XLOOKUP('Cross Referenced Data'!$C271,CustomerSalesData[[#All],[Customer Name]],CustomerSalesData[[#All],[Customer Since]],,)</f>
        <v>2017</v>
      </c>
      <c r="M271" s="51">
        <f t="shared" ca="1" si="4"/>
        <v>7</v>
      </c>
      <c r="N271" s="50" t="str" cm="1">
        <f t="array" aca="1" ref="N271" ca="1">_xlfn.IFS(M271 = 1, "New Member", AND(M271 &gt; 1, M271 &lt; 5), "Bronze Member", AND(M271 &gt;= 5, M271 &lt; 10), "Silver Member", M271 &gt;= 10, "Gold Member")</f>
        <v>Silver Member</v>
      </c>
    </row>
    <row r="272" spans="2:14" x14ac:dyDescent="0.3">
      <c r="B272" s="45" t="str" cm="1">
        <f t="array" ref="B272">_xlfn.XLOOKUP('Cross Referenced Data'!$C272,CustomerPersonalData[[#All],[Customer Name]],CustomerPersonalData[[#All],[Customer ID]],,)</f>
        <v>CID0268</v>
      </c>
      <c r="C272" s="45" t="s">
        <v>542</v>
      </c>
      <c r="D272" s="46" t="s">
        <v>543</v>
      </c>
      <c r="E272" s="47">
        <v>67</v>
      </c>
      <c r="F272" s="46" t="str" cm="1">
        <f t="array" ref="F272">_xlfn.XLOOKUP('Cross Referenced Data'!$C272,CustomerSalesData[[#All],[Customer Name]],CustomerSalesData[[#All],[Age Group]],,)</f>
        <v>66 to 70</v>
      </c>
      <c r="G272" s="46" t="s">
        <v>8</v>
      </c>
      <c r="H272" s="47" cm="1">
        <f t="array" ref="H272">_xlfn.XLOOKUP('Cross Referenced Data'!$C272,CustomerSalesData[[#All],[Customer Name]],CustomerSalesData[[#All],[Total Purchases]],,,)</f>
        <v>34</v>
      </c>
      <c r="I272" s="46" t="str" cm="1">
        <f t="array" ref="I272">_xlfn.IFS(H272 &lt;= 10, "Low Purchaser", AND(H272 &gt; 10, H272 &lt;= 50), "Moderate Purchaser", AND(H272 &gt; 50, H272 &lt;= 80), "High Purchaser", H272 &gt; 80, "Top Purchaser")</f>
        <v>Moderate Purchaser</v>
      </c>
      <c r="J272" s="48" cm="1">
        <f t="array" ref="J272">_xlfn.XLOOKUP('Cross Referenced Data'!$C272,CustomerSalesData[[#All],[Customer Name]],CustomerSalesData[[#All],[Purchase Amount]],,)</f>
        <v>8818.56</v>
      </c>
      <c r="K272" s="46" t="str" cm="1">
        <f t="array" ref="K272">_xlfn.IFS(J272 &lt;= 500, "Low Value", AND(J272 &gt; 500, J272 &lt;= 2000), "Medium Value", AND(J272 &gt; 2000, J272 &lt;= 5000), "High Value", J272 &gt; 5000, "Premium Value")</f>
        <v>Premium Value</v>
      </c>
      <c r="L272" s="47" cm="1">
        <f t="array" ref="L272">_xlfn.XLOOKUP('Cross Referenced Data'!$C272,CustomerSalesData[[#All],[Customer Name]],CustomerSalesData[[#All],[Customer Since]],,)</f>
        <v>2016</v>
      </c>
      <c r="M272" s="47">
        <f t="shared" ca="1" si="4"/>
        <v>8</v>
      </c>
      <c r="N272" s="46" t="str" cm="1">
        <f t="array" aca="1" ref="N272" ca="1">_xlfn.IFS(M272 = 1, "New Member", AND(M272 &gt; 1, M272 &lt; 5), "Bronze Member", AND(M272 &gt;= 5, M272 &lt; 10), "Silver Member", M272 &gt;= 10, "Gold Member")</f>
        <v>Silver Member</v>
      </c>
    </row>
    <row r="273" spans="2:14" x14ac:dyDescent="0.3">
      <c r="B273" s="49" t="str" cm="1">
        <f t="array" ref="B273">_xlfn.XLOOKUP('Cross Referenced Data'!$C273,CustomerPersonalData[[#All],[Customer Name]],CustomerPersonalData[[#All],[Customer ID]],,)</f>
        <v>CID0269</v>
      </c>
      <c r="C273" s="49" t="s">
        <v>544</v>
      </c>
      <c r="D273" s="50" t="s">
        <v>545</v>
      </c>
      <c r="E273" s="51">
        <v>49</v>
      </c>
      <c r="F273" s="50" t="str" cm="1">
        <f t="array" ref="F273">_xlfn.XLOOKUP('Cross Referenced Data'!$C273,CustomerSalesData[[#All],[Customer Name]],CustomerSalesData[[#All],[Age Group]],,)</f>
        <v>46 to 55</v>
      </c>
      <c r="G273" s="50" t="s">
        <v>13</v>
      </c>
      <c r="H273" s="51" cm="1">
        <f t="array" ref="H273">_xlfn.XLOOKUP('Cross Referenced Data'!$C273,CustomerSalesData[[#All],[Customer Name]],CustomerSalesData[[#All],[Total Purchases]],,,)</f>
        <v>83</v>
      </c>
      <c r="I273" s="50" t="str" cm="1">
        <f t="array" ref="I273">_xlfn.IFS(H273 &lt;= 10, "Low Purchaser", AND(H273 &gt; 10, H273 &lt;= 50), "Moderate Purchaser", AND(H273 &gt; 50, H273 &lt;= 80), "High Purchaser", H273 &gt; 80, "Top Purchaser")</f>
        <v>Top Purchaser</v>
      </c>
      <c r="J273" s="52" cm="1">
        <f t="array" ref="J273">_xlfn.XLOOKUP('Cross Referenced Data'!$C273,CustomerSalesData[[#All],[Customer Name]],CustomerSalesData[[#All],[Purchase Amount]],,)</f>
        <v>9333.86</v>
      </c>
      <c r="K273" s="50" t="str" cm="1">
        <f t="array" ref="K273">_xlfn.IFS(J273 &lt;= 500, "Low Value", AND(J273 &gt; 500, J273 &lt;= 2000), "Medium Value", AND(J273 &gt; 2000, J273 &lt;= 5000), "High Value", J273 &gt; 5000, "Premium Value")</f>
        <v>Premium Value</v>
      </c>
      <c r="L273" s="51" cm="1">
        <f t="array" ref="L273">_xlfn.XLOOKUP('Cross Referenced Data'!$C273,CustomerSalesData[[#All],[Customer Name]],CustomerSalesData[[#All],[Customer Since]],,)</f>
        <v>2014</v>
      </c>
      <c r="M273" s="51">
        <f t="shared" ca="1" si="4"/>
        <v>10</v>
      </c>
      <c r="N273" s="50" t="str" cm="1">
        <f t="array" aca="1" ref="N273" ca="1">_xlfn.IFS(M273 = 1, "New Member", AND(M273 &gt; 1, M273 &lt; 5), "Bronze Member", AND(M273 &gt;= 5, M273 &lt; 10), "Silver Member", M273 &gt;= 10, "Gold Member")</f>
        <v>Gold Member</v>
      </c>
    </row>
    <row r="274" spans="2:14" x14ac:dyDescent="0.3">
      <c r="B274" s="45" t="str" cm="1">
        <f t="array" ref="B274">_xlfn.XLOOKUP('Cross Referenced Data'!$C274,CustomerPersonalData[[#All],[Customer Name]],CustomerPersonalData[[#All],[Customer ID]],,)</f>
        <v>CID0270</v>
      </c>
      <c r="C274" s="45" t="s">
        <v>546</v>
      </c>
      <c r="D274" s="46" t="s">
        <v>547</v>
      </c>
      <c r="E274" s="47">
        <v>43</v>
      </c>
      <c r="F274" s="46" t="str" cm="1">
        <f t="array" ref="F274">_xlfn.XLOOKUP('Cross Referenced Data'!$C274,CustomerSalesData[[#All],[Customer Name]],CustomerSalesData[[#All],[Age Group]],,)</f>
        <v>36 to 45</v>
      </c>
      <c r="G274" s="46" t="s">
        <v>8</v>
      </c>
      <c r="H274" s="47" cm="1">
        <f t="array" ref="H274">_xlfn.XLOOKUP('Cross Referenced Data'!$C274,CustomerSalesData[[#All],[Customer Name]],CustomerSalesData[[#All],[Total Purchases]],,,)</f>
        <v>48</v>
      </c>
      <c r="I274" s="46" t="str" cm="1">
        <f t="array" ref="I274">_xlfn.IFS(H274 &lt;= 10, "Low Purchaser", AND(H274 &gt; 10, H274 &lt;= 50), "Moderate Purchaser", AND(H274 &gt; 50, H274 &lt;= 80), "High Purchaser", H274 &gt; 80, "Top Purchaser")</f>
        <v>Moderate Purchaser</v>
      </c>
      <c r="J274" s="48" cm="1">
        <f t="array" ref="J274">_xlfn.XLOOKUP('Cross Referenced Data'!$C274,CustomerSalesData[[#All],[Customer Name]],CustomerSalesData[[#All],[Purchase Amount]],,)</f>
        <v>6334.77</v>
      </c>
      <c r="K274" s="46" t="str" cm="1">
        <f t="array" ref="K274">_xlfn.IFS(J274 &lt;= 500, "Low Value", AND(J274 &gt; 500, J274 &lt;= 2000), "Medium Value", AND(J274 &gt; 2000, J274 &lt;= 5000), "High Value", J274 &gt; 5000, "Premium Value")</f>
        <v>Premium Value</v>
      </c>
      <c r="L274" s="47" cm="1">
        <f t="array" ref="L274">_xlfn.XLOOKUP('Cross Referenced Data'!$C274,CustomerSalesData[[#All],[Customer Name]],CustomerSalesData[[#All],[Customer Since]],,)</f>
        <v>2017</v>
      </c>
      <c r="M274" s="47">
        <f t="shared" ca="1" si="4"/>
        <v>7</v>
      </c>
      <c r="N274" s="46" t="str" cm="1">
        <f t="array" aca="1" ref="N274" ca="1">_xlfn.IFS(M274 = 1, "New Member", AND(M274 &gt; 1, M274 &lt; 5), "Bronze Member", AND(M274 &gt;= 5, M274 &lt; 10), "Silver Member", M274 &gt;= 10, "Gold Member")</f>
        <v>Silver Member</v>
      </c>
    </row>
    <row r="275" spans="2:14" x14ac:dyDescent="0.3">
      <c r="B275" s="49" t="str" cm="1">
        <f t="array" ref="B275">_xlfn.XLOOKUP('Cross Referenced Data'!$C275,CustomerPersonalData[[#All],[Customer Name]],CustomerPersonalData[[#All],[Customer ID]],,)</f>
        <v>CID0271</v>
      </c>
      <c r="C275" s="49" t="s">
        <v>548</v>
      </c>
      <c r="D275" s="50" t="s">
        <v>549</v>
      </c>
      <c r="E275" s="51">
        <v>20</v>
      </c>
      <c r="F275" s="50" t="str" cm="1">
        <f t="array" ref="F275">_xlfn.XLOOKUP('Cross Referenced Data'!$C275,CustomerSalesData[[#All],[Customer Name]],CustomerSalesData[[#All],[Age Group]],,)</f>
        <v>18 to 25</v>
      </c>
      <c r="G275" s="50" t="s">
        <v>13</v>
      </c>
      <c r="H275" s="51" cm="1">
        <f t="array" ref="H275">_xlfn.XLOOKUP('Cross Referenced Data'!$C275,CustomerSalesData[[#All],[Customer Name]],CustomerSalesData[[#All],[Total Purchases]],,,)</f>
        <v>67</v>
      </c>
      <c r="I275" s="50" t="str" cm="1">
        <f t="array" ref="I275">_xlfn.IFS(H275 &lt;= 10, "Low Purchaser", AND(H275 &gt; 10, H275 &lt;= 50), "Moderate Purchaser", AND(H275 &gt; 50, H275 &lt;= 80), "High Purchaser", H275 &gt; 80, "Top Purchaser")</f>
        <v>High Purchaser</v>
      </c>
      <c r="J275" s="52" cm="1">
        <f t="array" ref="J275">_xlfn.XLOOKUP('Cross Referenced Data'!$C275,CustomerSalesData[[#All],[Customer Name]],CustomerSalesData[[#All],[Purchase Amount]],,)</f>
        <v>1865.58</v>
      </c>
      <c r="K275" s="50" t="str" cm="1">
        <f t="array" ref="K275">_xlfn.IFS(J275 &lt;= 500, "Low Value", AND(J275 &gt; 500, J275 &lt;= 2000), "Medium Value", AND(J275 &gt; 2000, J275 &lt;= 5000), "High Value", J275 &gt; 5000, "Premium Value")</f>
        <v>Medium Value</v>
      </c>
      <c r="L275" s="51" cm="1">
        <f t="array" ref="L275">_xlfn.XLOOKUP('Cross Referenced Data'!$C275,CustomerSalesData[[#All],[Customer Name]],CustomerSalesData[[#All],[Customer Since]],,)</f>
        <v>2013</v>
      </c>
      <c r="M275" s="51">
        <f t="shared" ca="1" si="4"/>
        <v>11</v>
      </c>
      <c r="N275" s="50" t="str" cm="1">
        <f t="array" aca="1" ref="N275" ca="1">_xlfn.IFS(M275 = 1, "New Member", AND(M275 &gt; 1, M275 &lt; 5), "Bronze Member", AND(M275 &gt;= 5, M275 &lt; 10), "Silver Member", M275 &gt;= 10, "Gold Member")</f>
        <v>Gold Member</v>
      </c>
    </row>
    <row r="276" spans="2:14" x14ac:dyDescent="0.3">
      <c r="B276" s="45" t="str" cm="1">
        <f t="array" ref="B276">_xlfn.XLOOKUP('Cross Referenced Data'!$C276,CustomerPersonalData[[#All],[Customer Name]],CustomerPersonalData[[#All],[Customer ID]],,)</f>
        <v>CID0272</v>
      </c>
      <c r="C276" s="45" t="s">
        <v>550</v>
      </c>
      <c r="D276" s="46" t="s">
        <v>551</v>
      </c>
      <c r="E276" s="47">
        <v>42</v>
      </c>
      <c r="F276" s="46" t="str" cm="1">
        <f t="array" ref="F276">_xlfn.XLOOKUP('Cross Referenced Data'!$C276,CustomerSalesData[[#All],[Customer Name]],CustomerSalesData[[#All],[Age Group]],,)</f>
        <v>36 to 45</v>
      </c>
      <c r="G276" s="46" t="s">
        <v>8</v>
      </c>
      <c r="H276" s="47" cm="1">
        <f t="array" ref="H276">_xlfn.XLOOKUP('Cross Referenced Data'!$C276,CustomerSalesData[[#All],[Customer Name]],CustomerSalesData[[#All],[Total Purchases]],,,)</f>
        <v>38</v>
      </c>
      <c r="I276" s="46" t="str" cm="1">
        <f t="array" ref="I276">_xlfn.IFS(H276 &lt;= 10, "Low Purchaser", AND(H276 &gt; 10, H276 &lt;= 50), "Moderate Purchaser", AND(H276 &gt; 50, H276 &lt;= 80), "High Purchaser", H276 &gt; 80, "Top Purchaser")</f>
        <v>Moderate Purchaser</v>
      </c>
      <c r="J276" s="48" cm="1">
        <f t="array" ref="J276">_xlfn.XLOOKUP('Cross Referenced Data'!$C276,CustomerSalesData[[#All],[Customer Name]],CustomerSalesData[[#All],[Purchase Amount]],,)</f>
        <v>3736.51</v>
      </c>
      <c r="K276" s="46" t="str" cm="1">
        <f t="array" ref="K276">_xlfn.IFS(J276 &lt;= 500, "Low Value", AND(J276 &gt; 500, J276 &lt;= 2000), "Medium Value", AND(J276 &gt; 2000, J276 &lt;= 5000), "High Value", J276 &gt; 5000, "Premium Value")</f>
        <v>High Value</v>
      </c>
      <c r="L276" s="47" cm="1">
        <f t="array" ref="L276">_xlfn.XLOOKUP('Cross Referenced Data'!$C276,CustomerSalesData[[#All],[Customer Name]],CustomerSalesData[[#All],[Customer Since]],,)</f>
        <v>2019</v>
      </c>
      <c r="M276" s="47">
        <f t="shared" ca="1" si="4"/>
        <v>5</v>
      </c>
      <c r="N276" s="46" t="str" cm="1">
        <f t="array" aca="1" ref="N276" ca="1">_xlfn.IFS(M276 = 1, "New Member", AND(M276 &gt; 1, M276 &lt; 5), "Bronze Member", AND(M276 &gt;= 5, M276 &lt; 10), "Silver Member", M276 &gt;= 10, "Gold Member")</f>
        <v>Silver Member</v>
      </c>
    </row>
    <row r="277" spans="2:14" x14ac:dyDescent="0.3">
      <c r="B277" s="49" t="str" cm="1">
        <f t="array" ref="B277">_xlfn.XLOOKUP('Cross Referenced Data'!$C277,CustomerPersonalData[[#All],[Customer Name]],CustomerPersonalData[[#All],[Customer ID]],,)</f>
        <v>CID0273</v>
      </c>
      <c r="C277" s="49" t="s">
        <v>552</v>
      </c>
      <c r="D277" s="50" t="s">
        <v>553</v>
      </c>
      <c r="E277" s="51">
        <v>45</v>
      </c>
      <c r="F277" s="50" t="str" cm="1">
        <f t="array" ref="F277">_xlfn.XLOOKUP('Cross Referenced Data'!$C277,CustomerSalesData[[#All],[Customer Name]],CustomerSalesData[[#All],[Age Group]],,)</f>
        <v>36 to 45</v>
      </c>
      <c r="G277" s="50" t="s">
        <v>13</v>
      </c>
      <c r="H277" s="51" cm="1">
        <f t="array" ref="H277">_xlfn.XLOOKUP('Cross Referenced Data'!$C277,CustomerSalesData[[#All],[Customer Name]],CustomerSalesData[[#All],[Total Purchases]],,,)</f>
        <v>30</v>
      </c>
      <c r="I277" s="50" t="str" cm="1">
        <f t="array" ref="I277">_xlfn.IFS(H277 &lt;= 10, "Low Purchaser", AND(H277 &gt; 10, H277 &lt;= 50), "Moderate Purchaser", AND(H277 &gt; 50, H277 &lt;= 80), "High Purchaser", H277 &gt; 80, "Top Purchaser")</f>
        <v>Moderate Purchaser</v>
      </c>
      <c r="J277" s="52" cm="1">
        <f t="array" ref="J277">_xlfn.XLOOKUP('Cross Referenced Data'!$C277,CustomerSalesData[[#All],[Customer Name]],CustomerSalesData[[#All],[Purchase Amount]],,)</f>
        <v>4893.26</v>
      </c>
      <c r="K277" s="50" t="str" cm="1">
        <f t="array" ref="K277">_xlfn.IFS(J277 &lt;= 500, "Low Value", AND(J277 &gt; 500, J277 &lt;= 2000), "Medium Value", AND(J277 &gt; 2000, J277 &lt;= 5000), "High Value", J277 &gt; 5000, "Premium Value")</f>
        <v>High Value</v>
      </c>
      <c r="L277" s="51" cm="1">
        <f t="array" ref="L277">_xlfn.XLOOKUP('Cross Referenced Data'!$C277,CustomerSalesData[[#All],[Customer Name]],CustomerSalesData[[#All],[Customer Since]],,)</f>
        <v>2010</v>
      </c>
      <c r="M277" s="51">
        <f t="shared" ca="1" si="4"/>
        <v>14</v>
      </c>
      <c r="N277" s="50" t="str" cm="1">
        <f t="array" aca="1" ref="N277" ca="1">_xlfn.IFS(M277 = 1, "New Member", AND(M277 &gt; 1, M277 &lt; 5), "Bronze Member", AND(M277 &gt;= 5, M277 &lt; 10), "Silver Member", M277 &gt;= 10, "Gold Member")</f>
        <v>Gold Member</v>
      </c>
    </row>
    <row r="278" spans="2:14" x14ac:dyDescent="0.3">
      <c r="B278" s="45" t="str" cm="1">
        <f t="array" ref="B278">_xlfn.XLOOKUP('Cross Referenced Data'!$C278,CustomerPersonalData[[#All],[Customer Name]],CustomerPersonalData[[#All],[Customer ID]],,)</f>
        <v>CID0274</v>
      </c>
      <c r="C278" s="45" t="s">
        <v>554</v>
      </c>
      <c r="D278" s="46" t="s">
        <v>555</v>
      </c>
      <c r="E278" s="47">
        <v>41</v>
      </c>
      <c r="F278" s="46" t="str" cm="1">
        <f t="array" ref="F278">_xlfn.XLOOKUP('Cross Referenced Data'!$C278,CustomerSalesData[[#All],[Customer Name]],CustomerSalesData[[#All],[Age Group]],,)</f>
        <v>36 to 45</v>
      </c>
      <c r="G278" s="46" t="s">
        <v>13</v>
      </c>
      <c r="H278" s="47" cm="1">
        <f t="array" ref="H278">_xlfn.XLOOKUP('Cross Referenced Data'!$C278,CustomerSalesData[[#All],[Customer Name]],CustomerSalesData[[#All],[Total Purchases]],,,)</f>
        <v>81</v>
      </c>
      <c r="I278" s="46" t="str" cm="1">
        <f t="array" ref="I278">_xlfn.IFS(H278 &lt;= 10, "Low Purchaser", AND(H278 &gt; 10, H278 &lt;= 50), "Moderate Purchaser", AND(H278 &gt; 50, H278 &lt;= 80), "High Purchaser", H278 &gt; 80, "Top Purchaser")</f>
        <v>Top Purchaser</v>
      </c>
      <c r="J278" s="48" cm="1">
        <f t="array" ref="J278">_xlfn.XLOOKUP('Cross Referenced Data'!$C278,CustomerSalesData[[#All],[Customer Name]],CustomerSalesData[[#All],[Purchase Amount]],,)</f>
        <v>478.91</v>
      </c>
      <c r="K278" s="46" t="str" cm="1">
        <f t="array" ref="K278">_xlfn.IFS(J278 &lt;= 500, "Low Value", AND(J278 &gt; 500, J278 &lt;= 2000), "Medium Value", AND(J278 &gt; 2000, J278 &lt;= 5000), "High Value", J278 &gt; 5000, "Premium Value")</f>
        <v>Low Value</v>
      </c>
      <c r="L278" s="47" cm="1">
        <f t="array" ref="L278">_xlfn.XLOOKUP('Cross Referenced Data'!$C278,CustomerSalesData[[#All],[Customer Name]],CustomerSalesData[[#All],[Customer Since]],,)</f>
        <v>2015</v>
      </c>
      <c r="M278" s="47">
        <f t="shared" ca="1" si="4"/>
        <v>9</v>
      </c>
      <c r="N278" s="46" t="str" cm="1">
        <f t="array" aca="1" ref="N278" ca="1">_xlfn.IFS(M278 = 1, "New Member", AND(M278 &gt; 1, M278 &lt; 5), "Bronze Member", AND(M278 &gt;= 5, M278 &lt; 10), "Silver Member", M278 &gt;= 10, "Gold Member")</f>
        <v>Silver Member</v>
      </c>
    </row>
    <row r="279" spans="2:14" x14ac:dyDescent="0.3">
      <c r="B279" s="49" t="str" cm="1">
        <f t="array" ref="B279">_xlfn.XLOOKUP('Cross Referenced Data'!$C279,CustomerPersonalData[[#All],[Customer Name]],CustomerPersonalData[[#All],[Customer ID]],,)</f>
        <v>CID0275</v>
      </c>
      <c r="C279" s="49" t="s">
        <v>556</v>
      </c>
      <c r="D279" s="50" t="s">
        <v>557</v>
      </c>
      <c r="E279" s="51">
        <v>67</v>
      </c>
      <c r="F279" s="50" t="str" cm="1">
        <f t="array" ref="F279">_xlfn.XLOOKUP('Cross Referenced Data'!$C279,CustomerSalesData[[#All],[Customer Name]],CustomerSalesData[[#All],[Age Group]],,)</f>
        <v>66 to 70</v>
      </c>
      <c r="G279" s="50" t="s">
        <v>8</v>
      </c>
      <c r="H279" s="51" cm="1">
        <f t="array" ref="H279">_xlfn.XLOOKUP('Cross Referenced Data'!$C279,CustomerSalesData[[#All],[Customer Name]],CustomerSalesData[[#All],[Total Purchases]],,,)</f>
        <v>4</v>
      </c>
      <c r="I279" s="50" t="str" cm="1">
        <f t="array" ref="I279">_xlfn.IFS(H279 &lt;= 10, "Low Purchaser", AND(H279 &gt; 10, H279 &lt;= 50), "Moderate Purchaser", AND(H279 &gt; 50, H279 &lt;= 80), "High Purchaser", H279 &gt; 80, "Top Purchaser")</f>
        <v>Low Purchaser</v>
      </c>
      <c r="J279" s="52" cm="1">
        <f t="array" ref="J279">_xlfn.XLOOKUP('Cross Referenced Data'!$C279,CustomerSalesData[[#All],[Customer Name]],CustomerSalesData[[#All],[Purchase Amount]],,)</f>
        <v>154.69</v>
      </c>
      <c r="K279" s="50" t="str" cm="1">
        <f t="array" ref="K279">_xlfn.IFS(J279 &lt;= 500, "Low Value", AND(J279 &gt; 500, J279 &lt;= 2000), "Medium Value", AND(J279 &gt; 2000, J279 &lt;= 5000), "High Value", J279 &gt; 5000, "Premium Value")</f>
        <v>Low Value</v>
      </c>
      <c r="L279" s="51" cm="1">
        <f t="array" ref="L279">_xlfn.XLOOKUP('Cross Referenced Data'!$C279,CustomerSalesData[[#All],[Customer Name]],CustomerSalesData[[#All],[Customer Since]],,)</f>
        <v>2012</v>
      </c>
      <c r="M279" s="51">
        <f t="shared" ca="1" si="4"/>
        <v>12</v>
      </c>
      <c r="N279" s="50" t="str" cm="1">
        <f t="array" aca="1" ref="N279" ca="1">_xlfn.IFS(M279 = 1, "New Member", AND(M279 &gt; 1, M279 &lt; 5), "Bronze Member", AND(M279 &gt;= 5, M279 &lt; 10), "Silver Member", M279 &gt;= 10, "Gold Member")</f>
        <v>Gold Member</v>
      </c>
    </row>
    <row r="280" spans="2:14" x14ac:dyDescent="0.3">
      <c r="B280" s="45" t="str" cm="1">
        <f t="array" ref="B280">_xlfn.XLOOKUP('Cross Referenced Data'!$C280,CustomerPersonalData[[#All],[Customer Name]],CustomerPersonalData[[#All],[Customer ID]],,)</f>
        <v>CID0276</v>
      </c>
      <c r="C280" s="45" t="s">
        <v>558</v>
      </c>
      <c r="D280" s="46" t="s">
        <v>559</v>
      </c>
      <c r="E280" s="47">
        <v>18</v>
      </c>
      <c r="F280" s="46" t="str" cm="1">
        <f t="array" ref="F280">_xlfn.XLOOKUP('Cross Referenced Data'!$C280,CustomerSalesData[[#All],[Customer Name]],CustomerSalesData[[#All],[Age Group]],,)</f>
        <v>18 to 25</v>
      </c>
      <c r="G280" s="46" t="s">
        <v>8</v>
      </c>
      <c r="H280" s="47" cm="1">
        <f t="array" ref="H280">_xlfn.XLOOKUP('Cross Referenced Data'!$C280,CustomerSalesData[[#All],[Customer Name]],CustomerSalesData[[#All],[Total Purchases]],,,)</f>
        <v>18</v>
      </c>
      <c r="I280" s="46" t="str" cm="1">
        <f t="array" ref="I280">_xlfn.IFS(H280 &lt;= 10, "Low Purchaser", AND(H280 &gt; 10, H280 &lt;= 50), "Moderate Purchaser", AND(H280 &gt; 50, H280 &lt;= 80), "High Purchaser", H280 &gt; 80, "Top Purchaser")</f>
        <v>Moderate Purchaser</v>
      </c>
      <c r="J280" s="48" cm="1">
        <f t="array" ref="J280">_xlfn.XLOOKUP('Cross Referenced Data'!$C280,CustomerSalesData[[#All],[Customer Name]],CustomerSalesData[[#All],[Purchase Amount]],,)</f>
        <v>7313.68</v>
      </c>
      <c r="K280" s="46" t="str" cm="1">
        <f t="array" ref="K280">_xlfn.IFS(J280 &lt;= 500, "Low Value", AND(J280 &gt; 500, J280 &lt;= 2000), "Medium Value", AND(J280 &gt; 2000, J280 &lt;= 5000), "High Value", J280 &gt; 5000, "Premium Value")</f>
        <v>Premium Value</v>
      </c>
      <c r="L280" s="47" cm="1">
        <f t="array" ref="L280">_xlfn.XLOOKUP('Cross Referenced Data'!$C280,CustomerSalesData[[#All],[Customer Name]],CustomerSalesData[[#All],[Customer Since]],,)</f>
        <v>2017</v>
      </c>
      <c r="M280" s="47">
        <f t="shared" ca="1" si="4"/>
        <v>7</v>
      </c>
      <c r="N280" s="46" t="str" cm="1">
        <f t="array" aca="1" ref="N280" ca="1">_xlfn.IFS(M280 = 1, "New Member", AND(M280 &gt; 1, M280 &lt; 5), "Bronze Member", AND(M280 &gt;= 5, M280 &lt; 10), "Silver Member", M280 &gt;= 10, "Gold Member")</f>
        <v>Silver Member</v>
      </c>
    </row>
    <row r="281" spans="2:14" x14ac:dyDescent="0.3">
      <c r="B281" s="49" t="str" cm="1">
        <f t="array" ref="B281">_xlfn.XLOOKUP('Cross Referenced Data'!$C281,CustomerPersonalData[[#All],[Customer Name]],CustomerPersonalData[[#All],[Customer ID]],,)</f>
        <v>CID0277</v>
      </c>
      <c r="C281" s="49" t="s">
        <v>560</v>
      </c>
      <c r="D281" s="50" t="s">
        <v>561</v>
      </c>
      <c r="E281" s="51">
        <v>68</v>
      </c>
      <c r="F281" s="50" t="str" cm="1">
        <f t="array" ref="F281">_xlfn.XLOOKUP('Cross Referenced Data'!$C281,CustomerSalesData[[#All],[Customer Name]],CustomerSalesData[[#All],[Age Group]],,)</f>
        <v>66 to 70</v>
      </c>
      <c r="G281" s="50" t="s">
        <v>13</v>
      </c>
      <c r="H281" s="51" cm="1">
        <f t="array" ref="H281">_xlfn.XLOOKUP('Cross Referenced Data'!$C281,CustomerSalesData[[#All],[Customer Name]],CustomerSalesData[[#All],[Total Purchases]],,,)</f>
        <v>41</v>
      </c>
      <c r="I281" s="50" t="str" cm="1">
        <f t="array" ref="I281">_xlfn.IFS(H281 &lt;= 10, "Low Purchaser", AND(H281 &gt; 10, H281 &lt;= 50), "Moderate Purchaser", AND(H281 &gt; 50, H281 &lt;= 80), "High Purchaser", H281 &gt; 80, "Top Purchaser")</f>
        <v>Moderate Purchaser</v>
      </c>
      <c r="J281" s="52" cm="1">
        <f t="array" ref="J281">_xlfn.XLOOKUP('Cross Referenced Data'!$C281,CustomerSalesData[[#All],[Customer Name]],CustomerSalesData[[#All],[Purchase Amount]],,)</f>
        <v>7925.37</v>
      </c>
      <c r="K281" s="50" t="str" cm="1">
        <f t="array" ref="K281">_xlfn.IFS(J281 &lt;= 500, "Low Value", AND(J281 &gt; 500, J281 &lt;= 2000), "Medium Value", AND(J281 &gt; 2000, J281 &lt;= 5000), "High Value", J281 &gt; 5000, "Premium Value")</f>
        <v>Premium Value</v>
      </c>
      <c r="L281" s="51" cm="1">
        <f t="array" ref="L281">_xlfn.XLOOKUP('Cross Referenced Data'!$C281,CustomerSalesData[[#All],[Customer Name]],CustomerSalesData[[#All],[Customer Since]],,)</f>
        <v>2022</v>
      </c>
      <c r="M281" s="51">
        <f t="shared" ca="1" si="4"/>
        <v>2</v>
      </c>
      <c r="N281" s="50" t="str" cm="1">
        <f t="array" aca="1" ref="N281" ca="1">_xlfn.IFS(M281 = 1, "New Member", AND(M281 &gt; 1, M281 &lt; 5), "Bronze Member", AND(M281 &gt;= 5, M281 &lt; 10), "Silver Member", M281 &gt;= 10, "Gold Member")</f>
        <v>Bronze Member</v>
      </c>
    </row>
    <row r="282" spans="2:14" x14ac:dyDescent="0.3">
      <c r="B282" s="45" t="str" cm="1">
        <f t="array" ref="B282">_xlfn.XLOOKUP('Cross Referenced Data'!$C282,CustomerPersonalData[[#All],[Customer Name]],CustomerPersonalData[[#All],[Customer ID]],,)</f>
        <v>CID0278</v>
      </c>
      <c r="C282" s="45" t="s">
        <v>562</v>
      </c>
      <c r="D282" s="46" t="s">
        <v>563</v>
      </c>
      <c r="E282" s="47">
        <v>65</v>
      </c>
      <c r="F282" s="46" t="str" cm="1">
        <f t="array" ref="F282">_xlfn.XLOOKUP('Cross Referenced Data'!$C282,CustomerSalesData[[#All],[Customer Name]],CustomerSalesData[[#All],[Age Group]],,)</f>
        <v>56 to 65</v>
      </c>
      <c r="G282" s="46" t="s">
        <v>8</v>
      </c>
      <c r="H282" s="47" cm="1">
        <f t="array" ref="H282">_xlfn.XLOOKUP('Cross Referenced Data'!$C282,CustomerSalesData[[#All],[Customer Name]],CustomerSalesData[[#All],[Total Purchases]],,,)</f>
        <v>2</v>
      </c>
      <c r="I282" s="46" t="str" cm="1">
        <f t="array" ref="I282">_xlfn.IFS(H282 &lt;= 10, "Low Purchaser", AND(H282 &gt; 10, H282 &lt;= 50), "Moderate Purchaser", AND(H282 &gt; 50, H282 &lt;= 80), "High Purchaser", H282 &gt; 80, "Top Purchaser")</f>
        <v>Low Purchaser</v>
      </c>
      <c r="J282" s="48" cm="1">
        <f t="array" ref="J282">_xlfn.XLOOKUP('Cross Referenced Data'!$C282,CustomerSalesData[[#All],[Customer Name]],CustomerSalesData[[#All],[Purchase Amount]],,)</f>
        <v>7097.34</v>
      </c>
      <c r="K282" s="46" t="str" cm="1">
        <f t="array" ref="K282">_xlfn.IFS(J282 &lt;= 500, "Low Value", AND(J282 &gt; 500, J282 &lt;= 2000), "Medium Value", AND(J282 &gt; 2000, J282 &lt;= 5000), "High Value", J282 &gt; 5000, "Premium Value")</f>
        <v>Premium Value</v>
      </c>
      <c r="L282" s="47" cm="1">
        <f t="array" ref="L282">_xlfn.XLOOKUP('Cross Referenced Data'!$C282,CustomerSalesData[[#All],[Customer Name]],CustomerSalesData[[#All],[Customer Since]],,)</f>
        <v>2019</v>
      </c>
      <c r="M282" s="47">
        <f t="shared" ca="1" si="4"/>
        <v>5</v>
      </c>
      <c r="N282" s="46" t="str" cm="1">
        <f t="array" aca="1" ref="N282" ca="1">_xlfn.IFS(M282 = 1, "New Member", AND(M282 &gt; 1, M282 &lt; 5), "Bronze Member", AND(M282 &gt;= 5, M282 &lt; 10), "Silver Member", M282 &gt;= 10, "Gold Member")</f>
        <v>Silver Member</v>
      </c>
    </row>
    <row r="283" spans="2:14" x14ac:dyDescent="0.3">
      <c r="B283" s="49" t="str" cm="1">
        <f t="array" ref="B283">_xlfn.XLOOKUP('Cross Referenced Data'!$C283,CustomerPersonalData[[#All],[Customer Name]],CustomerPersonalData[[#All],[Customer ID]],,)</f>
        <v>CID0279</v>
      </c>
      <c r="C283" s="49" t="s">
        <v>564</v>
      </c>
      <c r="D283" s="50" t="s">
        <v>565</v>
      </c>
      <c r="E283" s="51">
        <v>67</v>
      </c>
      <c r="F283" s="50" t="str" cm="1">
        <f t="array" ref="F283">_xlfn.XLOOKUP('Cross Referenced Data'!$C283,CustomerSalesData[[#All],[Customer Name]],CustomerSalesData[[#All],[Age Group]],,)</f>
        <v>66 to 70</v>
      </c>
      <c r="G283" s="50" t="s">
        <v>13</v>
      </c>
      <c r="H283" s="51" cm="1">
        <f t="array" ref="H283">_xlfn.XLOOKUP('Cross Referenced Data'!$C283,CustomerSalesData[[#All],[Customer Name]],CustomerSalesData[[#All],[Total Purchases]],,,)</f>
        <v>32</v>
      </c>
      <c r="I283" s="50" t="str" cm="1">
        <f t="array" ref="I283">_xlfn.IFS(H283 &lt;= 10, "Low Purchaser", AND(H283 &gt; 10, H283 &lt;= 50), "Moderate Purchaser", AND(H283 &gt; 50, H283 &lt;= 80), "High Purchaser", H283 &gt; 80, "Top Purchaser")</f>
        <v>Moderate Purchaser</v>
      </c>
      <c r="J283" s="52" cm="1">
        <f t="array" ref="J283">_xlfn.XLOOKUP('Cross Referenced Data'!$C283,CustomerSalesData[[#All],[Customer Name]],CustomerSalesData[[#All],[Purchase Amount]],,)</f>
        <v>9806.56</v>
      </c>
      <c r="K283" s="50" t="str" cm="1">
        <f t="array" ref="K283">_xlfn.IFS(J283 &lt;= 500, "Low Value", AND(J283 &gt; 500, J283 &lt;= 2000), "Medium Value", AND(J283 &gt; 2000, J283 &lt;= 5000), "High Value", J283 &gt; 5000, "Premium Value")</f>
        <v>Premium Value</v>
      </c>
      <c r="L283" s="51" cm="1">
        <f t="array" ref="L283">_xlfn.XLOOKUP('Cross Referenced Data'!$C283,CustomerSalesData[[#All],[Customer Name]],CustomerSalesData[[#All],[Customer Since]],,)</f>
        <v>2021</v>
      </c>
      <c r="M283" s="51">
        <f t="shared" ca="1" si="4"/>
        <v>3</v>
      </c>
      <c r="N283" s="50" t="str" cm="1">
        <f t="array" aca="1" ref="N283" ca="1">_xlfn.IFS(M283 = 1, "New Member", AND(M283 &gt; 1, M283 &lt; 5), "Bronze Member", AND(M283 &gt;= 5, M283 &lt; 10), "Silver Member", M283 &gt;= 10, "Gold Member")</f>
        <v>Bronze Member</v>
      </c>
    </row>
    <row r="284" spans="2:14" x14ac:dyDescent="0.3">
      <c r="B284" s="45" t="str" cm="1">
        <f t="array" ref="B284">_xlfn.XLOOKUP('Cross Referenced Data'!$C284,CustomerPersonalData[[#All],[Customer Name]],CustomerPersonalData[[#All],[Customer ID]],,)</f>
        <v>CID0280</v>
      </c>
      <c r="C284" s="45" t="s">
        <v>566</v>
      </c>
      <c r="D284" s="46" t="s">
        <v>567</v>
      </c>
      <c r="E284" s="47">
        <v>24</v>
      </c>
      <c r="F284" s="46" t="str" cm="1">
        <f t="array" ref="F284">_xlfn.XLOOKUP('Cross Referenced Data'!$C284,CustomerSalesData[[#All],[Customer Name]],CustomerSalesData[[#All],[Age Group]],,)</f>
        <v>18 to 25</v>
      </c>
      <c r="G284" s="46" t="s">
        <v>13</v>
      </c>
      <c r="H284" s="47" cm="1">
        <f t="array" ref="H284">_xlfn.XLOOKUP('Cross Referenced Data'!$C284,CustomerSalesData[[#All],[Customer Name]],CustomerSalesData[[#All],[Total Purchases]],,,)</f>
        <v>95</v>
      </c>
      <c r="I284" s="46" t="str" cm="1">
        <f t="array" ref="I284">_xlfn.IFS(H284 &lt;= 10, "Low Purchaser", AND(H284 &gt; 10, H284 &lt;= 50), "Moderate Purchaser", AND(H284 &gt; 50, H284 &lt;= 80), "High Purchaser", H284 &gt; 80, "Top Purchaser")</f>
        <v>Top Purchaser</v>
      </c>
      <c r="J284" s="48" cm="1">
        <f t="array" ref="J284">_xlfn.XLOOKUP('Cross Referenced Data'!$C284,CustomerSalesData[[#All],[Customer Name]],CustomerSalesData[[#All],[Purchase Amount]],,)</f>
        <v>4167.7</v>
      </c>
      <c r="K284" s="46" t="str" cm="1">
        <f t="array" ref="K284">_xlfn.IFS(J284 &lt;= 500, "Low Value", AND(J284 &gt; 500, J284 &lt;= 2000), "Medium Value", AND(J284 &gt; 2000, J284 &lt;= 5000), "High Value", J284 &gt; 5000, "Premium Value")</f>
        <v>High Value</v>
      </c>
      <c r="L284" s="47" cm="1">
        <f t="array" ref="L284">_xlfn.XLOOKUP('Cross Referenced Data'!$C284,CustomerSalesData[[#All],[Customer Name]],CustomerSalesData[[#All],[Customer Since]],,)</f>
        <v>2016</v>
      </c>
      <c r="M284" s="47">
        <f t="shared" ca="1" si="4"/>
        <v>8</v>
      </c>
      <c r="N284" s="46" t="str" cm="1">
        <f t="array" aca="1" ref="N284" ca="1">_xlfn.IFS(M284 = 1, "New Member", AND(M284 &gt; 1, M284 &lt; 5), "Bronze Member", AND(M284 &gt;= 5, M284 &lt; 10), "Silver Member", M284 &gt;= 10, "Gold Member")</f>
        <v>Silver Member</v>
      </c>
    </row>
    <row r="285" spans="2:14" x14ac:dyDescent="0.3">
      <c r="B285" s="49" t="str" cm="1">
        <f t="array" ref="B285">_xlfn.XLOOKUP('Cross Referenced Data'!$C285,CustomerPersonalData[[#All],[Customer Name]],CustomerPersonalData[[#All],[Customer ID]],,)</f>
        <v>CID0281</v>
      </c>
      <c r="C285" s="49" t="s">
        <v>568</v>
      </c>
      <c r="D285" s="50" t="s">
        <v>569</v>
      </c>
      <c r="E285" s="51">
        <v>52</v>
      </c>
      <c r="F285" s="50" t="str" cm="1">
        <f t="array" ref="F285">_xlfn.XLOOKUP('Cross Referenced Data'!$C285,CustomerSalesData[[#All],[Customer Name]],CustomerSalesData[[#All],[Age Group]],,)</f>
        <v>46 to 55</v>
      </c>
      <c r="G285" s="50" t="s">
        <v>13</v>
      </c>
      <c r="H285" s="51" cm="1">
        <f t="array" ref="H285">_xlfn.XLOOKUP('Cross Referenced Data'!$C285,CustomerSalesData[[#All],[Customer Name]],CustomerSalesData[[#All],[Total Purchases]],,,)</f>
        <v>7</v>
      </c>
      <c r="I285" s="50" t="str" cm="1">
        <f t="array" ref="I285">_xlfn.IFS(H285 &lt;= 10, "Low Purchaser", AND(H285 &gt; 10, H285 &lt;= 50), "Moderate Purchaser", AND(H285 &gt; 50, H285 &lt;= 80), "High Purchaser", H285 &gt; 80, "Top Purchaser")</f>
        <v>Low Purchaser</v>
      </c>
      <c r="J285" s="52" cm="1">
        <f t="array" ref="J285">_xlfn.XLOOKUP('Cross Referenced Data'!$C285,CustomerSalesData[[#All],[Customer Name]],CustomerSalesData[[#All],[Purchase Amount]],,)</f>
        <v>1551.51</v>
      </c>
      <c r="K285" s="50" t="str" cm="1">
        <f t="array" ref="K285">_xlfn.IFS(J285 &lt;= 500, "Low Value", AND(J285 &gt; 500, J285 &lt;= 2000), "Medium Value", AND(J285 &gt; 2000, J285 &lt;= 5000), "High Value", J285 &gt; 5000, "Premium Value")</f>
        <v>Medium Value</v>
      </c>
      <c r="L285" s="51" cm="1">
        <f t="array" ref="L285">_xlfn.XLOOKUP('Cross Referenced Data'!$C285,CustomerSalesData[[#All],[Customer Name]],CustomerSalesData[[#All],[Customer Since]],,)</f>
        <v>2017</v>
      </c>
      <c r="M285" s="51">
        <f t="shared" ca="1" si="4"/>
        <v>7</v>
      </c>
      <c r="N285" s="50" t="str" cm="1">
        <f t="array" aca="1" ref="N285" ca="1">_xlfn.IFS(M285 = 1, "New Member", AND(M285 &gt; 1, M285 &lt; 5), "Bronze Member", AND(M285 &gt;= 5, M285 &lt; 10), "Silver Member", M285 &gt;= 10, "Gold Member")</f>
        <v>Silver Member</v>
      </c>
    </row>
    <row r="286" spans="2:14" x14ac:dyDescent="0.3">
      <c r="B286" s="45" t="str" cm="1">
        <f t="array" ref="B286">_xlfn.XLOOKUP('Cross Referenced Data'!$C286,CustomerPersonalData[[#All],[Customer Name]],CustomerPersonalData[[#All],[Customer ID]],,)</f>
        <v>CID0282</v>
      </c>
      <c r="C286" s="45" t="s">
        <v>570</v>
      </c>
      <c r="D286" s="46" t="s">
        <v>571</v>
      </c>
      <c r="E286" s="47">
        <v>67</v>
      </c>
      <c r="F286" s="46" t="str" cm="1">
        <f t="array" ref="F286">_xlfn.XLOOKUP('Cross Referenced Data'!$C286,CustomerSalesData[[#All],[Customer Name]],CustomerSalesData[[#All],[Age Group]],,)</f>
        <v>66 to 70</v>
      </c>
      <c r="G286" s="46" t="s">
        <v>8</v>
      </c>
      <c r="H286" s="47" cm="1">
        <f t="array" ref="H286">_xlfn.XLOOKUP('Cross Referenced Data'!$C286,CustomerSalesData[[#All],[Customer Name]],CustomerSalesData[[#All],[Total Purchases]],,,)</f>
        <v>58</v>
      </c>
      <c r="I286" s="46" t="str" cm="1">
        <f t="array" ref="I286">_xlfn.IFS(H286 &lt;= 10, "Low Purchaser", AND(H286 &gt; 10, H286 &lt;= 50), "Moderate Purchaser", AND(H286 &gt; 50, H286 &lt;= 80), "High Purchaser", H286 &gt; 80, "Top Purchaser")</f>
        <v>High Purchaser</v>
      </c>
      <c r="J286" s="48" cm="1">
        <f t="array" ref="J286">_xlfn.XLOOKUP('Cross Referenced Data'!$C286,CustomerSalesData[[#All],[Customer Name]],CustomerSalesData[[#All],[Purchase Amount]],,)</f>
        <v>3445.48</v>
      </c>
      <c r="K286" s="46" t="str" cm="1">
        <f t="array" ref="K286">_xlfn.IFS(J286 &lt;= 500, "Low Value", AND(J286 &gt; 500, J286 &lt;= 2000), "Medium Value", AND(J286 &gt; 2000, J286 &lt;= 5000), "High Value", J286 &gt; 5000, "Premium Value")</f>
        <v>High Value</v>
      </c>
      <c r="L286" s="47" cm="1">
        <f t="array" ref="L286">_xlfn.XLOOKUP('Cross Referenced Data'!$C286,CustomerSalesData[[#All],[Customer Name]],CustomerSalesData[[#All],[Customer Since]],,)</f>
        <v>2022</v>
      </c>
      <c r="M286" s="47">
        <f t="shared" ca="1" si="4"/>
        <v>2</v>
      </c>
      <c r="N286" s="46" t="str" cm="1">
        <f t="array" aca="1" ref="N286" ca="1">_xlfn.IFS(M286 = 1, "New Member", AND(M286 &gt; 1, M286 &lt; 5), "Bronze Member", AND(M286 &gt;= 5, M286 &lt; 10), "Silver Member", M286 &gt;= 10, "Gold Member")</f>
        <v>Bronze Member</v>
      </c>
    </row>
    <row r="287" spans="2:14" x14ac:dyDescent="0.3">
      <c r="B287" s="49" t="str" cm="1">
        <f t="array" ref="B287">_xlfn.XLOOKUP('Cross Referenced Data'!$C287,CustomerPersonalData[[#All],[Customer Name]],CustomerPersonalData[[#All],[Customer ID]],,)</f>
        <v>CID0283</v>
      </c>
      <c r="C287" s="49" t="s">
        <v>572</v>
      </c>
      <c r="D287" s="50" t="s">
        <v>573</v>
      </c>
      <c r="E287" s="51">
        <v>70</v>
      </c>
      <c r="F287" s="50" t="str" cm="1">
        <f t="array" ref="F287">_xlfn.XLOOKUP('Cross Referenced Data'!$C287,CustomerSalesData[[#All],[Customer Name]],CustomerSalesData[[#All],[Age Group]],,)</f>
        <v>66 to 70</v>
      </c>
      <c r="G287" s="50" t="s">
        <v>8</v>
      </c>
      <c r="H287" s="51" cm="1">
        <f t="array" ref="H287">_xlfn.XLOOKUP('Cross Referenced Data'!$C287,CustomerSalesData[[#All],[Customer Name]],CustomerSalesData[[#All],[Total Purchases]],,,)</f>
        <v>60</v>
      </c>
      <c r="I287" s="50" t="str" cm="1">
        <f t="array" ref="I287">_xlfn.IFS(H287 &lt;= 10, "Low Purchaser", AND(H287 &gt; 10, H287 &lt;= 50), "Moderate Purchaser", AND(H287 &gt; 50, H287 &lt;= 80), "High Purchaser", H287 &gt; 80, "Top Purchaser")</f>
        <v>High Purchaser</v>
      </c>
      <c r="J287" s="52" cm="1">
        <f t="array" ref="J287">_xlfn.XLOOKUP('Cross Referenced Data'!$C287,CustomerSalesData[[#All],[Customer Name]],CustomerSalesData[[#All],[Purchase Amount]],,)</f>
        <v>4950.9799999999996</v>
      </c>
      <c r="K287" s="50" t="str" cm="1">
        <f t="array" ref="K287">_xlfn.IFS(J287 &lt;= 500, "Low Value", AND(J287 &gt; 500, J287 &lt;= 2000), "Medium Value", AND(J287 &gt; 2000, J287 &lt;= 5000), "High Value", J287 &gt; 5000, "Premium Value")</f>
        <v>High Value</v>
      </c>
      <c r="L287" s="51" cm="1">
        <f t="array" ref="L287">_xlfn.XLOOKUP('Cross Referenced Data'!$C287,CustomerSalesData[[#All],[Customer Name]],CustomerSalesData[[#All],[Customer Since]],,)</f>
        <v>2011</v>
      </c>
      <c r="M287" s="51">
        <f t="shared" ca="1" si="4"/>
        <v>13</v>
      </c>
      <c r="N287" s="50" t="str" cm="1">
        <f t="array" aca="1" ref="N287" ca="1">_xlfn.IFS(M287 = 1, "New Member", AND(M287 &gt; 1, M287 &lt; 5), "Bronze Member", AND(M287 &gt;= 5, M287 &lt; 10), "Silver Member", M287 &gt;= 10, "Gold Member")</f>
        <v>Gold Member</v>
      </c>
    </row>
    <row r="288" spans="2:14" x14ac:dyDescent="0.3">
      <c r="B288" s="45" t="str" cm="1">
        <f t="array" ref="B288">_xlfn.XLOOKUP('Cross Referenced Data'!$C288,CustomerPersonalData[[#All],[Customer Name]],CustomerPersonalData[[#All],[Customer ID]],,)</f>
        <v>CID0284</v>
      </c>
      <c r="C288" s="45" t="s">
        <v>574</v>
      </c>
      <c r="D288" s="46" t="s">
        <v>575</v>
      </c>
      <c r="E288" s="47">
        <v>67</v>
      </c>
      <c r="F288" s="46" t="str" cm="1">
        <f t="array" ref="F288">_xlfn.XLOOKUP('Cross Referenced Data'!$C288,CustomerSalesData[[#All],[Customer Name]],CustomerSalesData[[#All],[Age Group]],,)</f>
        <v>66 to 70</v>
      </c>
      <c r="G288" s="46" t="s">
        <v>8</v>
      </c>
      <c r="H288" s="47" cm="1">
        <f t="array" ref="H288">_xlfn.XLOOKUP('Cross Referenced Data'!$C288,CustomerSalesData[[#All],[Customer Name]],CustomerSalesData[[#All],[Total Purchases]],,,)</f>
        <v>99</v>
      </c>
      <c r="I288" s="46" t="str" cm="1">
        <f t="array" ref="I288">_xlfn.IFS(H288 &lt;= 10, "Low Purchaser", AND(H288 &gt; 10, H288 &lt;= 50), "Moderate Purchaser", AND(H288 &gt; 50, H288 &lt;= 80), "High Purchaser", H288 &gt; 80, "Top Purchaser")</f>
        <v>Top Purchaser</v>
      </c>
      <c r="J288" s="48" cm="1">
        <f t="array" ref="J288">_xlfn.XLOOKUP('Cross Referenced Data'!$C288,CustomerSalesData[[#All],[Customer Name]],CustomerSalesData[[#All],[Purchase Amount]],,)</f>
        <v>1710.56</v>
      </c>
      <c r="K288" s="46" t="str" cm="1">
        <f t="array" ref="K288">_xlfn.IFS(J288 &lt;= 500, "Low Value", AND(J288 &gt; 500, J288 &lt;= 2000), "Medium Value", AND(J288 &gt; 2000, J288 &lt;= 5000), "High Value", J288 &gt; 5000, "Premium Value")</f>
        <v>Medium Value</v>
      </c>
      <c r="L288" s="47" cm="1">
        <f t="array" ref="L288">_xlfn.XLOOKUP('Cross Referenced Data'!$C288,CustomerSalesData[[#All],[Customer Name]],CustomerSalesData[[#All],[Customer Since]],,)</f>
        <v>2020</v>
      </c>
      <c r="M288" s="47">
        <f t="shared" ca="1" si="4"/>
        <v>4</v>
      </c>
      <c r="N288" s="46" t="str" cm="1">
        <f t="array" aca="1" ref="N288" ca="1">_xlfn.IFS(M288 = 1, "New Member", AND(M288 &gt; 1, M288 &lt; 5), "Bronze Member", AND(M288 &gt;= 5, M288 &lt; 10), "Silver Member", M288 &gt;= 10, "Gold Member")</f>
        <v>Bronze Member</v>
      </c>
    </row>
    <row r="289" spans="2:14" x14ac:dyDescent="0.3">
      <c r="B289" s="49" t="str" cm="1">
        <f t="array" ref="B289">_xlfn.XLOOKUP('Cross Referenced Data'!$C289,CustomerPersonalData[[#All],[Customer Name]],CustomerPersonalData[[#All],[Customer ID]],,)</f>
        <v>CID0285</v>
      </c>
      <c r="C289" s="49" t="s">
        <v>576</v>
      </c>
      <c r="D289" s="50" t="s">
        <v>577</v>
      </c>
      <c r="E289" s="51">
        <v>35</v>
      </c>
      <c r="F289" s="50" t="str" cm="1">
        <f t="array" ref="F289">_xlfn.XLOOKUP('Cross Referenced Data'!$C289,CustomerSalesData[[#All],[Customer Name]],CustomerSalesData[[#All],[Age Group]],,)</f>
        <v>26 to 35</v>
      </c>
      <c r="G289" s="50" t="s">
        <v>8</v>
      </c>
      <c r="H289" s="51" cm="1">
        <f t="array" ref="H289">_xlfn.XLOOKUP('Cross Referenced Data'!$C289,CustomerSalesData[[#All],[Customer Name]],CustomerSalesData[[#All],[Total Purchases]],,,)</f>
        <v>15</v>
      </c>
      <c r="I289" s="50" t="str" cm="1">
        <f t="array" ref="I289">_xlfn.IFS(H289 &lt;= 10, "Low Purchaser", AND(H289 &gt; 10, H289 &lt;= 50), "Moderate Purchaser", AND(H289 &gt; 50, H289 &lt;= 80), "High Purchaser", H289 &gt; 80, "Top Purchaser")</f>
        <v>Moderate Purchaser</v>
      </c>
      <c r="J289" s="52" cm="1">
        <f t="array" ref="J289">_xlfn.XLOOKUP('Cross Referenced Data'!$C289,CustomerSalesData[[#All],[Customer Name]],CustomerSalesData[[#All],[Purchase Amount]],,)</f>
        <v>4634.28</v>
      </c>
      <c r="K289" s="50" t="str" cm="1">
        <f t="array" ref="K289">_xlfn.IFS(J289 &lt;= 500, "Low Value", AND(J289 &gt; 500, J289 &lt;= 2000), "Medium Value", AND(J289 &gt; 2000, J289 &lt;= 5000), "High Value", J289 &gt; 5000, "Premium Value")</f>
        <v>High Value</v>
      </c>
      <c r="L289" s="51" cm="1">
        <f t="array" ref="L289">_xlfn.XLOOKUP('Cross Referenced Data'!$C289,CustomerSalesData[[#All],[Customer Name]],CustomerSalesData[[#All],[Customer Since]],,)</f>
        <v>2014</v>
      </c>
      <c r="M289" s="51">
        <f t="shared" ca="1" si="4"/>
        <v>10</v>
      </c>
      <c r="N289" s="50" t="str" cm="1">
        <f t="array" aca="1" ref="N289" ca="1">_xlfn.IFS(M289 = 1, "New Member", AND(M289 &gt; 1, M289 &lt; 5), "Bronze Member", AND(M289 &gt;= 5, M289 &lt; 10), "Silver Member", M289 &gt;= 10, "Gold Member")</f>
        <v>Gold Member</v>
      </c>
    </row>
    <row r="290" spans="2:14" x14ac:dyDescent="0.3">
      <c r="B290" s="45" t="str" cm="1">
        <f t="array" ref="B290">_xlfn.XLOOKUP('Cross Referenced Data'!$C290,CustomerPersonalData[[#All],[Customer Name]],CustomerPersonalData[[#All],[Customer ID]],,)</f>
        <v>CID0286</v>
      </c>
      <c r="C290" s="45" t="s">
        <v>578</v>
      </c>
      <c r="D290" s="46" t="s">
        <v>579</v>
      </c>
      <c r="E290" s="47">
        <v>55</v>
      </c>
      <c r="F290" s="46" t="str" cm="1">
        <f t="array" ref="F290">_xlfn.XLOOKUP('Cross Referenced Data'!$C290,CustomerSalesData[[#All],[Customer Name]],CustomerSalesData[[#All],[Age Group]],,)</f>
        <v>46 to 55</v>
      </c>
      <c r="G290" s="46" t="s">
        <v>8</v>
      </c>
      <c r="H290" s="47" cm="1">
        <f t="array" ref="H290">_xlfn.XLOOKUP('Cross Referenced Data'!$C290,CustomerSalesData[[#All],[Customer Name]],CustomerSalesData[[#All],[Total Purchases]],,,)</f>
        <v>36</v>
      </c>
      <c r="I290" s="46" t="str" cm="1">
        <f t="array" ref="I290">_xlfn.IFS(H290 &lt;= 10, "Low Purchaser", AND(H290 &gt; 10, H290 &lt;= 50), "Moderate Purchaser", AND(H290 &gt; 50, H290 &lt;= 80), "High Purchaser", H290 &gt; 80, "Top Purchaser")</f>
        <v>Moderate Purchaser</v>
      </c>
      <c r="J290" s="48" cm="1">
        <f t="array" ref="J290">_xlfn.XLOOKUP('Cross Referenced Data'!$C290,CustomerSalesData[[#All],[Customer Name]],CustomerSalesData[[#All],[Purchase Amount]],,)</f>
        <v>3136.48</v>
      </c>
      <c r="K290" s="46" t="str" cm="1">
        <f t="array" ref="K290">_xlfn.IFS(J290 &lt;= 500, "Low Value", AND(J290 &gt; 500, J290 &lt;= 2000), "Medium Value", AND(J290 &gt; 2000, J290 &lt;= 5000), "High Value", J290 &gt; 5000, "Premium Value")</f>
        <v>High Value</v>
      </c>
      <c r="L290" s="47" cm="1">
        <f t="array" ref="L290">_xlfn.XLOOKUP('Cross Referenced Data'!$C290,CustomerSalesData[[#All],[Customer Name]],CustomerSalesData[[#All],[Customer Since]],,)</f>
        <v>2016</v>
      </c>
      <c r="M290" s="47">
        <f t="shared" ca="1" si="4"/>
        <v>8</v>
      </c>
      <c r="N290" s="46" t="str" cm="1">
        <f t="array" aca="1" ref="N290" ca="1">_xlfn.IFS(M290 = 1, "New Member", AND(M290 &gt; 1, M290 &lt; 5), "Bronze Member", AND(M290 &gt;= 5, M290 &lt; 10), "Silver Member", M290 &gt;= 10, "Gold Member")</f>
        <v>Silver Member</v>
      </c>
    </row>
    <row r="291" spans="2:14" x14ac:dyDescent="0.3">
      <c r="B291" s="49" t="str" cm="1">
        <f t="array" ref="B291">_xlfn.XLOOKUP('Cross Referenced Data'!$C291,CustomerPersonalData[[#All],[Customer Name]],CustomerPersonalData[[#All],[Customer ID]],,)</f>
        <v>CID0287</v>
      </c>
      <c r="C291" s="49" t="s">
        <v>580</v>
      </c>
      <c r="D291" s="50" t="s">
        <v>581</v>
      </c>
      <c r="E291" s="51">
        <v>35</v>
      </c>
      <c r="F291" s="50" t="str" cm="1">
        <f t="array" ref="F291">_xlfn.XLOOKUP('Cross Referenced Data'!$C291,CustomerSalesData[[#All],[Customer Name]],CustomerSalesData[[#All],[Age Group]],,)</f>
        <v>26 to 35</v>
      </c>
      <c r="G291" s="50" t="s">
        <v>13</v>
      </c>
      <c r="H291" s="51" cm="1">
        <f t="array" ref="H291">_xlfn.XLOOKUP('Cross Referenced Data'!$C291,CustomerSalesData[[#All],[Customer Name]],CustomerSalesData[[#All],[Total Purchases]],,,)</f>
        <v>17</v>
      </c>
      <c r="I291" s="50" t="str" cm="1">
        <f t="array" ref="I291">_xlfn.IFS(H291 &lt;= 10, "Low Purchaser", AND(H291 &gt; 10, H291 &lt;= 50), "Moderate Purchaser", AND(H291 &gt; 50, H291 &lt;= 80), "High Purchaser", H291 &gt; 80, "Top Purchaser")</f>
        <v>Moderate Purchaser</v>
      </c>
      <c r="J291" s="52" cm="1">
        <f t="array" ref="J291">_xlfn.XLOOKUP('Cross Referenced Data'!$C291,CustomerSalesData[[#All],[Customer Name]],CustomerSalesData[[#All],[Purchase Amount]],,)</f>
        <v>9664.25</v>
      </c>
      <c r="K291" s="50" t="str" cm="1">
        <f t="array" ref="K291">_xlfn.IFS(J291 &lt;= 500, "Low Value", AND(J291 &gt; 500, J291 &lt;= 2000), "Medium Value", AND(J291 &gt; 2000, J291 &lt;= 5000), "High Value", J291 &gt; 5000, "Premium Value")</f>
        <v>Premium Value</v>
      </c>
      <c r="L291" s="51" cm="1">
        <f t="array" ref="L291">_xlfn.XLOOKUP('Cross Referenced Data'!$C291,CustomerSalesData[[#All],[Customer Name]],CustomerSalesData[[#All],[Customer Since]],,)</f>
        <v>2015</v>
      </c>
      <c r="M291" s="51">
        <f t="shared" ca="1" si="4"/>
        <v>9</v>
      </c>
      <c r="N291" s="50" t="str" cm="1">
        <f t="array" aca="1" ref="N291" ca="1">_xlfn.IFS(M291 = 1, "New Member", AND(M291 &gt; 1, M291 &lt; 5), "Bronze Member", AND(M291 &gt;= 5, M291 &lt; 10), "Silver Member", M291 &gt;= 10, "Gold Member")</f>
        <v>Silver Member</v>
      </c>
    </row>
    <row r="292" spans="2:14" x14ac:dyDescent="0.3">
      <c r="B292" s="45" t="str" cm="1">
        <f t="array" ref="B292">_xlfn.XLOOKUP('Cross Referenced Data'!$C292,CustomerPersonalData[[#All],[Customer Name]],CustomerPersonalData[[#All],[Customer ID]],,)</f>
        <v>CID0288</v>
      </c>
      <c r="C292" s="45" t="s">
        <v>582</v>
      </c>
      <c r="D292" s="46" t="s">
        <v>583</v>
      </c>
      <c r="E292" s="47">
        <v>66</v>
      </c>
      <c r="F292" s="46" t="str" cm="1">
        <f t="array" ref="F292">_xlfn.XLOOKUP('Cross Referenced Data'!$C292,CustomerSalesData[[#All],[Customer Name]],CustomerSalesData[[#All],[Age Group]],,)</f>
        <v>66 to 70</v>
      </c>
      <c r="G292" s="46" t="s">
        <v>13</v>
      </c>
      <c r="H292" s="47" cm="1">
        <f t="array" ref="H292">_xlfn.XLOOKUP('Cross Referenced Data'!$C292,CustomerSalesData[[#All],[Customer Name]],CustomerSalesData[[#All],[Total Purchases]],,,)</f>
        <v>63</v>
      </c>
      <c r="I292" s="46" t="str" cm="1">
        <f t="array" ref="I292">_xlfn.IFS(H292 &lt;= 10, "Low Purchaser", AND(H292 &gt; 10, H292 &lt;= 50), "Moderate Purchaser", AND(H292 &gt; 50, H292 &lt;= 80), "High Purchaser", H292 &gt; 80, "Top Purchaser")</f>
        <v>High Purchaser</v>
      </c>
      <c r="J292" s="48" cm="1">
        <f t="array" ref="J292">_xlfn.XLOOKUP('Cross Referenced Data'!$C292,CustomerSalesData[[#All],[Customer Name]],CustomerSalesData[[#All],[Purchase Amount]],,)</f>
        <v>1665.54</v>
      </c>
      <c r="K292" s="46" t="str" cm="1">
        <f t="array" ref="K292">_xlfn.IFS(J292 &lt;= 500, "Low Value", AND(J292 &gt; 500, J292 &lt;= 2000), "Medium Value", AND(J292 &gt; 2000, J292 &lt;= 5000), "High Value", J292 &gt; 5000, "Premium Value")</f>
        <v>Medium Value</v>
      </c>
      <c r="L292" s="47" cm="1">
        <f t="array" ref="L292">_xlfn.XLOOKUP('Cross Referenced Data'!$C292,CustomerSalesData[[#All],[Customer Name]],CustomerSalesData[[#All],[Customer Since]],,)</f>
        <v>2015</v>
      </c>
      <c r="M292" s="47">
        <f t="shared" ca="1" si="4"/>
        <v>9</v>
      </c>
      <c r="N292" s="46" t="str" cm="1">
        <f t="array" aca="1" ref="N292" ca="1">_xlfn.IFS(M292 = 1, "New Member", AND(M292 &gt; 1, M292 &lt; 5), "Bronze Member", AND(M292 &gt;= 5, M292 &lt; 10), "Silver Member", M292 &gt;= 10, "Gold Member")</f>
        <v>Silver Member</v>
      </c>
    </row>
    <row r="293" spans="2:14" x14ac:dyDescent="0.3">
      <c r="B293" s="49" t="str" cm="1">
        <f t="array" ref="B293">_xlfn.XLOOKUP('Cross Referenced Data'!$C293,CustomerPersonalData[[#All],[Customer Name]],CustomerPersonalData[[#All],[Customer ID]],,)</f>
        <v>CID0289</v>
      </c>
      <c r="C293" s="49" t="s">
        <v>584</v>
      </c>
      <c r="D293" s="50" t="s">
        <v>585</v>
      </c>
      <c r="E293" s="51">
        <v>41</v>
      </c>
      <c r="F293" s="50" t="str" cm="1">
        <f t="array" ref="F293">_xlfn.XLOOKUP('Cross Referenced Data'!$C293,CustomerSalesData[[#All],[Customer Name]],CustomerSalesData[[#All],[Age Group]],,)</f>
        <v>36 to 45</v>
      </c>
      <c r="G293" s="50" t="s">
        <v>13</v>
      </c>
      <c r="H293" s="51" cm="1">
        <f t="array" ref="H293">_xlfn.XLOOKUP('Cross Referenced Data'!$C293,CustomerSalesData[[#All],[Customer Name]],CustomerSalesData[[#All],[Total Purchases]],,,)</f>
        <v>41</v>
      </c>
      <c r="I293" s="50" t="str" cm="1">
        <f t="array" ref="I293">_xlfn.IFS(H293 &lt;= 10, "Low Purchaser", AND(H293 &gt; 10, H293 &lt;= 50), "Moderate Purchaser", AND(H293 &gt; 50, H293 &lt;= 80), "High Purchaser", H293 &gt; 80, "Top Purchaser")</f>
        <v>Moderate Purchaser</v>
      </c>
      <c r="J293" s="52" cm="1">
        <f t="array" ref="J293">_xlfn.XLOOKUP('Cross Referenced Data'!$C293,CustomerSalesData[[#All],[Customer Name]],CustomerSalesData[[#All],[Purchase Amount]],,)</f>
        <v>2804.02</v>
      </c>
      <c r="K293" s="50" t="str" cm="1">
        <f t="array" ref="K293">_xlfn.IFS(J293 &lt;= 500, "Low Value", AND(J293 &gt; 500, J293 &lt;= 2000), "Medium Value", AND(J293 &gt; 2000, J293 &lt;= 5000), "High Value", J293 &gt; 5000, "Premium Value")</f>
        <v>High Value</v>
      </c>
      <c r="L293" s="51" cm="1">
        <f t="array" ref="L293">_xlfn.XLOOKUP('Cross Referenced Data'!$C293,CustomerSalesData[[#All],[Customer Name]],CustomerSalesData[[#All],[Customer Since]],,)</f>
        <v>2023</v>
      </c>
      <c r="M293" s="51">
        <f t="shared" ca="1" si="4"/>
        <v>1</v>
      </c>
      <c r="N293" s="50" t="str" cm="1">
        <f t="array" aca="1" ref="N293" ca="1">_xlfn.IFS(M293 = 1, "New Member", AND(M293 &gt; 1, M293 &lt; 5), "Bronze Member", AND(M293 &gt;= 5, M293 &lt; 10), "Silver Member", M293 &gt;= 10, "Gold Member")</f>
        <v>New Member</v>
      </c>
    </row>
    <row r="294" spans="2:14" x14ac:dyDescent="0.3">
      <c r="B294" s="45" t="str" cm="1">
        <f t="array" ref="B294">_xlfn.XLOOKUP('Cross Referenced Data'!$C294,CustomerPersonalData[[#All],[Customer Name]],CustomerPersonalData[[#All],[Customer ID]],,)</f>
        <v>CID0290</v>
      </c>
      <c r="C294" s="45" t="s">
        <v>586</v>
      </c>
      <c r="D294" s="46" t="s">
        <v>587</v>
      </c>
      <c r="E294" s="47">
        <v>56</v>
      </c>
      <c r="F294" s="46" t="str" cm="1">
        <f t="array" ref="F294">_xlfn.XLOOKUP('Cross Referenced Data'!$C294,CustomerSalesData[[#All],[Customer Name]],CustomerSalesData[[#All],[Age Group]],,)</f>
        <v>56 to 65</v>
      </c>
      <c r="G294" s="46" t="s">
        <v>8</v>
      </c>
      <c r="H294" s="47" cm="1">
        <f t="array" ref="H294">_xlfn.XLOOKUP('Cross Referenced Data'!$C294,CustomerSalesData[[#All],[Customer Name]],CustomerSalesData[[#All],[Total Purchases]],,,)</f>
        <v>63</v>
      </c>
      <c r="I294" s="46" t="str" cm="1">
        <f t="array" ref="I294">_xlfn.IFS(H294 &lt;= 10, "Low Purchaser", AND(H294 &gt; 10, H294 &lt;= 50), "Moderate Purchaser", AND(H294 &gt; 50, H294 &lt;= 80), "High Purchaser", H294 &gt; 80, "Top Purchaser")</f>
        <v>High Purchaser</v>
      </c>
      <c r="J294" s="48" cm="1">
        <f t="array" ref="J294">_xlfn.XLOOKUP('Cross Referenced Data'!$C294,CustomerSalesData[[#All],[Customer Name]],CustomerSalesData[[#All],[Purchase Amount]],,)</f>
        <v>1035.68</v>
      </c>
      <c r="K294" s="46" t="str" cm="1">
        <f t="array" ref="K294">_xlfn.IFS(J294 &lt;= 500, "Low Value", AND(J294 &gt; 500, J294 &lt;= 2000), "Medium Value", AND(J294 &gt; 2000, J294 &lt;= 5000), "High Value", J294 &gt; 5000, "Premium Value")</f>
        <v>Medium Value</v>
      </c>
      <c r="L294" s="47" cm="1">
        <f t="array" ref="L294">_xlfn.XLOOKUP('Cross Referenced Data'!$C294,CustomerSalesData[[#All],[Customer Name]],CustomerSalesData[[#All],[Customer Since]],,)</f>
        <v>2020</v>
      </c>
      <c r="M294" s="47">
        <f t="shared" ca="1" si="4"/>
        <v>4</v>
      </c>
      <c r="N294" s="46" t="str" cm="1">
        <f t="array" aca="1" ref="N294" ca="1">_xlfn.IFS(M294 = 1, "New Member", AND(M294 &gt; 1, M294 &lt; 5), "Bronze Member", AND(M294 &gt;= 5, M294 &lt; 10), "Silver Member", M294 &gt;= 10, "Gold Member")</f>
        <v>Bronze Member</v>
      </c>
    </row>
    <row r="295" spans="2:14" x14ac:dyDescent="0.3">
      <c r="B295" s="49" t="str" cm="1">
        <f t="array" ref="B295">_xlfn.XLOOKUP('Cross Referenced Data'!$C295,CustomerPersonalData[[#All],[Customer Name]],CustomerPersonalData[[#All],[Customer ID]],,)</f>
        <v>CID0291</v>
      </c>
      <c r="C295" s="49" t="s">
        <v>588</v>
      </c>
      <c r="D295" s="50" t="s">
        <v>589</v>
      </c>
      <c r="E295" s="51">
        <v>31</v>
      </c>
      <c r="F295" s="50" t="str" cm="1">
        <f t="array" ref="F295">_xlfn.XLOOKUP('Cross Referenced Data'!$C295,CustomerSalesData[[#All],[Customer Name]],CustomerSalesData[[#All],[Age Group]],,)</f>
        <v>26 to 35</v>
      </c>
      <c r="G295" s="50" t="s">
        <v>8</v>
      </c>
      <c r="H295" s="51" cm="1">
        <f t="array" ref="H295">_xlfn.XLOOKUP('Cross Referenced Data'!$C295,CustomerSalesData[[#All],[Customer Name]],CustomerSalesData[[#All],[Total Purchases]],,,)</f>
        <v>72</v>
      </c>
      <c r="I295" s="50" t="str" cm="1">
        <f t="array" ref="I295">_xlfn.IFS(H295 &lt;= 10, "Low Purchaser", AND(H295 &gt; 10, H295 &lt;= 50), "Moderate Purchaser", AND(H295 &gt; 50, H295 &lt;= 80), "High Purchaser", H295 &gt; 80, "Top Purchaser")</f>
        <v>High Purchaser</v>
      </c>
      <c r="J295" s="52" cm="1">
        <f t="array" ref="J295">_xlfn.XLOOKUP('Cross Referenced Data'!$C295,CustomerSalesData[[#All],[Customer Name]],CustomerSalesData[[#All],[Purchase Amount]],,)</f>
        <v>4990.4799999999996</v>
      </c>
      <c r="K295" s="50" t="str" cm="1">
        <f t="array" ref="K295">_xlfn.IFS(J295 &lt;= 500, "Low Value", AND(J295 &gt; 500, J295 &lt;= 2000), "Medium Value", AND(J295 &gt; 2000, J295 &lt;= 5000), "High Value", J295 &gt; 5000, "Premium Value")</f>
        <v>High Value</v>
      </c>
      <c r="L295" s="51" cm="1">
        <f t="array" ref="L295">_xlfn.XLOOKUP('Cross Referenced Data'!$C295,CustomerSalesData[[#All],[Customer Name]],CustomerSalesData[[#All],[Customer Since]],,)</f>
        <v>2017</v>
      </c>
      <c r="M295" s="51">
        <f t="shared" ca="1" si="4"/>
        <v>7</v>
      </c>
      <c r="N295" s="50" t="str" cm="1">
        <f t="array" aca="1" ref="N295" ca="1">_xlfn.IFS(M295 = 1, "New Member", AND(M295 &gt; 1, M295 &lt; 5), "Bronze Member", AND(M295 &gt;= 5, M295 &lt; 10), "Silver Member", M295 &gt;= 10, "Gold Member")</f>
        <v>Silver Member</v>
      </c>
    </row>
    <row r="296" spans="2:14" x14ac:dyDescent="0.3">
      <c r="B296" s="45" t="str" cm="1">
        <f t="array" ref="B296">_xlfn.XLOOKUP('Cross Referenced Data'!$C296,CustomerPersonalData[[#All],[Customer Name]],CustomerPersonalData[[#All],[Customer ID]],,)</f>
        <v>CID0292</v>
      </c>
      <c r="C296" s="45" t="s">
        <v>590</v>
      </c>
      <c r="D296" s="46" t="s">
        <v>591</v>
      </c>
      <c r="E296" s="47">
        <v>63</v>
      </c>
      <c r="F296" s="46" t="str" cm="1">
        <f t="array" ref="F296">_xlfn.XLOOKUP('Cross Referenced Data'!$C296,CustomerSalesData[[#All],[Customer Name]],CustomerSalesData[[#All],[Age Group]],,)</f>
        <v>56 to 65</v>
      </c>
      <c r="G296" s="46" t="s">
        <v>13</v>
      </c>
      <c r="H296" s="47" cm="1">
        <f t="array" ref="H296">_xlfn.XLOOKUP('Cross Referenced Data'!$C296,CustomerSalesData[[#All],[Customer Name]],CustomerSalesData[[#All],[Total Purchases]],,,)</f>
        <v>46</v>
      </c>
      <c r="I296" s="46" t="str" cm="1">
        <f t="array" ref="I296">_xlfn.IFS(H296 &lt;= 10, "Low Purchaser", AND(H296 &gt; 10, H296 &lt;= 50), "Moderate Purchaser", AND(H296 &gt; 50, H296 &lt;= 80), "High Purchaser", H296 &gt; 80, "Top Purchaser")</f>
        <v>Moderate Purchaser</v>
      </c>
      <c r="J296" s="48" cm="1">
        <f t="array" ref="J296">_xlfn.XLOOKUP('Cross Referenced Data'!$C296,CustomerSalesData[[#All],[Customer Name]],CustomerSalesData[[#All],[Purchase Amount]],,)</f>
        <v>1116.69</v>
      </c>
      <c r="K296" s="46" t="str" cm="1">
        <f t="array" ref="K296">_xlfn.IFS(J296 &lt;= 500, "Low Value", AND(J296 &gt; 500, J296 &lt;= 2000), "Medium Value", AND(J296 &gt; 2000, J296 &lt;= 5000), "High Value", J296 &gt; 5000, "Premium Value")</f>
        <v>Medium Value</v>
      </c>
      <c r="L296" s="47" cm="1">
        <f t="array" ref="L296">_xlfn.XLOOKUP('Cross Referenced Data'!$C296,CustomerSalesData[[#All],[Customer Name]],CustomerSalesData[[#All],[Customer Since]],,)</f>
        <v>2016</v>
      </c>
      <c r="M296" s="47">
        <f t="shared" ca="1" si="4"/>
        <v>8</v>
      </c>
      <c r="N296" s="46" t="str" cm="1">
        <f t="array" aca="1" ref="N296" ca="1">_xlfn.IFS(M296 = 1, "New Member", AND(M296 &gt; 1, M296 &lt; 5), "Bronze Member", AND(M296 &gt;= 5, M296 &lt; 10), "Silver Member", M296 &gt;= 10, "Gold Member")</f>
        <v>Silver Member</v>
      </c>
    </row>
    <row r="297" spans="2:14" x14ac:dyDescent="0.3">
      <c r="B297" s="49" t="str" cm="1">
        <f t="array" ref="B297">_xlfn.XLOOKUP('Cross Referenced Data'!$C297,CustomerPersonalData[[#All],[Customer Name]],CustomerPersonalData[[#All],[Customer ID]],,)</f>
        <v>CID0293</v>
      </c>
      <c r="C297" s="49" t="s">
        <v>592</v>
      </c>
      <c r="D297" s="50" t="s">
        <v>593</v>
      </c>
      <c r="E297" s="51">
        <v>26</v>
      </c>
      <c r="F297" s="50" t="str" cm="1">
        <f t="array" ref="F297">_xlfn.XLOOKUP('Cross Referenced Data'!$C297,CustomerSalesData[[#All],[Customer Name]],CustomerSalesData[[#All],[Age Group]],,)</f>
        <v>26 to 35</v>
      </c>
      <c r="G297" s="50" t="s">
        <v>13</v>
      </c>
      <c r="H297" s="51" cm="1">
        <f t="array" ref="H297">_xlfn.XLOOKUP('Cross Referenced Data'!$C297,CustomerSalesData[[#All],[Customer Name]],CustomerSalesData[[#All],[Total Purchases]],,,)</f>
        <v>29</v>
      </c>
      <c r="I297" s="50" t="str" cm="1">
        <f t="array" ref="I297">_xlfn.IFS(H297 &lt;= 10, "Low Purchaser", AND(H297 &gt; 10, H297 &lt;= 50), "Moderate Purchaser", AND(H297 &gt; 50, H297 &lt;= 80), "High Purchaser", H297 &gt; 80, "Top Purchaser")</f>
        <v>Moderate Purchaser</v>
      </c>
      <c r="J297" s="52" cm="1">
        <f t="array" ref="J297">_xlfn.XLOOKUP('Cross Referenced Data'!$C297,CustomerSalesData[[#All],[Customer Name]],CustomerSalesData[[#All],[Purchase Amount]],,)</f>
        <v>7451.65</v>
      </c>
      <c r="K297" s="50" t="str" cm="1">
        <f t="array" ref="K297">_xlfn.IFS(J297 &lt;= 500, "Low Value", AND(J297 &gt; 500, J297 &lt;= 2000), "Medium Value", AND(J297 &gt; 2000, J297 &lt;= 5000), "High Value", J297 &gt; 5000, "Premium Value")</f>
        <v>Premium Value</v>
      </c>
      <c r="L297" s="51" cm="1">
        <f t="array" ref="L297">_xlfn.XLOOKUP('Cross Referenced Data'!$C297,CustomerSalesData[[#All],[Customer Name]],CustomerSalesData[[#All],[Customer Since]],,)</f>
        <v>2012</v>
      </c>
      <c r="M297" s="51">
        <f t="shared" ca="1" si="4"/>
        <v>12</v>
      </c>
      <c r="N297" s="50" t="str" cm="1">
        <f t="array" aca="1" ref="N297" ca="1">_xlfn.IFS(M297 = 1, "New Member", AND(M297 &gt; 1, M297 &lt; 5), "Bronze Member", AND(M297 &gt;= 5, M297 &lt; 10), "Silver Member", M297 &gt;= 10, "Gold Member")</f>
        <v>Gold Member</v>
      </c>
    </row>
    <row r="298" spans="2:14" x14ac:dyDescent="0.3">
      <c r="B298" s="45" t="str" cm="1">
        <f t="array" ref="B298">_xlfn.XLOOKUP('Cross Referenced Data'!$C298,CustomerPersonalData[[#All],[Customer Name]],CustomerPersonalData[[#All],[Customer ID]],,)</f>
        <v>CID0294</v>
      </c>
      <c r="C298" s="45" t="s">
        <v>594</v>
      </c>
      <c r="D298" s="46" t="s">
        <v>595</v>
      </c>
      <c r="E298" s="47">
        <v>37</v>
      </c>
      <c r="F298" s="46" t="str" cm="1">
        <f t="array" ref="F298">_xlfn.XLOOKUP('Cross Referenced Data'!$C298,CustomerSalesData[[#All],[Customer Name]],CustomerSalesData[[#All],[Age Group]],,)</f>
        <v>36 to 45</v>
      </c>
      <c r="G298" s="46" t="s">
        <v>8</v>
      </c>
      <c r="H298" s="47" cm="1">
        <f t="array" ref="H298">_xlfn.XLOOKUP('Cross Referenced Data'!$C298,CustomerSalesData[[#All],[Customer Name]],CustomerSalesData[[#All],[Total Purchases]],,,)</f>
        <v>84</v>
      </c>
      <c r="I298" s="46" t="str" cm="1">
        <f t="array" ref="I298">_xlfn.IFS(H298 &lt;= 10, "Low Purchaser", AND(H298 &gt; 10, H298 &lt;= 50), "Moderate Purchaser", AND(H298 &gt; 50, H298 &lt;= 80), "High Purchaser", H298 &gt; 80, "Top Purchaser")</f>
        <v>Top Purchaser</v>
      </c>
      <c r="J298" s="48" cm="1">
        <f t="array" ref="J298">_xlfn.XLOOKUP('Cross Referenced Data'!$C298,CustomerSalesData[[#All],[Customer Name]],CustomerSalesData[[#All],[Purchase Amount]],,)</f>
        <v>9887.41</v>
      </c>
      <c r="K298" s="46" t="str" cm="1">
        <f t="array" ref="K298">_xlfn.IFS(J298 &lt;= 500, "Low Value", AND(J298 &gt; 500, J298 &lt;= 2000), "Medium Value", AND(J298 &gt; 2000, J298 &lt;= 5000), "High Value", J298 &gt; 5000, "Premium Value")</f>
        <v>Premium Value</v>
      </c>
      <c r="L298" s="47" cm="1">
        <f t="array" ref="L298">_xlfn.XLOOKUP('Cross Referenced Data'!$C298,CustomerSalesData[[#All],[Customer Name]],CustomerSalesData[[#All],[Customer Since]],,)</f>
        <v>2017</v>
      </c>
      <c r="M298" s="47">
        <f t="shared" ca="1" si="4"/>
        <v>7</v>
      </c>
      <c r="N298" s="46" t="str" cm="1">
        <f t="array" aca="1" ref="N298" ca="1">_xlfn.IFS(M298 = 1, "New Member", AND(M298 &gt; 1, M298 &lt; 5), "Bronze Member", AND(M298 &gt;= 5, M298 &lt; 10), "Silver Member", M298 &gt;= 10, "Gold Member")</f>
        <v>Silver Member</v>
      </c>
    </row>
    <row r="299" spans="2:14" x14ac:dyDescent="0.3">
      <c r="B299" s="49" t="str" cm="1">
        <f t="array" ref="B299">_xlfn.XLOOKUP('Cross Referenced Data'!$C299,CustomerPersonalData[[#All],[Customer Name]],CustomerPersonalData[[#All],[Customer ID]],,)</f>
        <v>CID0295</v>
      </c>
      <c r="C299" s="49" t="s">
        <v>596</v>
      </c>
      <c r="D299" s="50" t="s">
        <v>597</v>
      </c>
      <c r="E299" s="51">
        <v>28</v>
      </c>
      <c r="F299" s="50" t="str" cm="1">
        <f t="array" ref="F299">_xlfn.XLOOKUP('Cross Referenced Data'!$C299,CustomerSalesData[[#All],[Customer Name]],CustomerSalesData[[#All],[Age Group]],,)</f>
        <v>26 to 35</v>
      </c>
      <c r="G299" s="50" t="s">
        <v>8</v>
      </c>
      <c r="H299" s="51" cm="1">
        <f t="array" ref="H299">_xlfn.XLOOKUP('Cross Referenced Data'!$C299,CustomerSalesData[[#All],[Customer Name]],CustomerSalesData[[#All],[Total Purchases]],,,)</f>
        <v>10</v>
      </c>
      <c r="I299" s="50" t="str" cm="1">
        <f t="array" ref="I299">_xlfn.IFS(H299 &lt;= 10, "Low Purchaser", AND(H299 &gt; 10, H299 &lt;= 50), "Moderate Purchaser", AND(H299 &gt; 50, H299 &lt;= 80), "High Purchaser", H299 &gt; 80, "Top Purchaser")</f>
        <v>Low Purchaser</v>
      </c>
      <c r="J299" s="52" cm="1">
        <f t="array" ref="J299">_xlfn.XLOOKUP('Cross Referenced Data'!$C299,CustomerSalesData[[#All],[Customer Name]],CustomerSalesData[[#All],[Purchase Amount]],,)</f>
        <v>5746.06</v>
      </c>
      <c r="K299" s="50" t="str" cm="1">
        <f t="array" ref="K299">_xlfn.IFS(J299 &lt;= 500, "Low Value", AND(J299 &gt; 500, J299 &lt;= 2000), "Medium Value", AND(J299 &gt; 2000, J299 &lt;= 5000), "High Value", J299 &gt; 5000, "Premium Value")</f>
        <v>Premium Value</v>
      </c>
      <c r="L299" s="51" cm="1">
        <f t="array" ref="L299">_xlfn.XLOOKUP('Cross Referenced Data'!$C299,CustomerSalesData[[#All],[Customer Name]],CustomerSalesData[[#All],[Customer Since]],,)</f>
        <v>2017</v>
      </c>
      <c r="M299" s="51">
        <f t="shared" ca="1" si="4"/>
        <v>7</v>
      </c>
      <c r="N299" s="50" t="str" cm="1">
        <f t="array" aca="1" ref="N299" ca="1">_xlfn.IFS(M299 = 1, "New Member", AND(M299 &gt; 1, M299 &lt; 5), "Bronze Member", AND(M299 &gt;= 5, M299 &lt; 10), "Silver Member", M299 &gt;= 10, "Gold Member")</f>
        <v>Silver Member</v>
      </c>
    </row>
    <row r="300" spans="2:14" x14ac:dyDescent="0.3">
      <c r="B300" s="45" t="str" cm="1">
        <f t="array" ref="B300">_xlfn.XLOOKUP('Cross Referenced Data'!$C300,CustomerPersonalData[[#All],[Customer Name]],CustomerPersonalData[[#All],[Customer ID]],,)</f>
        <v>CID0296</v>
      </c>
      <c r="C300" s="45" t="s">
        <v>598</v>
      </c>
      <c r="D300" s="46" t="s">
        <v>599</v>
      </c>
      <c r="E300" s="47">
        <v>51</v>
      </c>
      <c r="F300" s="46" t="str" cm="1">
        <f t="array" ref="F300">_xlfn.XLOOKUP('Cross Referenced Data'!$C300,CustomerSalesData[[#All],[Customer Name]],CustomerSalesData[[#All],[Age Group]],,)</f>
        <v>46 to 55</v>
      </c>
      <c r="G300" s="46" t="s">
        <v>8</v>
      </c>
      <c r="H300" s="47" cm="1">
        <f t="array" ref="H300">_xlfn.XLOOKUP('Cross Referenced Data'!$C300,CustomerSalesData[[#All],[Customer Name]],CustomerSalesData[[#All],[Total Purchases]],,,)</f>
        <v>11</v>
      </c>
      <c r="I300" s="46" t="str" cm="1">
        <f t="array" ref="I300">_xlfn.IFS(H300 &lt;= 10, "Low Purchaser", AND(H300 &gt; 10, H300 &lt;= 50), "Moderate Purchaser", AND(H300 &gt; 50, H300 &lt;= 80), "High Purchaser", H300 &gt; 80, "Top Purchaser")</f>
        <v>Moderate Purchaser</v>
      </c>
      <c r="J300" s="48" cm="1">
        <f t="array" ref="J300">_xlfn.XLOOKUP('Cross Referenced Data'!$C300,CustomerSalesData[[#All],[Customer Name]],CustomerSalesData[[#All],[Purchase Amount]],,)</f>
        <v>6541.72</v>
      </c>
      <c r="K300" s="46" t="str" cm="1">
        <f t="array" ref="K300">_xlfn.IFS(J300 &lt;= 500, "Low Value", AND(J300 &gt; 500, J300 &lt;= 2000), "Medium Value", AND(J300 &gt; 2000, J300 &lt;= 5000), "High Value", J300 &gt; 5000, "Premium Value")</f>
        <v>Premium Value</v>
      </c>
      <c r="L300" s="47" cm="1">
        <f t="array" ref="L300">_xlfn.XLOOKUP('Cross Referenced Data'!$C300,CustomerSalesData[[#All],[Customer Name]],CustomerSalesData[[#All],[Customer Since]],,)</f>
        <v>2017</v>
      </c>
      <c r="M300" s="47">
        <f t="shared" ca="1" si="4"/>
        <v>7</v>
      </c>
      <c r="N300" s="46" t="str" cm="1">
        <f t="array" aca="1" ref="N300" ca="1">_xlfn.IFS(M300 = 1, "New Member", AND(M300 &gt; 1, M300 &lt; 5), "Bronze Member", AND(M300 &gt;= 5, M300 &lt; 10), "Silver Member", M300 &gt;= 10, "Gold Member")</f>
        <v>Silver Member</v>
      </c>
    </row>
    <row r="301" spans="2:14" x14ac:dyDescent="0.3">
      <c r="B301" s="49" t="str" cm="1">
        <f t="array" ref="B301">_xlfn.XLOOKUP('Cross Referenced Data'!$C301,CustomerPersonalData[[#All],[Customer Name]],CustomerPersonalData[[#All],[Customer ID]],,)</f>
        <v>CID0297</v>
      </c>
      <c r="C301" s="49" t="s">
        <v>600</v>
      </c>
      <c r="D301" s="50" t="s">
        <v>601</v>
      </c>
      <c r="E301" s="51">
        <v>44</v>
      </c>
      <c r="F301" s="50" t="str" cm="1">
        <f t="array" ref="F301">_xlfn.XLOOKUP('Cross Referenced Data'!$C301,CustomerSalesData[[#All],[Customer Name]],CustomerSalesData[[#All],[Age Group]],,)</f>
        <v>36 to 45</v>
      </c>
      <c r="G301" s="50" t="s">
        <v>8</v>
      </c>
      <c r="H301" s="51" cm="1">
        <f t="array" ref="H301">_xlfn.XLOOKUP('Cross Referenced Data'!$C301,CustomerSalesData[[#All],[Customer Name]],CustomerSalesData[[#All],[Total Purchases]],,,)</f>
        <v>4</v>
      </c>
      <c r="I301" s="50" t="str" cm="1">
        <f t="array" ref="I301">_xlfn.IFS(H301 &lt;= 10, "Low Purchaser", AND(H301 &gt; 10, H301 &lt;= 50), "Moderate Purchaser", AND(H301 &gt; 50, H301 &lt;= 80), "High Purchaser", H301 &gt; 80, "Top Purchaser")</f>
        <v>Low Purchaser</v>
      </c>
      <c r="J301" s="52" cm="1">
        <f t="array" ref="J301">_xlfn.XLOOKUP('Cross Referenced Data'!$C301,CustomerSalesData[[#All],[Customer Name]],CustomerSalesData[[#All],[Purchase Amount]],,)</f>
        <v>7368.92</v>
      </c>
      <c r="K301" s="50" t="str" cm="1">
        <f t="array" ref="K301">_xlfn.IFS(J301 &lt;= 500, "Low Value", AND(J301 &gt; 500, J301 &lt;= 2000), "Medium Value", AND(J301 &gt; 2000, J301 &lt;= 5000), "High Value", J301 &gt; 5000, "Premium Value")</f>
        <v>Premium Value</v>
      </c>
      <c r="L301" s="51" cm="1">
        <f t="array" ref="L301">_xlfn.XLOOKUP('Cross Referenced Data'!$C301,CustomerSalesData[[#All],[Customer Name]],CustomerSalesData[[#All],[Customer Since]],,)</f>
        <v>2012</v>
      </c>
      <c r="M301" s="51">
        <f t="shared" ca="1" si="4"/>
        <v>12</v>
      </c>
      <c r="N301" s="50" t="str" cm="1">
        <f t="array" aca="1" ref="N301" ca="1">_xlfn.IFS(M301 = 1, "New Member", AND(M301 &gt; 1, M301 &lt; 5), "Bronze Member", AND(M301 &gt;= 5, M301 &lt; 10), "Silver Member", M301 &gt;= 10, "Gold Member")</f>
        <v>Gold Member</v>
      </c>
    </row>
    <row r="302" spans="2:14" x14ac:dyDescent="0.3">
      <c r="B302" s="45" t="str" cm="1">
        <f t="array" ref="B302">_xlfn.XLOOKUP('Cross Referenced Data'!$C302,CustomerPersonalData[[#All],[Customer Name]],CustomerPersonalData[[#All],[Customer ID]],,)</f>
        <v>CID0298</v>
      </c>
      <c r="C302" s="45" t="s">
        <v>602</v>
      </c>
      <c r="D302" s="46" t="s">
        <v>603</v>
      </c>
      <c r="E302" s="47">
        <v>29</v>
      </c>
      <c r="F302" s="46" t="str" cm="1">
        <f t="array" ref="F302">_xlfn.XLOOKUP('Cross Referenced Data'!$C302,CustomerSalesData[[#All],[Customer Name]],CustomerSalesData[[#All],[Age Group]],,)</f>
        <v>26 to 35</v>
      </c>
      <c r="G302" s="46" t="s">
        <v>8</v>
      </c>
      <c r="H302" s="47" cm="1">
        <f t="array" ref="H302">_xlfn.XLOOKUP('Cross Referenced Data'!$C302,CustomerSalesData[[#All],[Customer Name]],CustomerSalesData[[#All],[Total Purchases]],,,)</f>
        <v>91</v>
      </c>
      <c r="I302" s="46" t="str" cm="1">
        <f t="array" ref="I302">_xlfn.IFS(H302 &lt;= 10, "Low Purchaser", AND(H302 &gt; 10, H302 &lt;= 50), "Moderate Purchaser", AND(H302 &gt; 50, H302 &lt;= 80), "High Purchaser", H302 &gt; 80, "Top Purchaser")</f>
        <v>Top Purchaser</v>
      </c>
      <c r="J302" s="48" cm="1">
        <f t="array" ref="J302">_xlfn.XLOOKUP('Cross Referenced Data'!$C302,CustomerSalesData[[#All],[Customer Name]],CustomerSalesData[[#All],[Purchase Amount]],,)</f>
        <v>4844.62</v>
      </c>
      <c r="K302" s="46" t="str" cm="1">
        <f t="array" ref="K302">_xlfn.IFS(J302 &lt;= 500, "Low Value", AND(J302 &gt; 500, J302 &lt;= 2000), "Medium Value", AND(J302 &gt; 2000, J302 &lt;= 5000), "High Value", J302 &gt; 5000, "Premium Value")</f>
        <v>High Value</v>
      </c>
      <c r="L302" s="47" cm="1">
        <f t="array" ref="L302">_xlfn.XLOOKUP('Cross Referenced Data'!$C302,CustomerSalesData[[#All],[Customer Name]],CustomerSalesData[[#All],[Customer Since]],,)</f>
        <v>2016</v>
      </c>
      <c r="M302" s="47">
        <f t="shared" ca="1" si="4"/>
        <v>8</v>
      </c>
      <c r="N302" s="46" t="str" cm="1">
        <f t="array" aca="1" ref="N302" ca="1">_xlfn.IFS(M302 = 1, "New Member", AND(M302 &gt; 1, M302 &lt; 5), "Bronze Member", AND(M302 &gt;= 5, M302 &lt; 10), "Silver Member", M302 &gt;= 10, "Gold Member")</f>
        <v>Silver Member</v>
      </c>
    </row>
    <row r="303" spans="2:14" x14ac:dyDescent="0.3">
      <c r="B303" s="49" t="str" cm="1">
        <f t="array" ref="B303">_xlfn.XLOOKUP('Cross Referenced Data'!$C303,CustomerPersonalData[[#All],[Customer Name]],CustomerPersonalData[[#All],[Customer ID]],,)</f>
        <v>CID0299</v>
      </c>
      <c r="C303" s="49" t="s">
        <v>604</v>
      </c>
      <c r="D303" s="50" t="s">
        <v>605</v>
      </c>
      <c r="E303" s="51">
        <v>39</v>
      </c>
      <c r="F303" s="50" t="str" cm="1">
        <f t="array" ref="F303">_xlfn.XLOOKUP('Cross Referenced Data'!$C303,CustomerSalesData[[#All],[Customer Name]],CustomerSalesData[[#All],[Age Group]],,)</f>
        <v>36 to 45</v>
      </c>
      <c r="G303" s="50" t="s">
        <v>13</v>
      </c>
      <c r="H303" s="51" cm="1">
        <f t="array" ref="H303">_xlfn.XLOOKUP('Cross Referenced Data'!$C303,CustomerSalesData[[#All],[Customer Name]],CustomerSalesData[[#All],[Total Purchases]],,,)</f>
        <v>6</v>
      </c>
      <c r="I303" s="50" t="str" cm="1">
        <f t="array" ref="I303">_xlfn.IFS(H303 &lt;= 10, "Low Purchaser", AND(H303 &gt; 10, H303 &lt;= 50), "Moderate Purchaser", AND(H303 &gt; 50, H303 &lt;= 80), "High Purchaser", H303 &gt; 80, "Top Purchaser")</f>
        <v>Low Purchaser</v>
      </c>
      <c r="J303" s="52" cm="1">
        <f t="array" ref="J303">_xlfn.XLOOKUP('Cross Referenced Data'!$C303,CustomerSalesData[[#All],[Customer Name]],CustomerSalesData[[#All],[Purchase Amount]],,)</f>
        <v>4065.87</v>
      </c>
      <c r="K303" s="50" t="str" cm="1">
        <f t="array" ref="K303">_xlfn.IFS(J303 &lt;= 500, "Low Value", AND(J303 &gt; 500, J303 &lt;= 2000), "Medium Value", AND(J303 &gt; 2000, J303 &lt;= 5000), "High Value", J303 &gt; 5000, "Premium Value")</f>
        <v>High Value</v>
      </c>
      <c r="L303" s="51" cm="1">
        <f t="array" ref="L303">_xlfn.XLOOKUP('Cross Referenced Data'!$C303,CustomerSalesData[[#All],[Customer Name]],CustomerSalesData[[#All],[Customer Since]],,)</f>
        <v>2010</v>
      </c>
      <c r="M303" s="51">
        <f t="shared" ca="1" si="4"/>
        <v>14</v>
      </c>
      <c r="N303" s="50" t="str" cm="1">
        <f t="array" aca="1" ref="N303" ca="1">_xlfn.IFS(M303 = 1, "New Member", AND(M303 &gt; 1, M303 &lt; 5), "Bronze Member", AND(M303 &gt;= 5, M303 &lt; 10), "Silver Member", M303 &gt;= 10, "Gold Member")</f>
        <v>Gold Member</v>
      </c>
    </row>
    <row r="304" spans="2:14" x14ac:dyDescent="0.3">
      <c r="B304" s="45" t="str" cm="1">
        <f t="array" ref="B304">_xlfn.XLOOKUP('Cross Referenced Data'!$C304,CustomerPersonalData[[#All],[Customer Name]],CustomerPersonalData[[#All],[Customer ID]],,)</f>
        <v>CID0300</v>
      </c>
      <c r="C304" s="45" t="s">
        <v>606</v>
      </c>
      <c r="D304" s="46" t="s">
        <v>607</v>
      </c>
      <c r="E304" s="47">
        <v>48</v>
      </c>
      <c r="F304" s="46" t="str" cm="1">
        <f t="array" ref="F304">_xlfn.XLOOKUP('Cross Referenced Data'!$C304,CustomerSalesData[[#All],[Customer Name]],CustomerSalesData[[#All],[Age Group]],,)</f>
        <v>46 to 55</v>
      </c>
      <c r="G304" s="46" t="s">
        <v>8</v>
      </c>
      <c r="H304" s="47" cm="1">
        <f t="array" ref="H304">_xlfn.XLOOKUP('Cross Referenced Data'!$C304,CustomerSalesData[[#All],[Customer Name]],CustomerSalesData[[#All],[Total Purchases]],,,)</f>
        <v>28</v>
      </c>
      <c r="I304" s="46" t="str" cm="1">
        <f t="array" ref="I304">_xlfn.IFS(H304 &lt;= 10, "Low Purchaser", AND(H304 &gt; 10, H304 &lt;= 50), "Moderate Purchaser", AND(H304 &gt; 50, H304 &lt;= 80), "High Purchaser", H304 &gt; 80, "Top Purchaser")</f>
        <v>Moderate Purchaser</v>
      </c>
      <c r="J304" s="48" cm="1">
        <f t="array" ref="J304">_xlfn.XLOOKUP('Cross Referenced Data'!$C304,CustomerSalesData[[#All],[Customer Name]],CustomerSalesData[[#All],[Purchase Amount]],,)</f>
        <v>1432.9</v>
      </c>
      <c r="K304" s="46" t="str" cm="1">
        <f t="array" ref="K304">_xlfn.IFS(J304 &lt;= 500, "Low Value", AND(J304 &gt; 500, J304 &lt;= 2000), "Medium Value", AND(J304 &gt; 2000, J304 &lt;= 5000), "High Value", J304 &gt; 5000, "Premium Value")</f>
        <v>Medium Value</v>
      </c>
      <c r="L304" s="47" cm="1">
        <f t="array" ref="L304">_xlfn.XLOOKUP('Cross Referenced Data'!$C304,CustomerSalesData[[#All],[Customer Name]],CustomerSalesData[[#All],[Customer Since]],,)</f>
        <v>2010</v>
      </c>
      <c r="M304" s="47">
        <f t="shared" ca="1" si="4"/>
        <v>14</v>
      </c>
      <c r="N304" s="46" t="str" cm="1">
        <f t="array" aca="1" ref="N304" ca="1">_xlfn.IFS(M304 = 1, "New Member", AND(M304 &gt; 1, M304 &lt; 5), "Bronze Member", AND(M304 &gt;= 5, M304 &lt; 10), "Silver Member", M304 &gt;= 10, "Gold Member")</f>
        <v>Gold Member</v>
      </c>
    </row>
    <row r="305" spans="2:14" x14ac:dyDescent="0.3">
      <c r="B305" s="49" t="str" cm="1">
        <f t="array" ref="B305">_xlfn.XLOOKUP('Cross Referenced Data'!$C305,CustomerPersonalData[[#All],[Customer Name]],CustomerPersonalData[[#All],[Customer ID]],,)</f>
        <v>CID0301</v>
      </c>
      <c r="C305" s="49" t="s">
        <v>608</v>
      </c>
      <c r="D305" s="50" t="s">
        <v>609</v>
      </c>
      <c r="E305" s="51">
        <v>67</v>
      </c>
      <c r="F305" s="50" t="str" cm="1">
        <f t="array" ref="F305">_xlfn.XLOOKUP('Cross Referenced Data'!$C305,CustomerSalesData[[#All],[Customer Name]],CustomerSalesData[[#All],[Age Group]],,)</f>
        <v>66 to 70</v>
      </c>
      <c r="G305" s="50" t="s">
        <v>8</v>
      </c>
      <c r="H305" s="51" cm="1">
        <f t="array" ref="H305">_xlfn.XLOOKUP('Cross Referenced Data'!$C305,CustomerSalesData[[#All],[Customer Name]],CustomerSalesData[[#All],[Total Purchases]],,,)</f>
        <v>71</v>
      </c>
      <c r="I305" s="50" t="str" cm="1">
        <f t="array" ref="I305">_xlfn.IFS(H305 &lt;= 10, "Low Purchaser", AND(H305 &gt; 10, H305 &lt;= 50), "Moderate Purchaser", AND(H305 &gt; 50, H305 &lt;= 80), "High Purchaser", H305 &gt; 80, "Top Purchaser")</f>
        <v>High Purchaser</v>
      </c>
      <c r="J305" s="52" cm="1">
        <f t="array" ref="J305">_xlfn.XLOOKUP('Cross Referenced Data'!$C305,CustomerSalesData[[#All],[Customer Name]],CustomerSalesData[[#All],[Purchase Amount]],,)</f>
        <v>9674.18</v>
      </c>
      <c r="K305" s="50" t="str" cm="1">
        <f t="array" ref="K305">_xlfn.IFS(J305 &lt;= 500, "Low Value", AND(J305 &gt; 500, J305 &lt;= 2000), "Medium Value", AND(J305 &gt; 2000, J305 &lt;= 5000), "High Value", J305 &gt; 5000, "Premium Value")</f>
        <v>Premium Value</v>
      </c>
      <c r="L305" s="51" cm="1">
        <f t="array" ref="L305">_xlfn.XLOOKUP('Cross Referenced Data'!$C305,CustomerSalesData[[#All],[Customer Name]],CustomerSalesData[[#All],[Customer Since]],,)</f>
        <v>2014</v>
      </c>
      <c r="M305" s="51">
        <f t="shared" ca="1" si="4"/>
        <v>10</v>
      </c>
      <c r="N305" s="50" t="str" cm="1">
        <f t="array" aca="1" ref="N305" ca="1">_xlfn.IFS(M305 = 1, "New Member", AND(M305 &gt; 1, M305 &lt; 5), "Bronze Member", AND(M305 &gt;= 5, M305 &lt; 10), "Silver Member", M305 &gt;= 10, "Gold Member")</f>
        <v>Gold Member</v>
      </c>
    </row>
    <row r="306" spans="2:14" x14ac:dyDescent="0.3">
      <c r="B306" s="45" t="str" cm="1">
        <f t="array" ref="B306">_xlfn.XLOOKUP('Cross Referenced Data'!$C306,CustomerPersonalData[[#All],[Customer Name]],CustomerPersonalData[[#All],[Customer ID]],,)</f>
        <v>CID0302</v>
      </c>
      <c r="C306" s="45" t="s">
        <v>610</v>
      </c>
      <c r="D306" s="46" t="s">
        <v>611</v>
      </c>
      <c r="E306" s="47">
        <v>20</v>
      </c>
      <c r="F306" s="46" t="str" cm="1">
        <f t="array" ref="F306">_xlfn.XLOOKUP('Cross Referenced Data'!$C306,CustomerSalesData[[#All],[Customer Name]],CustomerSalesData[[#All],[Age Group]],,)</f>
        <v>18 to 25</v>
      </c>
      <c r="G306" s="46" t="s">
        <v>8</v>
      </c>
      <c r="H306" s="47" cm="1">
        <f t="array" ref="H306">_xlfn.XLOOKUP('Cross Referenced Data'!$C306,CustomerSalesData[[#All],[Customer Name]],CustomerSalesData[[#All],[Total Purchases]],,,)</f>
        <v>25</v>
      </c>
      <c r="I306" s="46" t="str" cm="1">
        <f t="array" ref="I306">_xlfn.IFS(H306 &lt;= 10, "Low Purchaser", AND(H306 &gt; 10, H306 &lt;= 50), "Moderate Purchaser", AND(H306 &gt; 50, H306 &lt;= 80), "High Purchaser", H306 &gt; 80, "Top Purchaser")</f>
        <v>Moderate Purchaser</v>
      </c>
      <c r="J306" s="48" cm="1">
        <f t="array" ref="J306">_xlfn.XLOOKUP('Cross Referenced Data'!$C306,CustomerSalesData[[#All],[Customer Name]],CustomerSalesData[[#All],[Purchase Amount]],,)</f>
        <v>4500.1499999999996</v>
      </c>
      <c r="K306" s="46" t="str" cm="1">
        <f t="array" ref="K306">_xlfn.IFS(J306 &lt;= 500, "Low Value", AND(J306 &gt; 500, J306 &lt;= 2000), "Medium Value", AND(J306 &gt; 2000, J306 &lt;= 5000), "High Value", J306 &gt; 5000, "Premium Value")</f>
        <v>High Value</v>
      </c>
      <c r="L306" s="47" cm="1">
        <f t="array" ref="L306">_xlfn.XLOOKUP('Cross Referenced Data'!$C306,CustomerSalesData[[#All],[Customer Name]],CustomerSalesData[[#All],[Customer Since]],,)</f>
        <v>2020</v>
      </c>
      <c r="M306" s="47">
        <f t="shared" ca="1" si="4"/>
        <v>4</v>
      </c>
      <c r="N306" s="46" t="str" cm="1">
        <f t="array" aca="1" ref="N306" ca="1">_xlfn.IFS(M306 = 1, "New Member", AND(M306 &gt; 1, M306 &lt; 5), "Bronze Member", AND(M306 &gt;= 5, M306 &lt; 10), "Silver Member", M306 &gt;= 10, "Gold Member")</f>
        <v>Bronze Member</v>
      </c>
    </row>
    <row r="307" spans="2:14" x14ac:dyDescent="0.3">
      <c r="B307" s="49" t="str" cm="1">
        <f t="array" ref="B307">_xlfn.XLOOKUP('Cross Referenced Data'!$C307,CustomerPersonalData[[#All],[Customer Name]],CustomerPersonalData[[#All],[Customer ID]],,)</f>
        <v>CID0303</v>
      </c>
      <c r="C307" s="49" t="s">
        <v>612</v>
      </c>
      <c r="D307" s="50" t="s">
        <v>613</v>
      </c>
      <c r="E307" s="51">
        <v>65</v>
      </c>
      <c r="F307" s="50" t="str" cm="1">
        <f t="array" ref="F307">_xlfn.XLOOKUP('Cross Referenced Data'!$C307,CustomerSalesData[[#All],[Customer Name]],CustomerSalesData[[#All],[Age Group]],,)</f>
        <v>56 to 65</v>
      </c>
      <c r="G307" s="50" t="s">
        <v>8</v>
      </c>
      <c r="H307" s="51" cm="1">
        <f t="array" ref="H307">_xlfn.XLOOKUP('Cross Referenced Data'!$C307,CustomerSalesData[[#All],[Customer Name]],CustomerSalesData[[#All],[Total Purchases]],,,)</f>
        <v>52</v>
      </c>
      <c r="I307" s="50" t="str" cm="1">
        <f t="array" ref="I307">_xlfn.IFS(H307 &lt;= 10, "Low Purchaser", AND(H307 &gt; 10, H307 &lt;= 50), "Moderate Purchaser", AND(H307 &gt; 50, H307 &lt;= 80), "High Purchaser", H307 &gt; 80, "Top Purchaser")</f>
        <v>High Purchaser</v>
      </c>
      <c r="J307" s="52" cm="1">
        <f t="array" ref="J307">_xlfn.XLOOKUP('Cross Referenced Data'!$C307,CustomerSalesData[[#All],[Customer Name]],CustomerSalesData[[#All],[Purchase Amount]],,)</f>
        <v>7851.75</v>
      </c>
      <c r="K307" s="50" t="str" cm="1">
        <f t="array" ref="K307">_xlfn.IFS(J307 &lt;= 500, "Low Value", AND(J307 &gt; 500, J307 &lt;= 2000), "Medium Value", AND(J307 &gt; 2000, J307 &lt;= 5000), "High Value", J307 &gt; 5000, "Premium Value")</f>
        <v>Premium Value</v>
      </c>
      <c r="L307" s="51" cm="1">
        <f t="array" ref="L307">_xlfn.XLOOKUP('Cross Referenced Data'!$C307,CustomerSalesData[[#All],[Customer Name]],CustomerSalesData[[#All],[Customer Since]],,)</f>
        <v>2012</v>
      </c>
      <c r="M307" s="51">
        <f t="shared" ca="1" si="4"/>
        <v>12</v>
      </c>
      <c r="N307" s="50" t="str" cm="1">
        <f t="array" aca="1" ref="N307" ca="1">_xlfn.IFS(M307 = 1, "New Member", AND(M307 &gt; 1, M307 &lt; 5), "Bronze Member", AND(M307 &gt;= 5, M307 &lt; 10), "Silver Member", M307 &gt;= 10, "Gold Member")</f>
        <v>Gold Member</v>
      </c>
    </row>
    <row r="308" spans="2:14" x14ac:dyDescent="0.3">
      <c r="B308" s="45" t="str" cm="1">
        <f t="array" ref="B308">_xlfn.XLOOKUP('Cross Referenced Data'!$C308,CustomerPersonalData[[#All],[Customer Name]],CustomerPersonalData[[#All],[Customer ID]],,)</f>
        <v>CID0304</v>
      </c>
      <c r="C308" s="45" t="s">
        <v>614</v>
      </c>
      <c r="D308" s="46" t="s">
        <v>615</v>
      </c>
      <c r="E308" s="47">
        <v>66</v>
      </c>
      <c r="F308" s="46" t="str" cm="1">
        <f t="array" ref="F308">_xlfn.XLOOKUP('Cross Referenced Data'!$C308,CustomerSalesData[[#All],[Customer Name]],CustomerSalesData[[#All],[Age Group]],,)</f>
        <v>66 to 70</v>
      </c>
      <c r="G308" s="46" t="s">
        <v>8</v>
      </c>
      <c r="H308" s="47" cm="1">
        <f t="array" ref="H308">_xlfn.XLOOKUP('Cross Referenced Data'!$C308,CustomerSalesData[[#All],[Customer Name]],CustomerSalesData[[#All],[Total Purchases]],,,)</f>
        <v>2</v>
      </c>
      <c r="I308" s="46" t="str" cm="1">
        <f t="array" ref="I308">_xlfn.IFS(H308 &lt;= 10, "Low Purchaser", AND(H308 &gt; 10, H308 &lt;= 50), "Moderate Purchaser", AND(H308 &gt; 50, H308 &lt;= 80), "High Purchaser", H308 &gt; 80, "Top Purchaser")</f>
        <v>Low Purchaser</v>
      </c>
      <c r="J308" s="48" cm="1">
        <f t="array" ref="J308">_xlfn.XLOOKUP('Cross Referenced Data'!$C308,CustomerSalesData[[#All],[Customer Name]],CustomerSalesData[[#All],[Purchase Amount]],,)</f>
        <v>8751.2000000000007</v>
      </c>
      <c r="K308" s="46" t="str" cm="1">
        <f t="array" ref="K308">_xlfn.IFS(J308 &lt;= 500, "Low Value", AND(J308 &gt; 500, J308 &lt;= 2000), "Medium Value", AND(J308 &gt; 2000, J308 &lt;= 5000), "High Value", J308 &gt; 5000, "Premium Value")</f>
        <v>Premium Value</v>
      </c>
      <c r="L308" s="47" cm="1">
        <f t="array" ref="L308">_xlfn.XLOOKUP('Cross Referenced Data'!$C308,CustomerSalesData[[#All],[Customer Name]],CustomerSalesData[[#All],[Customer Since]],,)</f>
        <v>2017</v>
      </c>
      <c r="M308" s="47">
        <f t="shared" ca="1" si="4"/>
        <v>7</v>
      </c>
      <c r="N308" s="46" t="str" cm="1">
        <f t="array" aca="1" ref="N308" ca="1">_xlfn.IFS(M308 = 1, "New Member", AND(M308 &gt; 1, M308 &lt; 5), "Bronze Member", AND(M308 &gt;= 5, M308 &lt; 10), "Silver Member", M308 &gt;= 10, "Gold Member")</f>
        <v>Silver Member</v>
      </c>
    </row>
    <row r="309" spans="2:14" x14ac:dyDescent="0.3">
      <c r="B309" s="49" t="str" cm="1">
        <f t="array" ref="B309">_xlfn.XLOOKUP('Cross Referenced Data'!$C309,CustomerPersonalData[[#All],[Customer Name]],CustomerPersonalData[[#All],[Customer ID]],,)</f>
        <v>CID0305</v>
      </c>
      <c r="C309" s="49" t="s">
        <v>616</v>
      </c>
      <c r="D309" s="50" t="s">
        <v>617</v>
      </c>
      <c r="E309" s="51">
        <v>48</v>
      </c>
      <c r="F309" s="50" t="str" cm="1">
        <f t="array" ref="F309">_xlfn.XLOOKUP('Cross Referenced Data'!$C309,CustomerSalesData[[#All],[Customer Name]],CustomerSalesData[[#All],[Age Group]],,)</f>
        <v>46 to 55</v>
      </c>
      <c r="G309" s="50" t="s">
        <v>8</v>
      </c>
      <c r="H309" s="51" cm="1">
        <f t="array" ref="H309">_xlfn.XLOOKUP('Cross Referenced Data'!$C309,CustomerSalesData[[#All],[Customer Name]],CustomerSalesData[[#All],[Total Purchases]],,,)</f>
        <v>97</v>
      </c>
      <c r="I309" s="50" t="str" cm="1">
        <f t="array" ref="I309">_xlfn.IFS(H309 &lt;= 10, "Low Purchaser", AND(H309 &gt; 10, H309 &lt;= 50), "Moderate Purchaser", AND(H309 &gt; 50, H309 &lt;= 80), "High Purchaser", H309 &gt; 80, "Top Purchaser")</f>
        <v>Top Purchaser</v>
      </c>
      <c r="J309" s="52" cm="1">
        <f t="array" ref="J309">_xlfn.XLOOKUP('Cross Referenced Data'!$C309,CustomerSalesData[[#All],[Customer Name]],CustomerSalesData[[#All],[Purchase Amount]],,)</f>
        <v>2586.39</v>
      </c>
      <c r="K309" s="50" t="str" cm="1">
        <f t="array" ref="K309">_xlfn.IFS(J309 &lt;= 500, "Low Value", AND(J309 &gt; 500, J309 &lt;= 2000), "Medium Value", AND(J309 &gt; 2000, J309 &lt;= 5000), "High Value", J309 &gt; 5000, "Premium Value")</f>
        <v>High Value</v>
      </c>
      <c r="L309" s="51" cm="1">
        <f t="array" ref="L309">_xlfn.XLOOKUP('Cross Referenced Data'!$C309,CustomerSalesData[[#All],[Customer Name]],CustomerSalesData[[#All],[Customer Since]],,)</f>
        <v>2011</v>
      </c>
      <c r="M309" s="51">
        <f t="shared" ca="1" si="4"/>
        <v>13</v>
      </c>
      <c r="N309" s="50" t="str" cm="1">
        <f t="array" aca="1" ref="N309" ca="1">_xlfn.IFS(M309 = 1, "New Member", AND(M309 &gt; 1, M309 &lt; 5), "Bronze Member", AND(M309 &gt;= 5, M309 &lt; 10), "Silver Member", M309 &gt;= 10, "Gold Member")</f>
        <v>Gold Member</v>
      </c>
    </row>
    <row r="310" spans="2:14" x14ac:dyDescent="0.3">
      <c r="B310" s="45" t="str" cm="1">
        <f t="array" ref="B310">_xlfn.XLOOKUP('Cross Referenced Data'!$C310,CustomerPersonalData[[#All],[Customer Name]],CustomerPersonalData[[#All],[Customer ID]],,)</f>
        <v>CID0306</v>
      </c>
      <c r="C310" s="45" t="s">
        <v>618</v>
      </c>
      <c r="D310" s="46" t="s">
        <v>619</v>
      </c>
      <c r="E310" s="47">
        <v>69</v>
      </c>
      <c r="F310" s="46" t="str" cm="1">
        <f t="array" ref="F310">_xlfn.XLOOKUP('Cross Referenced Data'!$C310,CustomerSalesData[[#All],[Customer Name]],CustomerSalesData[[#All],[Age Group]],,)</f>
        <v>66 to 70</v>
      </c>
      <c r="G310" s="46" t="s">
        <v>8</v>
      </c>
      <c r="H310" s="47" cm="1">
        <f t="array" ref="H310">_xlfn.XLOOKUP('Cross Referenced Data'!$C310,CustomerSalesData[[#All],[Customer Name]],CustomerSalesData[[#All],[Total Purchases]],,,)</f>
        <v>5</v>
      </c>
      <c r="I310" s="46" t="str" cm="1">
        <f t="array" ref="I310">_xlfn.IFS(H310 &lt;= 10, "Low Purchaser", AND(H310 &gt; 10, H310 &lt;= 50), "Moderate Purchaser", AND(H310 &gt; 50, H310 &lt;= 80), "High Purchaser", H310 &gt; 80, "Top Purchaser")</f>
        <v>Low Purchaser</v>
      </c>
      <c r="J310" s="48" cm="1">
        <f t="array" ref="J310">_xlfn.XLOOKUP('Cross Referenced Data'!$C310,CustomerSalesData[[#All],[Customer Name]],CustomerSalesData[[#All],[Purchase Amount]],,)</f>
        <v>1368.9</v>
      </c>
      <c r="K310" s="46" t="str" cm="1">
        <f t="array" ref="K310">_xlfn.IFS(J310 &lt;= 500, "Low Value", AND(J310 &gt; 500, J310 &lt;= 2000), "Medium Value", AND(J310 &gt; 2000, J310 &lt;= 5000), "High Value", J310 &gt; 5000, "Premium Value")</f>
        <v>Medium Value</v>
      </c>
      <c r="L310" s="47" cm="1">
        <f t="array" ref="L310">_xlfn.XLOOKUP('Cross Referenced Data'!$C310,CustomerSalesData[[#All],[Customer Name]],CustomerSalesData[[#All],[Customer Since]],,)</f>
        <v>2011</v>
      </c>
      <c r="M310" s="47">
        <f t="shared" ca="1" si="4"/>
        <v>13</v>
      </c>
      <c r="N310" s="46" t="str" cm="1">
        <f t="array" aca="1" ref="N310" ca="1">_xlfn.IFS(M310 = 1, "New Member", AND(M310 &gt; 1, M310 &lt; 5), "Bronze Member", AND(M310 &gt;= 5, M310 &lt; 10), "Silver Member", M310 &gt;= 10, "Gold Member")</f>
        <v>Gold Member</v>
      </c>
    </row>
    <row r="311" spans="2:14" x14ac:dyDescent="0.3">
      <c r="B311" s="49" t="str" cm="1">
        <f t="array" ref="B311">_xlfn.XLOOKUP('Cross Referenced Data'!$C311,CustomerPersonalData[[#All],[Customer Name]],CustomerPersonalData[[#All],[Customer ID]],,)</f>
        <v>CID0307</v>
      </c>
      <c r="C311" s="49" t="s">
        <v>620</v>
      </c>
      <c r="D311" s="50" t="s">
        <v>621</v>
      </c>
      <c r="E311" s="51">
        <v>54</v>
      </c>
      <c r="F311" s="50" t="str" cm="1">
        <f t="array" ref="F311">_xlfn.XLOOKUP('Cross Referenced Data'!$C311,CustomerSalesData[[#All],[Customer Name]],CustomerSalesData[[#All],[Age Group]],,)</f>
        <v>46 to 55</v>
      </c>
      <c r="G311" s="50" t="s">
        <v>13</v>
      </c>
      <c r="H311" s="51" cm="1">
        <f t="array" ref="H311">_xlfn.XLOOKUP('Cross Referenced Data'!$C311,CustomerSalesData[[#All],[Customer Name]],CustomerSalesData[[#All],[Total Purchases]],,,)</f>
        <v>94</v>
      </c>
      <c r="I311" s="50" t="str" cm="1">
        <f t="array" ref="I311">_xlfn.IFS(H311 &lt;= 10, "Low Purchaser", AND(H311 &gt; 10, H311 &lt;= 50), "Moderate Purchaser", AND(H311 &gt; 50, H311 &lt;= 80), "High Purchaser", H311 &gt; 80, "Top Purchaser")</f>
        <v>Top Purchaser</v>
      </c>
      <c r="J311" s="52" cm="1">
        <f t="array" ref="J311">_xlfn.XLOOKUP('Cross Referenced Data'!$C311,CustomerSalesData[[#All],[Customer Name]],CustomerSalesData[[#All],[Purchase Amount]],,)</f>
        <v>6054.14</v>
      </c>
      <c r="K311" s="50" t="str" cm="1">
        <f t="array" ref="K311">_xlfn.IFS(J311 &lt;= 500, "Low Value", AND(J311 &gt; 500, J311 &lt;= 2000), "Medium Value", AND(J311 &gt; 2000, J311 &lt;= 5000), "High Value", J311 &gt; 5000, "Premium Value")</f>
        <v>Premium Value</v>
      </c>
      <c r="L311" s="51" cm="1">
        <f t="array" ref="L311">_xlfn.XLOOKUP('Cross Referenced Data'!$C311,CustomerSalesData[[#All],[Customer Name]],CustomerSalesData[[#All],[Customer Since]],,)</f>
        <v>2023</v>
      </c>
      <c r="M311" s="51">
        <f t="shared" ca="1" si="4"/>
        <v>1</v>
      </c>
      <c r="N311" s="50" t="str" cm="1">
        <f t="array" aca="1" ref="N311" ca="1">_xlfn.IFS(M311 = 1, "New Member", AND(M311 &gt; 1, M311 &lt; 5), "Bronze Member", AND(M311 &gt;= 5, M311 &lt; 10), "Silver Member", M311 &gt;= 10, "Gold Member")</f>
        <v>New Member</v>
      </c>
    </row>
    <row r="312" spans="2:14" x14ac:dyDescent="0.3">
      <c r="B312" s="45" t="str" cm="1">
        <f t="array" ref="B312">_xlfn.XLOOKUP('Cross Referenced Data'!$C312,CustomerPersonalData[[#All],[Customer Name]],CustomerPersonalData[[#All],[Customer ID]],,)</f>
        <v>CID0308</v>
      </c>
      <c r="C312" s="45" t="s">
        <v>622</v>
      </c>
      <c r="D312" s="46" t="s">
        <v>623</v>
      </c>
      <c r="E312" s="47">
        <v>61</v>
      </c>
      <c r="F312" s="46" t="str" cm="1">
        <f t="array" ref="F312">_xlfn.XLOOKUP('Cross Referenced Data'!$C312,CustomerSalesData[[#All],[Customer Name]],CustomerSalesData[[#All],[Age Group]],,)</f>
        <v>56 to 65</v>
      </c>
      <c r="G312" s="46" t="s">
        <v>13</v>
      </c>
      <c r="H312" s="47" cm="1">
        <f t="array" ref="H312">_xlfn.XLOOKUP('Cross Referenced Data'!$C312,CustomerSalesData[[#All],[Customer Name]],CustomerSalesData[[#All],[Total Purchases]],,,)</f>
        <v>21</v>
      </c>
      <c r="I312" s="46" t="str" cm="1">
        <f t="array" ref="I312">_xlfn.IFS(H312 &lt;= 10, "Low Purchaser", AND(H312 &gt; 10, H312 &lt;= 50), "Moderate Purchaser", AND(H312 &gt; 50, H312 &lt;= 80), "High Purchaser", H312 &gt; 80, "Top Purchaser")</f>
        <v>Moderate Purchaser</v>
      </c>
      <c r="J312" s="48" cm="1">
        <f t="array" ref="J312">_xlfn.XLOOKUP('Cross Referenced Data'!$C312,CustomerSalesData[[#All],[Customer Name]],CustomerSalesData[[#All],[Purchase Amount]],,)</f>
        <v>3461.32</v>
      </c>
      <c r="K312" s="46" t="str" cm="1">
        <f t="array" ref="K312">_xlfn.IFS(J312 &lt;= 500, "Low Value", AND(J312 &gt; 500, J312 &lt;= 2000), "Medium Value", AND(J312 &gt; 2000, J312 &lt;= 5000), "High Value", J312 &gt; 5000, "Premium Value")</f>
        <v>High Value</v>
      </c>
      <c r="L312" s="47" cm="1">
        <f t="array" ref="L312">_xlfn.XLOOKUP('Cross Referenced Data'!$C312,CustomerSalesData[[#All],[Customer Name]],CustomerSalesData[[#All],[Customer Since]],,)</f>
        <v>2013</v>
      </c>
      <c r="M312" s="47">
        <f t="shared" ca="1" si="4"/>
        <v>11</v>
      </c>
      <c r="N312" s="46" t="str" cm="1">
        <f t="array" aca="1" ref="N312" ca="1">_xlfn.IFS(M312 = 1, "New Member", AND(M312 &gt; 1, M312 &lt; 5), "Bronze Member", AND(M312 &gt;= 5, M312 &lt; 10), "Silver Member", M312 &gt;= 10, "Gold Member")</f>
        <v>Gold Member</v>
      </c>
    </row>
    <row r="313" spans="2:14" x14ac:dyDescent="0.3">
      <c r="B313" s="49" t="str" cm="1">
        <f t="array" ref="B313">_xlfn.XLOOKUP('Cross Referenced Data'!$C313,CustomerPersonalData[[#All],[Customer Name]],CustomerPersonalData[[#All],[Customer ID]],,)</f>
        <v>CID0309</v>
      </c>
      <c r="C313" s="49" t="s">
        <v>624</v>
      </c>
      <c r="D313" s="50" t="s">
        <v>625</v>
      </c>
      <c r="E313" s="51">
        <v>36</v>
      </c>
      <c r="F313" s="50" t="str" cm="1">
        <f t="array" ref="F313">_xlfn.XLOOKUP('Cross Referenced Data'!$C313,CustomerSalesData[[#All],[Customer Name]],CustomerSalesData[[#All],[Age Group]],,)</f>
        <v>36 to 45</v>
      </c>
      <c r="G313" s="50" t="s">
        <v>8</v>
      </c>
      <c r="H313" s="51" cm="1">
        <f t="array" ref="H313">_xlfn.XLOOKUP('Cross Referenced Data'!$C313,CustomerSalesData[[#All],[Customer Name]],CustomerSalesData[[#All],[Total Purchases]],,,)</f>
        <v>17</v>
      </c>
      <c r="I313" s="50" t="str" cm="1">
        <f t="array" ref="I313">_xlfn.IFS(H313 &lt;= 10, "Low Purchaser", AND(H313 &gt; 10, H313 &lt;= 50), "Moderate Purchaser", AND(H313 &gt; 50, H313 &lt;= 80), "High Purchaser", H313 &gt; 80, "Top Purchaser")</f>
        <v>Moderate Purchaser</v>
      </c>
      <c r="J313" s="52" cm="1">
        <f t="array" ref="J313">_xlfn.XLOOKUP('Cross Referenced Data'!$C313,CustomerSalesData[[#All],[Customer Name]],CustomerSalesData[[#All],[Purchase Amount]],,)</f>
        <v>285.02</v>
      </c>
      <c r="K313" s="50" t="str" cm="1">
        <f t="array" ref="K313">_xlfn.IFS(J313 &lt;= 500, "Low Value", AND(J313 &gt; 500, J313 &lt;= 2000), "Medium Value", AND(J313 &gt; 2000, J313 &lt;= 5000), "High Value", J313 &gt; 5000, "Premium Value")</f>
        <v>Low Value</v>
      </c>
      <c r="L313" s="51" cm="1">
        <f t="array" ref="L313">_xlfn.XLOOKUP('Cross Referenced Data'!$C313,CustomerSalesData[[#All],[Customer Name]],CustomerSalesData[[#All],[Customer Since]],,)</f>
        <v>2020</v>
      </c>
      <c r="M313" s="51">
        <f t="shared" ca="1" si="4"/>
        <v>4</v>
      </c>
      <c r="N313" s="50" t="str" cm="1">
        <f t="array" aca="1" ref="N313" ca="1">_xlfn.IFS(M313 = 1, "New Member", AND(M313 &gt; 1, M313 &lt; 5), "Bronze Member", AND(M313 &gt;= 5, M313 &lt; 10), "Silver Member", M313 &gt;= 10, "Gold Member")</f>
        <v>Bronze Member</v>
      </c>
    </row>
    <row r="314" spans="2:14" x14ac:dyDescent="0.3">
      <c r="B314" s="45" t="str" cm="1">
        <f t="array" ref="B314">_xlfn.XLOOKUP('Cross Referenced Data'!$C314,CustomerPersonalData[[#All],[Customer Name]],CustomerPersonalData[[#All],[Customer ID]],,)</f>
        <v>CID0310</v>
      </c>
      <c r="C314" s="45" t="s">
        <v>626</v>
      </c>
      <c r="D314" s="46" t="s">
        <v>627</v>
      </c>
      <c r="E314" s="47">
        <v>19</v>
      </c>
      <c r="F314" s="46" t="str" cm="1">
        <f t="array" ref="F314">_xlfn.XLOOKUP('Cross Referenced Data'!$C314,CustomerSalesData[[#All],[Customer Name]],CustomerSalesData[[#All],[Age Group]],,)</f>
        <v>18 to 25</v>
      </c>
      <c r="G314" s="46" t="s">
        <v>8</v>
      </c>
      <c r="H314" s="47" cm="1">
        <f t="array" ref="H314">_xlfn.XLOOKUP('Cross Referenced Data'!$C314,CustomerSalesData[[#All],[Customer Name]],CustomerSalesData[[#All],[Total Purchases]],,,)</f>
        <v>30</v>
      </c>
      <c r="I314" s="46" t="str" cm="1">
        <f t="array" ref="I314">_xlfn.IFS(H314 &lt;= 10, "Low Purchaser", AND(H314 &gt; 10, H314 &lt;= 50), "Moderate Purchaser", AND(H314 &gt; 50, H314 &lt;= 80), "High Purchaser", H314 &gt; 80, "Top Purchaser")</f>
        <v>Moderate Purchaser</v>
      </c>
      <c r="J314" s="48" cm="1">
        <f t="array" ref="J314">_xlfn.XLOOKUP('Cross Referenced Data'!$C314,CustomerSalesData[[#All],[Customer Name]],CustomerSalesData[[#All],[Purchase Amount]],,)</f>
        <v>6064.76</v>
      </c>
      <c r="K314" s="46" t="str" cm="1">
        <f t="array" ref="K314">_xlfn.IFS(J314 &lt;= 500, "Low Value", AND(J314 &gt; 500, J314 &lt;= 2000), "Medium Value", AND(J314 &gt; 2000, J314 &lt;= 5000), "High Value", J314 &gt; 5000, "Premium Value")</f>
        <v>Premium Value</v>
      </c>
      <c r="L314" s="47" cm="1">
        <f t="array" ref="L314">_xlfn.XLOOKUP('Cross Referenced Data'!$C314,CustomerSalesData[[#All],[Customer Name]],CustomerSalesData[[#All],[Customer Since]],,)</f>
        <v>2014</v>
      </c>
      <c r="M314" s="47">
        <f t="shared" ca="1" si="4"/>
        <v>10</v>
      </c>
      <c r="N314" s="46" t="str" cm="1">
        <f t="array" aca="1" ref="N314" ca="1">_xlfn.IFS(M314 = 1, "New Member", AND(M314 &gt; 1, M314 &lt; 5), "Bronze Member", AND(M314 &gt;= 5, M314 &lt; 10), "Silver Member", M314 &gt;= 10, "Gold Member")</f>
        <v>Gold Member</v>
      </c>
    </row>
    <row r="315" spans="2:14" x14ac:dyDescent="0.3">
      <c r="B315" s="49" t="str" cm="1">
        <f t="array" ref="B315">_xlfn.XLOOKUP('Cross Referenced Data'!$C315,CustomerPersonalData[[#All],[Customer Name]],CustomerPersonalData[[#All],[Customer ID]],,)</f>
        <v>CID0311</v>
      </c>
      <c r="C315" s="49" t="s">
        <v>628</v>
      </c>
      <c r="D315" s="50" t="s">
        <v>629</v>
      </c>
      <c r="E315" s="51">
        <v>28</v>
      </c>
      <c r="F315" s="50" t="str" cm="1">
        <f t="array" ref="F315">_xlfn.XLOOKUP('Cross Referenced Data'!$C315,CustomerSalesData[[#All],[Customer Name]],CustomerSalesData[[#All],[Age Group]],,)</f>
        <v>26 to 35</v>
      </c>
      <c r="G315" s="50" t="s">
        <v>8</v>
      </c>
      <c r="H315" s="51" cm="1">
        <f t="array" ref="H315">_xlfn.XLOOKUP('Cross Referenced Data'!$C315,CustomerSalesData[[#All],[Customer Name]],CustomerSalesData[[#All],[Total Purchases]],,,)</f>
        <v>2</v>
      </c>
      <c r="I315" s="50" t="str" cm="1">
        <f t="array" ref="I315">_xlfn.IFS(H315 &lt;= 10, "Low Purchaser", AND(H315 &gt; 10, H315 &lt;= 50), "Moderate Purchaser", AND(H315 &gt; 50, H315 &lt;= 80), "High Purchaser", H315 &gt; 80, "Top Purchaser")</f>
        <v>Low Purchaser</v>
      </c>
      <c r="J315" s="52" cm="1">
        <f t="array" ref="J315">_xlfn.XLOOKUP('Cross Referenced Data'!$C315,CustomerSalesData[[#All],[Customer Name]],CustomerSalesData[[#All],[Purchase Amount]],,)</f>
        <v>5652.49</v>
      </c>
      <c r="K315" s="50" t="str" cm="1">
        <f t="array" ref="K315">_xlfn.IFS(J315 &lt;= 500, "Low Value", AND(J315 &gt; 500, J315 &lt;= 2000), "Medium Value", AND(J315 &gt; 2000, J315 &lt;= 5000), "High Value", J315 &gt; 5000, "Premium Value")</f>
        <v>Premium Value</v>
      </c>
      <c r="L315" s="51" cm="1">
        <f t="array" ref="L315">_xlfn.XLOOKUP('Cross Referenced Data'!$C315,CustomerSalesData[[#All],[Customer Name]],CustomerSalesData[[#All],[Customer Since]],,)</f>
        <v>2019</v>
      </c>
      <c r="M315" s="51">
        <f t="shared" ca="1" si="4"/>
        <v>5</v>
      </c>
      <c r="N315" s="50" t="str" cm="1">
        <f t="array" aca="1" ref="N315" ca="1">_xlfn.IFS(M315 = 1, "New Member", AND(M315 &gt; 1, M315 &lt; 5), "Bronze Member", AND(M315 &gt;= 5, M315 &lt; 10), "Silver Member", M315 &gt;= 10, "Gold Member")</f>
        <v>Silver Member</v>
      </c>
    </row>
    <row r="316" spans="2:14" x14ac:dyDescent="0.3">
      <c r="B316" s="45" t="str" cm="1">
        <f t="array" ref="B316">_xlfn.XLOOKUP('Cross Referenced Data'!$C316,CustomerPersonalData[[#All],[Customer Name]],CustomerPersonalData[[#All],[Customer ID]],,)</f>
        <v>CID0312</v>
      </c>
      <c r="C316" s="45" t="s">
        <v>630</v>
      </c>
      <c r="D316" s="46" t="s">
        <v>631</v>
      </c>
      <c r="E316" s="47">
        <v>44</v>
      </c>
      <c r="F316" s="46" t="str" cm="1">
        <f t="array" ref="F316">_xlfn.XLOOKUP('Cross Referenced Data'!$C316,CustomerSalesData[[#All],[Customer Name]],CustomerSalesData[[#All],[Age Group]],,)</f>
        <v>36 to 45</v>
      </c>
      <c r="G316" s="46" t="s">
        <v>13</v>
      </c>
      <c r="H316" s="47" cm="1">
        <f t="array" ref="H316">_xlfn.XLOOKUP('Cross Referenced Data'!$C316,CustomerSalesData[[#All],[Customer Name]],CustomerSalesData[[#All],[Total Purchases]],,,)</f>
        <v>64</v>
      </c>
      <c r="I316" s="46" t="str" cm="1">
        <f t="array" ref="I316">_xlfn.IFS(H316 &lt;= 10, "Low Purchaser", AND(H316 &gt; 10, H316 &lt;= 50), "Moderate Purchaser", AND(H316 &gt; 50, H316 &lt;= 80), "High Purchaser", H316 &gt; 80, "Top Purchaser")</f>
        <v>High Purchaser</v>
      </c>
      <c r="J316" s="48" cm="1">
        <f t="array" ref="J316">_xlfn.XLOOKUP('Cross Referenced Data'!$C316,CustomerSalesData[[#All],[Customer Name]],CustomerSalesData[[#All],[Purchase Amount]],,)</f>
        <v>2418.5100000000002</v>
      </c>
      <c r="K316" s="46" t="str" cm="1">
        <f t="array" ref="K316">_xlfn.IFS(J316 &lt;= 500, "Low Value", AND(J316 &gt; 500, J316 &lt;= 2000), "Medium Value", AND(J316 &gt; 2000, J316 &lt;= 5000), "High Value", J316 &gt; 5000, "Premium Value")</f>
        <v>High Value</v>
      </c>
      <c r="L316" s="47" cm="1">
        <f t="array" ref="L316">_xlfn.XLOOKUP('Cross Referenced Data'!$C316,CustomerSalesData[[#All],[Customer Name]],CustomerSalesData[[#All],[Customer Since]],,)</f>
        <v>2019</v>
      </c>
      <c r="M316" s="47">
        <f t="shared" ca="1" si="4"/>
        <v>5</v>
      </c>
      <c r="N316" s="46" t="str" cm="1">
        <f t="array" aca="1" ref="N316" ca="1">_xlfn.IFS(M316 = 1, "New Member", AND(M316 &gt; 1, M316 &lt; 5), "Bronze Member", AND(M316 &gt;= 5, M316 &lt; 10), "Silver Member", M316 &gt;= 10, "Gold Member")</f>
        <v>Silver Member</v>
      </c>
    </row>
    <row r="317" spans="2:14" x14ac:dyDescent="0.3">
      <c r="B317" s="49" t="str" cm="1">
        <f t="array" ref="B317">_xlfn.XLOOKUP('Cross Referenced Data'!$C317,CustomerPersonalData[[#All],[Customer Name]],CustomerPersonalData[[#All],[Customer ID]],,)</f>
        <v>CID0313</v>
      </c>
      <c r="C317" s="49" t="s">
        <v>632</v>
      </c>
      <c r="D317" s="50" t="s">
        <v>633</v>
      </c>
      <c r="E317" s="51">
        <v>34</v>
      </c>
      <c r="F317" s="50" t="str" cm="1">
        <f t="array" ref="F317">_xlfn.XLOOKUP('Cross Referenced Data'!$C317,CustomerSalesData[[#All],[Customer Name]],CustomerSalesData[[#All],[Age Group]],,)</f>
        <v>26 to 35</v>
      </c>
      <c r="G317" s="50" t="s">
        <v>8</v>
      </c>
      <c r="H317" s="51" cm="1">
        <f t="array" ref="H317">_xlfn.XLOOKUP('Cross Referenced Data'!$C317,CustomerSalesData[[#All],[Customer Name]],CustomerSalesData[[#All],[Total Purchases]],,,)</f>
        <v>52</v>
      </c>
      <c r="I317" s="50" t="str" cm="1">
        <f t="array" ref="I317">_xlfn.IFS(H317 &lt;= 10, "Low Purchaser", AND(H317 &gt; 10, H317 &lt;= 50), "Moderate Purchaser", AND(H317 &gt; 50, H317 &lt;= 80), "High Purchaser", H317 &gt; 80, "Top Purchaser")</f>
        <v>High Purchaser</v>
      </c>
      <c r="J317" s="52" cm="1">
        <f t="array" ref="J317">_xlfn.XLOOKUP('Cross Referenced Data'!$C317,CustomerSalesData[[#All],[Customer Name]],CustomerSalesData[[#All],[Purchase Amount]],,)</f>
        <v>9537.0300000000007</v>
      </c>
      <c r="K317" s="50" t="str" cm="1">
        <f t="array" ref="K317">_xlfn.IFS(J317 &lt;= 500, "Low Value", AND(J317 &gt; 500, J317 &lt;= 2000), "Medium Value", AND(J317 &gt; 2000, J317 &lt;= 5000), "High Value", J317 &gt; 5000, "Premium Value")</f>
        <v>Premium Value</v>
      </c>
      <c r="L317" s="51" cm="1">
        <f t="array" ref="L317">_xlfn.XLOOKUP('Cross Referenced Data'!$C317,CustomerSalesData[[#All],[Customer Name]],CustomerSalesData[[#All],[Customer Since]],,)</f>
        <v>2014</v>
      </c>
      <c r="M317" s="51">
        <f t="shared" ca="1" si="4"/>
        <v>10</v>
      </c>
      <c r="N317" s="50" t="str" cm="1">
        <f t="array" aca="1" ref="N317" ca="1">_xlfn.IFS(M317 = 1, "New Member", AND(M317 &gt; 1, M317 &lt; 5), "Bronze Member", AND(M317 &gt;= 5, M317 &lt; 10), "Silver Member", M317 &gt;= 10, "Gold Member")</f>
        <v>Gold Member</v>
      </c>
    </row>
    <row r="318" spans="2:14" x14ac:dyDescent="0.3">
      <c r="B318" s="45" t="str" cm="1">
        <f t="array" ref="B318">_xlfn.XLOOKUP('Cross Referenced Data'!$C318,CustomerPersonalData[[#All],[Customer Name]],CustomerPersonalData[[#All],[Customer ID]],,)</f>
        <v>CID0314</v>
      </c>
      <c r="C318" s="45" t="s">
        <v>634</v>
      </c>
      <c r="D318" s="46" t="s">
        <v>635</v>
      </c>
      <c r="E318" s="47">
        <v>19</v>
      </c>
      <c r="F318" s="46" t="str" cm="1">
        <f t="array" ref="F318">_xlfn.XLOOKUP('Cross Referenced Data'!$C318,CustomerSalesData[[#All],[Customer Name]],CustomerSalesData[[#All],[Age Group]],,)</f>
        <v>18 to 25</v>
      </c>
      <c r="G318" s="46" t="s">
        <v>8</v>
      </c>
      <c r="H318" s="47" cm="1">
        <f t="array" ref="H318">_xlfn.XLOOKUP('Cross Referenced Data'!$C318,CustomerSalesData[[#All],[Customer Name]],CustomerSalesData[[#All],[Total Purchases]],,,)</f>
        <v>6</v>
      </c>
      <c r="I318" s="46" t="str" cm="1">
        <f t="array" ref="I318">_xlfn.IFS(H318 &lt;= 10, "Low Purchaser", AND(H318 &gt; 10, H318 &lt;= 50), "Moderate Purchaser", AND(H318 &gt; 50, H318 &lt;= 80), "High Purchaser", H318 &gt; 80, "Top Purchaser")</f>
        <v>Low Purchaser</v>
      </c>
      <c r="J318" s="48" cm="1">
        <f t="array" ref="J318">_xlfn.XLOOKUP('Cross Referenced Data'!$C318,CustomerSalesData[[#All],[Customer Name]],CustomerSalesData[[#All],[Purchase Amount]],,)</f>
        <v>2197.5700000000002</v>
      </c>
      <c r="K318" s="46" t="str" cm="1">
        <f t="array" ref="K318">_xlfn.IFS(J318 &lt;= 500, "Low Value", AND(J318 &gt; 500, J318 &lt;= 2000), "Medium Value", AND(J318 &gt; 2000, J318 &lt;= 5000), "High Value", J318 &gt; 5000, "Premium Value")</f>
        <v>High Value</v>
      </c>
      <c r="L318" s="47" cm="1">
        <f t="array" ref="L318">_xlfn.XLOOKUP('Cross Referenced Data'!$C318,CustomerSalesData[[#All],[Customer Name]],CustomerSalesData[[#All],[Customer Since]],,)</f>
        <v>2016</v>
      </c>
      <c r="M318" s="47">
        <f t="shared" ca="1" si="4"/>
        <v>8</v>
      </c>
      <c r="N318" s="46" t="str" cm="1">
        <f t="array" aca="1" ref="N318" ca="1">_xlfn.IFS(M318 = 1, "New Member", AND(M318 &gt; 1, M318 &lt; 5), "Bronze Member", AND(M318 &gt;= 5, M318 &lt; 10), "Silver Member", M318 &gt;= 10, "Gold Member")</f>
        <v>Silver Member</v>
      </c>
    </row>
    <row r="319" spans="2:14" x14ac:dyDescent="0.3">
      <c r="B319" s="49" t="str" cm="1">
        <f t="array" ref="B319">_xlfn.XLOOKUP('Cross Referenced Data'!$C319,CustomerPersonalData[[#All],[Customer Name]],CustomerPersonalData[[#All],[Customer ID]],,)</f>
        <v>CID0315</v>
      </c>
      <c r="C319" s="49" t="s">
        <v>636</v>
      </c>
      <c r="D319" s="50" t="s">
        <v>637</v>
      </c>
      <c r="E319" s="51">
        <v>19</v>
      </c>
      <c r="F319" s="50" t="str" cm="1">
        <f t="array" ref="F319">_xlfn.XLOOKUP('Cross Referenced Data'!$C319,CustomerSalesData[[#All],[Customer Name]],CustomerSalesData[[#All],[Age Group]],,)</f>
        <v>18 to 25</v>
      </c>
      <c r="G319" s="50" t="s">
        <v>13</v>
      </c>
      <c r="H319" s="51" cm="1">
        <f t="array" ref="H319">_xlfn.XLOOKUP('Cross Referenced Data'!$C319,CustomerSalesData[[#All],[Customer Name]],CustomerSalesData[[#All],[Total Purchases]],,,)</f>
        <v>91</v>
      </c>
      <c r="I319" s="50" t="str" cm="1">
        <f t="array" ref="I319">_xlfn.IFS(H319 &lt;= 10, "Low Purchaser", AND(H319 &gt; 10, H319 &lt;= 50), "Moderate Purchaser", AND(H319 &gt; 50, H319 &lt;= 80), "High Purchaser", H319 &gt; 80, "Top Purchaser")</f>
        <v>Top Purchaser</v>
      </c>
      <c r="J319" s="52" cm="1">
        <f t="array" ref="J319">_xlfn.XLOOKUP('Cross Referenced Data'!$C319,CustomerSalesData[[#All],[Customer Name]],CustomerSalesData[[#All],[Purchase Amount]],,)</f>
        <v>1543.92</v>
      </c>
      <c r="K319" s="50" t="str" cm="1">
        <f t="array" ref="K319">_xlfn.IFS(J319 &lt;= 500, "Low Value", AND(J319 &gt; 500, J319 &lt;= 2000), "Medium Value", AND(J319 &gt; 2000, J319 &lt;= 5000), "High Value", J319 &gt; 5000, "Premium Value")</f>
        <v>Medium Value</v>
      </c>
      <c r="L319" s="51" cm="1">
        <f t="array" ref="L319">_xlfn.XLOOKUP('Cross Referenced Data'!$C319,CustomerSalesData[[#All],[Customer Name]],CustomerSalesData[[#All],[Customer Since]],,)</f>
        <v>2022</v>
      </c>
      <c r="M319" s="51">
        <f t="shared" ca="1" si="4"/>
        <v>2</v>
      </c>
      <c r="N319" s="50" t="str" cm="1">
        <f t="array" aca="1" ref="N319" ca="1">_xlfn.IFS(M319 = 1, "New Member", AND(M319 &gt; 1, M319 &lt; 5), "Bronze Member", AND(M319 &gt;= 5, M319 &lt; 10), "Silver Member", M319 &gt;= 10, "Gold Member")</f>
        <v>Bronze Member</v>
      </c>
    </row>
    <row r="320" spans="2:14" x14ac:dyDescent="0.3">
      <c r="B320" s="45" t="str" cm="1">
        <f t="array" ref="B320">_xlfn.XLOOKUP('Cross Referenced Data'!$C320,CustomerPersonalData[[#All],[Customer Name]],CustomerPersonalData[[#All],[Customer ID]],,)</f>
        <v>CID0316</v>
      </c>
      <c r="C320" s="45" t="s">
        <v>638</v>
      </c>
      <c r="D320" s="46" t="s">
        <v>639</v>
      </c>
      <c r="E320" s="47">
        <v>68</v>
      </c>
      <c r="F320" s="46" t="str" cm="1">
        <f t="array" ref="F320">_xlfn.XLOOKUP('Cross Referenced Data'!$C320,CustomerSalesData[[#All],[Customer Name]],CustomerSalesData[[#All],[Age Group]],,)</f>
        <v>66 to 70</v>
      </c>
      <c r="G320" s="46" t="s">
        <v>8</v>
      </c>
      <c r="H320" s="47" cm="1">
        <f t="array" ref="H320">_xlfn.XLOOKUP('Cross Referenced Data'!$C320,CustomerSalesData[[#All],[Customer Name]],CustomerSalesData[[#All],[Total Purchases]],,,)</f>
        <v>89</v>
      </c>
      <c r="I320" s="46" t="str" cm="1">
        <f t="array" ref="I320">_xlfn.IFS(H320 &lt;= 10, "Low Purchaser", AND(H320 &gt; 10, H320 &lt;= 50), "Moderate Purchaser", AND(H320 &gt; 50, H320 &lt;= 80), "High Purchaser", H320 &gt; 80, "Top Purchaser")</f>
        <v>Top Purchaser</v>
      </c>
      <c r="J320" s="48" cm="1">
        <f t="array" ref="J320">_xlfn.XLOOKUP('Cross Referenced Data'!$C320,CustomerSalesData[[#All],[Customer Name]],CustomerSalesData[[#All],[Purchase Amount]],,)</f>
        <v>4757.7</v>
      </c>
      <c r="K320" s="46" t="str" cm="1">
        <f t="array" ref="K320">_xlfn.IFS(J320 &lt;= 500, "Low Value", AND(J320 &gt; 500, J320 &lt;= 2000), "Medium Value", AND(J320 &gt; 2000, J320 &lt;= 5000), "High Value", J320 &gt; 5000, "Premium Value")</f>
        <v>High Value</v>
      </c>
      <c r="L320" s="47" cm="1">
        <f t="array" ref="L320">_xlfn.XLOOKUP('Cross Referenced Data'!$C320,CustomerSalesData[[#All],[Customer Name]],CustomerSalesData[[#All],[Customer Since]],,)</f>
        <v>2018</v>
      </c>
      <c r="M320" s="47">
        <f t="shared" ca="1" si="4"/>
        <v>6</v>
      </c>
      <c r="N320" s="46" t="str" cm="1">
        <f t="array" aca="1" ref="N320" ca="1">_xlfn.IFS(M320 = 1, "New Member", AND(M320 &gt; 1, M320 &lt; 5), "Bronze Member", AND(M320 &gt;= 5, M320 &lt; 10), "Silver Member", M320 &gt;= 10, "Gold Member")</f>
        <v>Silver Member</v>
      </c>
    </row>
    <row r="321" spans="2:14" x14ac:dyDescent="0.3">
      <c r="B321" s="49" t="str" cm="1">
        <f t="array" ref="B321">_xlfn.XLOOKUP('Cross Referenced Data'!$C321,CustomerPersonalData[[#All],[Customer Name]],CustomerPersonalData[[#All],[Customer ID]],,)</f>
        <v>CID0317</v>
      </c>
      <c r="C321" s="49" t="s">
        <v>640</v>
      </c>
      <c r="D321" s="50" t="s">
        <v>641</v>
      </c>
      <c r="E321" s="51">
        <v>59</v>
      </c>
      <c r="F321" s="50" t="str" cm="1">
        <f t="array" ref="F321">_xlfn.XLOOKUP('Cross Referenced Data'!$C321,CustomerSalesData[[#All],[Customer Name]],CustomerSalesData[[#All],[Age Group]],,)</f>
        <v>56 to 65</v>
      </c>
      <c r="G321" s="50" t="s">
        <v>8</v>
      </c>
      <c r="H321" s="51" cm="1">
        <f t="array" ref="H321">_xlfn.XLOOKUP('Cross Referenced Data'!$C321,CustomerSalesData[[#All],[Customer Name]],CustomerSalesData[[#All],[Total Purchases]],,,)</f>
        <v>53</v>
      </c>
      <c r="I321" s="50" t="str" cm="1">
        <f t="array" ref="I321">_xlfn.IFS(H321 &lt;= 10, "Low Purchaser", AND(H321 &gt; 10, H321 &lt;= 50), "Moderate Purchaser", AND(H321 &gt; 50, H321 &lt;= 80), "High Purchaser", H321 &gt; 80, "Top Purchaser")</f>
        <v>High Purchaser</v>
      </c>
      <c r="J321" s="52" cm="1">
        <f t="array" ref="J321">_xlfn.XLOOKUP('Cross Referenced Data'!$C321,CustomerSalesData[[#All],[Customer Name]],CustomerSalesData[[#All],[Purchase Amount]],,)</f>
        <v>7431.6</v>
      </c>
      <c r="K321" s="50" t="str" cm="1">
        <f t="array" ref="K321">_xlfn.IFS(J321 &lt;= 500, "Low Value", AND(J321 &gt; 500, J321 &lt;= 2000), "Medium Value", AND(J321 &gt; 2000, J321 &lt;= 5000), "High Value", J321 &gt; 5000, "Premium Value")</f>
        <v>Premium Value</v>
      </c>
      <c r="L321" s="51" cm="1">
        <f t="array" ref="L321">_xlfn.XLOOKUP('Cross Referenced Data'!$C321,CustomerSalesData[[#All],[Customer Name]],CustomerSalesData[[#All],[Customer Since]],,)</f>
        <v>2014</v>
      </c>
      <c r="M321" s="51">
        <f t="shared" ca="1" si="4"/>
        <v>10</v>
      </c>
      <c r="N321" s="50" t="str" cm="1">
        <f t="array" aca="1" ref="N321" ca="1">_xlfn.IFS(M321 = 1, "New Member", AND(M321 &gt; 1, M321 &lt; 5), "Bronze Member", AND(M321 &gt;= 5, M321 &lt; 10), "Silver Member", M321 &gt;= 10, "Gold Member")</f>
        <v>Gold Member</v>
      </c>
    </row>
    <row r="322" spans="2:14" x14ac:dyDescent="0.3">
      <c r="B322" s="45" t="str" cm="1">
        <f t="array" ref="B322">_xlfn.XLOOKUP('Cross Referenced Data'!$C322,CustomerPersonalData[[#All],[Customer Name]],CustomerPersonalData[[#All],[Customer ID]],,)</f>
        <v>CID0318</v>
      </c>
      <c r="C322" s="45" t="s">
        <v>642</v>
      </c>
      <c r="D322" s="46" t="s">
        <v>643</v>
      </c>
      <c r="E322" s="47">
        <v>38</v>
      </c>
      <c r="F322" s="46" t="str" cm="1">
        <f t="array" ref="F322">_xlfn.XLOOKUP('Cross Referenced Data'!$C322,CustomerSalesData[[#All],[Customer Name]],CustomerSalesData[[#All],[Age Group]],,)</f>
        <v>36 to 45</v>
      </c>
      <c r="G322" s="46" t="s">
        <v>8</v>
      </c>
      <c r="H322" s="47" cm="1">
        <f t="array" ref="H322">_xlfn.XLOOKUP('Cross Referenced Data'!$C322,CustomerSalesData[[#All],[Customer Name]],CustomerSalesData[[#All],[Total Purchases]],,,)</f>
        <v>60</v>
      </c>
      <c r="I322" s="46" t="str" cm="1">
        <f t="array" ref="I322">_xlfn.IFS(H322 &lt;= 10, "Low Purchaser", AND(H322 &gt; 10, H322 &lt;= 50), "Moderate Purchaser", AND(H322 &gt; 50, H322 &lt;= 80), "High Purchaser", H322 &gt; 80, "Top Purchaser")</f>
        <v>High Purchaser</v>
      </c>
      <c r="J322" s="48" cm="1">
        <f t="array" ref="J322">_xlfn.XLOOKUP('Cross Referenced Data'!$C322,CustomerSalesData[[#All],[Customer Name]],CustomerSalesData[[#All],[Purchase Amount]],,)</f>
        <v>5325.25</v>
      </c>
      <c r="K322" s="46" t="str" cm="1">
        <f t="array" ref="K322">_xlfn.IFS(J322 &lt;= 500, "Low Value", AND(J322 &gt; 500, J322 &lt;= 2000), "Medium Value", AND(J322 &gt; 2000, J322 &lt;= 5000), "High Value", J322 &gt; 5000, "Premium Value")</f>
        <v>Premium Value</v>
      </c>
      <c r="L322" s="47" cm="1">
        <f t="array" ref="L322">_xlfn.XLOOKUP('Cross Referenced Data'!$C322,CustomerSalesData[[#All],[Customer Name]],CustomerSalesData[[#All],[Customer Since]],,)</f>
        <v>2021</v>
      </c>
      <c r="M322" s="47">
        <f t="shared" ca="1" si="4"/>
        <v>3</v>
      </c>
      <c r="N322" s="46" t="str" cm="1">
        <f t="array" aca="1" ref="N322" ca="1">_xlfn.IFS(M322 = 1, "New Member", AND(M322 &gt; 1, M322 &lt; 5), "Bronze Member", AND(M322 &gt;= 5, M322 &lt; 10), "Silver Member", M322 &gt;= 10, "Gold Member")</f>
        <v>Bronze Member</v>
      </c>
    </row>
    <row r="323" spans="2:14" x14ac:dyDescent="0.3">
      <c r="B323" s="49" t="str" cm="1">
        <f t="array" ref="B323">_xlfn.XLOOKUP('Cross Referenced Data'!$C323,CustomerPersonalData[[#All],[Customer Name]],CustomerPersonalData[[#All],[Customer ID]],,)</f>
        <v>CID0319</v>
      </c>
      <c r="C323" s="49" t="s">
        <v>644</v>
      </c>
      <c r="D323" s="50" t="s">
        <v>645</v>
      </c>
      <c r="E323" s="51">
        <v>52</v>
      </c>
      <c r="F323" s="50" t="str" cm="1">
        <f t="array" ref="F323">_xlfn.XLOOKUP('Cross Referenced Data'!$C323,CustomerSalesData[[#All],[Customer Name]],CustomerSalesData[[#All],[Age Group]],,)</f>
        <v>46 to 55</v>
      </c>
      <c r="G323" s="50" t="s">
        <v>8</v>
      </c>
      <c r="H323" s="51" cm="1">
        <f t="array" ref="H323">_xlfn.XLOOKUP('Cross Referenced Data'!$C323,CustomerSalesData[[#All],[Customer Name]],CustomerSalesData[[#All],[Total Purchases]],,,)</f>
        <v>36</v>
      </c>
      <c r="I323" s="50" t="str" cm="1">
        <f t="array" ref="I323">_xlfn.IFS(H323 &lt;= 10, "Low Purchaser", AND(H323 &gt; 10, H323 &lt;= 50), "Moderate Purchaser", AND(H323 &gt; 50, H323 &lt;= 80), "High Purchaser", H323 &gt; 80, "Top Purchaser")</f>
        <v>Moderate Purchaser</v>
      </c>
      <c r="J323" s="52" cm="1">
        <f t="array" ref="J323">_xlfn.XLOOKUP('Cross Referenced Data'!$C323,CustomerSalesData[[#All],[Customer Name]],CustomerSalesData[[#All],[Purchase Amount]],,)</f>
        <v>7566.93</v>
      </c>
      <c r="K323" s="50" t="str" cm="1">
        <f t="array" ref="K323">_xlfn.IFS(J323 &lt;= 500, "Low Value", AND(J323 &gt; 500, J323 &lt;= 2000), "Medium Value", AND(J323 &gt; 2000, J323 &lt;= 5000), "High Value", J323 &gt; 5000, "Premium Value")</f>
        <v>Premium Value</v>
      </c>
      <c r="L323" s="51" cm="1">
        <f t="array" ref="L323">_xlfn.XLOOKUP('Cross Referenced Data'!$C323,CustomerSalesData[[#All],[Customer Name]],CustomerSalesData[[#All],[Customer Since]],,)</f>
        <v>2011</v>
      </c>
      <c r="M323" s="51">
        <f t="shared" ca="1" si="4"/>
        <v>13</v>
      </c>
      <c r="N323" s="50" t="str" cm="1">
        <f t="array" aca="1" ref="N323" ca="1">_xlfn.IFS(M323 = 1, "New Member", AND(M323 &gt; 1, M323 &lt; 5), "Bronze Member", AND(M323 &gt;= 5, M323 &lt; 10), "Silver Member", M323 &gt;= 10, "Gold Member")</f>
        <v>Gold Member</v>
      </c>
    </row>
    <row r="324" spans="2:14" x14ac:dyDescent="0.3">
      <c r="B324" s="45" t="str" cm="1">
        <f t="array" ref="B324">_xlfn.XLOOKUP('Cross Referenced Data'!$C324,CustomerPersonalData[[#All],[Customer Name]],CustomerPersonalData[[#All],[Customer ID]],,)</f>
        <v>CID0320</v>
      </c>
      <c r="C324" s="45" t="s">
        <v>646</v>
      </c>
      <c r="D324" s="46" t="s">
        <v>647</v>
      </c>
      <c r="E324" s="47">
        <v>69</v>
      </c>
      <c r="F324" s="46" t="str" cm="1">
        <f t="array" ref="F324">_xlfn.XLOOKUP('Cross Referenced Data'!$C324,CustomerSalesData[[#All],[Customer Name]],CustomerSalesData[[#All],[Age Group]],,)</f>
        <v>66 to 70</v>
      </c>
      <c r="G324" s="46" t="s">
        <v>13</v>
      </c>
      <c r="H324" s="47" cm="1">
        <f t="array" ref="H324">_xlfn.XLOOKUP('Cross Referenced Data'!$C324,CustomerSalesData[[#All],[Customer Name]],CustomerSalesData[[#All],[Total Purchases]],,,)</f>
        <v>29</v>
      </c>
      <c r="I324" s="46" t="str" cm="1">
        <f t="array" ref="I324">_xlfn.IFS(H324 &lt;= 10, "Low Purchaser", AND(H324 &gt; 10, H324 &lt;= 50), "Moderate Purchaser", AND(H324 &gt; 50, H324 &lt;= 80), "High Purchaser", H324 &gt; 80, "Top Purchaser")</f>
        <v>Moderate Purchaser</v>
      </c>
      <c r="J324" s="48" cm="1">
        <f t="array" ref="J324">_xlfn.XLOOKUP('Cross Referenced Data'!$C324,CustomerSalesData[[#All],[Customer Name]],CustomerSalesData[[#All],[Purchase Amount]],,)</f>
        <v>3192.64</v>
      </c>
      <c r="K324" s="46" t="str" cm="1">
        <f t="array" ref="K324">_xlfn.IFS(J324 &lt;= 500, "Low Value", AND(J324 &gt; 500, J324 &lt;= 2000), "Medium Value", AND(J324 &gt; 2000, J324 &lt;= 5000), "High Value", J324 &gt; 5000, "Premium Value")</f>
        <v>High Value</v>
      </c>
      <c r="L324" s="47" cm="1">
        <f t="array" ref="L324">_xlfn.XLOOKUP('Cross Referenced Data'!$C324,CustomerSalesData[[#All],[Customer Name]],CustomerSalesData[[#All],[Customer Since]],,)</f>
        <v>2014</v>
      </c>
      <c r="M324" s="47">
        <f t="shared" ca="1" si="4"/>
        <v>10</v>
      </c>
      <c r="N324" s="46" t="str" cm="1">
        <f t="array" aca="1" ref="N324" ca="1">_xlfn.IFS(M324 = 1, "New Member", AND(M324 &gt; 1, M324 &lt; 5), "Bronze Member", AND(M324 &gt;= 5, M324 &lt; 10), "Silver Member", M324 &gt;= 10, "Gold Member")</f>
        <v>Gold Member</v>
      </c>
    </row>
    <row r="325" spans="2:14" x14ac:dyDescent="0.3">
      <c r="B325" s="49" t="str" cm="1">
        <f t="array" ref="B325">_xlfn.XLOOKUP('Cross Referenced Data'!$C325,CustomerPersonalData[[#All],[Customer Name]],CustomerPersonalData[[#All],[Customer ID]],,)</f>
        <v>CID0321</v>
      </c>
      <c r="C325" s="49" t="s">
        <v>648</v>
      </c>
      <c r="D325" s="50" t="s">
        <v>649</v>
      </c>
      <c r="E325" s="51">
        <v>57</v>
      </c>
      <c r="F325" s="50" t="str" cm="1">
        <f t="array" ref="F325">_xlfn.XLOOKUP('Cross Referenced Data'!$C325,CustomerSalesData[[#All],[Customer Name]],CustomerSalesData[[#All],[Age Group]],,)</f>
        <v>56 to 65</v>
      </c>
      <c r="G325" s="50" t="s">
        <v>8</v>
      </c>
      <c r="H325" s="51" cm="1">
        <f t="array" ref="H325">_xlfn.XLOOKUP('Cross Referenced Data'!$C325,CustomerSalesData[[#All],[Customer Name]],CustomerSalesData[[#All],[Total Purchases]],,,)</f>
        <v>73</v>
      </c>
      <c r="I325" s="50" t="str" cm="1">
        <f t="array" ref="I325">_xlfn.IFS(H325 &lt;= 10, "Low Purchaser", AND(H325 &gt; 10, H325 &lt;= 50), "Moderate Purchaser", AND(H325 &gt; 50, H325 &lt;= 80), "High Purchaser", H325 &gt; 80, "Top Purchaser")</f>
        <v>High Purchaser</v>
      </c>
      <c r="J325" s="52" cm="1">
        <f t="array" ref="J325">_xlfn.XLOOKUP('Cross Referenced Data'!$C325,CustomerSalesData[[#All],[Customer Name]],CustomerSalesData[[#All],[Purchase Amount]],,)</f>
        <v>1111.68</v>
      </c>
      <c r="K325" s="50" t="str" cm="1">
        <f t="array" ref="K325">_xlfn.IFS(J325 &lt;= 500, "Low Value", AND(J325 &gt; 500, J325 &lt;= 2000), "Medium Value", AND(J325 &gt; 2000, J325 &lt;= 5000), "High Value", J325 &gt; 5000, "Premium Value")</f>
        <v>Medium Value</v>
      </c>
      <c r="L325" s="51" cm="1">
        <f t="array" ref="L325">_xlfn.XLOOKUP('Cross Referenced Data'!$C325,CustomerSalesData[[#All],[Customer Name]],CustomerSalesData[[#All],[Customer Since]],,)</f>
        <v>2020</v>
      </c>
      <c r="M325" s="51">
        <f t="shared" ref="M325:M388" ca="1" si="5">YEAR(TODAY())-L325</f>
        <v>4</v>
      </c>
      <c r="N325" s="50" t="str" cm="1">
        <f t="array" aca="1" ref="N325" ca="1">_xlfn.IFS(M325 = 1, "New Member", AND(M325 &gt; 1, M325 &lt; 5), "Bronze Member", AND(M325 &gt;= 5, M325 &lt; 10), "Silver Member", M325 &gt;= 10, "Gold Member")</f>
        <v>Bronze Member</v>
      </c>
    </row>
    <row r="326" spans="2:14" x14ac:dyDescent="0.3">
      <c r="B326" s="45" t="str" cm="1">
        <f t="array" ref="B326">_xlfn.XLOOKUP('Cross Referenced Data'!$C326,CustomerPersonalData[[#All],[Customer Name]],CustomerPersonalData[[#All],[Customer ID]],,)</f>
        <v>CID0322</v>
      </c>
      <c r="C326" s="45" t="s">
        <v>650</v>
      </c>
      <c r="D326" s="46" t="s">
        <v>651</v>
      </c>
      <c r="E326" s="47">
        <v>56</v>
      </c>
      <c r="F326" s="46" t="str" cm="1">
        <f t="array" ref="F326">_xlfn.XLOOKUP('Cross Referenced Data'!$C326,CustomerSalesData[[#All],[Customer Name]],CustomerSalesData[[#All],[Age Group]],,)</f>
        <v>56 to 65</v>
      </c>
      <c r="G326" s="46" t="s">
        <v>13</v>
      </c>
      <c r="H326" s="47" cm="1">
        <f t="array" ref="H326">_xlfn.XLOOKUP('Cross Referenced Data'!$C326,CustomerSalesData[[#All],[Customer Name]],CustomerSalesData[[#All],[Total Purchases]],,,)</f>
        <v>15</v>
      </c>
      <c r="I326" s="46" t="str" cm="1">
        <f t="array" ref="I326">_xlfn.IFS(H326 &lt;= 10, "Low Purchaser", AND(H326 &gt; 10, H326 &lt;= 50), "Moderate Purchaser", AND(H326 &gt; 50, H326 &lt;= 80), "High Purchaser", H326 &gt; 80, "Top Purchaser")</f>
        <v>Moderate Purchaser</v>
      </c>
      <c r="J326" s="48" cm="1">
        <f t="array" ref="J326">_xlfn.XLOOKUP('Cross Referenced Data'!$C326,CustomerSalesData[[#All],[Customer Name]],CustomerSalesData[[#All],[Purchase Amount]],,)</f>
        <v>1039.32</v>
      </c>
      <c r="K326" s="46" t="str" cm="1">
        <f t="array" ref="K326">_xlfn.IFS(J326 &lt;= 500, "Low Value", AND(J326 &gt; 500, J326 &lt;= 2000), "Medium Value", AND(J326 &gt; 2000, J326 &lt;= 5000), "High Value", J326 &gt; 5000, "Premium Value")</f>
        <v>Medium Value</v>
      </c>
      <c r="L326" s="47" cm="1">
        <f t="array" ref="L326">_xlfn.XLOOKUP('Cross Referenced Data'!$C326,CustomerSalesData[[#All],[Customer Name]],CustomerSalesData[[#All],[Customer Since]],,)</f>
        <v>2020</v>
      </c>
      <c r="M326" s="47">
        <f t="shared" ca="1" si="5"/>
        <v>4</v>
      </c>
      <c r="N326" s="46" t="str" cm="1">
        <f t="array" aca="1" ref="N326" ca="1">_xlfn.IFS(M326 = 1, "New Member", AND(M326 &gt; 1, M326 &lt; 5), "Bronze Member", AND(M326 &gt;= 5, M326 &lt; 10), "Silver Member", M326 &gt;= 10, "Gold Member")</f>
        <v>Bronze Member</v>
      </c>
    </row>
    <row r="327" spans="2:14" x14ac:dyDescent="0.3">
      <c r="B327" s="49" t="str" cm="1">
        <f t="array" ref="B327">_xlfn.XLOOKUP('Cross Referenced Data'!$C327,CustomerPersonalData[[#All],[Customer Name]],CustomerPersonalData[[#All],[Customer ID]],,)</f>
        <v>CID0323</v>
      </c>
      <c r="C327" s="49" t="s">
        <v>652</v>
      </c>
      <c r="D327" s="50" t="s">
        <v>653</v>
      </c>
      <c r="E327" s="51">
        <v>34</v>
      </c>
      <c r="F327" s="50" t="str" cm="1">
        <f t="array" ref="F327">_xlfn.XLOOKUP('Cross Referenced Data'!$C327,CustomerSalesData[[#All],[Customer Name]],CustomerSalesData[[#All],[Age Group]],,)</f>
        <v>26 to 35</v>
      </c>
      <c r="G327" s="50" t="s">
        <v>13</v>
      </c>
      <c r="H327" s="51" cm="1">
        <f t="array" ref="H327">_xlfn.XLOOKUP('Cross Referenced Data'!$C327,CustomerSalesData[[#All],[Customer Name]],CustomerSalesData[[#All],[Total Purchases]],,,)</f>
        <v>39</v>
      </c>
      <c r="I327" s="50" t="str" cm="1">
        <f t="array" ref="I327">_xlfn.IFS(H327 &lt;= 10, "Low Purchaser", AND(H327 &gt; 10, H327 &lt;= 50), "Moderate Purchaser", AND(H327 &gt; 50, H327 &lt;= 80), "High Purchaser", H327 &gt; 80, "Top Purchaser")</f>
        <v>Moderate Purchaser</v>
      </c>
      <c r="J327" s="52" cm="1">
        <f t="array" ref="J327">_xlfn.XLOOKUP('Cross Referenced Data'!$C327,CustomerSalesData[[#All],[Customer Name]],CustomerSalesData[[#All],[Purchase Amount]],,)</f>
        <v>7632.09</v>
      </c>
      <c r="K327" s="50" t="str" cm="1">
        <f t="array" ref="K327">_xlfn.IFS(J327 &lt;= 500, "Low Value", AND(J327 &gt; 500, J327 &lt;= 2000), "Medium Value", AND(J327 &gt; 2000, J327 &lt;= 5000), "High Value", J327 &gt; 5000, "Premium Value")</f>
        <v>Premium Value</v>
      </c>
      <c r="L327" s="51" cm="1">
        <f t="array" ref="L327">_xlfn.XLOOKUP('Cross Referenced Data'!$C327,CustomerSalesData[[#All],[Customer Name]],CustomerSalesData[[#All],[Customer Since]],,)</f>
        <v>2015</v>
      </c>
      <c r="M327" s="51">
        <f t="shared" ca="1" si="5"/>
        <v>9</v>
      </c>
      <c r="N327" s="50" t="str" cm="1">
        <f t="array" aca="1" ref="N327" ca="1">_xlfn.IFS(M327 = 1, "New Member", AND(M327 &gt; 1, M327 &lt; 5), "Bronze Member", AND(M327 &gt;= 5, M327 &lt; 10), "Silver Member", M327 &gt;= 10, "Gold Member")</f>
        <v>Silver Member</v>
      </c>
    </row>
    <row r="328" spans="2:14" x14ac:dyDescent="0.3">
      <c r="B328" s="45" t="str" cm="1">
        <f t="array" ref="B328">_xlfn.XLOOKUP('Cross Referenced Data'!$C328,CustomerPersonalData[[#All],[Customer Name]],CustomerPersonalData[[#All],[Customer ID]],,)</f>
        <v>CID0324</v>
      </c>
      <c r="C328" s="45" t="s">
        <v>654</v>
      </c>
      <c r="D328" s="46" t="s">
        <v>655</v>
      </c>
      <c r="E328" s="47">
        <v>39</v>
      </c>
      <c r="F328" s="46" t="str" cm="1">
        <f t="array" ref="F328">_xlfn.XLOOKUP('Cross Referenced Data'!$C328,CustomerSalesData[[#All],[Customer Name]],CustomerSalesData[[#All],[Age Group]],,)</f>
        <v>36 to 45</v>
      </c>
      <c r="G328" s="46" t="s">
        <v>8</v>
      </c>
      <c r="H328" s="47" cm="1">
        <f t="array" ref="H328">_xlfn.XLOOKUP('Cross Referenced Data'!$C328,CustomerSalesData[[#All],[Customer Name]],CustomerSalesData[[#All],[Total Purchases]],,,)</f>
        <v>35</v>
      </c>
      <c r="I328" s="46" t="str" cm="1">
        <f t="array" ref="I328">_xlfn.IFS(H328 &lt;= 10, "Low Purchaser", AND(H328 &gt; 10, H328 &lt;= 50), "Moderate Purchaser", AND(H328 &gt; 50, H328 &lt;= 80), "High Purchaser", H328 &gt; 80, "Top Purchaser")</f>
        <v>Moderate Purchaser</v>
      </c>
      <c r="J328" s="48" cm="1">
        <f t="array" ref="J328">_xlfn.XLOOKUP('Cross Referenced Data'!$C328,CustomerSalesData[[#All],[Customer Name]],CustomerSalesData[[#All],[Purchase Amount]],,)</f>
        <v>7511.32</v>
      </c>
      <c r="K328" s="46" t="str" cm="1">
        <f t="array" ref="K328">_xlfn.IFS(J328 &lt;= 500, "Low Value", AND(J328 &gt; 500, J328 &lt;= 2000), "Medium Value", AND(J328 &gt; 2000, J328 &lt;= 5000), "High Value", J328 &gt; 5000, "Premium Value")</f>
        <v>Premium Value</v>
      </c>
      <c r="L328" s="47" cm="1">
        <f t="array" ref="L328">_xlfn.XLOOKUP('Cross Referenced Data'!$C328,CustomerSalesData[[#All],[Customer Name]],CustomerSalesData[[#All],[Customer Since]],,)</f>
        <v>2023</v>
      </c>
      <c r="M328" s="47">
        <f t="shared" ca="1" si="5"/>
        <v>1</v>
      </c>
      <c r="N328" s="46" t="str" cm="1">
        <f t="array" aca="1" ref="N328" ca="1">_xlfn.IFS(M328 = 1, "New Member", AND(M328 &gt; 1, M328 &lt; 5), "Bronze Member", AND(M328 &gt;= 5, M328 &lt; 10), "Silver Member", M328 &gt;= 10, "Gold Member")</f>
        <v>New Member</v>
      </c>
    </row>
    <row r="329" spans="2:14" x14ac:dyDescent="0.3">
      <c r="B329" s="49" t="str" cm="1">
        <f t="array" ref="B329">_xlfn.XLOOKUP('Cross Referenced Data'!$C329,CustomerPersonalData[[#All],[Customer Name]],CustomerPersonalData[[#All],[Customer ID]],,)</f>
        <v>CID0325</v>
      </c>
      <c r="C329" s="49" t="s">
        <v>656</v>
      </c>
      <c r="D329" s="50" t="s">
        <v>657</v>
      </c>
      <c r="E329" s="51">
        <v>64</v>
      </c>
      <c r="F329" s="50" t="str" cm="1">
        <f t="array" ref="F329">_xlfn.XLOOKUP('Cross Referenced Data'!$C329,CustomerSalesData[[#All],[Customer Name]],CustomerSalesData[[#All],[Age Group]],,)</f>
        <v>56 to 65</v>
      </c>
      <c r="G329" s="50" t="s">
        <v>13</v>
      </c>
      <c r="H329" s="51" cm="1">
        <f t="array" ref="H329">_xlfn.XLOOKUP('Cross Referenced Data'!$C329,CustomerSalesData[[#All],[Customer Name]],CustomerSalesData[[#All],[Total Purchases]],,,)</f>
        <v>5</v>
      </c>
      <c r="I329" s="50" t="str" cm="1">
        <f t="array" ref="I329">_xlfn.IFS(H329 &lt;= 10, "Low Purchaser", AND(H329 &gt; 10, H329 &lt;= 50), "Moderate Purchaser", AND(H329 &gt; 50, H329 &lt;= 80), "High Purchaser", H329 &gt; 80, "Top Purchaser")</f>
        <v>Low Purchaser</v>
      </c>
      <c r="J329" s="52" cm="1">
        <f t="array" ref="J329">_xlfn.XLOOKUP('Cross Referenced Data'!$C329,CustomerSalesData[[#All],[Customer Name]],CustomerSalesData[[#All],[Purchase Amount]],,)</f>
        <v>5118.6000000000004</v>
      </c>
      <c r="K329" s="50" t="str" cm="1">
        <f t="array" ref="K329">_xlfn.IFS(J329 &lt;= 500, "Low Value", AND(J329 &gt; 500, J329 &lt;= 2000), "Medium Value", AND(J329 &gt; 2000, J329 &lt;= 5000), "High Value", J329 &gt; 5000, "Premium Value")</f>
        <v>Premium Value</v>
      </c>
      <c r="L329" s="51" cm="1">
        <f t="array" ref="L329">_xlfn.XLOOKUP('Cross Referenced Data'!$C329,CustomerSalesData[[#All],[Customer Name]],CustomerSalesData[[#All],[Customer Since]],,)</f>
        <v>2022</v>
      </c>
      <c r="M329" s="51">
        <f t="shared" ca="1" si="5"/>
        <v>2</v>
      </c>
      <c r="N329" s="50" t="str" cm="1">
        <f t="array" aca="1" ref="N329" ca="1">_xlfn.IFS(M329 = 1, "New Member", AND(M329 &gt; 1, M329 &lt; 5), "Bronze Member", AND(M329 &gt;= 5, M329 &lt; 10), "Silver Member", M329 &gt;= 10, "Gold Member")</f>
        <v>Bronze Member</v>
      </c>
    </row>
    <row r="330" spans="2:14" x14ac:dyDescent="0.3">
      <c r="B330" s="45" t="str" cm="1">
        <f t="array" ref="B330">_xlfn.XLOOKUP('Cross Referenced Data'!$C330,CustomerPersonalData[[#All],[Customer Name]],CustomerPersonalData[[#All],[Customer ID]],,)</f>
        <v>CID0326</v>
      </c>
      <c r="C330" s="45" t="s">
        <v>658</v>
      </c>
      <c r="D330" s="46" t="s">
        <v>659</v>
      </c>
      <c r="E330" s="47">
        <v>66</v>
      </c>
      <c r="F330" s="46" t="str" cm="1">
        <f t="array" ref="F330">_xlfn.XLOOKUP('Cross Referenced Data'!$C330,CustomerSalesData[[#All],[Customer Name]],CustomerSalesData[[#All],[Age Group]],,)</f>
        <v>66 to 70</v>
      </c>
      <c r="G330" s="46" t="s">
        <v>13</v>
      </c>
      <c r="H330" s="47" cm="1">
        <f t="array" ref="H330">_xlfn.XLOOKUP('Cross Referenced Data'!$C330,CustomerSalesData[[#All],[Customer Name]],CustomerSalesData[[#All],[Total Purchases]],,,)</f>
        <v>11</v>
      </c>
      <c r="I330" s="46" t="str" cm="1">
        <f t="array" ref="I330">_xlfn.IFS(H330 &lt;= 10, "Low Purchaser", AND(H330 &gt; 10, H330 &lt;= 50), "Moderate Purchaser", AND(H330 &gt; 50, H330 &lt;= 80), "High Purchaser", H330 &gt; 80, "Top Purchaser")</f>
        <v>Moderate Purchaser</v>
      </c>
      <c r="J330" s="48" cm="1">
        <f t="array" ref="J330">_xlfn.XLOOKUP('Cross Referenced Data'!$C330,CustomerSalesData[[#All],[Customer Name]],CustomerSalesData[[#All],[Purchase Amount]],,)</f>
        <v>3234.17</v>
      </c>
      <c r="K330" s="46" t="str" cm="1">
        <f t="array" ref="K330">_xlfn.IFS(J330 &lt;= 500, "Low Value", AND(J330 &gt; 500, J330 &lt;= 2000), "Medium Value", AND(J330 &gt; 2000, J330 &lt;= 5000), "High Value", J330 &gt; 5000, "Premium Value")</f>
        <v>High Value</v>
      </c>
      <c r="L330" s="47" cm="1">
        <f t="array" ref="L330">_xlfn.XLOOKUP('Cross Referenced Data'!$C330,CustomerSalesData[[#All],[Customer Name]],CustomerSalesData[[#All],[Customer Since]],,)</f>
        <v>2021</v>
      </c>
      <c r="M330" s="47">
        <f t="shared" ca="1" si="5"/>
        <v>3</v>
      </c>
      <c r="N330" s="46" t="str" cm="1">
        <f t="array" aca="1" ref="N330" ca="1">_xlfn.IFS(M330 = 1, "New Member", AND(M330 &gt; 1, M330 &lt; 5), "Bronze Member", AND(M330 &gt;= 5, M330 &lt; 10), "Silver Member", M330 &gt;= 10, "Gold Member")</f>
        <v>Bronze Member</v>
      </c>
    </row>
    <row r="331" spans="2:14" x14ac:dyDescent="0.3">
      <c r="B331" s="49" t="str" cm="1">
        <f t="array" ref="B331">_xlfn.XLOOKUP('Cross Referenced Data'!$C331,CustomerPersonalData[[#All],[Customer Name]],CustomerPersonalData[[#All],[Customer ID]],,)</f>
        <v>CID0327</v>
      </c>
      <c r="C331" s="49" t="s">
        <v>660</v>
      </c>
      <c r="D331" s="50" t="s">
        <v>661</v>
      </c>
      <c r="E331" s="51">
        <v>42</v>
      </c>
      <c r="F331" s="50" t="str" cm="1">
        <f t="array" ref="F331">_xlfn.XLOOKUP('Cross Referenced Data'!$C331,CustomerSalesData[[#All],[Customer Name]],CustomerSalesData[[#All],[Age Group]],,)</f>
        <v>36 to 45</v>
      </c>
      <c r="G331" s="50" t="s">
        <v>8</v>
      </c>
      <c r="H331" s="51" cm="1">
        <f t="array" ref="H331">_xlfn.XLOOKUP('Cross Referenced Data'!$C331,CustomerSalesData[[#All],[Customer Name]],CustomerSalesData[[#All],[Total Purchases]],,,)</f>
        <v>85</v>
      </c>
      <c r="I331" s="50" t="str" cm="1">
        <f t="array" ref="I331">_xlfn.IFS(H331 &lt;= 10, "Low Purchaser", AND(H331 &gt; 10, H331 &lt;= 50), "Moderate Purchaser", AND(H331 &gt; 50, H331 &lt;= 80), "High Purchaser", H331 &gt; 80, "Top Purchaser")</f>
        <v>Top Purchaser</v>
      </c>
      <c r="J331" s="52" cm="1">
        <f t="array" ref="J331">_xlfn.XLOOKUP('Cross Referenced Data'!$C331,CustomerSalesData[[#All],[Customer Name]],CustomerSalesData[[#All],[Purchase Amount]],,)</f>
        <v>7107.29</v>
      </c>
      <c r="K331" s="50" t="str" cm="1">
        <f t="array" ref="K331">_xlfn.IFS(J331 &lt;= 500, "Low Value", AND(J331 &gt; 500, J331 &lt;= 2000), "Medium Value", AND(J331 &gt; 2000, J331 &lt;= 5000), "High Value", J331 &gt; 5000, "Premium Value")</f>
        <v>Premium Value</v>
      </c>
      <c r="L331" s="51" cm="1">
        <f t="array" ref="L331">_xlfn.XLOOKUP('Cross Referenced Data'!$C331,CustomerSalesData[[#All],[Customer Name]],CustomerSalesData[[#All],[Customer Since]],,)</f>
        <v>2012</v>
      </c>
      <c r="M331" s="51">
        <f t="shared" ca="1" si="5"/>
        <v>12</v>
      </c>
      <c r="N331" s="50" t="str" cm="1">
        <f t="array" aca="1" ref="N331" ca="1">_xlfn.IFS(M331 = 1, "New Member", AND(M331 &gt; 1, M331 &lt; 5), "Bronze Member", AND(M331 &gt;= 5, M331 &lt; 10), "Silver Member", M331 &gt;= 10, "Gold Member")</f>
        <v>Gold Member</v>
      </c>
    </row>
    <row r="332" spans="2:14" x14ac:dyDescent="0.3">
      <c r="B332" s="45" t="str" cm="1">
        <f t="array" ref="B332">_xlfn.XLOOKUP('Cross Referenced Data'!$C332,CustomerPersonalData[[#All],[Customer Name]],CustomerPersonalData[[#All],[Customer ID]],,)</f>
        <v>CID0328</v>
      </c>
      <c r="C332" s="45" t="s">
        <v>662</v>
      </c>
      <c r="D332" s="46" t="s">
        <v>663</v>
      </c>
      <c r="E332" s="47">
        <v>45</v>
      </c>
      <c r="F332" s="46" t="str" cm="1">
        <f t="array" ref="F332">_xlfn.XLOOKUP('Cross Referenced Data'!$C332,CustomerSalesData[[#All],[Customer Name]],CustomerSalesData[[#All],[Age Group]],,)</f>
        <v>36 to 45</v>
      </c>
      <c r="G332" s="46" t="s">
        <v>8</v>
      </c>
      <c r="H332" s="47" cm="1">
        <f t="array" ref="H332">_xlfn.XLOOKUP('Cross Referenced Data'!$C332,CustomerSalesData[[#All],[Customer Name]],CustomerSalesData[[#All],[Total Purchases]],,,)</f>
        <v>21</v>
      </c>
      <c r="I332" s="46" t="str" cm="1">
        <f t="array" ref="I332">_xlfn.IFS(H332 &lt;= 10, "Low Purchaser", AND(H332 &gt; 10, H332 &lt;= 50), "Moderate Purchaser", AND(H332 &gt; 50, H332 &lt;= 80), "High Purchaser", H332 &gt; 80, "Top Purchaser")</f>
        <v>Moderate Purchaser</v>
      </c>
      <c r="J332" s="48" cm="1">
        <f t="array" ref="J332">_xlfn.XLOOKUP('Cross Referenced Data'!$C332,CustomerSalesData[[#All],[Customer Name]],CustomerSalesData[[#All],[Purchase Amount]],,)</f>
        <v>1843.12</v>
      </c>
      <c r="K332" s="46" t="str" cm="1">
        <f t="array" ref="K332">_xlfn.IFS(J332 &lt;= 500, "Low Value", AND(J332 &gt; 500, J332 &lt;= 2000), "Medium Value", AND(J332 &gt; 2000, J332 &lt;= 5000), "High Value", J332 &gt; 5000, "Premium Value")</f>
        <v>Medium Value</v>
      </c>
      <c r="L332" s="47" cm="1">
        <f t="array" ref="L332">_xlfn.XLOOKUP('Cross Referenced Data'!$C332,CustomerSalesData[[#All],[Customer Name]],CustomerSalesData[[#All],[Customer Since]],,)</f>
        <v>2010</v>
      </c>
      <c r="M332" s="47">
        <f t="shared" ca="1" si="5"/>
        <v>14</v>
      </c>
      <c r="N332" s="46" t="str" cm="1">
        <f t="array" aca="1" ref="N332" ca="1">_xlfn.IFS(M332 = 1, "New Member", AND(M332 &gt; 1, M332 &lt; 5), "Bronze Member", AND(M332 &gt;= 5, M332 &lt; 10), "Silver Member", M332 &gt;= 10, "Gold Member")</f>
        <v>Gold Member</v>
      </c>
    </row>
    <row r="333" spans="2:14" x14ac:dyDescent="0.3">
      <c r="B333" s="49" t="str" cm="1">
        <f t="array" ref="B333">_xlfn.XLOOKUP('Cross Referenced Data'!$C333,CustomerPersonalData[[#All],[Customer Name]],CustomerPersonalData[[#All],[Customer ID]],,)</f>
        <v>CID0329</v>
      </c>
      <c r="C333" s="49" t="s">
        <v>664</v>
      </c>
      <c r="D333" s="50" t="s">
        <v>665</v>
      </c>
      <c r="E333" s="51">
        <v>52</v>
      </c>
      <c r="F333" s="50" t="str" cm="1">
        <f t="array" ref="F333">_xlfn.XLOOKUP('Cross Referenced Data'!$C333,CustomerSalesData[[#All],[Customer Name]],CustomerSalesData[[#All],[Age Group]],,)</f>
        <v>46 to 55</v>
      </c>
      <c r="G333" s="50" t="s">
        <v>8</v>
      </c>
      <c r="H333" s="51" cm="1">
        <f t="array" ref="H333">_xlfn.XLOOKUP('Cross Referenced Data'!$C333,CustomerSalesData[[#All],[Customer Name]],CustomerSalesData[[#All],[Total Purchases]],,,)</f>
        <v>83</v>
      </c>
      <c r="I333" s="50" t="str" cm="1">
        <f t="array" ref="I333">_xlfn.IFS(H333 &lt;= 10, "Low Purchaser", AND(H333 &gt; 10, H333 &lt;= 50), "Moderate Purchaser", AND(H333 &gt; 50, H333 &lt;= 80), "High Purchaser", H333 &gt; 80, "Top Purchaser")</f>
        <v>Top Purchaser</v>
      </c>
      <c r="J333" s="52" cm="1">
        <f t="array" ref="J333">_xlfn.XLOOKUP('Cross Referenced Data'!$C333,CustomerSalesData[[#All],[Customer Name]],CustomerSalesData[[#All],[Purchase Amount]],,)</f>
        <v>1834.9</v>
      </c>
      <c r="K333" s="50" t="str" cm="1">
        <f t="array" ref="K333">_xlfn.IFS(J333 &lt;= 500, "Low Value", AND(J333 &gt; 500, J333 &lt;= 2000), "Medium Value", AND(J333 &gt; 2000, J333 &lt;= 5000), "High Value", J333 &gt; 5000, "Premium Value")</f>
        <v>Medium Value</v>
      </c>
      <c r="L333" s="51" cm="1">
        <f t="array" ref="L333">_xlfn.XLOOKUP('Cross Referenced Data'!$C333,CustomerSalesData[[#All],[Customer Name]],CustomerSalesData[[#All],[Customer Since]],,)</f>
        <v>2017</v>
      </c>
      <c r="M333" s="51">
        <f t="shared" ca="1" si="5"/>
        <v>7</v>
      </c>
      <c r="N333" s="50" t="str" cm="1">
        <f t="array" aca="1" ref="N333" ca="1">_xlfn.IFS(M333 = 1, "New Member", AND(M333 &gt; 1, M333 &lt; 5), "Bronze Member", AND(M333 &gt;= 5, M333 &lt; 10), "Silver Member", M333 &gt;= 10, "Gold Member")</f>
        <v>Silver Member</v>
      </c>
    </row>
    <row r="334" spans="2:14" x14ac:dyDescent="0.3">
      <c r="B334" s="45" t="str" cm="1">
        <f t="array" ref="B334">_xlfn.XLOOKUP('Cross Referenced Data'!$C334,CustomerPersonalData[[#All],[Customer Name]],CustomerPersonalData[[#All],[Customer ID]],,)</f>
        <v>CID0330</v>
      </c>
      <c r="C334" s="45" t="s">
        <v>666</v>
      </c>
      <c r="D334" s="46" t="s">
        <v>667</v>
      </c>
      <c r="E334" s="47">
        <v>64</v>
      </c>
      <c r="F334" s="46" t="str" cm="1">
        <f t="array" ref="F334">_xlfn.XLOOKUP('Cross Referenced Data'!$C334,CustomerSalesData[[#All],[Customer Name]],CustomerSalesData[[#All],[Age Group]],,)</f>
        <v>56 to 65</v>
      </c>
      <c r="G334" s="46" t="s">
        <v>13</v>
      </c>
      <c r="H334" s="47" cm="1">
        <f t="array" ref="H334">_xlfn.XLOOKUP('Cross Referenced Data'!$C334,CustomerSalesData[[#All],[Customer Name]],CustomerSalesData[[#All],[Total Purchases]],,,)</f>
        <v>84</v>
      </c>
      <c r="I334" s="46" t="str" cm="1">
        <f t="array" ref="I334">_xlfn.IFS(H334 &lt;= 10, "Low Purchaser", AND(H334 &gt; 10, H334 &lt;= 50), "Moderate Purchaser", AND(H334 &gt; 50, H334 &lt;= 80), "High Purchaser", H334 &gt; 80, "Top Purchaser")</f>
        <v>Top Purchaser</v>
      </c>
      <c r="J334" s="48" cm="1">
        <f t="array" ref="J334">_xlfn.XLOOKUP('Cross Referenced Data'!$C334,CustomerSalesData[[#All],[Customer Name]],CustomerSalesData[[#All],[Purchase Amount]],,)</f>
        <v>4545.6000000000004</v>
      </c>
      <c r="K334" s="46" t="str" cm="1">
        <f t="array" ref="K334">_xlfn.IFS(J334 &lt;= 500, "Low Value", AND(J334 &gt; 500, J334 &lt;= 2000), "Medium Value", AND(J334 &gt; 2000, J334 &lt;= 5000), "High Value", J334 &gt; 5000, "Premium Value")</f>
        <v>High Value</v>
      </c>
      <c r="L334" s="47" cm="1">
        <f t="array" ref="L334">_xlfn.XLOOKUP('Cross Referenced Data'!$C334,CustomerSalesData[[#All],[Customer Name]],CustomerSalesData[[#All],[Customer Since]],,)</f>
        <v>2011</v>
      </c>
      <c r="M334" s="47">
        <f t="shared" ca="1" si="5"/>
        <v>13</v>
      </c>
      <c r="N334" s="46" t="str" cm="1">
        <f t="array" aca="1" ref="N334" ca="1">_xlfn.IFS(M334 = 1, "New Member", AND(M334 &gt; 1, M334 &lt; 5), "Bronze Member", AND(M334 &gt;= 5, M334 &lt; 10), "Silver Member", M334 &gt;= 10, "Gold Member")</f>
        <v>Gold Member</v>
      </c>
    </row>
    <row r="335" spans="2:14" x14ac:dyDescent="0.3">
      <c r="B335" s="49" t="str" cm="1">
        <f t="array" ref="B335">_xlfn.XLOOKUP('Cross Referenced Data'!$C335,CustomerPersonalData[[#All],[Customer Name]],CustomerPersonalData[[#All],[Customer ID]],,)</f>
        <v>CID0331</v>
      </c>
      <c r="C335" s="49" t="s">
        <v>668</v>
      </c>
      <c r="D335" s="50" t="s">
        <v>669</v>
      </c>
      <c r="E335" s="51">
        <v>66</v>
      </c>
      <c r="F335" s="50" t="str" cm="1">
        <f t="array" ref="F335">_xlfn.XLOOKUP('Cross Referenced Data'!$C335,CustomerSalesData[[#All],[Customer Name]],CustomerSalesData[[#All],[Age Group]],,)</f>
        <v>66 to 70</v>
      </c>
      <c r="G335" s="50" t="s">
        <v>8</v>
      </c>
      <c r="H335" s="51" cm="1">
        <f t="array" ref="H335">_xlfn.XLOOKUP('Cross Referenced Data'!$C335,CustomerSalesData[[#All],[Customer Name]],CustomerSalesData[[#All],[Total Purchases]],,,)</f>
        <v>51</v>
      </c>
      <c r="I335" s="50" t="str" cm="1">
        <f t="array" ref="I335">_xlfn.IFS(H335 &lt;= 10, "Low Purchaser", AND(H335 &gt; 10, H335 &lt;= 50), "Moderate Purchaser", AND(H335 &gt; 50, H335 &lt;= 80), "High Purchaser", H335 &gt; 80, "Top Purchaser")</f>
        <v>High Purchaser</v>
      </c>
      <c r="J335" s="52" cm="1">
        <f t="array" ref="J335">_xlfn.XLOOKUP('Cross Referenced Data'!$C335,CustomerSalesData[[#All],[Customer Name]],CustomerSalesData[[#All],[Purchase Amount]],,)</f>
        <v>7867.94</v>
      </c>
      <c r="K335" s="50" t="str" cm="1">
        <f t="array" ref="K335">_xlfn.IFS(J335 &lt;= 500, "Low Value", AND(J335 &gt; 500, J335 &lt;= 2000), "Medium Value", AND(J335 &gt; 2000, J335 &lt;= 5000), "High Value", J335 &gt; 5000, "Premium Value")</f>
        <v>Premium Value</v>
      </c>
      <c r="L335" s="51" cm="1">
        <f t="array" ref="L335">_xlfn.XLOOKUP('Cross Referenced Data'!$C335,CustomerSalesData[[#All],[Customer Name]],CustomerSalesData[[#All],[Customer Since]],,)</f>
        <v>2011</v>
      </c>
      <c r="M335" s="51">
        <f t="shared" ca="1" si="5"/>
        <v>13</v>
      </c>
      <c r="N335" s="50" t="str" cm="1">
        <f t="array" aca="1" ref="N335" ca="1">_xlfn.IFS(M335 = 1, "New Member", AND(M335 &gt; 1, M335 &lt; 5), "Bronze Member", AND(M335 &gt;= 5, M335 &lt; 10), "Silver Member", M335 &gt;= 10, "Gold Member")</f>
        <v>Gold Member</v>
      </c>
    </row>
    <row r="336" spans="2:14" x14ac:dyDescent="0.3">
      <c r="B336" s="45" t="str" cm="1">
        <f t="array" ref="B336">_xlfn.XLOOKUP('Cross Referenced Data'!$C336,CustomerPersonalData[[#All],[Customer Name]],CustomerPersonalData[[#All],[Customer ID]],,)</f>
        <v>CID0332</v>
      </c>
      <c r="C336" s="45" t="s">
        <v>670</v>
      </c>
      <c r="D336" s="46" t="s">
        <v>671</v>
      </c>
      <c r="E336" s="47">
        <v>55</v>
      </c>
      <c r="F336" s="46" t="str" cm="1">
        <f t="array" ref="F336">_xlfn.XLOOKUP('Cross Referenced Data'!$C336,CustomerSalesData[[#All],[Customer Name]],CustomerSalesData[[#All],[Age Group]],,)</f>
        <v>46 to 55</v>
      </c>
      <c r="G336" s="46" t="s">
        <v>8</v>
      </c>
      <c r="H336" s="47" cm="1">
        <f t="array" ref="H336">_xlfn.XLOOKUP('Cross Referenced Data'!$C336,CustomerSalesData[[#All],[Customer Name]],CustomerSalesData[[#All],[Total Purchases]],,,)</f>
        <v>24</v>
      </c>
      <c r="I336" s="46" t="str" cm="1">
        <f t="array" ref="I336">_xlfn.IFS(H336 &lt;= 10, "Low Purchaser", AND(H336 &gt; 10, H336 &lt;= 50), "Moderate Purchaser", AND(H336 &gt; 50, H336 &lt;= 80), "High Purchaser", H336 &gt; 80, "Top Purchaser")</f>
        <v>Moderate Purchaser</v>
      </c>
      <c r="J336" s="48" cm="1">
        <f t="array" ref="J336">_xlfn.XLOOKUP('Cross Referenced Data'!$C336,CustomerSalesData[[#All],[Customer Name]],CustomerSalesData[[#All],[Purchase Amount]],,)</f>
        <v>8739.24</v>
      </c>
      <c r="K336" s="46" t="str" cm="1">
        <f t="array" ref="K336">_xlfn.IFS(J336 &lt;= 500, "Low Value", AND(J336 &gt; 500, J336 &lt;= 2000), "Medium Value", AND(J336 &gt; 2000, J336 &lt;= 5000), "High Value", J336 &gt; 5000, "Premium Value")</f>
        <v>Premium Value</v>
      </c>
      <c r="L336" s="47" cm="1">
        <f t="array" ref="L336">_xlfn.XLOOKUP('Cross Referenced Data'!$C336,CustomerSalesData[[#All],[Customer Name]],CustomerSalesData[[#All],[Customer Since]],,)</f>
        <v>2021</v>
      </c>
      <c r="M336" s="47">
        <f t="shared" ca="1" si="5"/>
        <v>3</v>
      </c>
      <c r="N336" s="46" t="str" cm="1">
        <f t="array" aca="1" ref="N336" ca="1">_xlfn.IFS(M336 = 1, "New Member", AND(M336 &gt; 1, M336 &lt; 5), "Bronze Member", AND(M336 &gt;= 5, M336 &lt; 10), "Silver Member", M336 &gt;= 10, "Gold Member")</f>
        <v>Bronze Member</v>
      </c>
    </row>
    <row r="337" spans="2:14" x14ac:dyDescent="0.3">
      <c r="B337" s="49" t="str" cm="1">
        <f t="array" ref="B337">_xlfn.XLOOKUP('Cross Referenced Data'!$C337,CustomerPersonalData[[#All],[Customer Name]],CustomerPersonalData[[#All],[Customer ID]],,)</f>
        <v>CID0333</v>
      </c>
      <c r="C337" s="49" t="s">
        <v>672</v>
      </c>
      <c r="D337" s="50" t="s">
        <v>673</v>
      </c>
      <c r="E337" s="51">
        <v>48</v>
      </c>
      <c r="F337" s="50" t="str" cm="1">
        <f t="array" ref="F337">_xlfn.XLOOKUP('Cross Referenced Data'!$C337,CustomerSalesData[[#All],[Customer Name]],CustomerSalesData[[#All],[Age Group]],,)</f>
        <v>46 to 55</v>
      </c>
      <c r="G337" s="50" t="s">
        <v>8</v>
      </c>
      <c r="H337" s="51" cm="1">
        <f t="array" ref="H337">_xlfn.XLOOKUP('Cross Referenced Data'!$C337,CustomerSalesData[[#All],[Customer Name]],CustomerSalesData[[#All],[Total Purchases]],,,)</f>
        <v>62</v>
      </c>
      <c r="I337" s="50" t="str" cm="1">
        <f t="array" ref="I337">_xlfn.IFS(H337 &lt;= 10, "Low Purchaser", AND(H337 &gt; 10, H337 &lt;= 50), "Moderate Purchaser", AND(H337 &gt; 50, H337 &lt;= 80), "High Purchaser", H337 &gt; 80, "Top Purchaser")</f>
        <v>High Purchaser</v>
      </c>
      <c r="J337" s="52" cm="1">
        <f t="array" ref="J337">_xlfn.XLOOKUP('Cross Referenced Data'!$C337,CustomerSalesData[[#All],[Customer Name]],CustomerSalesData[[#All],[Purchase Amount]],,)</f>
        <v>8567.93</v>
      </c>
      <c r="K337" s="50" t="str" cm="1">
        <f t="array" ref="K337">_xlfn.IFS(J337 &lt;= 500, "Low Value", AND(J337 &gt; 500, J337 &lt;= 2000), "Medium Value", AND(J337 &gt; 2000, J337 &lt;= 5000), "High Value", J337 &gt; 5000, "Premium Value")</f>
        <v>Premium Value</v>
      </c>
      <c r="L337" s="51" cm="1">
        <f t="array" ref="L337">_xlfn.XLOOKUP('Cross Referenced Data'!$C337,CustomerSalesData[[#All],[Customer Name]],CustomerSalesData[[#All],[Customer Since]],,)</f>
        <v>2021</v>
      </c>
      <c r="M337" s="51">
        <f t="shared" ca="1" si="5"/>
        <v>3</v>
      </c>
      <c r="N337" s="50" t="str" cm="1">
        <f t="array" aca="1" ref="N337" ca="1">_xlfn.IFS(M337 = 1, "New Member", AND(M337 &gt; 1, M337 &lt; 5), "Bronze Member", AND(M337 &gt;= 5, M337 &lt; 10), "Silver Member", M337 &gt;= 10, "Gold Member")</f>
        <v>Bronze Member</v>
      </c>
    </row>
    <row r="338" spans="2:14" x14ac:dyDescent="0.3">
      <c r="B338" s="45" t="str" cm="1">
        <f t="array" ref="B338">_xlfn.XLOOKUP('Cross Referenced Data'!$C338,CustomerPersonalData[[#All],[Customer Name]],CustomerPersonalData[[#All],[Customer ID]],,)</f>
        <v>CID0334</v>
      </c>
      <c r="C338" s="45" t="s">
        <v>674</v>
      </c>
      <c r="D338" s="46" t="s">
        <v>675</v>
      </c>
      <c r="E338" s="47">
        <v>18</v>
      </c>
      <c r="F338" s="46" t="str" cm="1">
        <f t="array" ref="F338">_xlfn.XLOOKUP('Cross Referenced Data'!$C338,CustomerSalesData[[#All],[Customer Name]],CustomerSalesData[[#All],[Age Group]],,)</f>
        <v>18 to 25</v>
      </c>
      <c r="G338" s="46" t="s">
        <v>13</v>
      </c>
      <c r="H338" s="47" cm="1">
        <f t="array" ref="H338">_xlfn.XLOOKUP('Cross Referenced Data'!$C338,CustomerSalesData[[#All],[Customer Name]],CustomerSalesData[[#All],[Total Purchases]],,,)</f>
        <v>95</v>
      </c>
      <c r="I338" s="46" t="str" cm="1">
        <f t="array" ref="I338">_xlfn.IFS(H338 &lt;= 10, "Low Purchaser", AND(H338 &gt; 10, H338 &lt;= 50), "Moderate Purchaser", AND(H338 &gt; 50, H338 &lt;= 80), "High Purchaser", H338 &gt; 80, "Top Purchaser")</f>
        <v>Top Purchaser</v>
      </c>
      <c r="J338" s="48" cm="1">
        <f t="array" ref="J338">_xlfn.XLOOKUP('Cross Referenced Data'!$C338,CustomerSalesData[[#All],[Customer Name]],CustomerSalesData[[#All],[Purchase Amount]],,)</f>
        <v>2694.96</v>
      </c>
      <c r="K338" s="46" t="str" cm="1">
        <f t="array" ref="K338">_xlfn.IFS(J338 &lt;= 500, "Low Value", AND(J338 &gt; 500, J338 &lt;= 2000), "Medium Value", AND(J338 &gt; 2000, J338 &lt;= 5000), "High Value", J338 &gt; 5000, "Premium Value")</f>
        <v>High Value</v>
      </c>
      <c r="L338" s="47" cm="1">
        <f t="array" ref="L338">_xlfn.XLOOKUP('Cross Referenced Data'!$C338,CustomerSalesData[[#All],[Customer Name]],CustomerSalesData[[#All],[Customer Since]],,)</f>
        <v>2020</v>
      </c>
      <c r="M338" s="47">
        <f t="shared" ca="1" si="5"/>
        <v>4</v>
      </c>
      <c r="N338" s="46" t="str" cm="1">
        <f t="array" aca="1" ref="N338" ca="1">_xlfn.IFS(M338 = 1, "New Member", AND(M338 &gt; 1, M338 &lt; 5), "Bronze Member", AND(M338 &gt;= 5, M338 &lt; 10), "Silver Member", M338 &gt;= 10, "Gold Member")</f>
        <v>Bronze Member</v>
      </c>
    </row>
    <row r="339" spans="2:14" x14ac:dyDescent="0.3">
      <c r="B339" s="49" t="str" cm="1">
        <f t="array" ref="B339">_xlfn.XLOOKUP('Cross Referenced Data'!$C339,CustomerPersonalData[[#All],[Customer Name]],CustomerPersonalData[[#All],[Customer ID]],,)</f>
        <v>CID0335</v>
      </c>
      <c r="C339" s="49" t="s">
        <v>676</v>
      </c>
      <c r="D339" s="50" t="s">
        <v>677</v>
      </c>
      <c r="E339" s="51">
        <v>70</v>
      </c>
      <c r="F339" s="50" t="str" cm="1">
        <f t="array" ref="F339">_xlfn.XLOOKUP('Cross Referenced Data'!$C339,CustomerSalesData[[#All],[Customer Name]],CustomerSalesData[[#All],[Age Group]],,)</f>
        <v>66 to 70</v>
      </c>
      <c r="G339" s="50" t="s">
        <v>13</v>
      </c>
      <c r="H339" s="51" cm="1">
        <f t="array" ref="H339">_xlfn.XLOOKUP('Cross Referenced Data'!$C339,CustomerSalesData[[#All],[Customer Name]],CustomerSalesData[[#All],[Total Purchases]],,,)</f>
        <v>98</v>
      </c>
      <c r="I339" s="50" t="str" cm="1">
        <f t="array" ref="I339">_xlfn.IFS(H339 &lt;= 10, "Low Purchaser", AND(H339 &gt; 10, H339 &lt;= 50), "Moderate Purchaser", AND(H339 &gt; 50, H339 &lt;= 80), "High Purchaser", H339 &gt; 80, "Top Purchaser")</f>
        <v>Top Purchaser</v>
      </c>
      <c r="J339" s="52" cm="1">
        <f t="array" ref="J339">_xlfn.XLOOKUP('Cross Referenced Data'!$C339,CustomerSalesData[[#All],[Customer Name]],CustomerSalesData[[#All],[Purchase Amount]],,)</f>
        <v>7095.54</v>
      </c>
      <c r="K339" s="50" t="str" cm="1">
        <f t="array" ref="K339">_xlfn.IFS(J339 &lt;= 500, "Low Value", AND(J339 &gt; 500, J339 &lt;= 2000), "Medium Value", AND(J339 &gt; 2000, J339 &lt;= 5000), "High Value", J339 &gt; 5000, "Premium Value")</f>
        <v>Premium Value</v>
      </c>
      <c r="L339" s="51" cm="1">
        <f t="array" ref="L339">_xlfn.XLOOKUP('Cross Referenced Data'!$C339,CustomerSalesData[[#All],[Customer Name]],CustomerSalesData[[#All],[Customer Since]],,)</f>
        <v>2018</v>
      </c>
      <c r="M339" s="51">
        <f t="shared" ca="1" si="5"/>
        <v>6</v>
      </c>
      <c r="N339" s="50" t="str" cm="1">
        <f t="array" aca="1" ref="N339" ca="1">_xlfn.IFS(M339 = 1, "New Member", AND(M339 &gt; 1, M339 &lt; 5), "Bronze Member", AND(M339 &gt;= 5, M339 &lt; 10), "Silver Member", M339 &gt;= 10, "Gold Member")</f>
        <v>Silver Member</v>
      </c>
    </row>
    <row r="340" spans="2:14" x14ac:dyDescent="0.3">
      <c r="B340" s="45" t="str" cm="1">
        <f t="array" ref="B340">_xlfn.XLOOKUP('Cross Referenced Data'!$C340,CustomerPersonalData[[#All],[Customer Name]],CustomerPersonalData[[#All],[Customer ID]],,)</f>
        <v>CID0336</v>
      </c>
      <c r="C340" s="45" t="s">
        <v>678</v>
      </c>
      <c r="D340" s="46" t="s">
        <v>679</v>
      </c>
      <c r="E340" s="47">
        <v>48</v>
      </c>
      <c r="F340" s="46" t="str" cm="1">
        <f t="array" ref="F340">_xlfn.XLOOKUP('Cross Referenced Data'!$C340,CustomerSalesData[[#All],[Customer Name]],CustomerSalesData[[#All],[Age Group]],,)</f>
        <v>46 to 55</v>
      </c>
      <c r="G340" s="46" t="s">
        <v>13</v>
      </c>
      <c r="H340" s="47" cm="1">
        <f t="array" ref="H340">_xlfn.XLOOKUP('Cross Referenced Data'!$C340,CustomerSalesData[[#All],[Customer Name]],CustomerSalesData[[#All],[Total Purchases]],,,)</f>
        <v>97</v>
      </c>
      <c r="I340" s="46" t="str" cm="1">
        <f t="array" ref="I340">_xlfn.IFS(H340 &lt;= 10, "Low Purchaser", AND(H340 &gt; 10, H340 &lt;= 50), "Moderate Purchaser", AND(H340 &gt; 50, H340 &lt;= 80), "High Purchaser", H340 &gt; 80, "Top Purchaser")</f>
        <v>Top Purchaser</v>
      </c>
      <c r="J340" s="48" cm="1">
        <f t="array" ref="J340">_xlfn.XLOOKUP('Cross Referenced Data'!$C340,CustomerSalesData[[#All],[Customer Name]],CustomerSalesData[[#All],[Purchase Amount]],,)</f>
        <v>4086.22</v>
      </c>
      <c r="K340" s="46" t="str" cm="1">
        <f t="array" ref="K340">_xlfn.IFS(J340 &lt;= 500, "Low Value", AND(J340 &gt; 500, J340 &lt;= 2000), "Medium Value", AND(J340 &gt; 2000, J340 &lt;= 5000), "High Value", J340 &gt; 5000, "Premium Value")</f>
        <v>High Value</v>
      </c>
      <c r="L340" s="47" cm="1">
        <f t="array" ref="L340">_xlfn.XLOOKUP('Cross Referenced Data'!$C340,CustomerSalesData[[#All],[Customer Name]],CustomerSalesData[[#All],[Customer Since]],,)</f>
        <v>2023</v>
      </c>
      <c r="M340" s="47">
        <f t="shared" ca="1" si="5"/>
        <v>1</v>
      </c>
      <c r="N340" s="46" t="str" cm="1">
        <f t="array" aca="1" ref="N340" ca="1">_xlfn.IFS(M340 = 1, "New Member", AND(M340 &gt; 1, M340 &lt; 5), "Bronze Member", AND(M340 &gt;= 5, M340 &lt; 10), "Silver Member", M340 &gt;= 10, "Gold Member")</f>
        <v>New Member</v>
      </c>
    </row>
    <row r="341" spans="2:14" x14ac:dyDescent="0.3">
      <c r="B341" s="49" t="str" cm="1">
        <f t="array" ref="B341">_xlfn.XLOOKUP('Cross Referenced Data'!$C341,CustomerPersonalData[[#All],[Customer Name]],CustomerPersonalData[[#All],[Customer ID]],,)</f>
        <v>CID0337</v>
      </c>
      <c r="C341" s="49" t="s">
        <v>680</v>
      </c>
      <c r="D341" s="50" t="s">
        <v>681</v>
      </c>
      <c r="E341" s="51">
        <v>26</v>
      </c>
      <c r="F341" s="50" t="str" cm="1">
        <f t="array" ref="F341">_xlfn.XLOOKUP('Cross Referenced Data'!$C341,CustomerSalesData[[#All],[Customer Name]],CustomerSalesData[[#All],[Age Group]],,)</f>
        <v>26 to 35</v>
      </c>
      <c r="G341" s="50" t="s">
        <v>13</v>
      </c>
      <c r="H341" s="51" cm="1">
        <f t="array" ref="H341">_xlfn.XLOOKUP('Cross Referenced Data'!$C341,CustomerSalesData[[#All],[Customer Name]],CustomerSalesData[[#All],[Total Purchases]],,,)</f>
        <v>8</v>
      </c>
      <c r="I341" s="50" t="str" cm="1">
        <f t="array" ref="I341">_xlfn.IFS(H341 &lt;= 10, "Low Purchaser", AND(H341 &gt; 10, H341 &lt;= 50), "Moderate Purchaser", AND(H341 &gt; 50, H341 &lt;= 80), "High Purchaser", H341 &gt; 80, "Top Purchaser")</f>
        <v>Low Purchaser</v>
      </c>
      <c r="J341" s="52" cm="1">
        <f t="array" ref="J341">_xlfn.XLOOKUP('Cross Referenced Data'!$C341,CustomerSalesData[[#All],[Customer Name]],CustomerSalesData[[#All],[Purchase Amount]],,)</f>
        <v>1583.79</v>
      </c>
      <c r="K341" s="50" t="str" cm="1">
        <f t="array" ref="K341">_xlfn.IFS(J341 &lt;= 500, "Low Value", AND(J341 &gt; 500, J341 &lt;= 2000), "Medium Value", AND(J341 &gt; 2000, J341 &lt;= 5000), "High Value", J341 &gt; 5000, "Premium Value")</f>
        <v>Medium Value</v>
      </c>
      <c r="L341" s="51" cm="1">
        <f t="array" ref="L341">_xlfn.XLOOKUP('Cross Referenced Data'!$C341,CustomerSalesData[[#All],[Customer Name]],CustomerSalesData[[#All],[Customer Since]],,)</f>
        <v>2019</v>
      </c>
      <c r="M341" s="51">
        <f t="shared" ca="1" si="5"/>
        <v>5</v>
      </c>
      <c r="N341" s="50" t="str" cm="1">
        <f t="array" aca="1" ref="N341" ca="1">_xlfn.IFS(M341 = 1, "New Member", AND(M341 &gt; 1, M341 &lt; 5), "Bronze Member", AND(M341 &gt;= 5, M341 &lt; 10), "Silver Member", M341 &gt;= 10, "Gold Member")</f>
        <v>Silver Member</v>
      </c>
    </row>
    <row r="342" spans="2:14" x14ac:dyDescent="0.3">
      <c r="B342" s="45" t="str" cm="1">
        <f t="array" ref="B342">_xlfn.XLOOKUP('Cross Referenced Data'!$C342,CustomerPersonalData[[#All],[Customer Name]],CustomerPersonalData[[#All],[Customer ID]],,)</f>
        <v>CID0338</v>
      </c>
      <c r="C342" s="45" t="s">
        <v>682</v>
      </c>
      <c r="D342" s="46" t="s">
        <v>683</v>
      </c>
      <c r="E342" s="47">
        <v>19</v>
      </c>
      <c r="F342" s="46" t="str" cm="1">
        <f t="array" ref="F342">_xlfn.XLOOKUP('Cross Referenced Data'!$C342,CustomerSalesData[[#All],[Customer Name]],CustomerSalesData[[#All],[Age Group]],,)</f>
        <v>18 to 25</v>
      </c>
      <c r="G342" s="46" t="s">
        <v>8</v>
      </c>
      <c r="H342" s="47" cm="1">
        <f t="array" ref="H342">_xlfn.XLOOKUP('Cross Referenced Data'!$C342,CustomerSalesData[[#All],[Customer Name]],CustomerSalesData[[#All],[Total Purchases]],,,)</f>
        <v>20</v>
      </c>
      <c r="I342" s="46" t="str" cm="1">
        <f t="array" ref="I342">_xlfn.IFS(H342 &lt;= 10, "Low Purchaser", AND(H342 &gt; 10, H342 &lt;= 50), "Moderate Purchaser", AND(H342 &gt; 50, H342 &lt;= 80), "High Purchaser", H342 &gt; 80, "Top Purchaser")</f>
        <v>Moderate Purchaser</v>
      </c>
      <c r="J342" s="48" cm="1">
        <f t="array" ref="J342">_xlfn.XLOOKUP('Cross Referenced Data'!$C342,CustomerSalesData[[#All],[Customer Name]],CustomerSalesData[[#All],[Purchase Amount]],,)</f>
        <v>9502.92</v>
      </c>
      <c r="K342" s="46" t="str" cm="1">
        <f t="array" ref="K342">_xlfn.IFS(J342 &lt;= 500, "Low Value", AND(J342 &gt; 500, J342 &lt;= 2000), "Medium Value", AND(J342 &gt; 2000, J342 &lt;= 5000), "High Value", J342 &gt; 5000, "Premium Value")</f>
        <v>Premium Value</v>
      </c>
      <c r="L342" s="47" cm="1">
        <f t="array" ref="L342">_xlfn.XLOOKUP('Cross Referenced Data'!$C342,CustomerSalesData[[#All],[Customer Name]],CustomerSalesData[[#All],[Customer Since]],,)</f>
        <v>2015</v>
      </c>
      <c r="M342" s="47">
        <f t="shared" ca="1" si="5"/>
        <v>9</v>
      </c>
      <c r="N342" s="46" t="str" cm="1">
        <f t="array" aca="1" ref="N342" ca="1">_xlfn.IFS(M342 = 1, "New Member", AND(M342 &gt; 1, M342 &lt; 5), "Bronze Member", AND(M342 &gt;= 5, M342 &lt; 10), "Silver Member", M342 &gt;= 10, "Gold Member")</f>
        <v>Silver Member</v>
      </c>
    </row>
    <row r="343" spans="2:14" x14ac:dyDescent="0.3">
      <c r="B343" s="49" t="str" cm="1">
        <f t="array" ref="B343">_xlfn.XLOOKUP('Cross Referenced Data'!$C343,CustomerPersonalData[[#All],[Customer Name]],CustomerPersonalData[[#All],[Customer ID]],,)</f>
        <v>CID0339</v>
      </c>
      <c r="C343" s="49" t="s">
        <v>684</v>
      </c>
      <c r="D343" s="50" t="s">
        <v>685</v>
      </c>
      <c r="E343" s="51">
        <v>27</v>
      </c>
      <c r="F343" s="50" t="str" cm="1">
        <f t="array" ref="F343">_xlfn.XLOOKUP('Cross Referenced Data'!$C343,CustomerSalesData[[#All],[Customer Name]],CustomerSalesData[[#All],[Age Group]],,)</f>
        <v>26 to 35</v>
      </c>
      <c r="G343" s="50" t="s">
        <v>8</v>
      </c>
      <c r="H343" s="51" cm="1">
        <f t="array" ref="H343">_xlfn.XLOOKUP('Cross Referenced Data'!$C343,CustomerSalesData[[#All],[Customer Name]],CustomerSalesData[[#All],[Total Purchases]],,,)</f>
        <v>87</v>
      </c>
      <c r="I343" s="50" t="str" cm="1">
        <f t="array" ref="I343">_xlfn.IFS(H343 &lt;= 10, "Low Purchaser", AND(H343 &gt; 10, H343 &lt;= 50), "Moderate Purchaser", AND(H343 &gt; 50, H343 &lt;= 80), "High Purchaser", H343 &gt; 80, "Top Purchaser")</f>
        <v>Top Purchaser</v>
      </c>
      <c r="J343" s="52" cm="1">
        <f t="array" ref="J343">_xlfn.XLOOKUP('Cross Referenced Data'!$C343,CustomerSalesData[[#All],[Customer Name]],CustomerSalesData[[#All],[Purchase Amount]],,)</f>
        <v>8135.94</v>
      </c>
      <c r="K343" s="50" t="str" cm="1">
        <f t="array" ref="K343">_xlfn.IFS(J343 &lt;= 500, "Low Value", AND(J343 &gt; 500, J343 &lt;= 2000), "Medium Value", AND(J343 &gt; 2000, J343 &lt;= 5000), "High Value", J343 &gt; 5000, "Premium Value")</f>
        <v>Premium Value</v>
      </c>
      <c r="L343" s="51" cm="1">
        <f t="array" ref="L343">_xlfn.XLOOKUP('Cross Referenced Data'!$C343,CustomerSalesData[[#All],[Customer Name]],CustomerSalesData[[#All],[Customer Since]],,)</f>
        <v>2014</v>
      </c>
      <c r="M343" s="51">
        <f t="shared" ca="1" si="5"/>
        <v>10</v>
      </c>
      <c r="N343" s="50" t="str" cm="1">
        <f t="array" aca="1" ref="N343" ca="1">_xlfn.IFS(M343 = 1, "New Member", AND(M343 &gt; 1, M343 &lt; 5), "Bronze Member", AND(M343 &gt;= 5, M343 &lt; 10), "Silver Member", M343 &gt;= 10, "Gold Member")</f>
        <v>Gold Member</v>
      </c>
    </row>
    <row r="344" spans="2:14" x14ac:dyDescent="0.3">
      <c r="B344" s="45" t="str" cm="1">
        <f t="array" ref="B344">_xlfn.XLOOKUP('Cross Referenced Data'!$C344,CustomerPersonalData[[#All],[Customer Name]],CustomerPersonalData[[#All],[Customer ID]],,)</f>
        <v>CID0340</v>
      </c>
      <c r="C344" s="45" t="s">
        <v>686</v>
      </c>
      <c r="D344" s="46" t="s">
        <v>687</v>
      </c>
      <c r="E344" s="47">
        <v>24</v>
      </c>
      <c r="F344" s="46" t="str" cm="1">
        <f t="array" ref="F344">_xlfn.XLOOKUP('Cross Referenced Data'!$C344,CustomerSalesData[[#All],[Customer Name]],CustomerSalesData[[#All],[Age Group]],,)</f>
        <v>18 to 25</v>
      </c>
      <c r="G344" s="46" t="s">
        <v>8</v>
      </c>
      <c r="H344" s="47" cm="1">
        <f t="array" ref="H344">_xlfn.XLOOKUP('Cross Referenced Data'!$C344,CustomerSalesData[[#All],[Customer Name]],CustomerSalesData[[#All],[Total Purchases]],,,)</f>
        <v>85</v>
      </c>
      <c r="I344" s="46" t="str" cm="1">
        <f t="array" ref="I344">_xlfn.IFS(H344 &lt;= 10, "Low Purchaser", AND(H344 &gt; 10, H344 &lt;= 50), "Moderate Purchaser", AND(H344 &gt; 50, H344 &lt;= 80), "High Purchaser", H344 &gt; 80, "Top Purchaser")</f>
        <v>Top Purchaser</v>
      </c>
      <c r="J344" s="48" cm="1">
        <f t="array" ref="J344">_xlfn.XLOOKUP('Cross Referenced Data'!$C344,CustomerSalesData[[#All],[Customer Name]],CustomerSalesData[[#All],[Purchase Amount]],,)</f>
        <v>615.99</v>
      </c>
      <c r="K344" s="46" t="str" cm="1">
        <f t="array" ref="K344">_xlfn.IFS(J344 &lt;= 500, "Low Value", AND(J344 &gt; 500, J344 &lt;= 2000), "Medium Value", AND(J344 &gt; 2000, J344 &lt;= 5000), "High Value", J344 &gt; 5000, "Premium Value")</f>
        <v>Medium Value</v>
      </c>
      <c r="L344" s="47" cm="1">
        <f t="array" ref="L344">_xlfn.XLOOKUP('Cross Referenced Data'!$C344,CustomerSalesData[[#All],[Customer Name]],CustomerSalesData[[#All],[Customer Since]],,)</f>
        <v>2012</v>
      </c>
      <c r="M344" s="47">
        <f t="shared" ca="1" si="5"/>
        <v>12</v>
      </c>
      <c r="N344" s="46" t="str" cm="1">
        <f t="array" aca="1" ref="N344" ca="1">_xlfn.IFS(M344 = 1, "New Member", AND(M344 &gt; 1, M344 &lt; 5), "Bronze Member", AND(M344 &gt;= 5, M344 &lt; 10), "Silver Member", M344 &gt;= 10, "Gold Member")</f>
        <v>Gold Member</v>
      </c>
    </row>
    <row r="345" spans="2:14" x14ac:dyDescent="0.3">
      <c r="B345" s="49" t="str" cm="1">
        <f t="array" ref="B345">_xlfn.XLOOKUP('Cross Referenced Data'!$C345,CustomerPersonalData[[#All],[Customer Name]],CustomerPersonalData[[#All],[Customer ID]],,)</f>
        <v>CID0341</v>
      </c>
      <c r="C345" s="49" t="s">
        <v>688</v>
      </c>
      <c r="D345" s="50" t="s">
        <v>689</v>
      </c>
      <c r="E345" s="51">
        <v>51</v>
      </c>
      <c r="F345" s="50" t="str" cm="1">
        <f t="array" ref="F345">_xlfn.XLOOKUP('Cross Referenced Data'!$C345,CustomerSalesData[[#All],[Customer Name]],CustomerSalesData[[#All],[Age Group]],,)</f>
        <v>46 to 55</v>
      </c>
      <c r="G345" s="50" t="s">
        <v>13</v>
      </c>
      <c r="H345" s="51" cm="1">
        <f t="array" ref="H345">_xlfn.XLOOKUP('Cross Referenced Data'!$C345,CustomerSalesData[[#All],[Customer Name]],CustomerSalesData[[#All],[Total Purchases]],,,)</f>
        <v>69</v>
      </c>
      <c r="I345" s="50" t="str" cm="1">
        <f t="array" ref="I345">_xlfn.IFS(H345 &lt;= 10, "Low Purchaser", AND(H345 &gt; 10, H345 &lt;= 50), "Moderate Purchaser", AND(H345 &gt; 50, H345 &lt;= 80), "High Purchaser", H345 &gt; 80, "Top Purchaser")</f>
        <v>High Purchaser</v>
      </c>
      <c r="J345" s="52" cm="1">
        <f t="array" ref="J345">_xlfn.XLOOKUP('Cross Referenced Data'!$C345,CustomerSalesData[[#All],[Customer Name]],CustomerSalesData[[#All],[Purchase Amount]],,)</f>
        <v>7787.45</v>
      </c>
      <c r="K345" s="50" t="str" cm="1">
        <f t="array" ref="K345">_xlfn.IFS(J345 &lt;= 500, "Low Value", AND(J345 &gt; 500, J345 &lt;= 2000), "Medium Value", AND(J345 &gt; 2000, J345 &lt;= 5000), "High Value", J345 &gt; 5000, "Premium Value")</f>
        <v>Premium Value</v>
      </c>
      <c r="L345" s="51" cm="1">
        <f t="array" ref="L345">_xlfn.XLOOKUP('Cross Referenced Data'!$C345,CustomerSalesData[[#All],[Customer Name]],CustomerSalesData[[#All],[Customer Since]],,)</f>
        <v>2010</v>
      </c>
      <c r="M345" s="51">
        <f t="shared" ca="1" si="5"/>
        <v>14</v>
      </c>
      <c r="N345" s="50" t="str" cm="1">
        <f t="array" aca="1" ref="N345" ca="1">_xlfn.IFS(M345 = 1, "New Member", AND(M345 &gt; 1, M345 &lt; 5), "Bronze Member", AND(M345 &gt;= 5, M345 &lt; 10), "Silver Member", M345 &gt;= 10, "Gold Member")</f>
        <v>Gold Member</v>
      </c>
    </row>
    <row r="346" spans="2:14" x14ac:dyDescent="0.3">
      <c r="B346" s="45" t="str" cm="1">
        <f t="array" ref="B346">_xlfn.XLOOKUP('Cross Referenced Data'!$C346,CustomerPersonalData[[#All],[Customer Name]],CustomerPersonalData[[#All],[Customer ID]],,)</f>
        <v>CID0342</v>
      </c>
      <c r="C346" s="45" t="s">
        <v>690</v>
      </c>
      <c r="D346" s="46" t="s">
        <v>691</v>
      </c>
      <c r="E346" s="47">
        <v>59</v>
      </c>
      <c r="F346" s="46" t="str" cm="1">
        <f t="array" ref="F346">_xlfn.XLOOKUP('Cross Referenced Data'!$C346,CustomerSalesData[[#All],[Customer Name]],CustomerSalesData[[#All],[Age Group]],,)</f>
        <v>56 to 65</v>
      </c>
      <c r="G346" s="46" t="s">
        <v>8</v>
      </c>
      <c r="H346" s="47" cm="1">
        <f t="array" ref="H346">_xlfn.XLOOKUP('Cross Referenced Data'!$C346,CustomerSalesData[[#All],[Customer Name]],CustomerSalesData[[#All],[Total Purchases]],,,)</f>
        <v>49</v>
      </c>
      <c r="I346" s="46" t="str" cm="1">
        <f t="array" ref="I346">_xlfn.IFS(H346 &lt;= 10, "Low Purchaser", AND(H346 &gt; 10, H346 &lt;= 50), "Moderate Purchaser", AND(H346 &gt; 50, H346 &lt;= 80), "High Purchaser", H346 &gt; 80, "Top Purchaser")</f>
        <v>Moderate Purchaser</v>
      </c>
      <c r="J346" s="48" cm="1">
        <f t="array" ref="J346">_xlfn.XLOOKUP('Cross Referenced Data'!$C346,CustomerSalesData[[#All],[Customer Name]],CustomerSalesData[[#All],[Purchase Amount]],,)</f>
        <v>7571.81</v>
      </c>
      <c r="K346" s="46" t="str" cm="1">
        <f t="array" ref="K346">_xlfn.IFS(J346 &lt;= 500, "Low Value", AND(J346 &gt; 500, J346 &lt;= 2000), "Medium Value", AND(J346 &gt; 2000, J346 &lt;= 5000), "High Value", J346 &gt; 5000, "Premium Value")</f>
        <v>Premium Value</v>
      </c>
      <c r="L346" s="47" cm="1">
        <f t="array" ref="L346">_xlfn.XLOOKUP('Cross Referenced Data'!$C346,CustomerSalesData[[#All],[Customer Name]],CustomerSalesData[[#All],[Customer Since]],,)</f>
        <v>2017</v>
      </c>
      <c r="M346" s="47">
        <f t="shared" ca="1" si="5"/>
        <v>7</v>
      </c>
      <c r="N346" s="46" t="str" cm="1">
        <f t="array" aca="1" ref="N346" ca="1">_xlfn.IFS(M346 = 1, "New Member", AND(M346 &gt; 1, M346 &lt; 5), "Bronze Member", AND(M346 &gt;= 5, M346 &lt; 10), "Silver Member", M346 &gt;= 10, "Gold Member")</f>
        <v>Silver Member</v>
      </c>
    </row>
    <row r="347" spans="2:14" x14ac:dyDescent="0.3">
      <c r="B347" s="49" t="str" cm="1">
        <f t="array" ref="B347">_xlfn.XLOOKUP('Cross Referenced Data'!$C347,CustomerPersonalData[[#All],[Customer Name]],CustomerPersonalData[[#All],[Customer ID]],,)</f>
        <v>CID0343</v>
      </c>
      <c r="C347" s="49" t="s">
        <v>692</v>
      </c>
      <c r="D347" s="50" t="s">
        <v>693</v>
      </c>
      <c r="E347" s="51">
        <v>40</v>
      </c>
      <c r="F347" s="50" t="str" cm="1">
        <f t="array" ref="F347">_xlfn.XLOOKUP('Cross Referenced Data'!$C347,CustomerSalesData[[#All],[Customer Name]],CustomerSalesData[[#All],[Age Group]],,)</f>
        <v>36 to 45</v>
      </c>
      <c r="G347" s="50" t="s">
        <v>13</v>
      </c>
      <c r="H347" s="51" cm="1">
        <f t="array" ref="H347">_xlfn.XLOOKUP('Cross Referenced Data'!$C347,CustomerSalesData[[#All],[Customer Name]],CustomerSalesData[[#All],[Total Purchases]],,,)</f>
        <v>42</v>
      </c>
      <c r="I347" s="50" t="str" cm="1">
        <f t="array" ref="I347">_xlfn.IFS(H347 &lt;= 10, "Low Purchaser", AND(H347 &gt; 10, H347 &lt;= 50), "Moderate Purchaser", AND(H347 &gt; 50, H347 &lt;= 80), "High Purchaser", H347 &gt; 80, "Top Purchaser")</f>
        <v>Moderate Purchaser</v>
      </c>
      <c r="J347" s="52" cm="1">
        <f t="array" ref="J347">_xlfn.XLOOKUP('Cross Referenced Data'!$C347,CustomerSalesData[[#All],[Customer Name]],CustomerSalesData[[#All],[Purchase Amount]],,)</f>
        <v>4168.55</v>
      </c>
      <c r="K347" s="50" t="str" cm="1">
        <f t="array" ref="K347">_xlfn.IFS(J347 &lt;= 500, "Low Value", AND(J347 &gt; 500, J347 &lt;= 2000), "Medium Value", AND(J347 &gt; 2000, J347 &lt;= 5000), "High Value", J347 &gt; 5000, "Premium Value")</f>
        <v>High Value</v>
      </c>
      <c r="L347" s="51" cm="1">
        <f t="array" ref="L347">_xlfn.XLOOKUP('Cross Referenced Data'!$C347,CustomerSalesData[[#All],[Customer Name]],CustomerSalesData[[#All],[Customer Since]],,)</f>
        <v>2016</v>
      </c>
      <c r="M347" s="51">
        <f t="shared" ca="1" si="5"/>
        <v>8</v>
      </c>
      <c r="N347" s="50" t="str" cm="1">
        <f t="array" aca="1" ref="N347" ca="1">_xlfn.IFS(M347 = 1, "New Member", AND(M347 &gt; 1, M347 &lt; 5), "Bronze Member", AND(M347 &gt;= 5, M347 &lt; 10), "Silver Member", M347 &gt;= 10, "Gold Member")</f>
        <v>Silver Member</v>
      </c>
    </row>
    <row r="348" spans="2:14" x14ac:dyDescent="0.3">
      <c r="B348" s="45" t="str" cm="1">
        <f t="array" ref="B348">_xlfn.XLOOKUP('Cross Referenced Data'!$C348,CustomerPersonalData[[#All],[Customer Name]],CustomerPersonalData[[#All],[Customer ID]],,)</f>
        <v>CID0344</v>
      </c>
      <c r="C348" s="45" t="s">
        <v>694</v>
      </c>
      <c r="D348" s="46" t="s">
        <v>695</v>
      </c>
      <c r="E348" s="47">
        <v>47</v>
      </c>
      <c r="F348" s="46" t="str" cm="1">
        <f t="array" ref="F348">_xlfn.XLOOKUP('Cross Referenced Data'!$C348,CustomerSalesData[[#All],[Customer Name]],CustomerSalesData[[#All],[Age Group]],,)</f>
        <v>46 to 55</v>
      </c>
      <c r="G348" s="46" t="s">
        <v>8</v>
      </c>
      <c r="H348" s="47" cm="1">
        <f t="array" ref="H348">_xlfn.XLOOKUP('Cross Referenced Data'!$C348,CustomerSalesData[[#All],[Customer Name]],CustomerSalesData[[#All],[Total Purchases]],,,)</f>
        <v>97</v>
      </c>
      <c r="I348" s="46" t="str" cm="1">
        <f t="array" ref="I348">_xlfn.IFS(H348 &lt;= 10, "Low Purchaser", AND(H348 &gt; 10, H348 &lt;= 50), "Moderate Purchaser", AND(H348 &gt; 50, H348 &lt;= 80), "High Purchaser", H348 &gt; 80, "Top Purchaser")</f>
        <v>Top Purchaser</v>
      </c>
      <c r="J348" s="48" cm="1">
        <f t="array" ref="J348">_xlfn.XLOOKUP('Cross Referenced Data'!$C348,CustomerSalesData[[#All],[Customer Name]],CustomerSalesData[[#All],[Purchase Amount]],,)</f>
        <v>9343.57</v>
      </c>
      <c r="K348" s="46" t="str" cm="1">
        <f t="array" ref="K348">_xlfn.IFS(J348 &lt;= 500, "Low Value", AND(J348 &gt; 500, J348 &lt;= 2000), "Medium Value", AND(J348 &gt; 2000, J348 &lt;= 5000), "High Value", J348 &gt; 5000, "Premium Value")</f>
        <v>Premium Value</v>
      </c>
      <c r="L348" s="47" cm="1">
        <f t="array" ref="L348">_xlfn.XLOOKUP('Cross Referenced Data'!$C348,CustomerSalesData[[#All],[Customer Name]],CustomerSalesData[[#All],[Customer Since]],,)</f>
        <v>2020</v>
      </c>
      <c r="M348" s="47">
        <f t="shared" ca="1" si="5"/>
        <v>4</v>
      </c>
      <c r="N348" s="46" t="str" cm="1">
        <f t="array" aca="1" ref="N348" ca="1">_xlfn.IFS(M348 = 1, "New Member", AND(M348 &gt; 1, M348 &lt; 5), "Bronze Member", AND(M348 &gt;= 5, M348 &lt; 10), "Silver Member", M348 &gt;= 10, "Gold Member")</f>
        <v>Bronze Member</v>
      </c>
    </row>
    <row r="349" spans="2:14" x14ac:dyDescent="0.3">
      <c r="B349" s="49" t="str" cm="1">
        <f t="array" ref="B349">_xlfn.XLOOKUP('Cross Referenced Data'!$C349,CustomerPersonalData[[#All],[Customer Name]],CustomerPersonalData[[#All],[Customer ID]],,)</f>
        <v>CID0345</v>
      </c>
      <c r="C349" s="49" t="s">
        <v>696</v>
      </c>
      <c r="D349" s="50" t="s">
        <v>697</v>
      </c>
      <c r="E349" s="51">
        <v>26</v>
      </c>
      <c r="F349" s="50" t="str" cm="1">
        <f t="array" ref="F349">_xlfn.XLOOKUP('Cross Referenced Data'!$C349,CustomerSalesData[[#All],[Customer Name]],CustomerSalesData[[#All],[Age Group]],,)</f>
        <v>26 to 35</v>
      </c>
      <c r="G349" s="50" t="s">
        <v>8</v>
      </c>
      <c r="H349" s="51" cm="1">
        <f t="array" ref="H349">_xlfn.XLOOKUP('Cross Referenced Data'!$C349,CustomerSalesData[[#All],[Customer Name]],CustomerSalesData[[#All],[Total Purchases]],,,)</f>
        <v>78</v>
      </c>
      <c r="I349" s="50" t="str" cm="1">
        <f t="array" ref="I349">_xlfn.IFS(H349 &lt;= 10, "Low Purchaser", AND(H349 &gt; 10, H349 &lt;= 50), "Moderate Purchaser", AND(H349 &gt; 50, H349 &lt;= 80), "High Purchaser", H349 &gt; 80, "Top Purchaser")</f>
        <v>High Purchaser</v>
      </c>
      <c r="J349" s="52" cm="1">
        <f t="array" ref="J349">_xlfn.XLOOKUP('Cross Referenced Data'!$C349,CustomerSalesData[[#All],[Customer Name]],CustomerSalesData[[#All],[Purchase Amount]],,)</f>
        <v>6271.78</v>
      </c>
      <c r="K349" s="50" t="str" cm="1">
        <f t="array" ref="K349">_xlfn.IFS(J349 &lt;= 500, "Low Value", AND(J349 &gt; 500, J349 &lt;= 2000), "Medium Value", AND(J349 &gt; 2000, J349 &lt;= 5000), "High Value", J349 &gt; 5000, "Premium Value")</f>
        <v>Premium Value</v>
      </c>
      <c r="L349" s="51" cm="1">
        <f t="array" ref="L349">_xlfn.XLOOKUP('Cross Referenced Data'!$C349,CustomerSalesData[[#All],[Customer Name]],CustomerSalesData[[#All],[Customer Since]],,)</f>
        <v>2010</v>
      </c>
      <c r="M349" s="51">
        <f t="shared" ca="1" si="5"/>
        <v>14</v>
      </c>
      <c r="N349" s="50" t="str" cm="1">
        <f t="array" aca="1" ref="N349" ca="1">_xlfn.IFS(M349 = 1, "New Member", AND(M349 &gt; 1, M349 &lt; 5), "Bronze Member", AND(M349 &gt;= 5, M349 &lt; 10), "Silver Member", M349 &gt;= 10, "Gold Member")</f>
        <v>Gold Member</v>
      </c>
    </row>
    <row r="350" spans="2:14" x14ac:dyDescent="0.3">
      <c r="B350" s="45" t="str" cm="1">
        <f t="array" ref="B350">_xlfn.XLOOKUP('Cross Referenced Data'!$C350,CustomerPersonalData[[#All],[Customer Name]],CustomerPersonalData[[#All],[Customer ID]],,)</f>
        <v>CID0346</v>
      </c>
      <c r="C350" s="45" t="s">
        <v>698</v>
      </c>
      <c r="D350" s="46" t="s">
        <v>699</v>
      </c>
      <c r="E350" s="47">
        <v>69</v>
      </c>
      <c r="F350" s="46" t="str" cm="1">
        <f t="array" ref="F350">_xlfn.XLOOKUP('Cross Referenced Data'!$C350,CustomerSalesData[[#All],[Customer Name]],CustomerSalesData[[#All],[Age Group]],,)</f>
        <v>66 to 70</v>
      </c>
      <c r="G350" s="46" t="s">
        <v>13</v>
      </c>
      <c r="H350" s="47" cm="1">
        <f t="array" ref="H350">_xlfn.XLOOKUP('Cross Referenced Data'!$C350,CustomerSalesData[[#All],[Customer Name]],CustomerSalesData[[#All],[Total Purchases]],,,)</f>
        <v>67</v>
      </c>
      <c r="I350" s="46" t="str" cm="1">
        <f t="array" ref="I350">_xlfn.IFS(H350 &lt;= 10, "Low Purchaser", AND(H350 &gt; 10, H350 &lt;= 50), "Moderate Purchaser", AND(H350 &gt; 50, H350 &lt;= 80), "High Purchaser", H350 &gt; 80, "Top Purchaser")</f>
        <v>High Purchaser</v>
      </c>
      <c r="J350" s="48" cm="1">
        <f t="array" ref="J350">_xlfn.XLOOKUP('Cross Referenced Data'!$C350,CustomerSalesData[[#All],[Customer Name]],CustomerSalesData[[#All],[Purchase Amount]],,)</f>
        <v>2070.87</v>
      </c>
      <c r="K350" s="46" t="str" cm="1">
        <f t="array" ref="K350">_xlfn.IFS(J350 &lt;= 500, "Low Value", AND(J350 &gt; 500, J350 &lt;= 2000), "Medium Value", AND(J350 &gt; 2000, J350 &lt;= 5000), "High Value", J350 &gt; 5000, "Premium Value")</f>
        <v>High Value</v>
      </c>
      <c r="L350" s="47" cm="1">
        <f t="array" ref="L350">_xlfn.XLOOKUP('Cross Referenced Data'!$C350,CustomerSalesData[[#All],[Customer Name]],CustomerSalesData[[#All],[Customer Since]],,)</f>
        <v>2018</v>
      </c>
      <c r="M350" s="47">
        <f t="shared" ca="1" si="5"/>
        <v>6</v>
      </c>
      <c r="N350" s="46" t="str" cm="1">
        <f t="array" aca="1" ref="N350" ca="1">_xlfn.IFS(M350 = 1, "New Member", AND(M350 &gt; 1, M350 &lt; 5), "Bronze Member", AND(M350 &gt;= 5, M350 &lt; 10), "Silver Member", M350 &gt;= 10, "Gold Member")</f>
        <v>Silver Member</v>
      </c>
    </row>
    <row r="351" spans="2:14" x14ac:dyDescent="0.3">
      <c r="B351" s="49" t="str" cm="1">
        <f t="array" ref="B351">_xlfn.XLOOKUP('Cross Referenced Data'!$C351,CustomerPersonalData[[#All],[Customer Name]],CustomerPersonalData[[#All],[Customer ID]],,)</f>
        <v>CID0347</v>
      </c>
      <c r="C351" s="49" t="s">
        <v>700</v>
      </c>
      <c r="D351" s="50" t="s">
        <v>701</v>
      </c>
      <c r="E351" s="51">
        <v>54</v>
      </c>
      <c r="F351" s="50" t="str" cm="1">
        <f t="array" ref="F351">_xlfn.XLOOKUP('Cross Referenced Data'!$C351,CustomerSalesData[[#All],[Customer Name]],CustomerSalesData[[#All],[Age Group]],,)</f>
        <v>46 to 55</v>
      </c>
      <c r="G351" s="50" t="s">
        <v>13</v>
      </c>
      <c r="H351" s="51" cm="1">
        <f t="array" ref="H351">_xlfn.XLOOKUP('Cross Referenced Data'!$C351,CustomerSalesData[[#All],[Customer Name]],CustomerSalesData[[#All],[Total Purchases]],,,)</f>
        <v>42</v>
      </c>
      <c r="I351" s="50" t="str" cm="1">
        <f t="array" ref="I351">_xlfn.IFS(H351 &lt;= 10, "Low Purchaser", AND(H351 &gt; 10, H351 &lt;= 50), "Moderate Purchaser", AND(H351 &gt; 50, H351 &lt;= 80), "High Purchaser", H351 &gt; 80, "Top Purchaser")</f>
        <v>Moderate Purchaser</v>
      </c>
      <c r="J351" s="52" cm="1">
        <f t="array" ref="J351">_xlfn.XLOOKUP('Cross Referenced Data'!$C351,CustomerSalesData[[#All],[Customer Name]],CustomerSalesData[[#All],[Purchase Amount]],,)</f>
        <v>1379.41</v>
      </c>
      <c r="K351" s="50" t="str" cm="1">
        <f t="array" ref="K351">_xlfn.IFS(J351 &lt;= 500, "Low Value", AND(J351 &gt; 500, J351 &lt;= 2000), "Medium Value", AND(J351 &gt; 2000, J351 &lt;= 5000), "High Value", J351 &gt; 5000, "Premium Value")</f>
        <v>Medium Value</v>
      </c>
      <c r="L351" s="51" cm="1">
        <f t="array" ref="L351">_xlfn.XLOOKUP('Cross Referenced Data'!$C351,CustomerSalesData[[#All],[Customer Name]],CustomerSalesData[[#All],[Customer Since]],,)</f>
        <v>2010</v>
      </c>
      <c r="M351" s="51">
        <f t="shared" ca="1" si="5"/>
        <v>14</v>
      </c>
      <c r="N351" s="50" t="str" cm="1">
        <f t="array" aca="1" ref="N351" ca="1">_xlfn.IFS(M351 = 1, "New Member", AND(M351 &gt; 1, M351 &lt; 5), "Bronze Member", AND(M351 &gt;= 5, M351 &lt; 10), "Silver Member", M351 &gt;= 10, "Gold Member")</f>
        <v>Gold Member</v>
      </c>
    </row>
    <row r="352" spans="2:14" x14ac:dyDescent="0.3">
      <c r="B352" s="45" t="str" cm="1">
        <f t="array" ref="B352">_xlfn.XLOOKUP('Cross Referenced Data'!$C352,CustomerPersonalData[[#All],[Customer Name]],CustomerPersonalData[[#All],[Customer ID]],,)</f>
        <v>CID0348</v>
      </c>
      <c r="C352" s="45" t="s">
        <v>702</v>
      </c>
      <c r="D352" s="46" t="s">
        <v>703</v>
      </c>
      <c r="E352" s="47">
        <v>38</v>
      </c>
      <c r="F352" s="46" t="str" cm="1">
        <f t="array" ref="F352">_xlfn.XLOOKUP('Cross Referenced Data'!$C352,CustomerSalesData[[#All],[Customer Name]],CustomerSalesData[[#All],[Age Group]],,)</f>
        <v>36 to 45</v>
      </c>
      <c r="G352" s="46" t="s">
        <v>8</v>
      </c>
      <c r="H352" s="47" cm="1">
        <f t="array" ref="H352">_xlfn.XLOOKUP('Cross Referenced Data'!$C352,CustomerSalesData[[#All],[Customer Name]],CustomerSalesData[[#All],[Total Purchases]],,,)</f>
        <v>48</v>
      </c>
      <c r="I352" s="46" t="str" cm="1">
        <f t="array" ref="I352">_xlfn.IFS(H352 &lt;= 10, "Low Purchaser", AND(H352 &gt; 10, H352 &lt;= 50), "Moderate Purchaser", AND(H352 &gt; 50, H352 &lt;= 80), "High Purchaser", H352 &gt; 80, "Top Purchaser")</f>
        <v>Moderate Purchaser</v>
      </c>
      <c r="J352" s="48" cm="1">
        <f t="array" ref="J352">_xlfn.XLOOKUP('Cross Referenced Data'!$C352,CustomerSalesData[[#All],[Customer Name]],CustomerSalesData[[#All],[Purchase Amount]],,)</f>
        <v>7232.3</v>
      </c>
      <c r="K352" s="46" t="str" cm="1">
        <f t="array" ref="K352">_xlfn.IFS(J352 &lt;= 500, "Low Value", AND(J352 &gt; 500, J352 &lt;= 2000), "Medium Value", AND(J352 &gt; 2000, J352 &lt;= 5000), "High Value", J352 &gt; 5000, "Premium Value")</f>
        <v>Premium Value</v>
      </c>
      <c r="L352" s="47" cm="1">
        <f t="array" ref="L352">_xlfn.XLOOKUP('Cross Referenced Data'!$C352,CustomerSalesData[[#All],[Customer Name]],CustomerSalesData[[#All],[Customer Since]],,)</f>
        <v>2015</v>
      </c>
      <c r="M352" s="47">
        <f t="shared" ca="1" si="5"/>
        <v>9</v>
      </c>
      <c r="N352" s="46" t="str" cm="1">
        <f t="array" aca="1" ref="N352" ca="1">_xlfn.IFS(M352 = 1, "New Member", AND(M352 &gt; 1, M352 &lt; 5), "Bronze Member", AND(M352 &gt;= 5, M352 &lt; 10), "Silver Member", M352 &gt;= 10, "Gold Member")</f>
        <v>Silver Member</v>
      </c>
    </row>
    <row r="353" spans="2:14" x14ac:dyDescent="0.3">
      <c r="B353" s="49" t="str" cm="1">
        <f t="array" ref="B353">_xlfn.XLOOKUP('Cross Referenced Data'!$C353,CustomerPersonalData[[#All],[Customer Name]],CustomerPersonalData[[#All],[Customer ID]],,)</f>
        <v>CID0349</v>
      </c>
      <c r="C353" s="49" t="s">
        <v>704</v>
      </c>
      <c r="D353" s="50" t="s">
        <v>705</v>
      </c>
      <c r="E353" s="51">
        <v>69</v>
      </c>
      <c r="F353" s="50" t="str" cm="1">
        <f t="array" ref="F353">_xlfn.XLOOKUP('Cross Referenced Data'!$C353,CustomerSalesData[[#All],[Customer Name]],CustomerSalesData[[#All],[Age Group]],,)</f>
        <v>66 to 70</v>
      </c>
      <c r="G353" s="50" t="s">
        <v>8</v>
      </c>
      <c r="H353" s="51" cm="1">
        <f t="array" ref="H353">_xlfn.XLOOKUP('Cross Referenced Data'!$C353,CustomerSalesData[[#All],[Customer Name]],CustomerSalesData[[#All],[Total Purchases]],,,)</f>
        <v>39</v>
      </c>
      <c r="I353" s="50" t="str" cm="1">
        <f t="array" ref="I353">_xlfn.IFS(H353 &lt;= 10, "Low Purchaser", AND(H353 &gt; 10, H353 &lt;= 50), "Moderate Purchaser", AND(H353 &gt; 50, H353 &lt;= 80), "High Purchaser", H353 &gt; 80, "Top Purchaser")</f>
        <v>Moderate Purchaser</v>
      </c>
      <c r="J353" s="52" cm="1">
        <f t="array" ref="J353">_xlfn.XLOOKUP('Cross Referenced Data'!$C353,CustomerSalesData[[#All],[Customer Name]],CustomerSalesData[[#All],[Purchase Amount]],,)</f>
        <v>3015.27</v>
      </c>
      <c r="K353" s="50" t="str" cm="1">
        <f t="array" ref="K353">_xlfn.IFS(J353 &lt;= 500, "Low Value", AND(J353 &gt; 500, J353 &lt;= 2000), "Medium Value", AND(J353 &gt; 2000, J353 &lt;= 5000), "High Value", J353 &gt; 5000, "Premium Value")</f>
        <v>High Value</v>
      </c>
      <c r="L353" s="51" cm="1">
        <f t="array" ref="L353">_xlfn.XLOOKUP('Cross Referenced Data'!$C353,CustomerSalesData[[#All],[Customer Name]],CustomerSalesData[[#All],[Customer Since]],,)</f>
        <v>2011</v>
      </c>
      <c r="M353" s="51">
        <f t="shared" ca="1" si="5"/>
        <v>13</v>
      </c>
      <c r="N353" s="50" t="str" cm="1">
        <f t="array" aca="1" ref="N353" ca="1">_xlfn.IFS(M353 = 1, "New Member", AND(M353 &gt; 1, M353 &lt; 5), "Bronze Member", AND(M353 &gt;= 5, M353 &lt; 10), "Silver Member", M353 &gt;= 10, "Gold Member")</f>
        <v>Gold Member</v>
      </c>
    </row>
    <row r="354" spans="2:14" x14ac:dyDescent="0.3">
      <c r="B354" s="45" t="str" cm="1">
        <f t="array" ref="B354">_xlfn.XLOOKUP('Cross Referenced Data'!$C354,CustomerPersonalData[[#All],[Customer Name]],CustomerPersonalData[[#All],[Customer ID]],,)</f>
        <v>CID0350</v>
      </c>
      <c r="C354" s="45" t="s">
        <v>706</v>
      </c>
      <c r="D354" s="46" t="s">
        <v>707</v>
      </c>
      <c r="E354" s="47">
        <v>20</v>
      </c>
      <c r="F354" s="46" t="str" cm="1">
        <f t="array" ref="F354">_xlfn.XLOOKUP('Cross Referenced Data'!$C354,CustomerSalesData[[#All],[Customer Name]],CustomerSalesData[[#All],[Age Group]],,)</f>
        <v>18 to 25</v>
      </c>
      <c r="G354" s="46" t="s">
        <v>13</v>
      </c>
      <c r="H354" s="47" cm="1">
        <f t="array" ref="H354">_xlfn.XLOOKUP('Cross Referenced Data'!$C354,CustomerSalesData[[#All],[Customer Name]],CustomerSalesData[[#All],[Total Purchases]],,,)</f>
        <v>76</v>
      </c>
      <c r="I354" s="46" t="str" cm="1">
        <f t="array" ref="I354">_xlfn.IFS(H354 &lt;= 10, "Low Purchaser", AND(H354 &gt; 10, H354 &lt;= 50), "Moderate Purchaser", AND(H354 &gt; 50, H354 &lt;= 80), "High Purchaser", H354 &gt; 80, "Top Purchaser")</f>
        <v>High Purchaser</v>
      </c>
      <c r="J354" s="48" cm="1">
        <f t="array" ref="J354">_xlfn.XLOOKUP('Cross Referenced Data'!$C354,CustomerSalesData[[#All],[Customer Name]],CustomerSalesData[[#All],[Purchase Amount]],,)</f>
        <v>5118.6400000000003</v>
      </c>
      <c r="K354" s="46" t="str" cm="1">
        <f t="array" ref="K354">_xlfn.IFS(J354 &lt;= 500, "Low Value", AND(J354 &gt; 500, J354 &lt;= 2000), "Medium Value", AND(J354 &gt; 2000, J354 &lt;= 5000), "High Value", J354 &gt; 5000, "Premium Value")</f>
        <v>Premium Value</v>
      </c>
      <c r="L354" s="47" cm="1">
        <f t="array" ref="L354">_xlfn.XLOOKUP('Cross Referenced Data'!$C354,CustomerSalesData[[#All],[Customer Name]],CustomerSalesData[[#All],[Customer Since]],,)</f>
        <v>2019</v>
      </c>
      <c r="M354" s="47">
        <f t="shared" ca="1" si="5"/>
        <v>5</v>
      </c>
      <c r="N354" s="46" t="str" cm="1">
        <f t="array" aca="1" ref="N354" ca="1">_xlfn.IFS(M354 = 1, "New Member", AND(M354 &gt; 1, M354 &lt; 5), "Bronze Member", AND(M354 &gt;= 5, M354 &lt; 10), "Silver Member", M354 &gt;= 10, "Gold Member")</f>
        <v>Silver Member</v>
      </c>
    </row>
    <row r="355" spans="2:14" x14ac:dyDescent="0.3">
      <c r="B355" s="49" t="str" cm="1">
        <f t="array" ref="B355">_xlfn.XLOOKUP('Cross Referenced Data'!$C355,CustomerPersonalData[[#All],[Customer Name]],CustomerPersonalData[[#All],[Customer ID]],,)</f>
        <v>CID0351</v>
      </c>
      <c r="C355" s="49" t="s">
        <v>708</v>
      </c>
      <c r="D355" s="50" t="s">
        <v>709</v>
      </c>
      <c r="E355" s="51">
        <v>25</v>
      </c>
      <c r="F355" s="50" t="str" cm="1">
        <f t="array" ref="F355">_xlfn.XLOOKUP('Cross Referenced Data'!$C355,CustomerSalesData[[#All],[Customer Name]],CustomerSalesData[[#All],[Age Group]],,)</f>
        <v>18 to 25</v>
      </c>
      <c r="G355" s="50" t="s">
        <v>13</v>
      </c>
      <c r="H355" s="51" cm="1">
        <f t="array" ref="H355">_xlfn.XLOOKUP('Cross Referenced Data'!$C355,CustomerSalesData[[#All],[Customer Name]],CustomerSalesData[[#All],[Total Purchases]],,,)</f>
        <v>58</v>
      </c>
      <c r="I355" s="50" t="str" cm="1">
        <f t="array" ref="I355">_xlfn.IFS(H355 &lt;= 10, "Low Purchaser", AND(H355 &gt; 10, H355 &lt;= 50), "Moderate Purchaser", AND(H355 &gt; 50, H355 &lt;= 80), "High Purchaser", H355 &gt; 80, "Top Purchaser")</f>
        <v>High Purchaser</v>
      </c>
      <c r="J355" s="52" cm="1">
        <f t="array" ref="J355">_xlfn.XLOOKUP('Cross Referenced Data'!$C355,CustomerSalesData[[#All],[Customer Name]],CustomerSalesData[[#All],[Purchase Amount]],,)</f>
        <v>3463.12</v>
      </c>
      <c r="K355" s="50" t="str" cm="1">
        <f t="array" ref="K355">_xlfn.IFS(J355 &lt;= 500, "Low Value", AND(J355 &gt; 500, J355 &lt;= 2000), "Medium Value", AND(J355 &gt; 2000, J355 &lt;= 5000), "High Value", J355 &gt; 5000, "Premium Value")</f>
        <v>High Value</v>
      </c>
      <c r="L355" s="51" cm="1">
        <f t="array" ref="L355">_xlfn.XLOOKUP('Cross Referenced Data'!$C355,CustomerSalesData[[#All],[Customer Name]],CustomerSalesData[[#All],[Customer Since]],,)</f>
        <v>2019</v>
      </c>
      <c r="M355" s="51">
        <f t="shared" ca="1" si="5"/>
        <v>5</v>
      </c>
      <c r="N355" s="50" t="str" cm="1">
        <f t="array" aca="1" ref="N355" ca="1">_xlfn.IFS(M355 = 1, "New Member", AND(M355 &gt; 1, M355 &lt; 5), "Bronze Member", AND(M355 &gt;= 5, M355 &lt; 10), "Silver Member", M355 &gt;= 10, "Gold Member")</f>
        <v>Silver Member</v>
      </c>
    </row>
    <row r="356" spans="2:14" x14ac:dyDescent="0.3">
      <c r="B356" s="45" t="str" cm="1">
        <f t="array" ref="B356">_xlfn.XLOOKUP('Cross Referenced Data'!$C356,CustomerPersonalData[[#All],[Customer Name]],CustomerPersonalData[[#All],[Customer ID]],,)</f>
        <v>CID0352</v>
      </c>
      <c r="C356" s="45" t="s">
        <v>710</v>
      </c>
      <c r="D356" s="46" t="s">
        <v>711</v>
      </c>
      <c r="E356" s="47">
        <v>62</v>
      </c>
      <c r="F356" s="46" t="str" cm="1">
        <f t="array" ref="F356">_xlfn.XLOOKUP('Cross Referenced Data'!$C356,CustomerSalesData[[#All],[Customer Name]],CustomerSalesData[[#All],[Age Group]],,)</f>
        <v>56 to 65</v>
      </c>
      <c r="G356" s="46" t="s">
        <v>13</v>
      </c>
      <c r="H356" s="47" cm="1">
        <f t="array" ref="H356">_xlfn.XLOOKUP('Cross Referenced Data'!$C356,CustomerSalesData[[#All],[Customer Name]],CustomerSalesData[[#All],[Total Purchases]],,,)</f>
        <v>42</v>
      </c>
      <c r="I356" s="46" t="str" cm="1">
        <f t="array" ref="I356">_xlfn.IFS(H356 &lt;= 10, "Low Purchaser", AND(H356 &gt; 10, H356 &lt;= 50), "Moderate Purchaser", AND(H356 &gt; 50, H356 &lt;= 80), "High Purchaser", H356 &gt; 80, "Top Purchaser")</f>
        <v>Moderate Purchaser</v>
      </c>
      <c r="J356" s="48" cm="1">
        <f t="array" ref="J356">_xlfn.XLOOKUP('Cross Referenced Data'!$C356,CustomerSalesData[[#All],[Customer Name]],CustomerSalesData[[#All],[Purchase Amount]],,)</f>
        <v>9832.26</v>
      </c>
      <c r="K356" s="46" t="str" cm="1">
        <f t="array" ref="K356">_xlfn.IFS(J356 &lt;= 500, "Low Value", AND(J356 &gt; 500, J356 &lt;= 2000), "Medium Value", AND(J356 &gt; 2000, J356 &lt;= 5000), "High Value", J356 &gt; 5000, "Premium Value")</f>
        <v>Premium Value</v>
      </c>
      <c r="L356" s="47" cm="1">
        <f t="array" ref="L356">_xlfn.XLOOKUP('Cross Referenced Data'!$C356,CustomerSalesData[[#All],[Customer Name]],CustomerSalesData[[#All],[Customer Since]],,)</f>
        <v>2020</v>
      </c>
      <c r="M356" s="47">
        <f t="shared" ca="1" si="5"/>
        <v>4</v>
      </c>
      <c r="N356" s="46" t="str" cm="1">
        <f t="array" aca="1" ref="N356" ca="1">_xlfn.IFS(M356 = 1, "New Member", AND(M356 &gt; 1, M356 &lt; 5), "Bronze Member", AND(M356 &gt;= 5, M356 &lt; 10), "Silver Member", M356 &gt;= 10, "Gold Member")</f>
        <v>Bronze Member</v>
      </c>
    </row>
    <row r="357" spans="2:14" x14ac:dyDescent="0.3">
      <c r="B357" s="49" t="str" cm="1">
        <f t="array" ref="B357">_xlfn.XLOOKUP('Cross Referenced Data'!$C357,CustomerPersonalData[[#All],[Customer Name]],CustomerPersonalData[[#All],[Customer ID]],,)</f>
        <v>CID0353</v>
      </c>
      <c r="C357" s="49" t="s">
        <v>712</v>
      </c>
      <c r="D357" s="50" t="s">
        <v>713</v>
      </c>
      <c r="E357" s="51">
        <v>63</v>
      </c>
      <c r="F357" s="50" t="str" cm="1">
        <f t="array" ref="F357">_xlfn.XLOOKUP('Cross Referenced Data'!$C357,CustomerSalesData[[#All],[Customer Name]],CustomerSalesData[[#All],[Age Group]],,)</f>
        <v>56 to 65</v>
      </c>
      <c r="G357" s="50" t="s">
        <v>8</v>
      </c>
      <c r="H357" s="51" cm="1">
        <f t="array" ref="H357">_xlfn.XLOOKUP('Cross Referenced Data'!$C357,CustomerSalesData[[#All],[Customer Name]],CustomerSalesData[[#All],[Total Purchases]],,,)</f>
        <v>29</v>
      </c>
      <c r="I357" s="50" t="str" cm="1">
        <f t="array" ref="I357">_xlfn.IFS(H357 &lt;= 10, "Low Purchaser", AND(H357 &gt; 10, H357 &lt;= 50), "Moderate Purchaser", AND(H357 &gt; 50, H357 &lt;= 80), "High Purchaser", H357 &gt; 80, "Top Purchaser")</f>
        <v>Moderate Purchaser</v>
      </c>
      <c r="J357" s="52" cm="1">
        <f t="array" ref="J357">_xlfn.XLOOKUP('Cross Referenced Data'!$C357,CustomerSalesData[[#All],[Customer Name]],CustomerSalesData[[#All],[Purchase Amount]],,)</f>
        <v>1329.52</v>
      </c>
      <c r="K357" s="50" t="str" cm="1">
        <f t="array" ref="K357">_xlfn.IFS(J357 &lt;= 500, "Low Value", AND(J357 &gt; 500, J357 &lt;= 2000), "Medium Value", AND(J357 &gt; 2000, J357 &lt;= 5000), "High Value", J357 &gt; 5000, "Premium Value")</f>
        <v>Medium Value</v>
      </c>
      <c r="L357" s="51" cm="1">
        <f t="array" ref="L357">_xlfn.XLOOKUP('Cross Referenced Data'!$C357,CustomerSalesData[[#All],[Customer Name]],CustomerSalesData[[#All],[Customer Since]],,)</f>
        <v>2017</v>
      </c>
      <c r="M357" s="51">
        <f t="shared" ca="1" si="5"/>
        <v>7</v>
      </c>
      <c r="N357" s="50" t="str" cm="1">
        <f t="array" aca="1" ref="N357" ca="1">_xlfn.IFS(M357 = 1, "New Member", AND(M357 &gt; 1, M357 &lt; 5), "Bronze Member", AND(M357 &gt;= 5, M357 &lt; 10), "Silver Member", M357 &gt;= 10, "Gold Member")</f>
        <v>Silver Member</v>
      </c>
    </row>
    <row r="358" spans="2:14" x14ac:dyDescent="0.3">
      <c r="B358" s="45" t="str" cm="1">
        <f t="array" ref="B358">_xlfn.XLOOKUP('Cross Referenced Data'!$C358,CustomerPersonalData[[#All],[Customer Name]],CustomerPersonalData[[#All],[Customer ID]],,)</f>
        <v>CID0354</v>
      </c>
      <c r="C358" s="45" t="s">
        <v>714</v>
      </c>
      <c r="D358" s="46" t="s">
        <v>715</v>
      </c>
      <c r="E358" s="47">
        <v>23</v>
      </c>
      <c r="F358" s="46" t="str" cm="1">
        <f t="array" ref="F358">_xlfn.XLOOKUP('Cross Referenced Data'!$C358,CustomerSalesData[[#All],[Customer Name]],CustomerSalesData[[#All],[Age Group]],,)</f>
        <v>18 to 25</v>
      </c>
      <c r="G358" s="46" t="s">
        <v>8</v>
      </c>
      <c r="H358" s="47" cm="1">
        <f t="array" ref="H358">_xlfn.XLOOKUP('Cross Referenced Data'!$C358,CustomerSalesData[[#All],[Customer Name]],CustomerSalesData[[#All],[Total Purchases]],,,)</f>
        <v>63</v>
      </c>
      <c r="I358" s="46" t="str" cm="1">
        <f t="array" ref="I358">_xlfn.IFS(H358 &lt;= 10, "Low Purchaser", AND(H358 &gt; 10, H358 &lt;= 50), "Moderate Purchaser", AND(H358 &gt; 50, H358 &lt;= 80), "High Purchaser", H358 &gt; 80, "Top Purchaser")</f>
        <v>High Purchaser</v>
      </c>
      <c r="J358" s="48" cm="1">
        <f t="array" ref="J358">_xlfn.XLOOKUP('Cross Referenced Data'!$C358,CustomerSalesData[[#All],[Customer Name]],CustomerSalesData[[#All],[Purchase Amount]],,)</f>
        <v>2926.11</v>
      </c>
      <c r="K358" s="46" t="str" cm="1">
        <f t="array" ref="K358">_xlfn.IFS(J358 &lt;= 500, "Low Value", AND(J358 &gt; 500, J358 &lt;= 2000), "Medium Value", AND(J358 &gt; 2000, J358 &lt;= 5000), "High Value", J358 &gt; 5000, "Premium Value")</f>
        <v>High Value</v>
      </c>
      <c r="L358" s="47" cm="1">
        <f t="array" ref="L358">_xlfn.XLOOKUP('Cross Referenced Data'!$C358,CustomerSalesData[[#All],[Customer Name]],CustomerSalesData[[#All],[Customer Since]],,)</f>
        <v>2016</v>
      </c>
      <c r="M358" s="47">
        <f t="shared" ca="1" si="5"/>
        <v>8</v>
      </c>
      <c r="N358" s="46" t="str" cm="1">
        <f t="array" aca="1" ref="N358" ca="1">_xlfn.IFS(M358 = 1, "New Member", AND(M358 &gt; 1, M358 &lt; 5), "Bronze Member", AND(M358 &gt;= 5, M358 &lt; 10), "Silver Member", M358 &gt;= 10, "Gold Member")</f>
        <v>Silver Member</v>
      </c>
    </row>
    <row r="359" spans="2:14" x14ac:dyDescent="0.3">
      <c r="B359" s="49" t="str" cm="1">
        <f t="array" ref="B359">_xlfn.XLOOKUP('Cross Referenced Data'!$C359,CustomerPersonalData[[#All],[Customer Name]],CustomerPersonalData[[#All],[Customer ID]],,)</f>
        <v>CID0355</v>
      </c>
      <c r="C359" s="49" t="s">
        <v>716</v>
      </c>
      <c r="D359" s="50" t="s">
        <v>717</v>
      </c>
      <c r="E359" s="51">
        <v>41</v>
      </c>
      <c r="F359" s="50" t="str" cm="1">
        <f t="array" ref="F359">_xlfn.XLOOKUP('Cross Referenced Data'!$C359,CustomerSalesData[[#All],[Customer Name]],CustomerSalesData[[#All],[Age Group]],,)</f>
        <v>36 to 45</v>
      </c>
      <c r="G359" s="50" t="s">
        <v>13</v>
      </c>
      <c r="H359" s="51" cm="1">
        <f t="array" ref="H359">_xlfn.XLOOKUP('Cross Referenced Data'!$C359,CustomerSalesData[[#All],[Customer Name]],CustomerSalesData[[#All],[Total Purchases]],,,)</f>
        <v>50</v>
      </c>
      <c r="I359" s="50" t="str" cm="1">
        <f t="array" ref="I359">_xlfn.IFS(H359 &lt;= 10, "Low Purchaser", AND(H359 &gt; 10, H359 &lt;= 50), "Moderate Purchaser", AND(H359 &gt; 50, H359 &lt;= 80), "High Purchaser", H359 &gt; 80, "Top Purchaser")</f>
        <v>Moderate Purchaser</v>
      </c>
      <c r="J359" s="52" cm="1">
        <f t="array" ref="J359">_xlfn.XLOOKUP('Cross Referenced Data'!$C359,CustomerSalesData[[#All],[Customer Name]],CustomerSalesData[[#All],[Purchase Amount]],,)</f>
        <v>6716.56</v>
      </c>
      <c r="K359" s="50" t="str" cm="1">
        <f t="array" ref="K359">_xlfn.IFS(J359 &lt;= 500, "Low Value", AND(J359 &gt; 500, J359 &lt;= 2000), "Medium Value", AND(J359 &gt; 2000, J359 &lt;= 5000), "High Value", J359 &gt; 5000, "Premium Value")</f>
        <v>Premium Value</v>
      </c>
      <c r="L359" s="51" cm="1">
        <f t="array" ref="L359">_xlfn.XLOOKUP('Cross Referenced Data'!$C359,CustomerSalesData[[#All],[Customer Name]],CustomerSalesData[[#All],[Customer Since]],,)</f>
        <v>2016</v>
      </c>
      <c r="M359" s="51">
        <f t="shared" ca="1" si="5"/>
        <v>8</v>
      </c>
      <c r="N359" s="50" t="str" cm="1">
        <f t="array" aca="1" ref="N359" ca="1">_xlfn.IFS(M359 = 1, "New Member", AND(M359 &gt; 1, M359 &lt; 5), "Bronze Member", AND(M359 &gt;= 5, M359 &lt; 10), "Silver Member", M359 &gt;= 10, "Gold Member")</f>
        <v>Silver Member</v>
      </c>
    </row>
    <row r="360" spans="2:14" x14ac:dyDescent="0.3">
      <c r="B360" s="45" t="str" cm="1">
        <f t="array" ref="B360">_xlfn.XLOOKUP('Cross Referenced Data'!$C360,CustomerPersonalData[[#All],[Customer Name]],CustomerPersonalData[[#All],[Customer ID]],,)</f>
        <v>CID0356</v>
      </c>
      <c r="C360" s="45" t="s">
        <v>718</v>
      </c>
      <c r="D360" s="46" t="s">
        <v>719</v>
      </c>
      <c r="E360" s="47">
        <v>41</v>
      </c>
      <c r="F360" s="46" t="str" cm="1">
        <f t="array" ref="F360">_xlfn.XLOOKUP('Cross Referenced Data'!$C360,CustomerSalesData[[#All],[Customer Name]],CustomerSalesData[[#All],[Age Group]],,)</f>
        <v>36 to 45</v>
      </c>
      <c r="G360" s="46" t="s">
        <v>8</v>
      </c>
      <c r="H360" s="47" cm="1">
        <f t="array" ref="H360">_xlfn.XLOOKUP('Cross Referenced Data'!$C360,CustomerSalesData[[#All],[Customer Name]],CustomerSalesData[[#All],[Total Purchases]],,,)</f>
        <v>82</v>
      </c>
      <c r="I360" s="46" t="str" cm="1">
        <f t="array" ref="I360">_xlfn.IFS(H360 &lt;= 10, "Low Purchaser", AND(H360 &gt; 10, H360 &lt;= 50), "Moderate Purchaser", AND(H360 &gt; 50, H360 &lt;= 80), "High Purchaser", H360 &gt; 80, "Top Purchaser")</f>
        <v>Top Purchaser</v>
      </c>
      <c r="J360" s="48" cm="1">
        <f t="array" ref="J360">_xlfn.XLOOKUP('Cross Referenced Data'!$C360,CustomerSalesData[[#All],[Customer Name]],CustomerSalesData[[#All],[Purchase Amount]],,)</f>
        <v>7393.28</v>
      </c>
      <c r="K360" s="46" t="str" cm="1">
        <f t="array" ref="K360">_xlfn.IFS(J360 &lt;= 500, "Low Value", AND(J360 &gt; 500, J360 &lt;= 2000), "Medium Value", AND(J360 &gt; 2000, J360 &lt;= 5000), "High Value", J360 &gt; 5000, "Premium Value")</f>
        <v>Premium Value</v>
      </c>
      <c r="L360" s="47" cm="1">
        <f t="array" ref="L360">_xlfn.XLOOKUP('Cross Referenced Data'!$C360,CustomerSalesData[[#All],[Customer Name]],CustomerSalesData[[#All],[Customer Since]],,)</f>
        <v>2011</v>
      </c>
      <c r="M360" s="47">
        <f t="shared" ca="1" si="5"/>
        <v>13</v>
      </c>
      <c r="N360" s="46" t="str" cm="1">
        <f t="array" aca="1" ref="N360" ca="1">_xlfn.IFS(M360 = 1, "New Member", AND(M360 &gt; 1, M360 &lt; 5), "Bronze Member", AND(M360 &gt;= 5, M360 &lt; 10), "Silver Member", M360 &gt;= 10, "Gold Member")</f>
        <v>Gold Member</v>
      </c>
    </row>
    <row r="361" spans="2:14" x14ac:dyDescent="0.3">
      <c r="B361" s="49" t="str" cm="1">
        <f t="array" ref="B361">_xlfn.XLOOKUP('Cross Referenced Data'!$C361,CustomerPersonalData[[#All],[Customer Name]],CustomerPersonalData[[#All],[Customer ID]],,)</f>
        <v>CID0357</v>
      </c>
      <c r="C361" s="49" t="s">
        <v>720</v>
      </c>
      <c r="D361" s="50" t="s">
        <v>721</v>
      </c>
      <c r="E361" s="51">
        <v>58</v>
      </c>
      <c r="F361" s="50" t="str" cm="1">
        <f t="array" ref="F361">_xlfn.XLOOKUP('Cross Referenced Data'!$C361,CustomerSalesData[[#All],[Customer Name]],CustomerSalesData[[#All],[Age Group]],,)</f>
        <v>56 to 65</v>
      </c>
      <c r="G361" s="50" t="s">
        <v>13</v>
      </c>
      <c r="H361" s="51" cm="1">
        <f t="array" ref="H361">_xlfn.XLOOKUP('Cross Referenced Data'!$C361,CustomerSalesData[[#All],[Customer Name]],CustomerSalesData[[#All],[Total Purchases]],,,)</f>
        <v>79</v>
      </c>
      <c r="I361" s="50" t="str" cm="1">
        <f t="array" ref="I361">_xlfn.IFS(H361 &lt;= 10, "Low Purchaser", AND(H361 &gt; 10, H361 &lt;= 50), "Moderate Purchaser", AND(H361 &gt; 50, H361 &lt;= 80), "High Purchaser", H361 &gt; 80, "Top Purchaser")</f>
        <v>High Purchaser</v>
      </c>
      <c r="J361" s="52" cm="1">
        <f t="array" ref="J361">_xlfn.XLOOKUP('Cross Referenced Data'!$C361,CustomerSalesData[[#All],[Customer Name]],CustomerSalesData[[#All],[Purchase Amount]],,)</f>
        <v>6412.03</v>
      </c>
      <c r="K361" s="50" t="str" cm="1">
        <f t="array" ref="K361">_xlfn.IFS(J361 &lt;= 500, "Low Value", AND(J361 &gt; 500, J361 &lt;= 2000), "Medium Value", AND(J361 &gt; 2000, J361 &lt;= 5000), "High Value", J361 &gt; 5000, "Premium Value")</f>
        <v>Premium Value</v>
      </c>
      <c r="L361" s="51" cm="1">
        <f t="array" ref="L361">_xlfn.XLOOKUP('Cross Referenced Data'!$C361,CustomerSalesData[[#All],[Customer Name]],CustomerSalesData[[#All],[Customer Since]],,)</f>
        <v>2023</v>
      </c>
      <c r="M361" s="51">
        <f t="shared" ca="1" si="5"/>
        <v>1</v>
      </c>
      <c r="N361" s="50" t="str" cm="1">
        <f t="array" aca="1" ref="N361" ca="1">_xlfn.IFS(M361 = 1, "New Member", AND(M361 &gt; 1, M361 &lt; 5), "Bronze Member", AND(M361 &gt;= 5, M361 &lt; 10), "Silver Member", M361 &gt;= 10, "Gold Member")</f>
        <v>New Member</v>
      </c>
    </row>
    <row r="362" spans="2:14" x14ac:dyDescent="0.3">
      <c r="B362" s="45" t="str" cm="1">
        <f t="array" ref="B362">_xlfn.XLOOKUP('Cross Referenced Data'!$C362,CustomerPersonalData[[#All],[Customer Name]],CustomerPersonalData[[#All],[Customer ID]],,)</f>
        <v>CID0358</v>
      </c>
      <c r="C362" s="45" t="s">
        <v>722</v>
      </c>
      <c r="D362" s="46" t="s">
        <v>723</v>
      </c>
      <c r="E362" s="47">
        <v>31</v>
      </c>
      <c r="F362" s="46" t="str" cm="1">
        <f t="array" ref="F362">_xlfn.XLOOKUP('Cross Referenced Data'!$C362,CustomerSalesData[[#All],[Customer Name]],CustomerSalesData[[#All],[Age Group]],,)</f>
        <v>26 to 35</v>
      </c>
      <c r="G362" s="46" t="s">
        <v>13</v>
      </c>
      <c r="H362" s="47" cm="1">
        <f t="array" ref="H362">_xlfn.XLOOKUP('Cross Referenced Data'!$C362,CustomerSalesData[[#All],[Customer Name]],CustomerSalesData[[#All],[Total Purchases]],,,)</f>
        <v>71</v>
      </c>
      <c r="I362" s="46" t="str" cm="1">
        <f t="array" ref="I362">_xlfn.IFS(H362 &lt;= 10, "Low Purchaser", AND(H362 &gt; 10, H362 &lt;= 50), "Moderate Purchaser", AND(H362 &gt; 50, H362 &lt;= 80), "High Purchaser", H362 &gt; 80, "Top Purchaser")</f>
        <v>High Purchaser</v>
      </c>
      <c r="J362" s="48" cm="1">
        <f t="array" ref="J362">_xlfn.XLOOKUP('Cross Referenced Data'!$C362,CustomerSalesData[[#All],[Customer Name]],CustomerSalesData[[#All],[Purchase Amount]],,)</f>
        <v>9679.7999999999993</v>
      </c>
      <c r="K362" s="46" t="str" cm="1">
        <f t="array" ref="K362">_xlfn.IFS(J362 &lt;= 500, "Low Value", AND(J362 &gt; 500, J362 &lt;= 2000), "Medium Value", AND(J362 &gt; 2000, J362 &lt;= 5000), "High Value", J362 &gt; 5000, "Premium Value")</f>
        <v>Premium Value</v>
      </c>
      <c r="L362" s="47" cm="1">
        <f t="array" ref="L362">_xlfn.XLOOKUP('Cross Referenced Data'!$C362,CustomerSalesData[[#All],[Customer Name]],CustomerSalesData[[#All],[Customer Since]],,)</f>
        <v>2012</v>
      </c>
      <c r="M362" s="47">
        <f t="shared" ca="1" si="5"/>
        <v>12</v>
      </c>
      <c r="N362" s="46" t="str" cm="1">
        <f t="array" aca="1" ref="N362" ca="1">_xlfn.IFS(M362 = 1, "New Member", AND(M362 &gt; 1, M362 &lt; 5), "Bronze Member", AND(M362 &gt;= 5, M362 &lt; 10), "Silver Member", M362 &gt;= 10, "Gold Member")</f>
        <v>Gold Member</v>
      </c>
    </row>
    <row r="363" spans="2:14" x14ac:dyDescent="0.3">
      <c r="B363" s="49" t="str" cm="1">
        <f t="array" ref="B363">_xlfn.XLOOKUP('Cross Referenced Data'!$C363,CustomerPersonalData[[#All],[Customer Name]],CustomerPersonalData[[#All],[Customer ID]],,)</f>
        <v>CID0359</v>
      </c>
      <c r="C363" s="49" t="s">
        <v>724</v>
      </c>
      <c r="D363" s="50" t="s">
        <v>725</v>
      </c>
      <c r="E363" s="51">
        <v>55</v>
      </c>
      <c r="F363" s="50" t="str" cm="1">
        <f t="array" ref="F363">_xlfn.XLOOKUP('Cross Referenced Data'!$C363,CustomerSalesData[[#All],[Customer Name]],CustomerSalesData[[#All],[Age Group]],,)</f>
        <v>46 to 55</v>
      </c>
      <c r="G363" s="50" t="s">
        <v>13</v>
      </c>
      <c r="H363" s="51" cm="1">
        <f t="array" ref="H363">_xlfn.XLOOKUP('Cross Referenced Data'!$C363,CustomerSalesData[[#All],[Customer Name]],CustomerSalesData[[#All],[Total Purchases]],,,)</f>
        <v>99</v>
      </c>
      <c r="I363" s="50" t="str" cm="1">
        <f t="array" ref="I363">_xlfn.IFS(H363 &lt;= 10, "Low Purchaser", AND(H363 &gt; 10, H363 &lt;= 50), "Moderate Purchaser", AND(H363 &gt; 50, H363 &lt;= 80), "High Purchaser", H363 &gt; 80, "Top Purchaser")</f>
        <v>Top Purchaser</v>
      </c>
      <c r="J363" s="52" cm="1">
        <f t="array" ref="J363">_xlfn.XLOOKUP('Cross Referenced Data'!$C363,CustomerSalesData[[#All],[Customer Name]],CustomerSalesData[[#All],[Purchase Amount]],,)</f>
        <v>5709.98</v>
      </c>
      <c r="K363" s="50" t="str" cm="1">
        <f t="array" ref="K363">_xlfn.IFS(J363 &lt;= 500, "Low Value", AND(J363 &gt; 500, J363 &lt;= 2000), "Medium Value", AND(J363 &gt; 2000, J363 &lt;= 5000), "High Value", J363 &gt; 5000, "Premium Value")</f>
        <v>Premium Value</v>
      </c>
      <c r="L363" s="51" cm="1">
        <f t="array" ref="L363">_xlfn.XLOOKUP('Cross Referenced Data'!$C363,CustomerSalesData[[#All],[Customer Name]],CustomerSalesData[[#All],[Customer Since]],,)</f>
        <v>2015</v>
      </c>
      <c r="M363" s="51">
        <f t="shared" ca="1" si="5"/>
        <v>9</v>
      </c>
      <c r="N363" s="50" t="str" cm="1">
        <f t="array" aca="1" ref="N363" ca="1">_xlfn.IFS(M363 = 1, "New Member", AND(M363 &gt; 1, M363 &lt; 5), "Bronze Member", AND(M363 &gt;= 5, M363 &lt; 10), "Silver Member", M363 &gt;= 10, "Gold Member")</f>
        <v>Silver Member</v>
      </c>
    </row>
    <row r="364" spans="2:14" x14ac:dyDescent="0.3">
      <c r="B364" s="45" t="str" cm="1">
        <f t="array" ref="B364">_xlfn.XLOOKUP('Cross Referenced Data'!$C364,CustomerPersonalData[[#All],[Customer Name]],CustomerPersonalData[[#All],[Customer ID]],,)</f>
        <v>CID0360</v>
      </c>
      <c r="C364" s="45" t="s">
        <v>726</v>
      </c>
      <c r="D364" s="46" t="s">
        <v>727</v>
      </c>
      <c r="E364" s="47">
        <v>48</v>
      </c>
      <c r="F364" s="46" t="str" cm="1">
        <f t="array" ref="F364">_xlfn.XLOOKUP('Cross Referenced Data'!$C364,CustomerSalesData[[#All],[Customer Name]],CustomerSalesData[[#All],[Age Group]],,)</f>
        <v>46 to 55</v>
      </c>
      <c r="G364" s="46" t="s">
        <v>8</v>
      </c>
      <c r="H364" s="47" cm="1">
        <f t="array" ref="H364">_xlfn.XLOOKUP('Cross Referenced Data'!$C364,CustomerSalesData[[#All],[Customer Name]],CustomerSalesData[[#All],[Total Purchases]],,,)</f>
        <v>42</v>
      </c>
      <c r="I364" s="46" t="str" cm="1">
        <f t="array" ref="I364">_xlfn.IFS(H364 &lt;= 10, "Low Purchaser", AND(H364 &gt; 10, H364 &lt;= 50), "Moderate Purchaser", AND(H364 &gt; 50, H364 &lt;= 80), "High Purchaser", H364 &gt; 80, "Top Purchaser")</f>
        <v>Moderate Purchaser</v>
      </c>
      <c r="J364" s="48" cm="1">
        <f t="array" ref="J364">_xlfn.XLOOKUP('Cross Referenced Data'!$C364,CustomerSalesData[[#All],[Customer Name]],CustomerSalesData[[#All],[Purchase Amount]],,)</f>
        <v>8761.09</v>
      </c>
      <c r="K364" s="46" t="str" cm="1">
        <f t="array" ref="K364">_xlfn.IFS(J364 &lt;= 500, "Low Value", AND(J364 &gt; 500, J364 &lt;= 2000), "Medium Value", AND(J364 &gt; 2000, J364 &lt;= 5000), "High Value", J364 &gt; 5000, "Premium Value")</f>
        <v>Premium Value</v>
      </c>
      <c r="L364" s="47" cm="1">
        <f t="array" ref="L364">_xlfn.XLOOKUP('Cross Referenced Data'!$C364,CustomerSalesData[[#All],[Customer Name]],CustomerSalesData[[#All],[Customer Since]],,)</f>
        <v>2011</v>
      </c>
      <c r="M364" s="47">
        <f t="shared" ca="1" si="5"/>
        <v>13</v>
      </c>
      <c r="N364" s="46" t="str" cm="1">
        <f t="array" aca="1" ref="N364" ca="1">_xlfn.IFS(M364 = 1, "New Member", AND(M364 &gt; 1, M364 &lt; 5), "Bronze Member", AND(M364 &gt;= 5, M364 &lt; 10), "Silver Member", M364 &gt;= 10, "Gold Member")</f>
        <v>Gold Member</v>
      </c>
    </row>
    <row r="365" spans="2:14" x14ac:dyDescent="0.3">
      <c r="B365" s="49" t="str" cm="1">
        <f t="array" ref="B365">_xlfn.XLOOKUP('Cross Referenced Data'!$C365,CustomerPersonalData[[#All],[Customer Name]],CustomerPersonalData[[#All],[Customer ID]],,)</f>
        <v>CID0361</v>
      </c>
      <c r="C365" s="49" t="s">
        <v>728</v>
      </c>
      <c r="D365" s="50" t="s">
        <v>729</v>
      </c>
      <c r="E365" s="51">
        <v>58</v>
      </c>
      <c r="F365" s="50" t="str" cm="1">
        <f t="array" ref="F365">_xlfn.XLOOKUP('Cross Referenced Data'!$C365,CustomerSalesData[[#All],[Customer Name]],CustomerSalesData[[#All],[Age Group]],,)</f>
        <v>56 to 65</v>
      </c>
      <c r="G365" s="50" t="s">
        <v>8</v>
      </c>
      <c r="H365" s="51" cm="1">
        <f t="array" ref="H365">_xlfn.XLOOKUP('Cross Referenced Data'!$C365,CustomerSalesData[[#All],[Customer Name]],CustomerSalesData[[#All],[Total Purchases]],,,)</f>
        <v>14</v>
      </c>
      <c r="I365" s="50" t="str" cm="1">
        <f t="array" ref="I365">_xlfn.IFS(H365 &lt;= 10, "Low Purchaser", AND(H365 &gt; 10, H365 &lt;= 50), "Moderate Purchaser", AND(H365 &gt; 50, H365 &lt;= 80), "High Purchaser", H365 &gt; 80, "Top Purchaser")</f>
        <v>Moderate Purchaser</v>
      </c>
      <c r="J365" s="52" cm="1">
        <f t="array" ref="J365">_xlfn.XLOOKUP('Cross Referenced Data'!$C365,CustomerSalesData[[#All],[Customer Name]],CustomerSalesData[[#All],[Purchase Amount]],,)</f>
        <v>838.75</v>
      </c>
      <c r="K365" s="50" t="str" cm="1">
        <f t="array" ref="K365">_xlfn.IFS(J365 &lt;= 500, "Low Value", AND(J365 &gt; 500, J365 &lt;= 2000), "Medium Value", AND(J365 &gt; 2000, J365 &lt;= 5000), "High Value", J365 &gt; 5000, "Premium Value")</f>
        <v>Medium Value</v>
      </c>
      <c r="L365" s="51" cm="1">
        <f t="array" ref="L365">_xlfn.XLOOKUP('Cross Referenced Data'!$C365,CustomerSalesData[[#All],[Customer Name]],CustomerSalesData[[#All],[Customer Since]],,)</f>
        <v>2012</v>
      </c>
      <c r="M365" s="51">
        <f t="shared" ca="1" si="5"/>
        <v>12</v>
      </c>
      <c r="N365" s="50" t="str" cm="1">
        <f t="array" aca="1" ref="N365" ca="1">_xlfn.IFS(M365 = 1, "New Member", AND(M365 &gt; 1, M365 &lt; 5), "Bronze Member", AND(M365 &gt;= 5, M365 &lt; 10), "Silver Member", M365 &gt;= 10, "Gold Member")</f>
        <v>Gold Member</v>
      </c>
    </row>
    <row r="366" spans="2:14" x14ac:dyDescent="0.3">
      <c r="B366" s="45" t="str" cm="1">
        <f t="array" ref="B366">_xlfn.XLOOKUP('Cross Referenced Data'!$C366,CustomerPersonalData[[#All],[Customer Name]],CustomerPersonalData[[#All],[Customer ID]],,)</f>
        <v>CID0362</v>
      </c>
      <c r="C366" s="45" t="s">
        <v>730</v>
      </c>
      <c r="D366" s="46" t="s">
        <v>731</v>
      </c>
      <c r="E366" s="47">
        <v>41</v>
      </c>
      <c r="F366" s="46" t="str" cm="1">
        <f t="array" ref="F366">_xlfn.XLOOKUP('Cross Referenced Data'!$C366,CustomerSalesData[[#All],[Customer Name]],CustomerSalesData[[#All],[Age Group]],,)</f>
        <v>36 to 45</v>
      </c>
      <c r="G366" s="46" t="s">
        <v>13</v>
      </c>
      <c r="H366" s="47" cm="1">
        <f t="array" ref="H366">_xlfn.XLOOKUP('Cross Referenced Data'!$C366,CustomerSalesData[[#All],[Customer Name]],CustomerSalesData[[#All],[Total Purchases]],,,)</f>
        <v>32</v>
      </c>
      <c r="I366" s="46" t="str" cm="1">
        <f t="array" ref="I366">_xlfn.IFS(H366 &lt;= 10, "Low Purchaser", AND(H366 &gt; 10, H366 &lt;= 50), "Moderate Purchaser", AND(H366 &gt; 50, H366 &lt;= 80), "High Purchaser", H366 &gt; 80, "Top Purchaser")</f>
        <v>Moderate Purchaser</v>
      </c>
      <c r="J366" s="48" cm="1">
        <f t="array" ref="J366">_xlfn.XLOOKUP('Cross Referenced Data'!$C366,CustomerSalesData[[#All],[Customer Name]],CustomerSalesData[[#All],[Purchase Amount]],,)</f>
        <v>8489.27</v>
      </c>
      <c r="K366" s="46" t="str" cm="1">
        <f t="array" ref="K366">_xlfn.IFS(J366 &lt;= 500, "Low Value", AND(J366 &gt; 500, J366 &lt;= 2000), "Medium Value", AND(J366 &gt; 2000, J366 &lt;= 5000), "High Value", J366 &gt; 5000, "Premium Value")</f>
        <v>Premium Value</v>
      </c>
      <c r="L366" s="47" cm="1">
        <f t="array" ref="L366">_xlfn.XLOOKUP('Cross Referenced Data'!$C366,CustomerSalesData[[#All],[Customer Name]],CustomerSalesData[[#All],[Customer Since]],,)</f>
        <v>2013</v>
      </c>
      <c r="M366" s="47">
        <f t="shared" ca="1" si="5"/>
        <v>11</v>
      </c>
      <c r="N366" s="46" t="str" cm="1">
        <f t="array" aca="1" ref="N366" ca="1">_xlfn.IFS(M366 = 1, "New Member", AND(M366 &gt; 1, M366 &lt; 5), "Bronze Member", AND(M366 &gt;= 5, M366 &lt; 10), "Silver Member", M366 &gt;= 10, "Gold Member")</f>
        <v>Gold Member</v>
      </c>
    </row>
    <row r="367" spans="2:14" x14ac:dyDescent="0.3">
      <c r="B367" s="49" t="str" cm="1">
        <f t="array" ref="B367">_xlfn.XLOOKUP('Cross Referenced Data'!$C367,CustomerPersonalData[[#All],[Customer Name]],CustomerPersonalData[[#All],[Customer ID]],,)</f>
        <v>CID0363</v>
      </c>
      <c r="C367" s="49" t="s">
        <v>732</v>
      </c>
      <c r="D367" s="50" t="s">
        <v>733</v>
      </c>
      <c r="E367" s="51">
        <v>59</v>
      </c>
      <c r="F367" s="50" t="str" cm="1">
        <f t="array" ref="F367">_xlfn.XLOOKUP('Cross Referenced Data'!$C367,CustomerSalesData[[#All],[Customer Name]],CustomerSalesData[[#All],[Age Group]],,)</f>
        <v>56 to 65</v>
      </c>
      <c r="G367" s="50" t="s">
        <v>13</v>
      </c>
      <c r="H367" s="51" cm="1">
        <f t="array" ref="H367">_xlfn.XLOOKUP('Cross Referenced Data'!$C367,CustomerSalesData[[#All],[Customer Name]],CustomerSalesData[[#All],[Total Purchases]],,,)</f>
        <v>6</v>
      </c>
      <c r="I367" s="50" t="str" cm="1">
        <f t="array" ref="I367">_xlfn.IFS(H367 &lt;= 10, "Low Purchaser", AND(H367 &gt; 10, H367 &lt;= 50), "Moderate Purchaser", AND(H367 &gt; 50, H367 &lt;= 80), "High Purchaser", H367 &gt; 80, "Top Purchaser")</f>
        <v>Low Purchaser</v>
      </c>
      <c r="J367" s="52" cm="1">
        <f t="array" ref="J367">_xlfn.XLOOKUP('Cross Referenced Data'!$C367,CustomerSalesData[[#All],[Customer Name]],CustomerSalesData[[#All],[Purchase Amount]],,)</f>
        <v>6456.31</v>
      </c>
      <c r="K367" s="50" t="str" cm="1">
        <f t="array" ref="K367">_xlfn.IFS(J367 &lt;= 500, "Low Value", AND(J367 &gt; 500, J367 &lt;= 2000), "Medium Value", AND(J367 &gt; 2000, J367 &lt;= 5000), "High Value", J367 &gt; 5000, "Premium Value")</f>
        <v>Premium Value</v>
      </c>
      <c r="L367" s="51" cm="1">
        <f t="array" ref="L367">_xlfn.XLOOKUP('Cross Referenced Data'!$C367,CustomerSalesData[[#All],[Customer Name]],CustomerSalesData[[#All],[Customer Since]],,)</f>
        <v>2016</v>
      </c>
      <c r="M367" s="51">
        <f t="shared" ca="1" si="5"/>
        <v>8</v>
      </c>
      <c r="N367" s="50" t="str" cm="1">
        <f t="array" aca="1" ref="N367" ca="1">_xlfn.IFS(M367 = 1, "New Member", AND(M367 &gt; 1, M367 &lt; 5), "Bronze Member", AND(M367 &gt;= 5, M367 &lt; 10), "Silver Member", M367 &gt;= 10, "Gold Member")</f>
        <v>Silver Member</v>
      </c>
    </row>
    <row r="368" spans="2:14" x14ac:dyDescent="0.3">
      <c r="B368" s="45" t="str" cm="1">
        <f t="array" ref="B368">_xlfn.XLOOKUP('Cross Referenced Data'!$C368,CustomerPersonalData[[#All],[Customer Name]],CustomerPersonalData[[#All],[Customer ID]],,)</f>
        <v>CID0364</v>
      </c>
      <c r="C368" s="45" t="s">
        <v>734</v>
      </c>
      <c r="D368" s="46" t="s">
        <v>735</v>
      </c>
      <c r="E368" s="47">
        <v>61</v>
      </c>
      <c r="F368" s="46" t="str" cm="1">
        <f t="array" ref="F368">_xlfn.XLOOKUP('Cross Referenced Data'!$C368,CustomerSalesData[[#All],[Customer Name]],CustomerSalesData[[#All],[Age Group]],,)</f>
        <v>56 to 65</v>
      </c>
      <c r="G368" s="46" t="s">
        <v>8</v>
      </c>
      <c r="H368" s="47" cm="1">
        <f t="array" ref="H368">_xlfn.XLOOKUP('Cross Referenced Data'!$C368,CustomerSalesData[[#All],[Customer Name]],CustomerSalesData[[#All],[Total Purchases]],,,)</f>
        <v>39</v>
      </c>
      <c r="I368" s="46" t="str" cm="1">
        <f t="array" ref="I368">_xlfn.IFS(H368 &lt;= 10, "Low Purchaser", AND(H368 &gt; 10, H368 &lt;= 50), "Moderate Purchaser", AND(H368 &gt; 50, H368 &lt;= 80), "High Purchaser", H368 &gt; 80, "Top Purchaser")</f>
        <v>Moderate Purchaser</v>
      </c>
      <c r="J368" s="48" cm="1">
        <f t="array" ref="J368">_xlfn.XLOOKUP('Cross Referenced Data'!$C368,CustomerSalesData[[#All],[Customer Name]],CustomerSalesData[[#All],[Purchase Amount]],,)</f>
        <v>9578.2199999999993</v>
      </c>
      <c r="K368" s="46" t="str" cm="1">
        <f t="array" ref="K368">_xlfn.IFS(J368 &lt;= 500, "Low Value", AND(J368 &gt; 500, J368 &lt;= 2000), "Medium Value", AND(J368 &gt; 2000, J368 &lt;= 5000), "High Value", J368 &gt; 5000, "Premium Value")</f>
        <v>Premium Value</v>
      </c>
      <c r="L368" s="47" cm="1">
        <f t="array" ref="L368">_xlfn.XLOOKUP('Cross Referenced Data'!$C368,CustomerSalesData[[#All],[Customer Name]],CustomerSalesData[[#All],[Customer Since]],,)</f>
        <v>2013</v>
      </c>
      <c r="M368" s="47">
        <f t="shared" ca="1" si="5"/>
        <v>11</v>
      </c>
      <c r="N368" s="46" t="str" cm="1">
        <f t="array" aca="1" ref="N368" ca="1">_xlfn.IFS(M368 = 1, "New Member", AND(M368 &gt; 1, M368 &lt; 5), "Bronze Member", AND(M368 &gt;= 5, M368 &lt; 10), "Silver Member", M368 &gt;= 10, "Gold Member")</f>
        <v>Gold Member</v>
      </c>
    </row>
    <row r="369" spans="2:14" x14ac:dyDescent="0.3">
      <c r="B369" s="49" t="str" cm="1">
        <f t="array" ref="B369">_xlfn.XLOOKUP('Cross Referenced Data'!$C369,CustomerPersonalData[[#All],[Customer Name]],CustomerPersonalData[[#All],[Customer ID]],,)</f>
        <v>CID0365</v>
      </c>
      <c r="C369" s="49" t="s">
        <v>736</v>
      </c>
      <c r="D369" s="50" t="s">
        <v>737</v>
      </c>
      <c r="E369" s="51">
        <v>59</v>
      </c>
      <c r="F369" s="50" t="str" cm="1">
        <f t="array" ref="F369">_xlfn.XLOOKUP('Cross Referenced Data'!$C369,CustomerSalesData[[#All],[Customer Name]],CustomerSalesData[[#All],[Age Group]],,)</f>
        <v>56 to 65</v>
      </c>
      <c r="G369" s="50" t="s">
        <v>8</v>
      </c>
      <c r="H369" s="51" cm="1">
        <f t="array" ref="H369">_xlfn.XLOOKUP('Cross Referenced Data'!$C369,CustomerSalesData[[#All],[Customer Name]],CustomerSalesData[[#All],[Total Purchases]],,,)</f>
        <v>67</v>
      </c>
      <c r="I369" s="50" t="str" cm="1">
        <f t="array" ref="I369">_xlfn.IFS(H369 &lt;= 10, "Low Purchaser", AND(H369 &gt; 10, H369 &lt;= 50), "Moderate Purchaser", AND(H369 &gt; 50, H369 &lt;= 80), "High Purchaser", H369 &gt; 80, "Top Purchaser")</f>
        <v>High Purchaser</v>
      </c>
      <c r="J369" s="52" cm="1">
        <f t="array" ref="J369">_xlfn.XLOOKUP('Cross Referenced Data'!$C369,CustomerSalesData[[#All],[Customer Name]],CustomerSalesData[[#All],[Purchase Amount]],,)</f>
        <v>8520.2099999999991</v>
      </c>
      <c r="K369" s="50" t="str" cm="1">
        <f t="array" ref="K369">_xlfn.IFS(J369 &lt;= 500, "Low Value", AND(J369 &gt; 500, J369 &lt;= 2000), "Medium Value", AND(J369 &gt; 2000, J369 &lt;= 5000), "High Value", J369 &gt; 5000, "Premium Value")</f>
        <v>Premium Value</v>
      </c>
      <c r="L369" s="51" cm="1">
        <f t="array" ref="L369">_xlfn.XLOOKUP('Cross Referenced Data'!$C369,CustomerSalesData[[#All],[Customer Name]],CustomerSalesData[[#All],[Customer Since]],,)</f>
        <v>2017</v>
      </c>
      <c r="M369" s="51">
        <f t="shared" ca="1" si="5"/>
        <v>7</v>
      </c>
      <c r="N369" s="50" t="str" cm="1">
        <f t="array" aca="1" ref="N369" ca="1">_xlfn.IFS(M369 = 1, "New Member", AND(M369 &gt; 1, M369 &lt; 5), "Bronze Member", AND(M369 &gt;= 5, M369 &lt; 10), "Silver Member", M369 &gt;= 10, "Gold Member")</f>
        <v>Silver Member</v>
      </c>
    </row>
    <row r="370" spans="2:14" x14ac:dyDescent="0.3">
      <c r="B370" s="45" t="str" cm="1">
        <f t="array" ref="B370">_xlfn.XLOOKUP('Cross Referenced Data'!$C370,CustomerPersonalData[[#All],[Customer Name]],CustomerPersonalData[[#All],[Customer ID]],,)</f>
        <v>CID0366</v>
      </c>
      <c r="C370" s="45" t="s">
        <v>738</v>
      </c>
      <c r="D370" s="46" t="s">
        <v>739</v>
      </c>
      <c r="E370" s="47">
        <v>27</v>
      </c>
      <c r="F370" s="46" t="str" cm="1">
        <f t="array" ref="F370">_xlfn.XLOOKUP('Cross Referenced Data'!$C370,CustomerSalesData[[#All],[Customer Name]],CustomerSalesData[[#All],[Age Group]],,)</f>
        <v>26 to 35</v>
      </c>
      <c r="G370" s="46" t="s">
        <v>8</v>
      </c>
      <c r="H370" s="47" cm="1">
        <f t="array" ref="H370">_xlfn.XLOOKUP('Cross Referenced Data'!$C370,CustomerSalesData[[#All],[Customer Name]],CustomerSalesData[[#All],[Total Purchases]],,,)</f>
        <v>41</v>
      </c>
      <c r="I370" s="46" t="str" cm="1">
        <f t="array" ref="I370">_xlfn.IFS(H370 &lt;= 10, "Low Purchaser", AND(H370 &gt; 10, H370 &lt;= 50), "Moderate Purchaser", AND(H370 &gt; 50, H370 &lt;= 80), "High Purchaser", H370 &gt; 80, "Top Purchaser")</f>
        <v>Moderate Purchaser</v>
      </c>
      <c r="J370" s="48" cm="1">
        <f t="array" ref="J370">_xlfn.XLOOKUP('Cross Referenced Data'!$C370,CustomerSalesData[[#All],[Customer Name]],CustomerSalesData[[#All],[Purchase Amount]],,)</f>
        <v>5206.0600000000004</v>
      </c>
      <c r="K370" s="46" t="str" cm="1">
        <f t="array" ref="K370">_xlfn.IFS(J370 &lt;= 500, "Low Value", AND(J370 &gt; 500, J370 &lt;= 2000), "Medium Value", AND(J370 &gt; 2000, J370 &lt;= 5000), "High Value", J370 &gt; 5000, "Premium Value")</f>
        <v>Premium Value</v>
      </c>
      <c r="L370" s="47" cm="1">
        <f t="array" ref="L370">_xlfn.XLOOKUP('Cross Referenced Data'!$C370,CustomerSalesData[[#All],[Customer Name]],CustomerSalesData[[#All],[Customer Since]],,)</f>
        <v>2021</v>
      </c>
      <c r="M370" s="47">
        <f t="shared" ca="1" si="5"/>
        <v>3</v>
      </c>
      <c r="N370" s="46" t="str" cm="1">
        <f t="array" aca="1" ref="N370" ca="1">_xlfn.IFS(M370 = 1, "New Member", AND(M370 &gt; 1, M370 &lt; 5), "Bronze Member", AND(M370 &gt;= 5, M370 &lt; 10), "Silver Member", M370 &gt;= 10, "Gold Member")</f>
        <v>Bronze Member</v>
      </c>
    </row>
    <row r="371" spans="2:14" x14ac:dyDescent="0.3">
      <c r="B371" s="49" t="str" cm="1">
        <f t="array" ref="B371">_xlfn.XLOOKUP('Cross Referenced Data'!$C371,CustomerPersonalData[[#All],[Customer Name]],CustomerPersonalData[[#All],[Customer ID]],,)</f>
        <v>CID0367</v>
      </c>
      <c r="C371" s="49" t="s">
        <v>740</v>
      </c>
      <c r="D371" s="50" t="s">
        <v>741</v>
      </c>
      <c r="E371" s="51">
        <v>18</v>
      </c>
      <c r="F371" s="50" t="str" cm="1">
        <f t="array" ref="F371">_xlfn.XLOOKUP('Cross Referenced Data'!$C371,CustomerSalesData[[#All],[Customer Name]],CustomerSalesData[[#All],[Age Group]],,)</f>
        <v>18 to 25</v>
      </c>
      <c r="G371" s="50" t="s">
        <v>13</v>
      </c>
      <c r="H371" s="51" cm="1">
        <f t="array" ref="H371">_xlfn.XLOOKUP('Cross Referenced Data'!$C371,CustomerSalesData[[#All],[Customer Name]],CustomerSalesData[[#All],[Total Purchases]],,,)</f>
        <v>53</v>
      </c>
      <c r="I371" s="50" t="str" cm="1">
        <f t="array" ref="I371">_xlfn.IFS(H371 &lt;= 10, "Low Purchaser", AND(H371 &gt; 10, H371 &lt;= 50), "Moderate Purchaser", AND(H371 &gt; 50, H371 &lt;= 80), "High Purchaser", H371 &gt; 80, "Top Purchaser")</f>
        <v>High Purchaser</v>
      </c>
      <c r="J371" s="52" cm="1">
        <f t="array" ref="J371">_xlfn.XLOOKUP('Cross Referenced Data'!$C371,CustomerSalesData[[#All],[Customer Name]],CustomerSalesData[[#All],[Purchase Amount]],,)</f>
        <v>6968.06</v>
      </c>
      <c r="K371" s="50" t="str" cm="1">
        <f t="array" ref="K371">_xlfn.IFS(J371 &lt;= 500, "Low Value", AND(J371 &gt; 500, J371 &lt;= 2000), "Medium Value", AND(J371 &gt; 2000, J371 &lt;= 5000), "High Value", J371 &gt; 5000, "Premium Value")</f>
        <v>Premium Value</v>
      </c>
      <c r="L371" s="51" cm="1">
        <f t="array" ref="L371">_xlfn.XLOOKUP('Cross Referenced Data'!$C371,CustomerSalesData[[#All],[Customer Name]],CustomerSalesData[[#All],[Customer Since]],,)</f>
        <v>2012</v>
      </c>
      <c r="M371" s="51">
        <f t="shared" ca="1" si="5"/>
        <v>12</v>
      </c>
      <c r="N371" s="50" t="str" cm="1">
        <f t="array" aca="1" ref="N371" ca="1">_xlfn.IFS(M371 = 1, "New Member", AND(M371 &gt; 1, M371 &lt; 5), "Bronze Member", AND(M371 &gt;= 5, M371 &lt; 10), "Silver Member", M371 &gt;= 10, "Gold Member")</f>
        <v>Gold Member</v>
      </c>
    </row>
    <row r="372" spans="2:14" x14ac:dyDescent="0.3">
      <c r="B372" s="45" t="str" cm="1">
        <f t="array" ref="B372">_xlfn.XLOOKUP('Cross Referenced Data'!$C372,CustomerPersonalData[[#All],[Customer Name]],CustomerPersonalData[[#All],[Customer ID]],,)</f>
        <v>CID0368</v>
      </c>
      <c r="C372" s="45" t="s">
        <v>742</v>
      </c>
      <c r="D372" s="46" t="s">
        <v>743</v>
      </c>
      <c r="E372" s="47">
        <v>67</v>
      </c>
      <c r="F372" s="46" t="str" cm="1">
        <f t="array" ref="F372">_xlfn.XLOOKUP('Cross Referenced Data'!$C372,CustomerSalesData[[#All],[Customer Name]],CustomerSalesData[[#All],[Age Group]],,)</f>
        <v>66 to 70</v>
      </c>
      <c r="G372" s="46" t="s">
        <v>8</v>
      </c>
      <c r="H372" s="47" cm="1">
        <f t="array" ref="H372">_xlfn.XLOOKUP('Cross Referenced Data'!$C372,CustomerSalesData[[#All],[Customer Name]],CustomerSalesData[[#All],[Total Purchases]],,,)</f>
        <v>73</v>
      </c>
      <c r="I372" s="46" t="str" cm="1">
        <f t="array" ref="I372">_xlfn.IFS(H372 &lt;= 10, "Low Purchaser", AND(H372 &gt; 10, H372 &lt;= 50), "Moderate Purchaser", AND(H372 &gt; 50, H372 &lt;= 80), "High Purchaser", H372 &gt; 80, "Top Purchaser")</f>
        <v>High Purchaser</v>
      </c>
      <c r="J372" s="48" cm="1">
        <f t="array" ref="J372">_xlfn.XLOOKUP('Cross Referenced Data'!$C372,CustomerSalesData[[#All],[Customer Name]],CustomerSalesData[[#All],[Purchase Amount]],,)</f>
        <v>5850.95</v>
      </c>
      <c r="K372" s="46" t="str" cm="1">
        <f t="array" ref="K372">_xlfn.IFS(J372 &lt;= 500, "Low Value", AND(J372 &gt; 500, J372 &lt;= 2000), "Medium Value", AND(J372 &gt; 2000, J372 &lt;= 5000), "High Value", J372 &gt; 5000, "Premium Value")</f>
        <v>Premium Value</v>
      </c>
      <c r="L372" s="47" cm="1">
        <f t="array" ref="L372">_xlfn.XLOOKUP('Cross Referenced Data'!$C372,CustomerSalesData[[#All],[Customer Name]],CustomerSalesData[[#All],[Customer Since]],,)</f>
        <v>2015</v>
      </c>
      <c r="M372" s="47">
        <f t="shared" ca="1" si="5"/>
        <v>9</v>
      </c>
      <c r="N372" s="46" t="str" cm="1">
        <f t="array" aca="1" ref="N372" ca="1">_xlfn.IFS(M372 = 1, "New Member", AND(M372 &gt; 1, M372 &lt; 5), "Bronze Member", AND(M372 &gt;= 5, M372 &lt; 10), "Silver Member", M372 &gt;= 10, "Gold Member")</f>
        <v>Silver Member</v>
      </c>
    </row>
    <row r="373" spans="2:14" x14ac:dyDescent="0.3">
      <c r="B373" s="49" t="str" cm="1">
        <f t="array" ref="B373">_xlfn.XLOOKUP('Cross Referenced Data'!$C373,CustomerPersonalData[[#All],[Customer Name]],CustomerPersonalData[[#All],[Customer ID]],,)</f>
        <v>CID0369</v>
      </c>
      <c r="C373" s="49" t="s">
        <v>744</v>
      </c>
      <c r="D373" s="50" t="s">
        <v>745</v>
      </c>
      <c r="E373" s="51">
        <v>54</v>
      </c>
      <c r="F373" s="50" t="str" cm="1">
        <f t="array" ref="F373">_xlfn.XLOOKUP('Cross Referenced Data'!$C373,CustomerSalesData[[#All],[Customer Name]],CustomerSalesData[[#All],[Age Group]],,)</f>
        <v>46 to 55</v>
      </c>
      <c r="G373" s="50" t="s">
        <v>8</v>
      </c>
      <c r="H373" s="51" cm="1">
        <f t="array" ref="H373">_xlfn.XLOOKUP('Cross Referenced Data'!$C373,CustomerSalesData[[#All],[Customer Name]],CustomerSalesData[[#All],[Total Purchases]],,,)</f>
        <v>67</v>
      </c>
      <c r="I373" s="50" t="str" cm="1">
        <f t="array" ref="I373">_xlfn.IFS(H373 &lt;= 10, "Low Purchaser", AND(H373 &gt; 10, H373 &lt;= 50), "Moderate Purchaser", AND(H373 &gt; 50, H373 &lt;= 80), "High Purchaser", H373 &gt; 80, "Top Purchaser")</f>
        <v>High Purchaser</v>
      </c>
      <c r="J373" s="52" cm="1">
        <f t="array" ref="J373">_xlfn.XLOOKUP('Cross Referenced Data'!$C373,CustomerSalesData[[#All],[Customer Name]],CustomerSalesData[[#All],[Purchase Amount]],,)</f>
        <v>2821.66</v>
      </c>
      <c r="K373" s="50" t="str" cm="1">
        <f t="array" ref="K373">_xlfn.IFS(J373 &lt;= 500, "Low Value", AND(J373 &gt; 500, J373 &lt;= 2000), "Medium Value", AND(J373 &gt; 2000, J373 &lt;= 5000), "High Value", J373 &gt; 5000, "Premium Value")</f>
        <v>High Value</v>
      </c>
      <c r="L373" s="51" cm="1">
        <f t="array" ref="L373">_xlfn.XLOOKUP('Cross Referenced Data'!$C373,CustomerSalesData[[#All],[Customer Name]],CustomerSalesData[[#All],[Customer Since]],,)</f>
        <v>2013</v>
      </c>
      <c r="M373" s="51">
        <f t="shared" ca="1" si="5"/>
        <v>11</v>
      </c>
      <c r="N373" s="50" t="str" cm="1">
        <f t="array" aca="1" ref="N373" ca="1">_xlfn.IFS(M373 = 1, "New Member", AND(M373 &gt; 1, M373 &lt; 5), "Bronze Member", AND(M373 &gt;= 5, M373 &lt; 10), "Silver Member", M373 &gt;= 10, "Gold Member")</f>
        <v>Gold Member</v>
      </c>
    </row>
    <row r="374" spans="2:14" x14ac:dyDescent="0.3">
      <c r="B374" s="45" t="str" cm="1">
        <f t="array" ref="B374">_xlfn.XLOOKUP('Cross Referenced Data'!$C374,CustomerPersonalData[[#All],[Customer Name]],CustomerPersonalData[[#All],[Customer ID]],,)</f>
        <v>CID0370</v>
      </c>
      <c r="C374" s="45" t="s">
        <v>746</v>
      </c>
      <c r="D374" s="46" t="s">
        <v>747</v>
      </c>
      <c r="E374" s="47">
        <v>55</v>
      </c>
      <c r="F374" s="46" t="str" cm="1">
        <f t="array" ref="F374">_xlfn.XLOOKUP('Cross Referenced Data'!$C374,CustomerSalesData[[#All],[Customer Name]],CustomerSalesData[[#All],[Age Group]],,)</f>
        <v>46 to 55</v>
      </c>
      <c r="G374" s="46" t="s">
        <v>13</v>
      </c>
      <c r="H374" s="47" cm="1">
        <f t="array" ref="H374">_xlfn.XLOOKUP('Cross Referenced Data'!$C374,CustomerSalesData[[#All],[Customer Name]],CustomerSalesData[[#All],[Total Purchases]],,,)</f>
        <v>44</v>
      </c>
      <c r="I374" s="46" t="str" cm="1">
        <f t="array" ref="I374">_xlfn.IFS(H374 &lt;= 10, "Low Purchaser", AND(H374 &gt; 10, H374 &lt;= 50), "Moderate Purchaser", AND(H374 &gt; 50, H374 &lt;= 80), "High Purchaser", H374 &gt; 80, "Top Purchaser")</f>
        <v>Moderate Purchaser</v>
      </c>
      <c r="J374" s="48" cm="1">
        <f t="array" ref="J374">_xlfn.XLOOKUP('Cross Referenced Data'!$C374,CustomerSalesData[[#All],[Customer Name]],CustomerSalesData[[#All],[Purchase Amount]],,)</f>
        <v>8784.07</v>
      </c>
      <c r="K374" s="46" t="str" cm="1">
        <f t="array" ref="K374">_xlfn.IFS(J374 &lt;= 500, "Low Value", AND(J374 &gt; 500, J374 &lt;= 2000), "Medium Value", AND(J374 &gt; 2000, J374 &lt;= 5000), "High Value", J374 &gt; 5000, "Premium Value")</f>
        <v>Premium Value</v>
      </c>
      <c r="L374" s="47" cm="1">
        <f t="array" ref="L374">_xlfn.XLOOKUP('Cross Referenced Data'!$C374,CustomerSalesData[[#All],[Customer Name]],CustomerSalesData[[#All],[Customer Since]],,)</f>
        <v>2018</v>
      </c>
      <c r="M374" s="47">
        <f t="shared" ca="1" si="5"/>
        <v>6</v>
      </c>
      <c r="N374" s="46" t="str" cm="1">
        <f t="array" aca="1" ref="N374" ca="1">_xlfn.IFS(M374 = 1, "New Member", AND(M374 &gt; 1, M374 &lt; 5), "Bronze Member", AND(M374 &gt;= 5, M374 &lt; 10), "Silver Member", M374 &gt;= 10, "Gold Member")</f>
        <v>Silver Member</v>
      </c>
    </row>
    <row r="375" spans="2:14" x14ac:dyDescent="0.3">
      <c r="B375" s="49" t="str" cm="1">
        <f t="array" ref="B375">_xlfn.XLOOKUP('Cross Referenced Data'!$C375,CustomerPersonalData[[#All],[Customer Name]],CustomerPersonalData[[#All],[Customer ID]],,)</f>
        <v>CID0371</v>
      </c>
      <c r="C375" s="49" t="s">
        <v>748</v>
      </c>
      <c r="D375" s="50" t="s">
        <v>749</v>
      </c>
      <c r="E375" s="51">
        <v>47</v>
      </c>
      <c r="F375" s="50" t="str" cm="1">
        <f t="array" ref="F375">_xlfn.XLOOKUP('Cross Referenced Data'!$C375,CustomerSalesData[[#All],[Customer Name]],CustomerSalesData[[#All],[Age Group]],,)</f>
        <v>46 to 55</v>
      </c>
      <c r="G375" s="50" t="s">
        <v>13</v>
      </c>
      <c r="H375" s="51" cm="1">
        <f t="array" ref="H375">_xlfn.XLOOKUP('Cross Referenced Data'!$C375,CustomerSalesData[[#All],[Customer Name]],CustomerSalesData[[#All],[Total Purchases]],,,)</f>
        <v>16</v>
      </c>
      <c r="I375" s="50" t="str" cm="1">
        <f t="array" ref="I375">_xlfn.IFS(H375 &lt;= 10, "Low Purchaser", AND(H375 &gt; 10, H375 &lt;= 50), "Moderate Purchaser", AND(H375 &gt; 50, H375 &lt;= 80), "High Purchaser", H375 &gt; 80, "Top Purchaser")</f>
        <v>Moderate Purchaser</v>
      </c>
      <c r="J375" s="52" cm="1">
        <f t="array" ref="J375">_xlfn.XLOOKUP('Cross Referenced Data'!$C375,CustomerSalesData[[#All],[Customer Name]],CustomerSalesData[[#All],[Purchase Amount]],,)</f>
        <v>3849.42</v>
      </c>
      <c r="K375" s="50" t="str" cm="1">
        <f t="array" ref="K375">_xlfn.IFS(J375 &lt;= 500, "Low Value", AND(J375 &gt; 500, J375 &lt;= 2000), "Medium Value", AND(J375 &gt; 2000, J375 &lt;= 5000), "High Value", J375 &gt; 5000, "Premium Value")</f>
        <v>High Value</v>
      </c>
      <c r="L375" s="51" cm="1">
        <f t="array" ref="L375">_xlfn.XLOOKUP('Cross Referenced Data'!$C375,CustomerSalesData[[#All],[Customer Name]],CustomerSalesData[[#All],[Customer Since]],,)</f>
        <v>2014</v>
      </c>
      <c r="M375" s="51">
        <f t="shared" ca="1" si="5"/>
        <v>10</v>
      </c>
      <c r="N375" s="50" t="str" cm="1">
        <f t="array" aca="1" ref="N375" ca="1">_xlfn.IFS(M375 = 1, "New Member", AND(M375 &gt; 1, M375 &lt; 5), "Bronze Member", AND(M375 &gt;= 5, M375 &lt; 10), "Silver Member", M375 &gt;= 10, "Gold Member")</f>
        <v>Gold Member</v>
      </c>
    </row>
    <row r="376" spans="2:14" x14ac:dyDescent="0.3">
      <c r="B376" s="45" t="str" cm="1">
        <f t="array" ref="B376">_xlfn.XLOOKUP('Cross Referenced Data'!$C376,CustomerPersonalData[[#All],[Customer Name]],CustomerPersonalData[[#All],[Customer ID]],,)</f>
        <v>CID0372</v>
      </c>
      <c r="C376" s="45" t="s">
        <v>750</v>
      </c>
      <c r="D376" s="46" t="s">
        <v>751</v>
      </c>
      <c r="E376" s="47">
        <v>29</v>
      </c>
      <c r="F376" s="46" t="str" cm="1">
        <f t="array" ref="F376">_xlfn.XLOOKUP('Cross Referenced Data'!$C376,CustomerSalesData[[#All],[Customer Name]],CustomerSalesData[[#All],[Age Group]],,)</f>
        <v>26 to 35</v>
      </c>
      <c r="G376" s="46" t="s">
        <v>13</v>
      </c>
      <c r="H376" s="47" cm="1">
        <f t="array" ref="H376">_xlfn.XLOOKUP('Cross Referenced Data'!$C376,CustomerSalesData[[#All],[Customer Name]],CustomerSalesData[[#All],[Total Purchases]],,,)</f>
        <v>26</v>
      </c>
      <c r="I376" s="46" t="str" cm="1">
        <f t="array" ref="I376">_xlfn.IFS(H376 &lt;= 10, "Low Purchaser", AND(H376 &gt; 10, H376 &lt;= 50), "Moderate Purchaser", AND(H376 &gt; 50, H376 &lt;= 80), "High Purchaser", H376 &gt; 80, "Top Purchaser")</f>
        <v>Moderate Purchaser</v>
      </c>
      <c r="J376" s="48" cm="1">
        <f t="array" ref="J376">_xlfn.XLOOKUP('Cross Referenced Data'!$C376,CustomerSalesData[[#All],[Customer Name]],CustomerSalesData[[#All],[Purchase Amount]],,)</f>
        <v>6015.21</v>
      </c>
      <c r="K376" s="46" t="str" cm="1">
        <f t="array" ref="K376">_xlfn.IFS(J376 &lt;= 500, "Low Value", AND(J376 &gt; 500, J376 &lt;= 2000), "Medium Value", AND(J376 &gt; 2000, J376 &lt;= 5000), "High Value", J376 &gt; 5000, "Premium Value")</f>
        <v>Premium Value</v>
      </c>
      <c r="L376" s="47" cm="1">
        <f t="array" ref="L376">_xlfn.XLOOKUP('Cross Referenced Data'!$C376,CustomerSalesData[[#All],[Customer Name]],CustomerSalesData[[#All],[Customer Since]],,)</f>
        <v>2019</v>
      </c>
      <c r="M376" s="47">
        <f t="shared" ca="1" si="5"/>
        <v>5</v>
      </c>
      <c r="N376" s="46" t="str" cm="1">
        <f t="array" aca="1" ref="N376" ca="1">_xlfn.IFS(M376 = 1, "New Member", AND(M376 &gt; 1, M376 &lt; 5), "Bronze Member", AND(M376 &gt;= 5, M376 &lt; 10), "Silver Member", M376 &gt;= 10, "Gold Member")</f>
        <v>Silver Member</v>
      </c>
    </row>
    <row r="377" spans="2:14" x14ac:dyDescent="0.3">
      <c r="B377" s="49" t="str" cm="1">
        <f t="array" ref="B377">_xlfn.XLOOKUP('Cross Referenced Data'!$C377,CustomerPersonalData[[#All],[Customer Name]],CustomerPersonalData[[#All],[Customer ID]],,)</f>
        <v>CID0373</v>
      </c>
      <c r="C377" s="49" t="s">
        <v>752</v>
      </c>
      <c r="D377" s="50" t="s">
        <v>753</v>
      </c>
      <c r="E377" s="51">
        <v>66</v>
      </c>
      <c r="F377" s="50" t="str" cm="1">
        <f t="array" ref="F377">_xlfn.XLOOKUP('Cross Referenced Data'!$C377,CustomerSalesData[[#All],[Customer Name]],CustomerSalesData[[#All],[Age Group]],,)</f>
        <v>66 to 70</v>
      </c>
      <c r="G377" s="50" t="s">
        <v>8</v>
      </c>
      <c r="H377" s="51" cm="1">
        <f t="array" ref="H377">_xlfn.XLOOKUP('Cross Referenced Data'!$C377,CustomerSalesData[[#All],[Customer Name]],CustomerSalesData[[#All],[Total Purchases]],,,)</f>
        <v>55</v>
      </c>
      <c r="I377" s="50" t="str" cm="1">
        <f t="array" ref="I377">_xlfn.IFS(H377 &lt;= 10, "Low Purchaser", AND(H377 &gt; 10, H377 &lt;= 50), "Moderate Purchaser", AND(H377 &gt; 50, H377 &lt;= 80), "High Purchaser", H377 &gt; 80, "Top Purchaser")</f>
        <v>High Purchaser</v>
      </c>
      <c r="J377" s="52" cm="1">
        <f t="array" ref="J377">_xlfn.XLOOKUP('Cross Referenced Data'!$C377,CustomerSalesData[[#All],[Customer Name]],CustomerSalesData[[#All],[Purchase Amount]],,)</f>
        <v>9792.39</v>
      </c>
      <c r="K377" s="50" t="str" cm="1">
        <f t="array" ref="K377">_xlfn.IFS(J377 &lt;= 500, "Low Value", AND(J377 &gt; 500, J377 &lt;= 2000), "Medium Value", AND(J377 &gt; 2000, J377 &lt;= 5000), "High Value", J377 &gt; 5000, "Premium Value")</f>
        <v>Premium Value</v>
      </c>
      <c r="L377" s="51" cm="1">
        <f t="array" ref="L377">_xlfn.XLOOKUP('Cross Referenced Data'!$C377,CustomerSalesData[[#All],[Customer Name]],CustomerSalesData[[#All],[Customer Since]],,)</f>
        <v>2012</v>
      </c>
      <c r="M377" s="51">
        <f t="shared" ca="1" si="5"/>
        <v>12</v>
      </c>
      <c r="N377" s="50" t="str" cm="1">
        <f t="array" aca="1" ref="N377" ca="1">_xlfn.IFS(M377 = 1, "New Member", AND(M377 &gt; 1, M377 &lt; 5), "Bronze Member", AND(M377 &gt;= 5, M377 &lt; 10), "Silver Member", M377 &gt;= 10, "Gold Member")</f>
        <v>Gold Member</v>
      </c>
    </row>
    <row r="378" spans="2:14" x14ac:dyDescent="0.3">
      <c r="B378" s="45" t="str" cm="1">
        <f t="array" ref="B378">_xlfn.XLOOKUP('Cross Referenced Data'!$C378,CustomerPersonalData[[#All],[Customer Name]],CustomerPersonalData[[#All],[Customer ID]],,)</f>
        <v>CID0374</v>
      </c>
      <c r="C378" s="45" t="s">
        <v>754</v>
      </c>
      <c r="D378" s="46" t="s">
        <v>755</v>
      </c>
      <c r="E378" s="47">
        <v>67</v>
      </c>
      <c r="F378" s="46" t="str" cm="1">
        <f t="array" ref="F378">_xlfn.XLOOKUP('Cross Referenced Data'!$C378,CustomerSalesData[[#All],[Customer Name]],CustomerSalesData[[#All],[Age Group]],,)</f>
        <v>66 to 70</v>
      </c>
      <c r="G378" s="46" t="s">
        <v>13</v>
      </c>
      <c r="H378" s="47" cm="1">
        <f t="array" ref="H378">_xlfn.XLOOKUP('Cross Referenced Data'!$C378,CustomerSalesData[[#All],[Customer Name]],CustomerSalesData[[#All],[Total Purchases]],,,)</f>
        <v>15</v>
      </c>
      <c r="I378" s="46" t="str" cm="1">
        <f t="array" ref="I378">_xlfn.IFS(H378 &lt;= 10, "Low Purchaser", AND(H378 &gt; 10, H378 &lt;= 50), "Moderate Purchaser", AND(H378 &gt; 50, H378 &lt;= 80), "High Purchaser", H378 &gt; 80, "Top Purchaser")</f>
        <v>Moderate Purchaser</v>
      </c>
      <c r="J378" s="48" cm="1">
        <f t="array" ref="J378">_xlfn.XLOOKUP('Cross Referenced Data'!$C378,CustomerSalesData[[#All],[Customer Name]],CustomerSalesData[[#All],[Purchase Amount]],,)</f>
        <v>2944.45</v>
      </c>
      <c r="K378" s="46" t="str" cm="1">
        <f t="array" ref="K378">_xlfn.IFS(J378 &lt;= 500, "Low Value", AND(J378 &gt; 500, J378 &lt;= 2000), "Medium Value", AND(J378 &gt; 2000, J378 &lt;= 5000), "High Value", J378 &gt; 5000, "Premium Value")</f>
        <v>High Value</v>
      </c>
      <c r="L378" s="47" cm="1">
        <f t="array" ref="L378">_xlfn.XLOOKUP('Cross Referenced Data'!$C378,CustomerSalesData[[#All],[Customer Name]],CustomerSalesData[[#All],[Customer Since]],,)</f>
        <v>2020</v>
      </c>
      <c r="M378" s="47">
        <f t="shared" ca="1" si="5"/>
        <v>4</v>
      </c>
      <c r="N378" s="46" t="str" cm="1">
        <f t="array" aca="1" ref="N378" ca="1">_xlfn.IFS(M378 = 1, "New Member", AND(M378 &gt; 1, M378 &lt; 5), "Bronze Member", AND(M378 &gt;= 5, M378 &lt; 10), "Silver Member", M378 &gt;= 10, "Gold Member")</f>
        <v>Bronze Member</v>
      </c>
    </row>
    <row r="379" spans="2:14" x14ac:dyDescent="0.3">
      <c r="B379" s="49" t="str" cm="1">
        <f t="array" ref="B379">_xlfn.XLOOKUP('Cross Referenced Data'!$C379,CustomerPersonalData[[#All],[Customer Name]],CustomerPersonalData[[#All],[Customer ID]],,)</f>
        <v>CID0375</v>
      </c>
      <c r="C379" s="49" t="s">
        <v>756</v>
      </c>
      <c r="D379" s="50" t="s">
        <v>757</v>
      </c>
      <c r="E379" s="51">
        <v>56</v>
      </c>
      <c r="F379" s="50" t="str" cm="1">
        <f t="array" ref="F379">_xlfn.XLOOKUP('Cross Referenced Data'!$C379,CustomerSalesData[[#All],[Customer Name]],CustomerSalesData[[#All],[Age Group]],,)</f>
        <v>56 to 65</v>
      </c>
      <c r="G379" s="50" t="s">
        <v>8</v>
      </c>
      <c r="H379" s="51" cm="1">
        <f t="array" ref="H379">_xlfn.XLOOKUP('Cross Referenced Data'!$C379,CustomerSalesData[[#All],[Customer Name]],CustomerSalesData[[#All],[Total Purchases]],,,)</f>
        <v>79</v>
      </c>
      <c r="I379" s="50" t="str" cm="1">
        <f t="array" ref="I379">_xlfn.IFS(H379 &lt;= 10, "Low Purchaser", AND(H379 &gt; 10, H379 &lt;= 50), "Moderate Purchaser", AND(H379 &gt; 50, H379 &lt;= 80), "High Purchaser", H379 &gt; 80, "Top Purchaser")</f>
        <v>High Purchaser</v>
      </c>
      <c r="J379" s="52" cm="1">
        <f t="array" ref="J379">_xlfn.XLOOKUP('Cross Referenced Data'!$C379,CustomerSalesData[[#All],[Customer Name]],CustomerSalesData[[#All],[Purchase Amount]],,)</f>
        <v>4410</v>
      </c>
      <c r="K379" s="50" t="str" cm="1">
        <f t="array" ref="K379">_xlfn.IFS(J379 &lt;= 500, "Low Value", AND(J379 &gt; 500, J379 &lt;= 2000), "Medium Value", AND(J379 &gt; 2000, J379 &lt;= 5000), "High Value", J379 &gt; 5000, "Premium Value")</f>
        <v>High Value</v>
      </c>
      <c r="L379" s="51" cm="1">
        <f t="array" ref="L379">_xlfn.XLOOKUP('Cross Referenced Data'!$C379,CustomerSalesData[[#All],[Customer Name]],CustomerSalesData[[#All],[Customer Since]],,)</f>
        <v>2015</v>
      </c>
      <c r="M379" s="51">
        <f t="shared" ca="1" si="5"/>
        <v>9</v>
      </c>
      <c r="N379" s="50" t="str" cm="1">
        <f t="array" aca="1" ref="N379" ca="1">_xlfn.IFS(M379 = 1, "New Member", AND(M379 &gt; 1, M379 &lt; 5), "Bronze Member", AND(M379 &gt;= 5, M379 &lt; 10), "Silver Member", M379 &gt;= 10, "Gold Member")</f>
        <v>Silver Member</v>
      </c>
    </row>
    <row r="380" spans="2:14" x14ac:dyDescent="0.3">
      <c r="B380" s="45" t="str" cm="1">
        <f t="array" ref="B380">_xlfn.XLOOKUP('Cross Referenced Data'!$C380,CustomerPersonalData[[#All],[Customer Name]],CustomerPersonalData[[#All],[Customer ID]],,)</f>
        <v>CID0376</v>
      </c>
      <c r="C380" s="45" t="s">
        <v>758</v>
      </c>
      <c r="D380" s="46" t="s">
        <v>759</v>
      </c>
      <c r="E380" s="47">
        <v>63</v>
      </c>
      <c r="F380" s="46" t="str" cm="1">
        <f t="array" ref="F380">_xlfn.XLOOKUP('Cross Referenced Data'!$C380,CustomerSalesData[[#All],[Customer Name]],CustomerSalesData[[#All],[Age Group]],,)</f>
        <v>56 to 65</v>
      </c>
      <c r="G380" s="46" t="s">
        <v>13</v>
      </c>
      <c r="H380" s="47" cm="1">
        <f t="array" ref="H380">_xlfn.XLOOKUP('Cross Referenced Data'!$C380,CustomerSalesData[[#All],[Customer Name]],CustomerSalesData[[#All],[Total Purchases]],,,)</f>
        <v>54</v>
      </c>
      <c r="I380" s="46" t="str" cm="1">
        <f t="array" ref="I380">_xlfn.IFS(H380 &lt;= 10, "Low Purchaser", AND(H380 &gt; 10, H380 &lt;= 50), "Moderate Purchaser", AND(H380 &gt; 50, H380 &lt;= 80), "High Purchaser", H380 &gt; 80, "Top Purchaser")</f>
        <v>High Purchaser</v>
      </c>
      <c r="J380" s="48" cm="1">
        <f t="array" ref="J380">_xlfn.XLOOKUP('Cross Referenced Data'!$C380,CustomerSalesData[[#All],[Customer Name]],CustomerSalesData[[#All],[Purchase Amount]],,)</f>
        <v>9669.31</v>
      </c>
      <c r="K380" s="46" t="str" cm="1">
        <f t="array" ref="K380">_xlfn.IFS(J380 &lt;= 500, "Low Value", AND(J380 &gt; 500, J380 &lt;= 2000), "Medium Value", AND(J380 &gt; 2000, J380 &lt;= 5000), "High Value", J380 &gt; 5000, "Premium Value")</f>
        <v>Premium Value</v>
      </c>
      <c r="L380" s="47" cm="1">
        <f t="array" ref="L380">_xlfn.XLOOKUP('Cross Referenced Data'!$C380,CustomerSalesData[[#All],[Customer Name]],CustomerSalesData[[#All],[Customer Since]],,)</f>
        <v>2020</v>
      </c>
      <c r="M380" s="47">
        <f t="shared" ca="1" si="5"/>
        <v>4</v>
      </c>
      <c r="N380" s="46" t="str" cm="1">
        <f t="array" aca="1" ref="N380" ca="1">_xlfn.IFS(M380 = 1, "New Member", AND(M380 &gt; 1, M380 &lt; 5), "Bronze Member", AND(M380 &gt;= 5, M380 &lt; 10), "Silver Member", M380 &gt;= 10, "Gold Member")</f>
        <v>Bronze Member</v>
      </c>
    </row>
    <row r="381" spans="2:14" x14ac:dyDescent="0.3">
      <c r="B381" s="49" t="str" cm="1">
        <f t="array" ref="B381">_xlfn.XLOOKUP('Cross Referenced Data'!$C381,CustomerPersonalData[[#All],[Customer Name]],CustomerPersonalData[[#All],[Customer ID]],,)</f>
        <v>CID0377</v>
      </c>
      <c r="C381" s="49" t="s">
        <v>760</v>
      </c>
      <c r="D381" s="50" t="s">
        <v>761</v>
      </c>
      <c r="E381" s="51">
        <v>19</v>
      </c>
      <c r="F381" s="50" t="str" cm="1">
        <f t="array" ref="F381">_xlfn.XLOOKUP('Cross Referenced Data'!$C381,CustomerSalesData[[#All],[Customer Name]],CustomerSalesData[[#All],[Age Group]],,)</f>
        <v>18 to 25</v>
      </c>
      <c r="G381" s="50" t="s">
        <v>8</v>
      </c>
      <c r="H381" s="51" cm="1">
        <f t="array" ref="H381">_xlfn.XLOOKUP('Cross Referenced Data'!$C381,CustomerSalesData[[#All],[Customer Name]],CustomerSalesData[[#All],[Total Purchases]],,,)</f>
        <v>60</v>
      </c>
      <c r="I381" s="50" t="str" cm="1">
        <f t="array" ref="I381">_xlfn.IFS(H381 &lt;= 10, "Low Purchaser", AND(H381 &gt; 10, H381 &lt;= 50), "Moderate Purchaser", AND(H381 &gt; 50, H381 &lt;= 80), "High Purchaser", H381 &gt; 80, "Top Purchaser")</f>
        <v>High Purchaser</v>
      </c>
      <c r="J381" s="52" cm="1">
        <f t="array" ref="J381">_xlfn.XLOOKUP('Cross Referenced Data'!$C381,CustomerSalesData[[#All],[Customer Name]],CustomerSalesData[[#All],[Purchase Amount]],,)</f>
        <v>3778.76</v>
      </c>
      <c r="K381" s="50" t="str" cm="1">
        <f t="array" ref="K381">_xlfn.IFS(J381 &lt;= 500, "Low Value", AND(J381 &gt; 500, J381 &lt;= 2000), "Medium Value", AND(J381 &gt; 2000, J381 &lt;= 5000), "High Value", J381 &gt; 5000, "Premium Value")</f>
        <v>High Value</v>
      </c>
      <c r="L381" s="51" cm="1">
        <f t="array" ref="L381">_xlfn.XLOOKUP('Cross Referenced Data'!$C381,CustomerSalesData[[#All],[Customer Name]],CustomerSalesData[[#All],[Customer Since]],,)</f>
        <v>2016</v>
      </c>
      <c r="M381" s="51">
        <f t="shared" ca="1" si="5"/>
        <v>8</v>
      </c>
      <c r="N381" s="50" t="str" cm="1">
        <f t="array" aca="1" ref="N381" ca="1">_xlfn.IFS(M381 = 1, "New Member", AND(M381 &gt; 1, M381 &lt; 5), "Bronze Member", AND(M381 &gt;= 5, M381 &lt; 10), "Silver Member", M381 &gt;= 10, "Gold Member")</f>
        <v>Silver Member</v>
      </c>
    </row>
    <row r="382" spans="2:14" x14ac:dyDescent="0.3">
      <c r="B382" s="45" t="str" cm="1">
        <f t="array" ref="B382">_xlfn.XLOOKUP('Cross Referenced Data'!$C382,CustomerPersonalData[[#All],[Customer Name]],CustomerPersonalData[[#All],[Customer ID]],,)</f>
        <v>CID0378</v>
      </c>
      <c r="C382" s="45" t="s">
        <v>762</v>
      </c>
      <c r="D382" s="46" t="s">
        <v>763</v>
      </c>
      <c r="E382" s="47">
        <v>43</v>
      </c>
      <c r="F382" s="46" t="str" cm="1">
        <f t="array" ref="F382">_xlfn.XLOOKUP('Cross Referenced Data'!$C382,CustomerSalesData[[#All],[Customer Name]],CustomerSalesData[[#All],[Age Group]],,)</f>
        <v>36 to 45</v>
      </c>
      <c r="G382" s="46" t="s">
        <v>13</v>
      </c>
      <c r="H382" s="47" cm="1">
        <f t="array" ref="H382">_xlfn.XLOOKUP('Cross Referenced Data'!$C382,CustomerSalesData[[#All],[Customer Name]],CustomerSalesData[[#All],[Total Purchases]],,,)</f>
        <v>52</v>
      </c>
      <c r="I382" s="46" t="str" cm="1">
        <f t="array" ref="I382">_xlfn.IFS(H382 &lt;= 10, "Low Purchaser", AND(H382 &gt; 10, H382 &lt;= 50), "Moderate Purchaser", AND(H382 &gt; 50, H382 &lt;= 80), "High Purchaser", H382 &gt; 80, "Top Purchaser")</f>
        <v>High Purchaser</v>
      </c>
      <c r="J382" s="48" cm="1">
        <f t="array" ref="J382">_xlfn.XLOOKUP('Cross Referenced Data'!$C382,CustomerSalesData[[#All],[Customer Name]],CustomerSalesData[[#All],[Purchase Amount]],,)</f>
        <v>1885.63</v>
      </c>
      <c r="K382" s="46" t="str" cm="1">
        <f t="array" ref="K382">_xlfn.IFS(J382 &lt;= 500, "Low Value", AND(J382 &gt; 500, J382 &lt;= 2000), "Medium Value", AND(J382 &gt; 2000, J382 &lt;= 5000), "High Value", J382 &gt; 5000, "Premium Value")</f>
        <v>Medium Value</v>
      </c>
      <c r="L382" s="47" cm="1">
        <f t="array" ref="L382">_xlfn.XLOOKUP('Cross Referenced Data'!$C382,CustomerSalesData[[#All],[Customer Name]],CustomerSalesData[[#All],[Customer Since]],,)</f>
        <v>2013</v>
      </c>
      <c r="M382" s="47">
        <f t="shared" ca="1" si="5"/>
        <v>11</v>
      </c>
      <c r="N382" s="46" t="str" cm="1">
        <f t="array" aca="1" ref="N382" ca="1">_xlfn.IFS(M382 = 1, "New Member", AND(M382 &gt; 1, M382 &lt; 5), "Bronze Member", AND(M382 &gt;= 5, M382 &lt; 10), "Silver Member", M382 &gt;= 10, "Gold Member")</f>
        <v>Gold Member</v>
      </c>
    </row>
    <row r="383" spans="2:14" x14ac:dyDescent="0.3">
      <c r="B383" s="49" t="str" cm="1">
        <f t="array" ref="B383">_xlfn.XLOOKUP('Cross Referenced Data'!$C383,CustomerPersonalData[[#All],[Customer Name]],CustomerPersonalData[[#All],[Customer ID]],,)</f>
        <v>CID0379</v>
      </c>
      <c r="C383" s="49" t="s">
        <v>764</v>
      </c>
      <c r="D383" s="50" t="s">
        <v>765</v>
      </c>
      <c r="E383" s="51">
        <v>27</v>
      </c>
      <c r="F383" s="50" t="str" cm="1">
        <f t="array" ref="F383">_xlfn.XLOOKUP('Cross Referenced Data'!$C383,CustomerSalesData[[#All],[Customer Name]],CustomerSalesData[[#All],[Age Group]],,)</f>
        <v>26 to 35</v>
      </c>
      <c r="G383" s="50" t="s">
        <v>8</v>
      </c>
      <c r="H383" s="51" cm="1">
        <f t="array" ref="H383">_xlfn.XLOOKUP('Cross Referenced Data'!$C383,CustomerSalesData[[#All],[Customer Name]],CustomerSalesData[[#All],[Total Purchases]],,,)</f>
        <v>55</v>
      </c>
      <c r="I383" s="50" t="str" cm="1">
        <f t="array" ref="I383">_xlfn.IFS(H383 &lt;= 10, "Low Purchaser", AND(H383 &gt; 10, H383 &lt;= 50), "Moderate Purchaser", AND(H383 &gt; 50, H383 &lt;= 80), "High Purchaser", H383 &gt; 80, "Top Purchaser")</f>
        <v>High Purchaser</v>
      </c>
      <c r="J383" s="52" cm="1">
        <f t="array" ref="J383">_xlfn.XLOOKUP('Cross Referenced Data'!$C383,CustomerSalesData[[#All],[Customer Name]],CustomerSalesData[[#All],[Purchase Amount]],,)</f>
        <v>4572.8</v>
      </c>
      <c r="K383" s="50" t="str" cm="1">
        <f t="array" ref="K383">_xlfn.IFS(J383 &lt;= 500, "Low Value", AND(J383 &gt; 500, J383 &lt;= 2000), "Medium Value", AND(J383 &gt; 2000, J383 &lt;= 5000), "High Value", J383 &gt; 5000, "Premium Value")</f>
        <v>High Value</v>
      </c>
      <c r="L383" s="51" cm="1">
        <f t="array" ref="L383">_xlfn.XLOOKUP('Cross Referenced Data'!$C383,CustomerSalesData[[#All],[Customer Name]],CustomerSalesData[[#All],[Customer Since]],,)</f>
        <v>2018</v>
      </c>
      <c r="M383" s="51">
        <f t="shared" ca="1" si="5"/>
        <v>6</v>
      </c>
      <c r="N383" s="50" t="str" cm="1">
        <f t="array" aca="1" ref="N383" ca="1">_xlfn.IFS(M383 = 1, "New Member", AND(M383 &gt; 1, M383 &lt; 5), "Bronze Member", AND(M383 &gt;= 5, M383 &lt; 10), "Silver Member", M383 &gt;= 10, "Gold Member")</f>
        <v>Silver Member</v>
      </c>
    </row>
    <row r="384" spans="2:14" x14ac:dyDescent="0.3">
      <c r="B384" s="45" t="str" cm="1">
        <f t="array" ref="B384">_xlfn.XLOOKUP('Cross Referenced Data'!$C384,CustomerPersonalData[[#All],[Customer Name]],CustomerPersonalData[[#All],[Customer ID]],,)</f>
        <v>CID0380</v>
      </c>
      <c r="C384" s="45" t="s">
        <v>766</v>
      </c>
      <c r="D384" s="46" t="s">
        <v>767</v>
      </c>
      <c r="E384" s="47">
        <v>63</v>
      </c>
      <c r="F384" s="46" t="str" cm="1">
        <f t="array" ref="F384">_xlfn.XLOOKUP('Cross Referenced Data'!$C384,CustomerSalesData[[#All],[Customer Name]],CustomerSalesData[[#All],[Age Group]],,)</f>
        <v>56 to 65</v>
      </c>
      <c r="G384" s="46" t="s">
        <v>8</v>
      </c>
      <c r="H384" s="47" cm="1">
        <f t="array" ref="H384">_xlfn.XLOOKUP('Cross Referenced Data'!$C384,CustomerSalesData[[#All],[Customer Name]],CustomerSalesData[[#All],[Total Purchases]],,,)</f>
        <v>76</v>
      </c>
      <c r="I384" s="46" t="str" cm="1">
        <f t="array" ref="I384">_xlfn.IFS(H384 &lt;= 10, "Low Purchaser", AND(H384 &gt; 10, H384 &lt;= 50), "Moderate Purchaser", AND(H384 &gt; 50, H384 &lt;= 80), "High Purchaser", H384 &gt; 80, "Top Purchaser")</f>
        <v>High Purchaser</v>
      </c>
      <c r="J384" s="48" cm="1">
        <f t="array" ref="J384">_xlfn.XLOOKUP('Cross Referenced Data'!$C384,CustomerSalesData[[#All],[Customer Name]],CustomerSalesData[[#All],[Purchase Amount]],,)</f>
        <v>3174.97</v>
      </c>
      <c r="K384" s="46" t="str" cm="1">
        <f t="array" ref="K384">_xlfn.IFS(J384 &lt;= 500, "Low Value", AND(J384 &gt; 500, J384 &lt;= 2000), "Medium Value", AND(J384 &gt; 2000, J384 &lt;= 5000), "High Value", J384 &gt; 5000, "Premium Value")</f>
        <v>High Value</v>
      </c>
      <c r="L384" s="47" cm="1">
        <f t="array" ref="L384">_xlfn.XLOOKUP('Cross Referenced Data'!$C384,CustomerSalesData[[#All],[Customer Name]],CustomerSalesData[[#All],[Customer Since]],,)</f>
        <v>2015</v>
      </c>
      <c r="M384" s="47">
        <f t="shared" ca="1" si="5"/>
        <v>9</v>
      </c>
      <c r="N384" s="46" t="str" cm="1">
        <f t="array" aca="1" ref="N384" ca="1">_xlfn.IFS(M384 = 1, "New Member", AND(M384 &gt; 1, M384 &lt; 5), "Bronze Member", AND(M384 &gt;= 5, M384 &lt; 10), "Silver Member", M384 &gt;= 10, "Gold Member")</f>
        <v>Silver Member</v>
      </c>
    </row>
    <row r="385" spans="2:14" x14ac:dyDescent="0.3">
      <c r="B385" s="49" t="str" cm="1">
        <f t="array" ref="B385">_xlfn.XLOOKUP('Cross Referenced Data'!$C385,CustomerPersonalData[[#All],[Customer Name]],CustomerPersonalData[[#All],[Customer ID]],,)</f>
        <v>CID0381</v>
      </c>
      <c r="C385" s="49" t="s">
        <v>768</v>
      </c>
      <c r="D385" s="50" t="s">
        <v>769</v>
      </c>
      <c r="E385" s="51">
        <v>27</v>
      </c>
      <c r="F385" s="50" t="str" cm="1">
        <f t="array" ref="F385">_xlfn.XLOOKUP('Cross Referenced Data'!$C385,CustomerSalesData[[#All],[Customer Name]],CustomerSalesData[[#All],[Age Group]],,)</f>
        <v>26 to 35</v>
      </c>
      <c r="G385" s="50" t="s">
        <v>8</v>
      </c>
      <c r="H385" s="51" cm="1">
        <f t="array" ref="H385">_xlfn.XLOOKUP('Cross Referenced Data'!$C385,CustomerSalesData[[#All],[Customer Name]],CustomerSalesData[[#All],[Total Purchases]],,,)</f>
        <v>85</v>
      </c>
      <c r="I385" s="50" t="str" cm="1">
        <f t="array" ref="I385">_xlfn.IFS(H385 &lt;= 10, "Low Purchaser", AND(H385 &gt; 10, H385 &lt;= 50), "Moderate Purchaser", AND(H385 &gt; 50, H385 &lt;= 80), "High Purchaser", H385 &gt; 80, "Top Purchaser")</f>
        <v>Top Purchaser</v>
      </c>
      <c r="J385" s="52" cm="1">
        <f t="array" ref="J385">_xlfn.XLOOKUP('Cross Referenced Data'!$C385,CustomerSalesData[[#All],[Customer Name]],CustomerSalesData[[#All],[Purchase Amount]],,)</f>
        <v>7324.04</v>
      </c>
      <c r="K385" s="50" t="str" cm="1">
        <f t="array" ref="K385">_xlfn.IFS(J385 &lt;= 500, "Low Value", AND(J385 &gt; 500, J385 &lt;= 2000), "Medium Value", AND(J385 &gt; 2000, J385 &lt;= 5000), "High Value", J385 &gt; 5000, "Premium Value")</f>
        <v>Premium Value</v>
      </c>
      <c r="L385" s="51" cm="1">
        <f t="array" ref="L385">_xlfn.XLOOKUP('Cross Referenced Data'!$C385,CustomerSalesData[[#All],[Customer Name]],CustomerSalesData[[#All],[Customer Since]],,)</f>
        <v>2011</v>
      </c>
      <c r="M385" s="51">
        <f t="shared" ca="1" si="5"/>
        <v>13</v>
      </c>
      <c r="N385" s="50" t="str" cm="1">
        <f t="array" aca="1" ref="N385" ca="1">_xlfn.IFS(M385 = 1, "New Member", AND(M385 &gt; 1, M385 &lt; 5), "Bronze Member", AND(M385 &gt;= 5, M385 &lt; 10), "Silver Member", M385 &gt;= 10, "Gold Member")</f>
        <v>Gold Member</v>
      </c>
    </row>
    <row r="386" spans="2:14" x14ac:dyDescent="0.3">
      <c r="B386" s="45" t="str" cm="1">
        <f t="array" ref="B386">_xlfn.XLOOKUP('Cross Referenced Data'!$C386,CustomerPersonalData[[#All],[Customer Name]],CustomerPersonalData[[#All],[Customer ID]],,)</f>
        <v>CID0382</v>
      </c>
      <c r="C386" s="45" t="s">
        <v>770</v>
      </c>
      <c r="D386" s="46" t="s">
        <v>771</v>
      </c>
      <c r="E386" s="47">
        <v>70</v>
      </c>
      <c r="F386" s="46" t="str" cm="1">
        <f t="array" ref="F386">_xlfn.XLOOKUP('Cross Referenced Data'!$C386,CustomerSalesData[[#All],[Customer Name]],CustomerSalesData[[#All],[Age Group]],,)</f>
        <v>66 to 70</v>
      </c>
      <c r="G386" s="46" t="s">
        <v>13</v>
      </c>
      <c r="H386" s="47" cm="1">
        <f t="array" ref="H386">_xlfn.XLOOKUP('Cross Referenced Data'!$C386,CustomerSalesData[[#All],[Customer Name]],CustomerSalesData[[#All],[Total Purchases]],,,)</f>
        <v>61</v>
      </c>
      <c r="I386" s="46" t="str" cm="1">
        <f t="array" ref="I386">_xlfn.IFS(H386 &lt;= 10, "Low Purchaser", AND(H386 &gt; 10, H386 &lt;= 50), "Moderate Purchaser", AND(H386 &gt; 50, H386 &lt;= 80), "High Purchaser", H386 &gt; 80, "Top Purchaser")</f>
        <v>High Purchaser</v>
      </c>
      <c r="J386" s="48" cm="1">
        <f t="array" ref="J386">_xlfn.XLOOKUP('Cross Referenced Data'!$C386,CustomerSalesData[[#All],[Customer Name]],CustomerSalesData[[#All],[Purchase Amount]],,)</f>
        <v>7299.85</v>
      </c>
      <c r="K386" s="46" t="str" cm="1">
        <f t="array" ref="K386">_xlfn.IFS(J386 &lt;= 500, "Low Value", AND(J386 &gt; 500, J386 &lt;= 2000), "Medium Value", AND(J386 &gt; 2000, J386 &lt;= 5000), "High Value", J386 &gt; 5000, "Premium Value")</f>
        <v>Premium Value</v>
      </c>
      <c r="L386" s="47" cm="1">
        <f t="array" ref="L386">_xlfn.XLOOKUP('Cross Referenced Data'!$C386,CustomerSalesData[[#All],[Customer Name]],CustomerSalesData[[#All],[Customer Since]],,)</f>
        <v>2010</v>
      </c>
      <c r="M386" s="47">
        <f t="shared" ca="1" si="5"/>
        <v>14</v>
      </c>
      <c r="N386" s="46" t="str" cm="1">
        <f t="array" aca="1" ref="N386" ca="1">_xlfn.IFS(M386 = 1, "New Member", AND(M386 &gt; 1, M386 &lt; 5), "Bronze Member", AND(M386 &gt;= 5, M386 &lt; 10), "Silver Member", M386 &gt;= 10, "Gold Member")</f>
        <v>Gold Member</v>
      </c>
    </row>
    <row r="387" spans="2:14" x14ac:dyDescent="0.3">
      <c r="B387" s="49" t="str" cm="1">
        <f t="array" ref="B387">_xlfn.XLOOKUP('Cross Referenced Data'!$C387,CustomerPersonalData[[#All],[Customer Name]],CustomerPersonalData[[#All],[Customer ID]],,)</f>
        <v>CID0383</v>
      </c>
      <c r="C387" s="49" t="s">
        <v>772</v>
      </c>
      <c r="D387" s="50" t="s">
        <v>773</v>
      </c>
      <c r="E387" s="51">
        <v>31</v>
      </c>
      <c r="F387" s="50" t="str" cm="1">
        <f t="array" ref="F387">_xlfn.XLOOKUP('Cross Referenced Data'!$C387,CustomerSalesData[[#All],[Customer Name]],CustomerSalesData[[#All],[Age Group]],,)</f>
        <v>26 to 35</v>
      </c>
      <c r="G387" s="50" t="s">
        <v>8</v>
      </c>
      <c r="H387" s="51" cm="1">
        <f t="array" ref="H387">_xlfn.XLOOKUP('Cross Referenced Data'!$C387,CustomerSalesData[[#All],[Customer Name]],CustomerSalesData[[#All],[Total Purchases]],,,)</f>
        <v>66</v>
      </c>
      <c r="I387" s="50" t="str" cm="1">
        <f t="array" ref="I387">_xlfn.IFS(H387 &lt;= 10, "Low Purchaser", AND(H387 &gt; 10, H387 &lt;= 50), "Moderate Purchaser", AND(H387 &gt; 50, H387 &lt;= 80), "High Purchaser", H387 &gt; 80, "Top Purchaser")</f>
        <v>High Purchaser</v>
      </c>
      <c r="J387" s="52" cm="1">
        <f t="array" ref="J387">_xlfn.XLOOKUP('Cross Referenced Data'!$C387,CustomerSalesData[[#All],[Customer Name]],CustomerSalesData[[#All],[Purchase Amount]],,)</f>
        <v>6704.51</v>
      </c>
      <c r="K387" s="50" t="str" cm="1">
        <f t="array" ref="K387">_xlfn.IFS(J387 &lt;= 500, "Low Value", AND(J387 &gt; 500, J387 &lt;= 2000), "Medium Value", AND(J387 &gt; 2000, J387 &lt;= 5000), "High Value", J387 &gt; 5000, "Premium Value")</f>
        <v>Premium Value</v>
      </c>
      <c r="L387" s="51" cm="1">
        <f t="array" ref="L387">_xlfn.XLOOKUP('Cross Referenced Data'!$C387,CustomerSalesData[[#All],[Customer Name]],CustomerSalesData[[#All],[Customer Since]],,)</f>
        <v>2014</v>
      </c>
      <c r="M387" s="51">
        <f t="shared" ca="1" si="5"/>
        <v>10</v>
      </c>
      <c r="N387" s="50" t="str" cm="1">
        <f t="array" aca="1" ref="N387" ca="1">_xlfn.IFS(M387 = 1, "New Member", AND(M387 &gt; 1, M387 &lt; 5), "Bronze Member", AND(M387 &gt;= 5, M387 &lt; 10), "Silver Member", M387 &gt;= 10, "Gold Member")</f>
        <v>Gold Member</v>
      </c>
    </row>
    <row r="388" spans="2:14" x14ac:dyDescent="0.3">
      <c r="B388" s="45" t="str" cm="1">
        <f t="array" ref="B388">_xlfn.XLOOKUP('Cross Referenced Data'!$C388,CustomerPersonalData[[#All],[Customer Name]],CustomerPersonalData[[#All],[Customer ID]],,)</f>
        <v>CID0384</v>
      </c>
      <c r="C388" s="45" t="s">
        <v>774</v>
      </c>
      <c r="D388" s="46" t="s">
        <v>775</v>
      </c>
      <c r="E388" s="47">
        <v>41</v>
      </c>
      <c r="F388" s="46" t="str" cm="1">
        <f t="array" ref="F388">_xlfn.XLOOKUP('Cross Referenced Data'!$C388,CustomerSalesData[[#All],[Customer Name]],CustomerSalesData[[#All],[Age Group]],,)</f>
        <v>36 to 45</v>
      </c>
      <c r="G388" s="46" t="s">
        <v>13</v>
      </c>
      <c r="H388" s="47" cm="1">
        <f t="array" ref="H388">_xlfn.XLOOKUP('Cross Referenced Data'!$C388,CustomerSalesData[[#All],[Customer Name]],CustomerSalesData[[#All],[Total Purchases]],,,)</f>
        <v>78</v>
      </c>
      <c r="I388" s="46" t="str" cm="1">
        <f t="array" ref="I388">_xlfn.IFS(H388 &lt;= 10, "Low Purchaser", AND(H388 &gt; 10, H388 &lt;= 50), "Moderate Purchaser", AND(H388 &gt; 50, H388 &lt;= 80), "High Purchaser", H388 &gt; 80, "Top Purchaser")</f>
        <v>High Purchaser</v>
      </c>
      <c r="J388" s="48" cm="1">
        <f t="array" ref="J388">_xlfn.XLOOKUP('Cross Referenced Data'!$C388,CustomerSalesData[[#All],[Customer Name]],CustomerSalesData[[#All],[Purchase Amount]],,)</f>
        <v>5453.18</v>
      </c>
      <c r="K388" s="46" t="str" cm="1">
        <f t="array" ref="K388">_xlfn.IFS(J388 &lt;= 500, "Low Value", AND(J388 &gt; 500, J388 &lt;= 2000), "Medium Value", AND(J388 &gt; 2000, J388 &lt;= 5000), "High Value", J388 &gt; 5000, "Premium Value")</f>
        <v>Premium Value</v>
      </c>
      <c r="L388" s="47" cm="1">
        <f t="array" ref="L388">_xlfn.XLOOKUP('Cross Referenced Data'!$C388,CustomerSalesData[[#All],[Customer Name]],CustomerSalesData[[#All],[Customer Since]],,)</f>
        <v>2023</v>
      </c>
      <c r="M388" s="47">
        <f t="shared" ca="1" si="5"/>
        <v>1</v>
      </c>
      <c r="N388" s="46" t="str" cm="1">
        <f t="array" aca="1" ref="N388" ca="1">_xlfn.IFS(M388 = 1, "New Member", AND(M388 &gt; 1, M388 &lt; 5), "Bronze Member", AND(M388 &gt;= 5, M388 &lt; 10), "Silver Member", M388 &gt;= 10, "Gold Member")</f>
        <v>New Member</v>
      </c>
    </row>
    <row r="389" spans="2:14" x14ac:dyDescent="0.3">
      <c r="B389" s="49" t="str" cm="1">
        <f t="array" ref="B389">_xlfn.XLOOKUP('Cross Referenced Data'!$C389,CustomerPersonalData[[#All],[Customer Name]],CustomerPersonalData[[#All],[Customer ID]],,)</f>
        <v>CID0385</v>
      </c>
      <c r="C389" s="49" t="s">
        <v>776</v>
      </c>
      <c r="D389" s="50" t="s">
        <v>777</v>
      </c>
      <c r="E389" s="51">
        <v>66</v>
      </c>
      <c r="F389" s="50" t="str" cm="1">
        <f t="array" ref="F389">_xlfn.XLOOKUP('Cross Referenced Data'!$C389,CustomerSalesData[[#All],[Customer Name]],CustomerSalesData[[#All],[Age Group]],,)</f>
        <v>66 to 70</v>
      </c>
      <c r="G389" s="50" t="s">
        <v>13</v>
      </c>
      <c r="H389" s="51" cm="1">
        <f t="array" ref="H389">_xlfn.XLOOKUP('Cross Referenced Data'!$C389,CustomerSalesData[[#All],[Customer Name]],CustomerSalesData[[#All],[Total Purchases]],,,)</f>
        <v>21</v>
      </c>
      <c r="I389" s="50" t="str" cm="1">
        <f t="array" ref="I389">_xlfn.IFS(H389 &lt;= 10, "Low Purchaser", AND(H389 &gt; 10, H389 &lt;= 50), "Moderate Purchaser", AND(H389 &gt; 50, H389 &lt;= 80), "High Purchaser", H389 &gt; 80, "Top Purchaser")</f>
        <v>Moderate Purchaser</v>
      </c>
      <c r="J389" s="52" cm="1">
        <f t="array" ref="J389">_xlfn.XLOOKUP('Cross Referenced Data'!$C389,CustomerSalesData[[#All],[Customer Name]],CustomerSalesData[[#All],[Purchase Amount]],,)</f>
        <v>9163.93</v>
      </c>
      <c r="K389" s="50" t="str" cm="1">
        <f t="array" ref="K389">_xlfn.IFS(J389 &lt;= 500, "Low Value", AND(J389 &gt; 500, J389 &lt;= 2000), "Medium Value", AND(J389 &gt; 2000, J389 &lt;= 5000), "High Value", J389 &gt; 5000, "Premium Value")</f>
        <v>Premium Value</v>
      </c>
      <c r="L389" s="51" cm="1">
        <f t="array" ref="L389">_xlfn.XLOOKUP('Cross Referenced Data'!$C389,CustomerSalesData[[#All],[Customer Name]],CustomerSalesData[[#All],[Customer Since]],,)</f>
        <v>2016</v>
      </c>
      <c r="M389" s="51">
        <f t="shared" ref="M389:M452" ca="1" si="6">YEAR(TODAY())-L389</f>
        <v>8</v>
      </c>
      <c r="N389" s="50" t="str" cm="1">
        <f t="array" aca="1" ref="N389" ca="1">_xlfn.IFS(M389 = 1, "New Member", AND(M389 &gt; 1, M389 &lt; 5), "Bronze Member", AND(M389 &gt;= 5, M389 &lt; 10), "Silver Member", M389 &gt;= 10, "Gold Member")</f>
        <v>Silver Member</v>
      </c>
    </row>
    <row r="390" spans="2:14" x14ac:dyDescent="0.3">
      <c r="B390" s="45" t="str" cm="1">
        <f t="array" ref="B390">_xlfn.XLOOKUP('Cross Referenced Data'!$C390,CustomerPersonalData[[#All],[Customer Name]],CustomerPersonalData[[#All],[Customer ID]],,)</f>
        <v>CID0386</v>
      </c>
      <c r="C390" s="45" t="s">
        <v>778</v>
      </c>
      <c r="D390" s="46" t="s">
        <v>779</v>
      </c>
      <c r="E390" s="47">
        <v>25</v>
      </c>
      <c r="F390" s="46" t="str" cm="1">
        <f t="array" ref="F390">_xlfn.XLOOKUP('Cross Referenced Data'!$C390,CustomerSalesData[[#All],[Customer Name]],CustomerSalesData[[#All],[Age Group]],,)</f>
        <v>18 to 25</v>
      </c>
      <c r="G390" s="46" t="s">
        <v>13</v>
      </c>
      <c r="H390" s="47" cm="1">
        <f t="array" ref="H390">_xlfn.XLOOKUP('Cross Referenced Data'!$C390,CustomerSalesData[[#All],[Customer Name]],CustomerSalesData[[#All],[Total Purchases]],,,)</f>
        <v>64</v>
      </c>
      <c r="I390" s="46" t="str" cm="1">
        <f t="array" ref="I390">_xlfn.IFS(H390 &lt;= 10, "Low Purchaser", AND(H390 &gt; 10, H390 &lt;= 50), "Moderate Purchaser", AND(H390 &gt; 50, H390 &lt;= 80), "High Purchaser", H390 &gt; 80, "Top Purchaser")</f>
        <v>High Purchaser</v>
      </c>
      <c r="J390" s="48" cm="1">
        <f t="array" ref="J390">_xlfn.XLOOKUP('Cross Referenced Data'!$C390,CustomerSalesData[[#All],[Customer Name]],CustomerSalesData[[#All],[Purchase Amount]],,)</f>
        <v>7340.16</v>
      </c>
      <c r="K390" s="46" t="str" cm="1">
        <f t="array" ref="K390">_xlfn.IFS(J390 &lt;= 500, "Low Value", AND(J390 &gt; 500, J390 &lt;= 2000), "Medium Value", AND(J390 &gt; 2000, J390 &lt;= 5000), "High Value", J390 &gt; 5000, "Premium Value")</f>
        <v>Premium Value</v>
      </c>
      <c r="L390" s="47" cm="1">
        <f t="array" ref="L390">_xlfn.XLOOKUP('Cross Referenced Data'!$C390,CustomerSalesData[[#All],[Customer Name]],CustomerSalesData[[#All],[Customer Since]],,)</f>
        <v>2010</v>
      </c>
      <c r="M390" s="47">
        <f t="shared" ca="1" si="6"/>
        <v>14</v>
      </c>
      <c r="N390" s="46" t="str" cm="1">
        <f t="array" aca="1" ref="N390" ca="1">_xlfn.IFS(M390 = 1, "New Member", AND(M390 &gt; 1, M390 &lt; 5), "Bronze Member", AND(M390 &gt;= 5, M390 &lt; 10), "Silver Member", M390 &gt;= 10, "Gold Member")</f>
        <v>Gold Member</v>
      </c>
    </row>
    <row r="391" spans="2:14" x14ac:dyDescent="0.3">
      <c r="B391" s="49" t="str" cm="1">
        <f t="array" ref="B391">_xlfn.XLOOKUP('Cross Referenced Data'!$C391,CustomerPersonalData[[#All],[Customer Name]],CustomerPersonalData[[#All],[Customer ID]],,)</f>
        <v>CID0387</v>
      </c>
      <c r="C391" s="49" t="s">
        <v>780</v>
      </c>
      <c r="D391" s="50" t="s">
        <v>781</v>
      </c>
      <c r="E391" s="51">
        <v>51</v>
      </c>
      <c r="F391" s="50" t="str" cm="1">
        <f t="array" ref="F391">_xlfn.XLOOKUP('Cross Referenced Data'!$C391,CustomerSalesData[[#All],[Customer Name]],CustomerSalesData[[#All],[Age Group]],,)</f>
        <v>46 to 55</v>
      </c>
      <c r="G391" s="50" t="s">
        <v>8</v>
      </c>
      <c r="H391" s="51" cm="1">
        <f t="array" ref="H391">_xlfn.XLOOKUP('Cross Referenced Data'!$C391,CustomerSalesData[[#All],[Customer Name]],CustomerSalesData[[#All],[Total Purchases]],,,)</f>
        <v>53</v>
      </c>
      <c r="I391" s="50" t="str" cm="1">
        <f t="array" ref="I391">_xlfn.IFS(H391 &lt;= 10, "Low Purchaser", AND(H391 &gt; 10, H391 &lt;= 50), "Moderate Purchaser", AND(H391 &gt; 50, H391 &lt;= 80), "High Purchaser", H391 &gt; 80, "Top Purchaser")</f>
        <v>High Purchaser</v>
      </c>
      <c r="J391" s="52" cm="1">
        <f t="array" ref="J391">_xlfn.XLOOKUP('Cross Referenced Data'!$C391,CustomerSalesData[[#All],[Customer Name]],CustomerSalesData[[#All],[Purchase Amount]],,)</f>
        <v>6198.53</v>
      </c>
      <c r="K391" s="50" t="str" cm="1">
        <f t="array" ref="K391">_xlfn.IFS(J391 &lt;= 500, "Low Value", AND(J391 &gt; 500, J391 &lt;= 2000), "Medium Value", AND(J391 &gt; 2000, J391 &lt;= 5000), "High Value", J391 &gt; 5000, "Premium Value")</f>
        <v>Premium Value</v>
      </c>
      <c r="L391" s="51" cm="1">
        <f t="array" ref="L391">_xlfn.XLOOKUP('Cross Referenced Data'!$C391,CustomerSalesData[[#All],[Customer Name]],CustomerSalesData[[#All],[Customer Since]],,)</f>
        <v>2023</v>
      </c>
      <c r="M391" s="51">
        <f t="shared" ca="1" si="6"/>
        <v>1</v>
      </c>
      <c r="N391" s="50" t="str" cm="1">
        <f t="array" aca="1" ref="N391" ca="1">_xlfn.IFS(M391 = 1, "New Member", AND(M391 &gt; 1, M391 &lt; 5), "Bronze Member", AND(M391 &gt;= 5, M391 &lt; 10), "Silver Member", M391 &gt;= 10, "Gold Member")</f>
        <v>New Member</v>
      </c>
    </row>
    <row r="392" spans="2:14" x14ac:dyDescent="0.3">
      <c r="B392" s="45" t="str" cm="1">
        <f t="array" ref="B392">_xlfn.XLOOKUP('Cross Referenced Data'!$C392,CustomerPersonalData[[#All],[Customer Name]],CustomerPersonalData[[#All],[Customer ID]],,)</f>
        <v>CID0388</v>
      </c>
      <c r="C392" s="45" t="s">
        <v>782</v>
      </c>
      <c r="D392" s="46" t="s">
        <v>783</v>
      </c>
      <c r="E392" s="47">
        <v>57</v>
      </c>
      <c r="F392" s="46" t="str" cm="1">
        <f t="array" ref="F392">_xlfn.XLOOKUP('Cross Referenced Data'!$C392,CustomerSalesData[[#All],[Customer Name]],CustomerSalesData[[#All],[Age Group]],,)</f>
        <v>56 to 65</v>
      </c>
      <c r="G392" s="46" t="s">
        <v>13</v>
      </c>
      <c r="H392" s="47" cm="1">
        <f t="array" ref="H392">_xlfn.XLOOKUP('Cross Referenced Data'!$C392,CustomerSalesData[[#All],[Customer Name]],CustomerSalesData[[#All],[Total Purchases]],,,)</f>
        <v>67</v>
      </c>
      <c r="I392" s="46" t="str" cm="1">
        <f t="array" ref="I392">_xlfn.IFS(H392 &lt;= 10, "Low Purchaser", AND(H392 &gt; 10, H392 &lt;= 50), "Moderate Purchaser", AND(H392 &gt; 50, H392 &lt;= 80), "High Purchaser", H392 &gt; 80, "Top Purchaser")</f>
        <v>High Purchaser</v>
      </c>
      <c r="J392" s="48" cm="1">
        <f t="array" ref="J392">_xlfn.XLOOKUP('Cross Referenced Data'!$C392,CustomerSalesData[[#All],[Customer Name]],CustomerSalesData[[#All],[Purchase Amount]],,)</f>
        <v>1934.53</v>
      </c>
      <c r="K392" s="46" t="str" cm="1">
        <f t="array" ref="K392">_xlfn.IFS(J392 &lt;= 500, "Low Value", AND(J392 &gt; 500, J392 &lt;= 2000), "Medium Value", AND(J392 &gt; 2000, J392 &lt;= 5000), "High Value", J392 &gt; 5000, "Premium Value")</f>
        <v>Medium Value</v>
      </c>
      <c r="L392" s="47" cm="1">
        <f t="array" ref="L392">_xlfn.XLOOKUP('Cross Referenced Data'!$C392,CustomerSalesData[[#All],[Customer Name]],CustomerSalesData[[#All],[Customer Since]],,)</f>
        <v>2013</v>
      </c>
      <c r="M392" s="47">
        <f t="shared" ca="1" si="6"/>
        <v>11</v>
      </c>
      <c r="N392" s="46" t="str" cm="1">
        <f t="array" aca="1" ref="N392" ca="1">_xlfn.IFS(M392 = 1, "New Member", AND(M392 &gt; 1, M392 &lt; 5), "Bronze Member", AND(M392 &gt;= 5, M392 &lt; 10), "Silver Member", M392 &gt;= 10, "Gold Member")</f>
        <v>Gold Member</v>
      </c>
    </row>
    <row r="393" spans="2:14" x14ac:dyDescent="0.3">
      <c r="B393" s="49" t="str" cm="1">
        <f t="array" ref="B393">_xlfn.XLOOKUP('Cross Referenced Data'!$C393,CustomerPersonalData[[#All],[Customer Name]],CustomerPersonalData[[#All],[Customer ID]],,)</f>
        <v>CID0389</v>
      </c>
      <c r="C393" s="49" t="s">
        <v>784</v>
      </c>
      <c r="D393" s="50" t="s">
        <v>785</v>
      </c>
      <c r="E393" s="51">
        <v>42</v>
      </c>
      <c r="F393" s="50" t="str" cm="1">
        <f t="array" ref="F393">_xlfn.XLOOKUP('Cross Referenced Data'!$C393,CustomerSalesData[[#All],[Customer Name]],CustomerSalesData[[#All],[Age Group]],,)</f>
        <v>36 to 45</v>
      </c>
      <c r="G393" s="50" t="s">
        <v>13</v>
      </c>
      <c r="H393" s="51" cm="1">
        <f t="array" ref="H393">_xlfn.XLOOKUP('Cross Referenced Data'!$C393,CustomerSalesData[[#All],[Customer Name]],CustomerSalesData[[#All],[Total Purchases]],,,)</f>
        <v>81</v>
      </c>
      <c r="I393" s="50" t="str" cm="1">
        <f t="array" ref="I393">_xlfn.IFS(H393 &lt;= 10, "Low Purchaser", AND(H393 &gt; 10, H393 &lt;= 50), "Moderate Purchaser", AND(H393 &gt; 50, H393 &lt;= 80), "High Purchaser", H393 &gt; 80, "Top Purchaser")</f>
        <v>Top Purchaser</v>
      </c>
      <c r="J393" s="52" cm="1">
        <f t="array" ref="J393">_xlfn.XLOOKUP('Cross Referenced Data'!$C393,CustomerSalesData[[#All],[Customer Name]],CustomerSalesData[[#All],[Purchase Amount]],,)</f>
        <v>5919.51</v>
      </c>
      <c r="K393" s="50" t="str" cm="1">
        <f t="array" ref="K393">_xlfn.IFS(J393 &lt;= 500, "Low Value", AND(J393 &gt; 500, J393 &lt;= 2000), "Medium Value", AND(J393 &gt; 2000, J393 &lt;= 5000), "High Value", J393 &gt; 5000, "Premium Value")</f>
        <v>Premium Value</v>
      </c>
      <c r="L393" s="51" cm="1">
        <f t="array" ref="L393">_xlfn.XLOOKUP('Cross Referenced Data'!$C393,CustomerSalesData[[#All],[Customer Name]],CustomerSalesData[[#All],[Customer Since]],,)</f>
        <v>2018</v>
      </c>
      <c r="M393" s="51">
        <f t="shared" ca="1" si="6"/>
        <v>6</v>
      </c>
      <c r="N393" s="50" t="str" cm="1">
        <f t="array" aca="1" ref="N393" ca="1">_xlfn.IFS(M393 = 1, "New Member", AND(M393 &gt; 1, M393 &lt; 5), "Bronze Member", AND(M393 &gt;= 5, M393 &lt; 10), "Silver Member", M393 &gt;= 10, "Gold Member")</f>
        <v>Silver Member</v>
      </c>
    </row>
    <row r="394" spans="2:14" x14ac:dyDescent="0.3">
      <c r="B394" s="45" t="str" cm="1">
        <f t="array" ref="B394">_xlfn.XLOOKUP('Cross Referenced Data'!$C394,CustomerPersonalData[[#All],[Customer Name]],CustomerPersonalData[[#All],[Customer ID]],,)</f>
        <v>CID0390</v>
      </c>
      <c r="C394" s="45" t="s">
        <v>786</v>
      </c>
      <c r="D394" s="46" t="s">
        <v>787</v>
      </c>
      <c r="E394" s="47">
        <v>27</v>
      </c>
      <c r="F394" s="46" t="str" cm="1">
        <f t="array" ref="F394">_xlfn.XLOOKUP('Cross Referenced Data'!$C394,CustomerSalesData[[#All],[Customer Name]],CustomerSalesData[[#All],[Age Group]],,)</f>
        <v>26 to 35</v>
      </c>
      <c r="G394" s="46" t="s">
        <v>8</v>
      </c>
      <c r="H394" s="47" cm="1">
        <f t="array" ref="H394">_xlfn.XLOOKUP('Cross Referenced Data'!$C394,CustomerSalesData[[#All],[Customer Name]],CustomerSalesData[[#All],[Total Purchases]],,,)</f>
        <v>98</v>
      </c>
      <c r="I394" s="46" t="str" cm="1">
        <f t="array" ref="I394">_xlfn.IFS(H394 &lt;= 10, "Low Purchaser", AND(H394 &gt; 10, H394 &lt;= 50), "Moderate Purchaser", AND(H394 &gt; 50, H394 &lt;= 80), "High Purchaser", H394 &gt; 80, "Top Purchaser")</f>
        <v>Top Purchaser</v>
      </c>
      <c r="J394" s="48" cm="1">
        <f t="array" ref="J394">_xlfn.XLOOKUP('Cross Referenced Data'!$C394,CustomerSalesData[[#All],[Customer Name]],CustomerSalesData[[#All],[Purchase Amount]],,)</f>
        <v>8400.11</v>
      </c>
      <c r="K394" s="46" t="str" cm="1">
        <f t="array" ref="K394">_xlfn.IFS(J394 &lt;= 500, "Low Value", AND(J394 &gt; 500, J394 &lt;= 2000), "Medium Value", AND(J394 &gt; 2000, J394 &lt;= 5000), "High Value", J394 &gt; 5000, "Premium Value")</f>
        <v>Premium Value</v>
      </c>
      <c r="L394" s="47" cm="1">
        <f t="array" ref="L394">_xlfn.XLOOKUP('Cross Referenced Data'!$C394,CustomerSalesData[[#All],[Customer Name]],CustomerSalesData[[#All],[Customer Since]],,)</f>
        <v>2012</v>
      </c>
      <c r="M394" s="47">
        <f t="shared" ca="1" si="6"/>
        <v>12</v>
      </c>
      <c r="N394" s="46" t="str" cm="1">
        <f t="array" aca="1" ref="N394" ca="1">_xlfn.IFS(M394 = 1, "New Member", AND(M394 &gt; 1, M394 &lt; 5), "Bronze Member", AND(M394 &gt;= 5, M394 &lt; 10), "Silver Member", M394 &gt;= 10, "Gold Member")</f>
        <v>Gold Member</v>
      </c>
    </row>
    <row r="395" spans="2:14" x14ac:dyDescent="0.3">
      <c r="B395" s="49" t="str" cm="1">
        <f t="array" ref="B395">_xlfn.XLOOKUP('Cross Referenced Data'!$C395,CustomerPersonalData[[#All],[Customer Name]],CustomerPersonalData[[#All],[Customer ID]],,)</f>
        <v>CID0391</v>
      </c>
      <c r="C395" s="49" t="s">
        <v>788</v>
      </c>
      <c r="D395" s="50" t="s">
        <v>789</v>
      </c>
      <c r="E395" s="51">
        <v>31</v>
      </c>
      <c r="F395" s="50" t="str" cm="1">
        <f t="array" ref="F395">_xlfn.XLOOKUP('Cross Referenced Data'!$C395,CustomerSalesData[[#All],[Customer Name]],CustomerSalesData[[#All],[Age Group]],,)</f>
        <v>26 to 35</v>
      </c>
      <c r="G395" s="50" t="s">
        <v>13</v>
      </c>
      <c r="H395" s="51" cm="1">
        <f t="array" ref="H395">_xlfn.XLOOKUP('Cross Referenced Data'!$C395,CustomerSalesData[[#All],[Customer Name]],CustomerSalesData[[#All],[Total Purchases]],,,)</f>
        <v>79</v>
      </c>
      <c r="I395" s="50" t="str" cm="1">
        <f t="array" ref="I395">_xlfn.IFS(H395 &lt;= 10, "Low Purchaser", AND(H395 &gt; 10, H395 &lt;= 50), "Moderate Purchaser", AND(H395 &gt; 50, H395 &lt;= 80), "High Purchaser", H395 &gt; 80, "Top Purchaser")</f>
        <v>High Purchaser</v>
      </c>
      <c r="J395" s="52" cm="1">
        <f t="array" ref="J395">_xlfn.XLOOKUP('Cross Referenced Data'!$C395,CustomerSalesData[[#All],[Customer Name]],CustomerSalesData[[#All],[Purchase Amount]],,)</f>
        <v>3480.48</v>
      </c>
      <c r="K395" s="50" t="str" cm="1">
        <f t="array" ref="K395">_xlfn.IFS(J395 &lt;= 500, "Low Value", AND(J395 &gt; 500, J395 &lt;= 2000), "Medium Value", AND(J395 &gt; 2000, J395 &lt;= 5000), "High Value", J395 &gt; 5000, "Premium Value")</f>
        <v>High Value</v>
      </c>
      <c r="L395" s="51" cm="1">
        <f t="array" ref="L395">_xlfn.XLOOKUP('Cross Referenced Data'!$C395,CustomerSalesData[[#All],[Customer Name]],CustomerSalesData[[#All],[Customer Since]],,)</f>
        <v>2011</v>
      </c>
      <c r="M395" s="51">
        <f t="shared" ca="1" si="6"/>
        <v>13</v>
      </c>
      <c r="N395" s="50" t="str" cm="1">
        <f t="array" aca="1" ref="N395" ca="1">_xlfn.IFS(M395 = 1, "New Member", AND(M395 &gt; 1, M395 &lt; 5), "Bronze Member", AND(M395 &gt;= 5, M395 &lt; 10), "Silver Member", M395 &gt;= 10, "Gold Member")</f>
        <v>Gold Member</v>
      </c>
    </row>
    <row r="396" spans="2:14" x14ac:dyDescent="0.3">
      <c r="B396" s="45" t="str" cm="1">
        <f t="array" ref="B396">_xlfn.XLOOKUP('Cross Referenced Data'!$C396,CustomerPersonalData[[#All],[Customer Name]],CustomerPersonalData[[#All],[Customer ID]],,)</f>
        <v>CID0392</v>
      </c>
      <c r="C396" s="45" t="s">
        <v>790</v>
      </c>
      <c r="D396" s="46" t="s">
        <v>791</v>
      </c>
      <c r="E396" s="47">
        <v>55</v>
      </c>
      <c r="F396" s="46" t="str" cm="1">
        <f t="array" ref="F396">_xlfn.XLOOKUP('Cross Referenced Data'!$C396,CustomerSalesData[[#All],[Customer Name]],CustomerSalesData[[#All],[Age Group]],,)</f>
        <v>46 to 55</v>
      </c>
      <c r="G396" s="46" t="s">
        <v>13</v>
      </c>
      <c r="H396" s="47" cm="1">
        <f t="array" ref="H396">_xlfn.XLOOKUP('Cross Referenced Data'!$C396,CustomerSalesData[[#All],[Customer Name]],CustomerSalesData[[#All],[Total Purchases]],,,)</f>
        <v>24</v>
      </c>
      <c r="I396" s="46" t="str" cm="1">
        <f t="array" ref="I396">_xlfn.IFS(H396 &lt;= 10, "Low Purchaser", AND(H396 &gt; 10, H396 &lt;= 50), "Moderate Purchaser", AND(H396 &gt; 50, H396 &lt;= 80), "High Purchaser", H396 &gt; 80, "Top Purchaser")</f>
        <v>Moderate Purchaser</v>
      </c>
      <c r="J396" s="48" cm="1">
        <f t="array" ref="J396">_xlfn.XLOOKUP('Cross Referenced Data'!$C396,CustomerSalesData[[#All],[Customer Name]],CustomerSalesData[[#All],[Purchase Amount]],,)</f>
        <v>382.64</v>
      </c>
      <c r="K396" s="46" t="str" cm="1">
        <f t="array" ref="K396">_xlfn.IFS(J396 &lt;= 500, "Low Value", AND(J396 &gt; 500, J396 &lt;= 2000), "Medium Value", AND(J396 &gt; 2000, J396 &lt;= 5000), "High Value", J396 &gt; 5000, "Premium Value")</f>
        <v>Low Value</v>
      </c>
      <c r="L396" s="47" cm="1">
        <f t="array" ref="L396">_xlfn.XLOOKUP('Cross Referenced Data'!$C396,CustomerSalesData[[#All],[Customer Name]],CustomerSalesData[[#All],[Customer Since]],,)</f>
        <v>2012</v>
      </c>
      <c r="M396" s="47">
        <f t="shared" ca="1" si="6"/>
        <v>12</v>
      </c>
      <c r="N396" s="46" t="str" cm="1">
        <f t="array" aca="1" ref="N396" ca="1">_xlfn.IFS(M396 = 1, "New Member", AND(M396 &gt; 1, M396 &lt; 5), "Bronze Member", AND(M396 &gt;= 5, M396 &lt; 10), "Silver Member", M396 &gt;= 10, "Gold Member")</f>
        <v>Gold Member</v>
      </c>
    </row>
    <row r="397" spans="2:14" x14ac:dyDescent="0.3">
      <c r="B397" s="49" t="str" cm="1">
        <f t="array" ref="B397">_xlfn.XLOOKUP('Cross Referenced Data'!$C397,CustomerPersonalData[[#All],[Customer Name]],CustomerPersonalData[[#All],[Customer ID]],,)</f>
        <v>CID0393</v>
      </c>
      <c r="C397" s="49" t="s">
        <v>792</v>
      </c>
      <c r="D397" s="50" t="s">
        <v>793</v>
      </c>
      <c r="E397" s="51">
        <v>55</v>
      </c>
      <c r="F397" s="50" t="str" cm="1">
        <f t="array" ref="F397">_xlfn.XLOOKUP('Cross Referenced Data'!$C397,CustomerSalesData[[#All],[Customer Name]],CustomerSalesData[[#All],[Age Group]],,)</f>
        <v>46 to 55</v>
      </c>
      <c r="G397" s="50" t="s">
        <v>8</v>
      </c>
      <c r="H397" s="51" cm="1">
        <f t="array" ref="H397">_xlfn.XLOOKUP('Cross Referenced Data'!$C397,CustomerSalesData[[#All],[Customer Name]],CustomerSalesData[[#All],[Total Purchases]],,,)</f>
        <v>10</v>
      </c>
      <c r="I397" s="50" t="str" cm="1">
        <f t="array" ref="I397">_xlfn.IFS(H397 &lt;= 10, "Low Purchaser", AND(H397 &gt; 10, H397 &lt;= 50), "Moderate Purchaser", AND(H397 &gt; 50, H397 &lt;= 80), "High Purchaser", H397 &gt; 80, "Top Purchaser")</f>
        <v>Low Purchaser</v>
      </c>
      <c r="J397" s="52" cm="1">
        <f t="array" ref="J397">_xlfn.XLOOKUP('Cross Referenced Data'!$C397,CustomerSalesData[[#All],[Customer Name]],CustomerSalesData[[#All],[Purchase Amount]],,)</f>
        <v>4739.43</v>
      </c>
      <c r="K397" s="50" t="str" cm="1">
        <f t="array" ref="K397">_xlfn.IFS(J397 &lt;= 500, "Low Value", AND(J397 &gt; 500, J397 &lt;= 2000), "Medium Value", AND(J397 &gt; 2000, J397 &lt;= 5000), "High Value", J397 &gt; 5000, "Premium Value")</f>
        <v>High Value</v>
      </c>
      <c r="L397" s="51" cm="1">
        <f t="array" ref="L397">_xlfn.XLOOKUP('Cross Referenced Data'!$C397,CustomerSalesData[[#All],[Customer Name]],CustomerSalesData[[#All],[Customer Since]],,)</f>
        <v>2019</v>
      </c>
      <c r="M397" s="51">
        <f t="shared" ca="1" si="6"/>
        <v>5</v>
      </c>
      <c r="N397" s="50" t="str" cm="1">
        <f t="array" aca="1" ref="N397" ca="1">_xlfn.IFS(M397 = 1, "New Member", AND(M397 &gt; 1, M397 &lt; 5), "Bronze Member", AND(M397 &gt;= 5, M397 &lt; 10), "Silver Member", M397 &gt;= 10, "Gold Member")</f>
        <v>Silver Member</v>
      </c>
    </row>
    <row r="398" spans="2:14" x14ac:dyDescent="0.3">
      <c r="B398" s="45" t="str" cm="1">
        <f t="array" ref="B398">_xlfn.XLOOKUP('Cross Referenced Data'!$C398,CustomerPersonalData[[#All],[Customer Name]],CustomerPersonalData[[#All],[Customer ID]],,)</f>
        <v>CID0394</v>
      </c>
      <c r="C398" s="45" t="s">
        <v>794</v>
      </c>
      <c r="D398" s="46" t="s">
        <v>795</v>
      </c>
      <c r="E398" s="47">
        <v>26</v>
      </c>
      <c r="F398" s="46" t="str" cm="1">
        <f t="array" ref="F398">_xlfn.XLOOKUP('Cross Referenced Data'!$C398,CustomerSalesData[[#All],[Customer Name]],CustomerSalesData[[#All],[Age Group]],,)</f>
        <v>26 to 35</v>
      </c>
      <c r="G398" s="46" t="s">
        <v>13</v>
      </c>
      <c r="H398" s="47" cm="1">
        <f t="array" ref="H398">_xlfn.XLOOKUP('Cross Referenced Data'!$C398,CustomerSalesData[[#All],[Customer Name]],CustomerSalesData[[#All],[Total Purchases]],,,)</f>
        <v>26</v>
      </c>
      <c r="I398" s="46" t="str" cm="1">
        <f t="array" ref="I398">_xlfn.IFS(H398 &lt;= 10, "Low Purchaser", AND(H398 &gt; 10, H398 &lt;= 50), "Moderate Purchaser", AND(H398 &gt; 50, H398 &lt;= 80), "High Purchaser", H398 &gt; 80, "Top Purchaser")</f>
        <v>Moderate Purchaser</v>
      </c>
      <c r="J398" s="48" cm="1">
        <f t="array" ref="J398">_xlfn.XLOOKUP('Cross Referenced Data'!$C398,CustomerSalesData[[#All],[Customer Name]],CustomerSalesData[[#All],[Purchase Amount]],,)</f>
        <v>2178.65</v>
      </c>
      <c r="K398" s="46" t="str" cm="1">
        <f t="array" ref="K398">_xlfn.IFS(J398 &lt;= 500, "Low Value", AND(J398 &gt; 500, J398 &lt;= 2000), "Medium Value", AND(J398 &gt; 2000, J398 &lt;= 5000), "High Value", J398 &gt; 5000, "Premium Value")</f>
        <v>High Value</v>
      </c>
      <c r="L398" s="47" cm="1">
        <f t="array" ref="L398">_xlfn.XLOOKUP('Cross Referenced Data'!$C398,CustomerSalesData[[#All],[Customer Name]],CustomerSalesData[[#All],[Customer Since]],,)</f>
        <v>2013</v>
      </c>
      <c r="M398" s="47">
        <f t="shared" ca="1" si="6"/>
        <v>11</v>
      </c>
      <c r="N398" s="46" t="str" cm="1">
        <f t="array" aca="1" ref="N398" ca="1">_xlfn.IFS(M398 = 1, "New Member", AND(M398 &gt; 1, M398 &lt; 5), "Bronze Member", AND(M398 &gt;= 5, M398 &lt; 10), "Silver Member", M398 &gt;= 10, "Gold Member")</f>
        <v>Gold Member</v>
      </c>
    </row>
    <row r="399" spans="2:14" x14ac:dyDescent="0.3">
      <c r="B399" s="49" t="str" cm="1">
        <f t="array" ref="B399">_xlfn.XLOOKUP('Cross Referenced Data'!$C399,CustomerPersonalData[[#All],[Customer Name]],CustomerPersonalData[[#All],[Customer ID]],,)</f>
        <v>CID0395</v>
      </c>
      <c r="C399" s="49" t="s">
        <v>796</v>
      </c>
      <c r="D399" s="50" t="s">
        <v>797</v>
      </c>
      <c r="E399" s="51">
        <v>49</v>
      </c>
      <c r="F399" s="50" t="str" cm="1">
        <f t="array" ref="F399">_xlfn.XLOOKUP('Cross Referenced Data'!$C399,CustomerSalesData[[#All],[Customer Name]],CustomerSalesData[[#All],[Age Group]],,)</f>
        <v>46 to 55</v>
      </c>
      <c r="G399" s="50" t="s">
        <v>13</v>
      </c>
      <c r="H399" s="51" cm="1">
        <f t="array" ref="H399">_xlfn.XLOOKUP('Cross Referenced Data'!$C399,CustomerSalesData[[#All],[Customer Name]],CustomerSalesData[[#All],[Total Purchases]],,,)</f>
        <v>11</v>
      </c>
      <c r="I399" s="50" t="str" cm="1">
        <f t="array" ref="I399">_xlfn.IFS(H399 &lt;= 10, "Low Purchaser", AND(H399 &gt; 10, H399 &lt;= 50), "Moderate Purchaser", AND(H399 &gt; 50, H399 &lt;= 80), "High Purchaser", H399 &gt; 80, "Top Purchaser")</f>
        <v>Moderate Purchaser</v>
      </c>
      <c r="J399" s="52" cm="1">
        <f t="array" ref="J399">_xlfn.XLOOKUP('Cross Referenced Data'!$C399,CustomerSalesData[[#All],[Customer Name]],CustomerSalesData[[#All],[Purchase Amount]],,)</f>
        <v>7556.94</v>
      </c>
      <c r="K399" s="50" t="str" cm="1">
        <f t="array" ref="K399">_xlfn.IFS(J399 &lt;= 500, "Low Value", AND(J399 &gt; 500, J399 &lt;= 2000), "Medium Value", AND(J399 &gt; 2000, J399 &lt;= 5000), "High Value", J399 &gt; 5000, "Premium Value")</f>
        <v>Premium Value</v>
      </c>
      <c r="L399" s="51" cm="1">
        <f t="array" ref="L399">_xlfn.XLOOKUP('Cross Referenced Data'!$C399,CustomerSalesData[[#All],[Customer Name]],CustomerSalesData[[#All],[Customer Since]],,)</f>
        <v>2014</v>
      </c>
      <c r="M399" s="51">
        <f t="shared" ca="1" si="6"/>
        <v>10</v>
      </c>
      <c r="N399" s="50" t="str" cm="1">
        <f t="array" aca="1" ref="N399" ca="1">_xlfn.IFS(M399 = 1, "New Member", AND(M399 &gt; 1, M399 &lt; 5), "Bronze Member", AND(M399 &gt;= 5, M399 &lt; 10), "Silver Member", M399 &gt;= 10, "Gold Member")</f>
        <v>Gold Member</v>
      </c>
    </row>
    <row r="400" spans="2:14" x14ac:dyDescent="0.3">
      <c r="B400" s="45" t="str" cm="1">
        <f t="array" ref="B400">_xlfn.XLOOKUP('Cross Referenced Data'!$C400,CustomerPersonalData[[#All],[Customer Name]],CustomerPersonalData[[#All],[Customer ID]],,)</f>
        <v>CID0396</v>
      </c>
      <c r="C400" s="45" t="s">
        <v>798</v>
      </c>
      <c r="D400" s="46" t="s">
        <v>799</v>
      </c>
      <c r="E400" s="47">
        <v>70</v>
      </c>
      <c r="F400" s="46" t="str" cm="1">
        <f t="array" ref="F400">_xlfn.XLOOKUP('Cross Referenced Data'!$C400,CustomerSalesData[[#All],[Customer Name]],CustomerSalesData[[#All],[Age Group]],,)</f>
        <v>66 to 70</v>
      </c>
      <c r="G400" s="46" t="s">
        <v>13</v>
      </c>
      <c r="H400" s="47" cm="1">
        <f t="array" ref="H400">_xlfn.XLOOKUP('Cross Referenced Data'!$C400,CustomerSalesData[[#All],[Customer Name]],CustomerSalesData[[#All],[Total Purchases]],,,)</f>
        <v>92</v>
      </c>
      <c r="I400" s="46" t="str" cm="1">
        <f t="array" ref="I400">_xlfn.IFS(H400 &lt;= 10, "Low Purchaser", AND(H400 &gt; 10, H400 &lt;= 50), "Moderate Purchaser", AND(H400 &gt; 50, H400 &lt;= 80), "High Purchaser", H400 &gt; 80, "Top Purchaser")</f>
        <v>Top Purchaser</v>
      </c>
      <c r="J400" s="48" cm="1">
        <f t="array" ref="J400">_xlfn.XLOOKUP('Cross Referenced Data'!$C400,CustomerSalesData[[#All],[Customer Name]],CustomerSalesData[[#All],[Purchase Amount]],,)</f>
        <v>2164.44</v>
      </c>
      <c r="K400" s="46" t="str" cm="1">
        <f t="array" ref="K400">_xlfn.IFS(J400 &lt;= 500, "Low Value", AND(J400 &gt; 500, J400 &lt;= 2000), "Medium Value", AND(J400 &gt; 2000, J400 &lt;= 5000), "High Value", J400 &gt; 5000, "Premium Value")</f>
        <v>High Value</v>
      </c>
      <c r="L400" s="47" cm="1">
        <f t="array" ref="L400">_xlfn.XLOOKUP('Cross Referenced Data'!$C400,CustomerSalesData[[#All],[Customer Name]],CustomerSalesData[[#All],[Customer Since]],,)</f>
        <v>2019</v>
      </c>
      <c r="M400" s="47">
        <f t="shared" ca="1" si="6"/>
        <v>5</v>
      </c>
      <c r="N400" s="46" t="str" cm="1">
        <f t="array" aca="1" ref="N400" ca="1">_xlfn.IFS(M400 = 1, "New Member", AND(M400 &gt; 1, M400 &lt; 5), "Bronze Member", AND(M400 &gt;= 5, M400 &lt; 10), "Silver Member", M400 &gt;= 10, "Gold Member")</f>
        <v>Silver Member</v>
      </c>
    </row>
    <row r="401" spans="2:14" x14ac:dyDescent="0.3">
      <c r="B401" s="49" t="str" cm="1">
        <f t="array" ref="B401">_xlfn.XLOOKUP('Cross Referenced Data'!$C401,CustomerPersonalData[[#All],[Customer Name]],CustomerPersonalData[[#All],[Customer ID]],,)</f>
        <v>CID0397</v>
      </c>
      <c r="C401" s="49" t="s">
        <v>800</v>
      </c>
      <c r="D401" s="50" t="s">
        <v>801</v>
      </c>
      <c r="E401" s="51">
        <v>27</v>
      </c>
      <c r="F401" s="50" t="str" cm="1">
        <f t="array" ref="F401">_xlfn.XLOOKUP('Cross Referenced Data'!$C401,CustomerSalesData[[#All],[Customer Name]],CustomerSalesData[[#All],[Age Group]],,)</f>
        <v>26 to 35</v>
      </c>
      <c r="G401" s="50" t="s">
        <v>8</v>
      </c>
      <c r="H401" s="51" cm="1">
        <f t="array" ref="H401">_xlfn.XLOOKUP('Cross Referenced Data'!$C401,CustomerSalesData[[#All],[Customer Name]],CustomerSalesData[[#All],[Total Purchases]],,,)</f>
        <v>34</v>
      </c>
      <c r="I401" s="50" t="str" cm="1">
        <f t="array" ref="I401">_xlfn.IFS(H401 &lt;= 10, "Low Purchaser", AND(H401 &gt; 10, H401 &lt;= 50), "Moderate Purchaser", AND(H401 &gt; 50, H401 &lt;= 80), "High Purchaser", H401 &gt; 80, "Top Purchaser")</f>
        <v>Moderate Purchaser</v>
      </c>
      <c r="J401" s="52" cm="1">
        <f t="array" ref="J401">_xlfn.XLOOKUP('Cross Referenced Data'!$C401,CustomerSalesData[[#All],[Customer Name]],CustomerSalesData[[#All],[Purchase Amount]],,)</f>
        <v>3895.14</v>
      </c>
      <c r="K401" s="50" t="str" cm="1">
        <f t="array" ref="K401">_xlfn.IFS(J401 &lt;= 500, "Low Value", AND(J401 &gt; 500, J401 &lt;= 2000), "Medium Value", AND(J401 &gt; 2000, J401 &lt;= 5000), "High Value", J401 &gt; 5000, "Premium Value")</f>
        <v>High Value</v>
      </c>
      <c r="L401" s="51" cm="1">
        <f t="array" ref="L401">_xlfn.XLOOKUP('Cross Referenced Data'!$C401,CustomerSalesData[[#All],[Customer Name]],CustomerSalesData[[#All],[Customer Since]],,)</f>
        <v>2022</v>
      </c>
      <c r="M401" s="51">
        <f t="shared" ca="1" si="6"/>
        <v>2</v>
      </c>
      <c r="N401" s="50" t="str" cm="1">
        <f t="array" aca="1" ref="N401" ca="1">_xlfn.IFS(M401 = 1, "New Member", AND(M401 &gt; 1, M401 &lt; 5), "Bronze Member", AND(M401 &gt;= 5, M401 &lt; 10), "Silver Member", M401 &gt;= 10, "Gold Member")</f>
        <v>Bronze Member</v>
      </c>
    </row>
    <row r="402" spans="2:14" x14ac:dyDescent="0.3">
      <c r="B402" s="45" t="str" cm="1">
        <f t="array" ref="B402">_xlfn.XLOOKUP('Cross Referenced Data'!$C402,CustomerPersonalData[[#All],[Customer Name]],CustomerPersonalData[[#All],[Customer ID]],,)</f>
        <v>CID0398</v>
      </c>
      <c r="C402" s="45" t="s">
        <v>802</v>
      </c>
      <c r="D402" s="46" t="s">
        <v>803</v>
      </c>
      <c r="E402" s="47">
        <v>19</v>
      </c>
      <c r="F402" s="46" t="str" cm="1">
        <f t="array" ref="F402">_xlfn.XLOOKUP('Cross Referenced Data'!$C402,CustomerSalesData[[#All],[Customer Name]],CustomerSalesData[[#All],[Age Group]],,)</f>
        <v>18 to 25</v>
      </c>
      <c r="G402" s="46" t="s">
        <v>13</v>
      </c>
      <c r="H402" s="47" cm="1">
        <f t="array" ref="H402">_xlfn.XLOOKUP('Cross Referenced Data'!$C402,CustomerSalesData[[#All],[Customer Name]],CustomerSalesData[[#All],[Total Purchases]],,,)</f>
        <v>19</v>
      </c>
      <c r="I402" s="46" t="str" cm="1">
        <f t="array" ref="I402">_xlfn.IFS(H402 &lt;= 10, "Low Purchaser", AND(H402 &gt; 10, H402 &lt;= 50), "Moderate Purchaser", AND(H402 &gt; 50, H402 &lt;= 80), "High Purchaser", H402 &gt; 80, "Top Purchaser")</f>
        <v>Moderate Purchaser</v>
      </c>
      <c r="J402" s="48" cm="1">
        <f t="array" ref="J402">_xlfn.XLOOKUP('Cross Referenced Data'!$C402,CustomerSalesData[[#All],[Customer Name]],CustomerSalesData[[#All],[Purchase Amount]],,)</f>
        <v>9883.7800000000007</v>
      </c>
      <c r="K402" s="46" t="str" cm="1">
        <f t="array" ref="K402">_xlfn.IFS(J402 &lt;= 500, "Low Value", AND(J402 &gt; 500, J402 &lt;= 2000), "Medium Value", AND(J402 &gt; 2000, J402 &lt;= 5000), "High Value", J402 &gt; 5000, "Premium Value")</f>
        <v>Premium Value</v>
      </c>
      <c r="L402" s="47" cm="1">
        <f t="array" ref="L402">_xlfn.XLOOKUP('Cross Referenced Data'!$C402,CustomerSalesData[[#All],[Customer Name]],CustomerSalesData[[#All],[Customer Since]],,)</f>
        <v>2020</v>
      </c>
      <c r="M402" s="47">
        <f t="shared" ca="1" si="6"/>
        <v>4</v>
      </c>
      <c r="N402" s="46" t="str" cm="1">
        <f t="array" aca="1" ref="N402" ca="1">_xlfn.IFS(M402 = 1, "New Member", AND(M402 &gt; 1, M402 &lt; 5), "Bronze Member", AND(M402 &gt;= 5, M402 &lt; 10), "Silver Member", M402 &gt;= 10, "Gold Member")</f>
        <v>Bronze Member</v>
      </c>
    </row>
    <row r="403" spans="2:14" x14ac:dyDescent="0.3">
      <c r="B403" s="49" t="str" cm="1">
        <f t="array" ref="B403">_xlfn.XLOOKUP('Cross Referenced Data'!$C403,CustomerPersonalData[[#All],[Customer Name]],CustomerPersonalData[[#All],[Customer ID]],,)</f>
        <v>CID0399</v>
      </c>
      <c r="C403" s="49" t="s">
        <v>804</v>
      </c>
      <c r="D403" s="50" t="s">
        <v>805</v>
      </c>
      <c r="E403" s="51">
        <v>23</v>
      </c>
      <c r="F403" s="50" t="str" cm="1">
        <f t="array" ref="F403">_xlfn.XLOOKUP('Cross Referenced Data'!$C403,CustomerSalesData[[#All],[Customer Name]],CustomerSalesData[[#All],[Age Group]],,)</f>
        <v>18 to 25</v>
      </c>
      <c r="G403" s="50" t="s">
        <v>8</v>
      </c>
      <c r="H403" s="51" cm="1">
        <f t="array" ref="H403">_xlfn.XLOOKUP('Cross Referenced Data'!$C403,CustomerSalesData[[#All],[Customer Name]],CustomerSalesData[[#All],[Total Purchases]],,,)</f>
        <v>72</v>
      </c>
      <c r="I403" s="50" t="str" cm="1">
        <f t="array" ref="I403">_xlfn.IFS(H403 &lt;= 10, "Low Purchaser", AND(H403 &gt; 10, H403 &lt;= 50), "Moderate Purchaser", AND(H403 &gt; 50, H403 &lt;= 80), "High Purchaser", H403 &gt; 80, "Top Purchaser")</f>
        <v>High Purchaser</v>
      </c>
      <c r="J403" s="52" cm="1">
        <f t="array" ref="J403">_xlfn.XLOOKUP('Cross Referenced Data'!$C403,CustomerSalesData[[#All],[Customer Name]],CustomerSalesData[[#All],[Purchase Amount]],,)</f>
        <v>3935.47</v>
      </c>
      <c r="K403" s="50" t="str" cm="1">
        <f t="array" ref="K403">_xlfn.IFS(J403 &lt;= 500, "Low Value", AND(J403 &gt; 500, J403 &lt;= 2000), "Medium Value", AND(J403 &gt; 2000, J403 &lt;= 5000), "High Value", J403 &gt; 5000, "Premium Value")</f>
        <v>High Value</v>
      </c>
      <c r="L403" s="51" cm="1">
        <f t="array" ref="L403">_xlfn.XLOOKUP('Cross Referenced Data'!$C403,CustomerSalesData[[#All],[Customer Name]],CustomerSalesData[[#All],[Customer Since]],,)</f>
        <v>2022</v>
      </c>
      <c r="M403" s="51">
        <f t="shared" ca="1" si="6"/>
        <v>2</v>
      </c>
      <c r="N403" s="50" t="str" cm="1">
        <f t="array" aca="1" ref="N403" ca="1">_xlfn.IFS(M403 = 1, "New Member", AND(M403 &gt; 1, M403 &lt; 5), "Bronze Member", AND(M403 &gt;= 5, M403 &lt; 10), "Silver Member", M403 &gt;= 10, "Gold Member")</f>
        <v>Bronze Member</v>
      </c>
    </row>
    <row r="404" spans="2:14" x14ac:dyDescent="0.3">
      <c r="B404" s="45" t="str" cm="1">
        <f t="array" ref="B404">_xlfn.XLOOKUP('Cross Referenced Data'!$C404,CustomerPersonalData[[#All],[Customer Name]],CustomerPersonalData[[#All],[Customer ID]],,)</f>
        <v>CID0400</v>
      </c>
      <c r="C404" s="45" t="s">
        <v>806</v>
      </c>
      <c r="D404" s="46" t="s">
        <v>807</v>
      </c>
      <c r="E404" s="47">
        <v>41</v>
      </c>
      <c r="F404" s="46" t="str" cm="1">
        <f t="array" ref="F404">_xlfn.XLOOKUP('Cross Referenced Data'!$C404,CustomerSalesData[[#All],[Customer Name]],CustomerSalesData[[#All],[Age Group]],,)</f>
        <v>36 to 45</v>
      </c>
      <c r="G404" s="46" t="s">
        <v>13</v>
      </c>
      <c r="H404" s="47" cm="1">
        <f t="array" ref="H404">_xlfn.XLOOKUP('Cross Referenced Data'!$C404,CustomerSalesData[[#All],[Customer Name]],CustomerSalesData[[#All],[Total Purchases]],,,)</f>
        <v>15</v>
      </c>
      <c r="I404" s="46" t="str" cm="1">
        <f t="array" ref="I404">_xlfn.IFS(H404 &lt;= 10, "Low Purchaser", AND(H404 &gt; 10, H404 &lt;= 50), "Moderate Purchaser", AND(H404 &gt; 50, H404 &lt;= 80), "High Purchaser", H404 &gt; 80, "Top Purchaser")</f>
        <v>Moderate Purchaser</v>
      </c>
      <c r="J404" s="48" cm="1">
        <f t="array" ref="J404">_xlfn.XLOOKUP('Cross Referenced Data'!$C404,CustomerSalesData[[#All],[Customer Name]],CustomerSalesData[[#All],[Purchase Amount]],,)</f>
        <v>9709.99</v>
      </c>
      <c r="K404" s="46" t="str" cm="1">
        <f t="array" ref="K404">_xlfn.IFS(J404 &lt;= 500, "Low Value", AND(J404 &gt; 500, J404 &lt;= 2000), "Medium Value", AND(J404 &gt; 2000, J404 &lt;= 5000), "High Value", J404 &gt; 5000, "Premium Value")</f>
        <v>Premium Value</v>
      </c>
      <c r="L404" s="47" cm="1">
        <f t="array" ref="L404">_xlfn.XLOOKUP('Cross Referenced Data'!$C404,CustomerSalesData[[#All],[Customer Name]],CustomerSalesData[[#All],[Customer Since]],,)</f>
        <v>2018</v>
      </c>
      <c r="M404" s="47">
        <f t="shared" ca="1" si="6"/>
        <v>6</v>
      </c>
      <c r="N404" s="46" t="str" cm="1">
        <f t="array" aca="1" ref="N404" ca="1">_xlfn.IFS(M404 = 1, "New Member", AND(M404 &gt; 1, M404 &lt; 5), "Bronze Member", AND(M404 &gt;= 5, M404 &lt; 10), "Silver Member", M404 &gt;= 10, "Gold Member")</f>
        <v>Silver Member</v>
      </c>
    </row>
    <row r="405" spans="2:14" x14ac:dyDescent="0.3">
      <c r="B405" s="49" t="str" cm="1">
        <f t="array" ref="B405">_xlfn.XLOOKUP('Cross Referenced Data'!$C405,CustomerPersonalData[[#All],[Customer Name]],CustomerPersonalData[[#All],[Customer ID]],,)</f>
        <v>CID0401</v>
      </c>
      <c r="C405" s="49" t="s">
        <v>808</v>
      </c>
      <c r="D405" s="50" t="s">
        <v>809</v>
      </c>
      <c r="E405" s="51">
        <v>42</v>
      </c>
      <c r="F405" s="50" t="str" cm="1">
        <f t="array" ref="F405">_xlfn.XLOOKUP('Cross Referenced Data'!$C405,CustomerSalesData[[#All],[Customer Name]],CustomerSalesData[[#All],[Age Group]],,)</f>
        <v>36 to 45</v>
      </c>
      <c r="G405" s="50" t="s">
        <v>8</v>
      </c>
      <c r="H405" s="51" cm="1">
        <f t="array" ref="H405">_xlfn.XLOOKUP('Cross Referenced Data'!$C405,CustomerSalesData[[#All],[Customer Name]],CustomerSalesData[[#All],[Total Purchases]],,,)</f>
        <v>89</v>
      </c>
      <c r="I405" s="50" t="str" cm="1">
        <f t="array" ref="I405">_xlfn.IFS(H405 &lt;= 10, "Low Purchaser", AND(H405 &gt; 10, H405 &lt;= 50), "Moderate Purchaser", AND(H405 &gt; 50, H405 &lt;= 80), "High Purchaser", H405 &gt; 80, "Top Purchaser")</f>
        <v>Top Purchaser</v>
      </c>
      <c r="J405" s="52" cm="1">
        <f t="array" ref="J405">_xlfn.XLOOKUP('Cross Referenced Data'!$C405,CustomerSalesData[[#All],[Customer Name]],CustomerSalesData[[#All],[Purchase Amount]],,)</f>
        <v>5142.3500000000004</v>
      </c>
      <c r="K405" s="50" t="str" cm="1">
        <f t="array" ref="K405">_xlfn.IFS(J405 &lt;= 500, "Low Value", AND(J405 &gt; 500, J405 &lt;= 2000), "Medium Value", AND(J405 &gt; 2000, J405 &lt;= 5000), "High Value", J405 &gt; 5000, "Premium Value")</f>
        <v>Premium Value</v>
      </c>
      <c r="L405" s="51" cm="1">
        <f t="array" ref="L405">_xlfn.XLOOKUP('Cross Referenced Data'!$C405,CustomerSalesData[[#All],[Customer Name]],CustomerSalesData[[#All],[Customer Since]],,)</f>
        <v>2016</v>
      </c>
      <c r="M405" s="51">
        <f t="shared" ca="1" si="6"/>
        <v>8</v>
      </c>
      <c r="N405" s="50" t="str" cm="1">
        <f t="array" aca="1" ref="N405" ca="1">_xlfn.IFS(M405 = 1, "New Member", AND(M405 &gt; 1, M405 &lt; 5), "Bronze Member", AND(M405 &gt;= 5, M405 &lt; 10), "Silver Member", M405 &gt;= 10, "Gold Member")</f>
        <v>Silver Member</v>
      </c>
    </row>
    <row r="406" spans="2:14" x14ac:dyDescent="0.3">
      <c r="B406" s="45" t="str" cm="1">
        <f t="array" ref="B406">_xlfn.XLOOKUP('Cross Referenced Data'!$C406,CustomerPersonalData[[#All],[Customer Name]],CustomerPersonalData[[#All],[Customer ID]],,)</f>
        <v>CID0402</v>
      </c>
      <c r="C406" s="45" t="s">
        <v>810</v>
      </c>
      <c r="D406" s="46" t="s">
        <v>811</v>
      </c>
      <c r="E406" s="47">
        <v>65</v>
      </c>
      <c r="F406" s="46" t="str" cm="1">
        <f t="array" ref="F406">_xlfn.XLOOKUP('Cross Referenced Data'!$C406,CustomerSalesData[[#All],[Customer Name]],CustomerSalesData[[#All],[Age Group]],,)</f>
        <v>56 to 65</v>
      </c>
      <c r="G406" s="46" t="s">
        <v>8</v>
      </c>
      <c r="H406" s="47" cm="1">
        <f t="array" ref="H406">_xlfn.XLOOKUP('Cross Referenced Data'!$C406,CustomerSalesData[[#All],[Customer Name]],CustomerSalesData[[#All],[Total Purchases]],,,)</f>
        <v>14</v>
      </c>
      <c r="I406" s="46" t="str" cm="1">
        <f t="array" ref="I406">_xlfn.IFS(H406 &lt;= 10, "Low Purchaser", AND(H406 &gt; 10, H406 &lt;= 50), "Moderate Purchaser", AND(H406 &gt; 50, H406 &lt;= 80), "High Purchaser", H406 &gt; 80, "Top Purchaser")</f>
        <v>Moderate Purchaser</v>
      </c>
      <c r="J406" s="48" cm="1">
        <f t="array" ref="J406">_xlfn.XLOOKUP('Cross Referenced Data'!$C406,CustomerSalesData[[#All],[Customer Name]],CustomerSalesData[[#All],[Purchase Amount]],,)</f>
        <v>7890.07</v>
      </c>
      <c r="K406" s="46" t="str" cm="1">
        <f t="array" ref="K406">_xlfn.IFS(J406 &lt;= 500, "Low Value", AND(J406 &gt; 500, J406 &lt;= 2000), "Medium Value", AND(J406 &gt; 2000, J406 &lt;= 5000), "High Value", J406 &gt; 5000, "Premium Value")</f>
        <v>Premium Value</v>
      </c>
      <c r="L406" s="47" cm="1">
        <f t="array" ref="L406">_xlfn.XLOOKUP('Cross Referenced Data'!$C406,CustomerSalesData[[#All],[Customer Name]],CustomerSalesData[[#All],[Customer Since]],,)</f>
        <v>2011</v>
      </c>
      <c r="M406" s="47">
        <f t="shared" ca="1" si="6"/>
        <v>13</v>
      </c>
      <c r="N406" s="46" t="str" cm="1">
        <f t="array" aca="1" ref="N406" ca="1">_xlfn.IFS(M406 = 1, "New Member", AND(M406 &gt; 1, M406 &lt; 5), "Bronze Member", AND(M406 &gt;= 5, M406 &lt; 10), "Silver Member", M406 &gt;= 10, "Gold Member")</f>
        <v>Gold Member</v>
      </c>
    </row>
    <row r="407" spans="2:14" x14ac:dyDescent="0.3">
      <c r="B407" s="49" t="str" cm="1">
        <f t="array" ref="B407">_xlfn.XLOOKUP('Cross Referenced Data'!$C407,CustomerPersonalData[[#All],[Customer Name]],CustomerPersonalData[[#All],[Customer ID]],,)</f>
        <v>CID0403</v>
      </c>
      <c r="C407" s="49" t="s">
        <v>812</v>
      </c>
      <c r="D407" s="50" t="s">
        <v>813</v>
      </c>
      <c r="E407" s="51">
        <v>66</v>
      </c>
      <c r="F407" s="50" t="str" cm="1">
        <f t="array" ref="F407">_xlfn.XLOOKUP('Cross Referenced Data'!$C407,CustomerSalesData[[#All],[Customer Name]],CustomerSalesData[[#All],[Age Group]],,)</f>
        <v>66 to 70</v>
      </c>
      <c r="G407" s="50" t="s">
        <v>8</v>
      </c>
      <c r="H407" s="51" cm="1">
        <f t="array" ref="H407">_xlfn.XLOOKUP('Cross Referenced Data'!$C407,CustomerSalesData[[#All],[Customer Name]],CustomerSalesData[[#All],[Total Purchases]],,,)</f>
        <v>38</v>
      </c>
      <c r="I407" s="50" t="str" cm="1">
        <f t="array" ref="I407">_xlfn.IFS(H407 &lt;= 10, "Low Purchaser", AND(H407 &gt; 10, H407 &lt;= 50), "Moderate Purchaser", AND(H407 &gt; 50, H407 &lt;= 80), "High Purchaser", H407 &gt; 80, "Top Purchaser")</f>
        <v>Moderate Purchaser</v>
      </c>
      <c r="J407" s="52" cm="1">
        <f t="array" ref="J407">_xlfn.XLOOKUP('Cross Referenced Data'!$C407,CustomerSalesData[[#All],[Customer Name]],CustomerSalesData[[#All],[Purchase Amount]],,)</f>
        <v>8895.15</v>
      </c>
      <c r="K407" s="50" t="str" cm="1">
        <f t="array" ref="K407">_xlfn.IFS(J407 &lt;= 500, "Low Value", AND(J407 &gt; 500, J407 &lt;= 2000), "Medium Value", AND(J407 &gt; 2000, J407 &lt;= 5000), "High Value", J407 &gt; 5000, "Premium Value")</f>
        <v>Premium Value</v>
      </c>
      <c r="L407" s="51" cm="1">
        <f t="array" ref="L407">_xlfn.XLOOKUP('Cross Referenced Data'!$C407,CustomerSalesData[[#All],[Customer Name]],CustomerSalesData[[#All],[Customer Since]],,)</f>
        <v>2018</v>
      </c>
      <c r="M407" s="51">
        <f t="shared" ca="1" si="6"/>
        <v>6</v>
      </c>
      <c r="N407" s="50" t="str" cm="1">
        <f t="array" aca="1" ref="N407" ca="1">_xlfn.IFS(M407 = 1, "New Member", AND(M407 &gt; 1, M407 &lt; 5), "Bronze Member", AND(M407 &gt;= 5, M407 &lt; 10), "Silver Member", M407 &gt;= 10, "Gold Member")</f>
        <v>Silver Member</v>
      </c>
    </row>
    <row r="408" spans="2:14" x14ac:dyDescent="0.3">
      <c r="B408" s="45" t="str" cm="1">
        <f t="array" ref="B408">_xlfn.XLOOKUP('Cross Referenced Data'!$C408,CustomerPersonalData[[#All],[Customer Name]],CustomerPersonalData[[#All],[Customer ID]],,)</f>
        <v>CID0404</v>
      </c>
      <c r="C408" s="45" t="s">
        <v>814</v>
      </c>
      <c r="D408" s="46" t="s">
        <v>815</v>
      </c>
      <c r="E408" s="47">
        <v>57</v>
      </c>
      <c r="F408" s="46" t="str" cm="1">
        <f t="array" ref="F408">_xlfn.XLOOKUP('Cross Referenced Data'!$C408,CustomerSalesData[[#All],[Customer Name]],CustomerSalesData[[#All],[Age Group]],,)</f>
        <v>56 to 65</v>
      </c>
      <c r="G408" s="46" t="s">
        <v>13</v>
      </c>
      <c r="H408" s="47" cm="1">
        <f t="array" ref="H408">_xlfn.XLOOKUP('Cross Referenced Data'!$C408,CustomerSalesData[[#All],[Customer Name]],CustomerSalesData[[#All],[Total Purchases]],,,)</f>
        <v>95</v>
      </c>
      <c r="I408" s="46" t="str" cm="1">
        <f t="array" ref="I408">_xlfn.IFS(H408 &lt;= 10, "Low Purchaser", AND(H408 &gt; 10, H408 &lt;= 50), "Moderate Purchaser", AND(H408 &gt; 50, H408 &lt;= 80), "High Purchaser", H408 &gt; 80, "Top Purchaser")</f>
        <v>Top Purchaser</v>
      </c>
      <c r="J408" s="48" cm="1">
        <f t="array" ref="J408">_xlfn.XLOOKUP('Cross Referenced Data'!$C408,CustomerSalesData[[#All],[Customer Name]],CustomerSalesData[[#All],[Purchase Amount]],,)</f>
        <v>5242.7</v>
      </c>
      <c r="K408" s="46" t="str" cm="1">
        <f t="array" ref="K408">_xlfn.IFS(J408 &lt;= 500, "Low Value", AND(J408 &gt; 500, J408 &lt;= 2000), "Medium Value", AND(J408 &gt; 2000, J408 &lt;= 5000), "High Value", J408 &gt; 5000, "Premium Value")</f>
        <v>Premium Value</v>
      </c>
      <c r="L408" s="47" cm="1">
        <f t="array" ref="L408">_xlfn.XLOOKUP('Cross Referenced Data'!$C408,CustomerSalesData[[#All],[Customer Name]],CustomerSalesData[[#All],[Customer Since]],,)</f>
        <v>2010</v>
      </c>
      <c r="M408" s="47">
        <f t="shared" ca="1" si="6"/>
        <v>14</v>
      </c>
      <c r="N408" s="46" t="str" cm="1">
        <f t="array" aca="1" ref="N408" ca="1">_xlfn.IFS(M408 = 1, "New Member", AND(M408 &gt; 1, M408 &lt; 5), "Bronze Member", AND(M408 &gt;= 5, M408 &lt; 10), "Silver Member", M408 &gt;= 10, "Gold Member")</f>
        <v>Gold Member</v>
      </c>
    </row>
    <row r="409" spans="2:14" x14ac:dyDescent="0.3">
      <c r="B409" s="49" t="str" cm="1">
        <f t="array" ref="B409">_xlfn.XLOOKUP('Cross Referenced Data'!$C409,CustomerPersonalData[[#All],[Customer Name]],CustomerPersonalData[[#All],[Customer ID]],,)</f>
        <v>CID0405</v>
      </c>
      <c r="C409" s="49" t="s">
        <v>816</v>
      </c>
      <c r="D409" s="50" t="s">
        <v>817</v>
      </c>
      <c r="E409" s="51">
        <v>54</v>
      </c>
      <c r="F409" s="50" t="str" cm="1">
        <f t="array" ref="F409">_xlfn.XLOOKUP('Cross Referenced Data'!$C409,CustomerSalesData[[#All],[Customer Name]],CustomerSalesData[[#All],[Age Group]],,)</f>
        <v>46 to 55</v>
      </c>
      <c r="G409" s="50" t="s">
        <v>8</v>
      </c>
      <c r="H409" s="51" cm="1">
        <f t="array" ref="H409">_xlfn.XLOOKUP('Cross Referenced Data'!$C409,CustomerSalesData[[#All],[Customer Name]],CustomerSalesData[[#All],[Total Purchases]],,,)</f>
        <v>30</v>
      </c>
      <c r="I409" s="50" t="str" cm="1">
        <f t="array" ref="I409">_xlfn.IFS(H409 &lt;= 10, "Low Purchaser", AND(H409 &gt; 10, H409 &lt;= 50), "Moderate Purchaser", AND(H409 &gt; 50, H409 &lt;= 80), "High Purchaser", H409 &gt; 80, "Top Purchaser")</f>
        <v>Moderate Purchaser</v>
      </c>
      <c r="J409" s="52" cm="1">
        <f t="array" ref="J409">_xlfn.XLOOKUP('Cross Referenced Data'!$C409,CustomerSalesData[[#All],[Customer Name]],CustomerSalesData[[#All],[Purchase Amount]],,)</f>
        <v>3652.85</v>
      </c>
      <c r="K409" s="50" t="str" cm="1">
        <f t="array" ref="K409">_xlfn.IFS(J409 &lt;= 500, "Low Value", AND(J409 &gt; 500, J409 &lt;= 2000), "Medium Value", AND(J409 &gt; 2000, J409 &lt;= 5000), "High Value", J409 &gt; 5000, "Premium Value")</f>
        <v>High Value</v>
      </c>
      <c r="L409" s="51" cm="1">
        <f t="array" ref="L409">_xlfn.XLOOKUP('Cross Referenced Data'!$C409,CustomerSalesData[[#All],[Customer Name]],CustomerSalesData[[#All],[Customer Since]],,)</f>
        <v>2017</v>
      </c>
      <c r="M409" s="51">
        <f t="shared" ca="1" si="6"/>
        <v>7</v>
      </c>
      <c r="N409" s="50" t="str" cm="1">
        <f t="array" aca="1" ref="N409" ca="1">_xlfn.IFS(M409 = 1, "New Member", AND(M409 &gt; 1, M409 &lt; 5), "Bronze Member", AND(M409 &gt;= 5, M409 &lt; 10), "Silver Member", M409 &gt;= 10, "Gold Member")</f>
        <v>Silver Member</v>
      </c>
    </row>
    <row r="410" spans="2:14" x14ac:dyDescent="0.3">
      <c r="B410" s="45" t="str" cm="1">
        <f t="array" ref="B410">_xlfn.XLOOKUP('Cross Referenced Data'!$C410,CustomerPersonalData[[#All],[Customer Name]],CustomerPersonalData[[#All],[Customer ID]],,)</f>
        <v>CID0406</v>
      </c>
      <c r="C410" s="45" t="s">
        <v>818</v>
      </c>
      <c r="D410" s="46" t="s">
        <v>819</v>
      </c>
      <c r="E410" s="47">
        <v>50</v>
      </c>
      <c r="F410" s="46" t="str" cm="1">
        <f t="array" ref="F410">_xlfn.XLOOKUP('Cross Referenced Data'!$C410,CustomerSalesData[[#All],[Customer Name]],CustomerSalesData[[#All],[Age Group]],,)</f>
        <v>46 to 55</v>
      </c>
      <c r="G410" s="46" t="s">
        <v>13</v>
      </c>
      <c r="H410" s="47" cm="1">
        <f t="array" ref="H410">_xlfn.XLOOKUP('Cross Referenced Data'!$C410,CustomerSalesData[[#All],[Customer Name]],CustomerSalesData[[#All],[Total Purchases]],,,)</f>
        <v>32</v>
      </c>
      <c r="I410" s="46" t="str" cm="1">
        <f t="array" ref="I410">_xlfn.IFS(H410 &lt;= 10, "Low Purchaser", AND(H410 &gt; 10, H410 &lt;= 50), "Moderate Purchaser", AND(H410 &gt; 50, H410 &lt;= 80), "High Purchaser", H410 &gt; 80, "Top Purchaser")</f>
        <v>Moderate Purchaser</v>
      </c>
      <c r="J410" s="48" cm="1">
        <f t="array" ref="J410">_xlfn.XLOOKUP('Cross Referenced Data'!$C410,CustomerSalesData[[#All],[Customer Name]],CustomerSalesData[[#All],[Purchase Amount]],,)</f>
        <v>3353.4</v>
      </c>
      <c r="K410" s="46" t="str" cm="1">
        <f t="array" ref="K410">_xlfn.IFS(J410 &lt;= 500, "Low Value", AND(J410 &gt; 500, J410 &lt;= 2000), "Medium Value", AND(J410 &gt; 2000, J410 &lt;= 5000), "High Value", J410 &gt; 5000, "Premium Value")</f>
        <v>High Value</v>
      </c>
      <c r="L410" s="47" cm="1">
        <f t="array" ref="L410">_xlfn.XLOOKUP('Cross Referenced Data'!$C410,CustomerSalesData[[#All],[Customer Name]],CustomerSalesData[[#All],[Customer Since]],,)</f>
        <v>2013</v>
      </c>
      <c r="M410" s="47">
        <f t="shared" ca="1" si="6"/>
        <v>11</v>
      </c>
      <c r="N410" s="46" t="str" cm="1">
        <f t="array" aca="1" ref="N410" ca="1">_xlfn.IFS(M410 = 1, "New Member", AND(M410 &gt; 1, M410 &lt; 5), "Bronze Member", AND(M410 &gt;= 5, M410 &lt; 10), "Silver Member", M410 &gt;= 10, "Gold Member")</f>
        <v>Gold Member</v>
      </c>
    </row>
    <row r="411" spans="2:14" x14ac:dyDescent="0.3">
      <c r="B411" s="49" t="str" cm="1">
        <f t="array" ref="B411">_xlfn.XLOOKUP('Cross Referenced Data'!$C411,CustomerPersonalData[[#All],[Customer Name]],CustomerPersonalData[[#All],[Customer ID]],,)</f>
        <v>CID0407</v>
      </c>
      <c r="C411" s="49" t="s">
        <v>820</v>
      </c>
      <c r="D411" s="50" t="s">
        <v>821</v>
      </c>
      <c r="E411" s="51">
        <v>21</v>
      </c>
      <c r="F411" s="50" t="str" cm="1">
        <f t="array" ref="F411">_xlfn.XLOOKUP('Cross Referenced Data'!$C411,CustomerSalesData[[#All],[Customer Name]],CustomerSalesData[[#All],[Age Group]],,)</f>
        <v>18 to 25</v>
      </c>
      <c r="G411" s="50" t="s">
        <v>8</v>
      </c>
      <c r="H411" s="51" cm="1">
        <f t="array" ref="H411">_xlfn.XLOOKUP('Cross Referenced Data'!$C411,CustomerSalesData[[#All],[Customer Name]],CustomerSalesData[[#All],[Total Purchases]],,,)</f>
        <v>99</v>
      </c>
      <c r="I411" s="50" t="str" cm="1">
        <f t="array" ref="I411">_xlfn.IFS(H411 &lt;= 10, "Low Purchaser", AND(H411 &gt; 10, H411 &lt;= 50), "Moderate Purchaser", AND(H411 &gt; 50, H411 &lt;= 80), "High Purchaser", H411 &gt; 80, "Top Purchaser")</f>
        <v>Top Purchaser</v>
      </c>
      <c r="J411" s="52" cm="1">
        <f t="array" ref="J411">_xlfn.XLOOKUP('Cross Referenced Data'!$C411,CustomerSalesData[[#All],[Customer Name]],CustomerSalesData[[#All],[Purchase Amount]],,)</f>
        <v>6612.37</v>
      </c>
      <c r="K411" s="50" t="str" cm="1">
        <f t="array" ref="K411">_xlfn.IFS(J411 &lt;= 500, "Low Value", AND(J411 &gt; 500, J411 &lt;= 2000), "Medium Value", AND(J411 &gt; 2000, J411 &lt;= 5000), "High Value", J411 &gt; 5000, "Premium Value")</f>
        <v>Premium Value</v>
      </c>
      <c r="L411" s="51" cm="1">
        <f t="array" ref="L411">_xlfn.XLOOKUP('Cross Referenced Data'!$C411,CustomerSalesData[[#All],[Customer Name]],CustomerSalesData[[#All],[Customer Since]],,)</f>
        <v>2011</v>
      </c>
      <c r="M411" s="51">
        <f t="shared" ca="1" si="6"/>
        <v>13</v>
      </c>
      <c r="N411" s="50" t="str" cm="1">
        <f t="array" aca="1" ref="N411" ca="1">_xlfn.IFS(M411 = 1, "New Member", AND(M411 &gt; 1, M411 &lt; 5), "Bronze Member", AND(M411 &gt;= 5, M411 &lt; 10), "Silver Member", M411 &gt;= 10, "Gold Member")</f>
        <v>Gold Member</v>
      </c>
    </row>
    <row r="412" spans="2:14" x14ac:dyDescent="0.3">
      <c r="B412" s="45" t="str" cm="1">
        <f t="array" ref="B412">_xlfn.XLOOKUP('Cross Referenced Data'!$C412,CustomerPersonalData[[#All],[Customer Name]],CustomerPersonalData[[#All],[Customer ID]],,)</f>
        <v>CID0408</v>
      </c>
      <c r="C412" s="45" t="s">
        <v>822</v>
      </c>
      <c r="D412" s="46" t="s">
        <v>823</v>
      </c>
      <c r="E412" s="47">
        <v>52</v>
      </c>
      <c r="F412" s="46" t="str" cm="1">
        <f t="array" ref="F412">_xlfn.XLOOKUP('Cross Referenced Data'!$C412,CustomerSalesData[[#All],[Customer Name]],CustomerSalesData[[#All],[Age Group]],,)</f>
        <v>46 to 55</v>
      </c>
      <c r="G412" s="46" t="s">
        <v>13</v>
      </c>
      <c r="H412" s="47" cm="1">
        <f t="array" ref="H412">_xlfn.XLOOKUP('Cross Referenced Data'!$C412,CustomerSalesData[[#All],[Customer Name]],CustomerSalesData[[#All],[Total Purchases]],,,)</f>
        <v>17</v>
      </c>
      <c r="I412" s="46" t="str" cm="1">
        <f t="array" ref="I412">_xlfn.IFS(H412 &lt;= 10, "Low Purchaser", AND(H412 &gt; 10, H412 &lt;= 50), "Moderate Purchaser", AND(H412 &gt; 50, H412 &lt;= 80), "High Purchaser", H412 &gt; 80, "Top Purchaser")</f>
        <v>Moderate Purchaser</v>
      </c>
      <c r="J412" s="48" cm="1">
        <f t="array" ref="J412">_xlfn.XLOOKUP('Cross Referenced Data'!$C412,CustomerSalesData[[#All],[Customer Name]],CustomerSalesData[[#All],[Purchase Amount]],,)</f>
        <v>461.44</v>
      </c>
      <c r="K412" s="46" t="str" cm="1">
        <f t="array" ref="K412">_xlfn.IFS(J412 &lt;= 500, "Low Value", AND(J412 &gt; 500, J412 &lt;= 2000), "Medium Value", AND(J412 &gt; 2000, J412 &lt;= 5000), "High Value", J412 &gt; 5000, "Premium Value")</f>
        <v>Low Value</v>
      </c>
      <c r="L412" s="47" cm="1">
        <f t="array" ref="L412">_xlfn.XLOOKUP('Cross Referenced Data'!$C412,CustomerSalesData[[#All],[Customer Name]],CustomerSalesData[[#All],[Customer Since]],,)</f>
        <v>2018</v>
      </c>
      <c r="M412" s="47">
        <f t="shared" ca="1" si="6"/>
        <v>6</v>
      </c>
      <c r="N412" s="46" t="str" cm="1">
        <f t="array" aca="1" ref="N412" ca="1">_xlfn.IFS(M412 = 1, "New Member", AND(M412 &gt; 1, M412 &lt; 5), "Bronze Member", AND(M412 &gt;= 5, M412 &lt; 10), "Silver Member", M412 &gt;= 10, "Gold Member")</f>
        <v>Silver Member</v>
      </c>
    </row>
    <row r="413" spans="2:14" x14ac:dyDescent="0.3">
      <c r="B413" s="49" t="str" cm="1">
        <f t="array" ref="B413">_xlfn.XLOOKUP('Cross Referenced Data'!$C413,CustomerPersonalData[[#All],[Customer Name]],CustomerPersonalData[[#All],[Customer ID]],,)</f>
        <v>CID0409</v>
      </c>
      <c r="C413" s="49" t="s">
        <v>824</v>
      </c>
      <c r="D413" s="50" t="s">
        <v>825</v>
      </c>
      <c r="E413" s="51">
        <v>49</v>
      </c>
      <c r="F413" s="50" t="str" cm="1">
        <f t="array" ref="F413">_xlfn.XLOOKUP('Cross Referenced Data'!$C413,CustomerSalesData[[#All],[Customer Name]],CustomerSalesData[[#All],[Age Group]],,)</f>
        <v>46 to 55</v>
      </c>
      <c r="G413" s="50" t="s">
        <v>13</v>
      </c>
      <c r="H413" s="51" cm="1">
        <f t="array" ref="H413">_xlfn.XLOOKUP('Cross Referenced Data'!$C413,CustomerSalesData[[#All],[Customer Name]],CustomerSalesData[[#All],[Total Purchases]],,,)</f>
        <v>5</v>
      </c>
      <c r="I413" s="50" t="str" cm="1">
        <f t="array" ref="I413">_xlfn.IFS(H413 &lt;= 10, "Low Purchaser", AND(H413 &gt; 10, H413 &lt;= 50), "Moderate Purchaser", AND(H413 &gt; 50, H413 &lt;= 80), "High Purchaser", H413 &gt; 80, "Top Purchaser")</f>
        <v>Low Purchaser</v>
      </c>
      <c r="J413" s="52" cm="1">
        <f t="array" ref="J413">_xlfn.XLOOKUP('Cross Referenced Data'!$C413,CustomerSalesData[[#All],[Customer Name]],CustomerSalesData[[#All],[Purchase Amount]],,)</f>
        <v>3661.06</v>
      </c>
      <c r="K413" s="50" t="str" cm="1">
        <f t="array" ref="K413">_xlfn.IFS(J413 &lt;= 500, "Low Value", AND(J413 &gt; 500, J413 &lt;= 2000), "Medium Value", AND(J413 &gt; 2000, J413 &lt;= 5000), "High Value", J413 &gt; 5000, "Premium Value")</f>
        <v>High Value</v>
      </c>
      <c r="L413" s="51" cm="1">
        <f t="array" ref="L413">_xlfn.XLOOKUP('Cross Referenced Data'!$C413,CustomerSalesData[[#All],[Customer Name]],CustomerSalesData[[#All],[Customer Since]],,)</f>
        <v>2022</v>
      </c>
      <c r="M413" s="51">
        <f t="shared" ca="1" si="6"/>
        <v>2</v>
      </c>
      <c r="N413" s="50" t="str" cm="1">
        <f t="array" aca="1" ref="N413" ca="1">_xlfn.IFS(M413 = 1, "New Member", AND(M413 &gt; 1, M413 &lt; 5), "Bronze Member", AND(M413 &gt;= 5, M413 &lt; 10), "Silver Member", M413 &gt;= 10, "Gold Member")</f>
        <v>Bronze Member</v>
      </c>
    </row>
    <row r="414" spans="2:14" x14ac:dyDescent="0.3">
      <c r="B414" s="45" t="str" cm="1">
        <f t="array" ref="B414">_xlfn.XLOOKUP('Cross Referenced Data'!$C414,CustomerPersonalData[[#All],[Customer Name]],CustomerPersonalData[[#All],[Customer ID]],,)</f>
        <v>CID0410</v>
      </c>
      <c r="C414" s="45" t="s">
        <v>826</v>
      </c>
      <c r="D414" s="46" t="s">
        <v>827</v>
      </c>
      <c r="E414" s="47">
        <v>68</v>
      </c>
      <c r="F414" s="46" t="str" cm="1">
        <f t="array" ref="F414">_xlfn.XLOOKUP('Cross Referenced Data'!$C414,CustomerSalesData[[#All],[Customer Name]],CustomerSalesData[[#All],[Age Group]],,)</f>
        <v>66 to 70</v>
      </c>
      <c r="G414" s="46" t="s">
        <v>13</v>
      </c>
      <c r="H414" s="47" cm="1">
        <f t="array" ref="H414">_xlfn.XLOOKUP('Cross Referenced Data'!$C414,CustomerSalesData[[#All],[Customer Name]],CustomerSalesData[[#All],[Total Purchases]],,,)</f>
        <v>1</v>
      </c>
      <c r="I414" s="46" t="str" cm="1">
        <f t="array" ref="I414">_xlfn.IFS(H414 &lt;= 10, "Low Purchaser", AND(H414 &gt; 10, H414 &lt;= 50), "Moderate Purchaser", AND(H414 &gt; 50, H414 &lt;= 80), "High Purchaser", H414 &gt; 80, "Top Purchaser")</f>
        <v>Low Purchaser</v>
      </c>
      <c r="J414" s="48" cm="1">
        <f t="array" ref="J414">_xlfn.XLOOKUP('Cross Referenced Data'!$C414,CustomerSalesData[[#All],[Customer Name]],CustomerSalesData[[#All],[Purchase Amount]],,)</f>
        <v>3336.3</v>
      </c>
      <c r="K414" s="46" t="str" cm="1">
        <f t="array" ref="K414">_xlfn.IFS(J414 &lt;= 500, "Low Value", AND(J414 &gt; 500, J414 &lt;= 2000), "Medium Value", AND(J414 &gt; 2000, J414 &lt;= 5000), "High Value", J414 &gt; 5000, "Premium Value")</f>
        <v>High Value</v>
      </c>
      <c r="L414" s="47" cm="1">
        <f t="array" ref="L414">_xlfn.XLOOKUP('Cross Referenced Data'!$C414,CustomerSalesData[[#All],[Customer Name]],CustomerSalesData[[#All],[Customer Since]],,)</f>
        <v>2012</v>
      </c>
      <c r="M414" s="47">
        <f t="shared" ca="1" si="6"/>
        <v>12</v>
      </c>
      <c r="N414" s="46" t="str" cm="1">
        <f t="array" aca="1" ref="N414" ca="1">_xlfn.IFS(M414 = 1, "New Member", AND(M414 &gt; 1, M414 &lt; 5), "Bronze Member", AND(M414 &gt;= 5, M414 &lt; 10), "Silver Member", M414 &gt;= 10, "Gold Member")</f>
        <v>Gold Member</v>
      </c>
    </row>
    <row r="415" spans="2:14" x14ac:dyDescent="0.3">
      <c r="B415" s="49" t="str" cm="1">
        <f t="array" ref="B415">_xlfn.XLOOKUP('Cross Referenced Data'!$C415,CustomerPersonalData[[#All],[Customer Name]],CustomerPersonalData[[#All],[Customer ID]],,)</f>
        <v>CID0411</v>
      </c>
      <c r="C415" s="49" t="s">
        <v>828</v>
      </c>
      <c r="D415" s="50" t="s">
        <v>829</v>
      </c>
      <c r="E415" s="51">
        <v>36</v>
      </c>
      <c r="F415" s="50" t="str" cm="1">
        <f t="array" ref="F415">_xlfn.XLOOKUP('Cross Referenced Data'!$C415,CustomerSalesData[[#All],[Customer Name]],CustomerSalesData[[#All],[Age Group]],,)</f>
        <v>36 to 45</v>
      </c>
      <c r="G415" s="50" t="s">
        <v>13</v>
      </c>
      <c r="H415" s="51" cm="1">
        <f t="array" ref="H415">_xlfn.XLOOKUP('Cross Referenced Data'!$C415,CustomerSalesData[[#All],[Customer Name]],CustomerSalesData[[#All],[Total Purchases]],,,)</f>
        <v>56</v>
      </c>
      <c r="I415" s="50" t="str" cm="1">
        <f t="array" ref="I415">_xlfn.IFS(H415 &lt;= 10, "Low Purchaser", AND(H415 &gt; 10, H415 &lt;= 50), "Moderate Purchaser", AND(H415 &gt; 50, H415 &lt;= 80), "High Purchaser", H415 &gt; 80, "Top Purchaser")</f>
        <v>High Purchaser</v>
      </c>
      <c r="J415" s="52" cm="1">
        <f t="array" ref="J415">_xlfn.XLOOKUP('Cross Referenced Data'!$C415,CustomerSalesData[[#All],[Customer Name]],CustomerSalesData[[#All],[Purchase Amount]],,)</f>
        <v>2181.64</v>
      </c>
      <c r="K415" s="50" t="str" cm="1">
        <f t="array" ref="K415">_xlfn.IFS(J415 &lt;= 500, "Low Value", AND(J415 &gt; 500, J415 &lt;= 2000), "Medium Value", AND(J415 &gt; 2000, J415 &lt;= 5000), "High Value", J415 &gt; 5000, "Premium Value")</f>
        <v>High Value</v>
      </c>
      <c r="L415" s="51" cm="1">
        <f t="array" ref="L415">_xlfn.XLOOKUP('Cross Referenced Data'!$C415,CustomerSalesData[[#All],[Customer Name]],CustomerSalesData[[#All],[Customer Since]],,)</f>
        <v>2023</v>
      </c>
      <c r="M415" s="51">
        <f t="shared" ca="1" si="6"/>
        <v>1</v>
      </c>
      <c r="N415" s="50" t="str" cm="1">
        <f t="array" aca="1" ref="N415" ca="1">_xlfn.IFS(M415 = 1, "New Member", AND(M415 &gt; 1, M415 &lt; 5), "Bronze Member", AND(M415 &gt;= 5, M415 &lt; 10), "Silver Member", M415 &gt;= 10, "Gold Member")</f>
        <v>New Member</v>
      </c>
    </row>
    <row r="416" spans="2:14" x14ac:dyDescent="0.3">
      <c r="B416" s="45" t="str" cm="1">
        <f t="array" ref="B416">_xlfn.XLOOKUP('Cross Referenced Data'!$C416,CustomerPersonalData[[#All],[Customer Name]],CustomerPersonalData[[#All],[Customer ID]],,)</f>
        <v>CID0412</v>
      </c>
      <c r="C416" s="45" t="s">
        <v>830</v>
      </c>
      <c r="D416" s="46" t="s">
        <v>831</v>
      </c>
      <c r="E416" s="47">
        <v>25</v>
      </c>
      <c r="F416" s="46" t="str" cm="1">
        <f t="array" ref="F416">_xlfn.XLOOKUP('Cross Referenced Data'!$C416,CustomerSalesData[[#All],[Customer Name]],CustomerSalesData[[#All],[Age Group]],,)</f>
        <v>18 to 25</v>
      </c>
      <c r="G416" s="46" t="s">
        <v>8</v>
      </c>
      <c r="H416" s="47" cm="1">
        <f t="array" ref="H416">_xlfn.XLOOKUP('Cross Referenced Data'!$C416,CustomerSalesData[[#All],[Customer Name]],CustomerSalesData[[#All],[Total Purchases]],,,)</f>
        <v>44</v>
      </c>
      <c r="I416" s="46" t="str" cm="1">
        <f t="array" ref="I416">_xlfn.IFS(H416 &lt;= 10, "Low Purchaser", AND(H416 &gt; 10, H416 &lt;= 50), "Moderate Purchaser", AND(H416 &gt; 50, H416 &lt;= 80), "High Purchaser", H416 &gt; 80, "Top Purchaser")</f>
        <v>Moderate Purchaser</v>
      </c>
      <c r="J416" s="48" cm="1">
        <f t="array" ref="J416">_xlfn.XLOOKUP('Cross Referenced Data'!$C416,CustomerSalesData[[#All],[Customer Name]],CustomerSalesData[[#All],[Purchase Amount]],,)</f>
        <v>9480.2800000000007</v>
      </c>
      <c r="K416" s="46" t="str" cm="1">
        <f t="array" ref="K416">_xlfn.IFS(J416 &lt;= 500, "Low Value", AND(J416 &gt; 500, J416 &lt;= 2000), "Medium Value", AND(J416 &gt; 2000, J416 &lt;= 5000), "High Value", J416 &gt; 5000, "Premium Value")</f>
        <v>Premium Value</v>
      </c>
      <c r="L416" s="47" cm="1">
        <f t="array" ref="L416">_xlfn.XLOOKUP('Cross Referenced Data'!$C416,CustomerSalesData[[#All],[Customer Name]],CustomerSalesData[[#All],[Customer Since]],,)</f>
        <v>2015</v>
      </c>
      <c r="M416" s="47">
        <f t="shared" ca="1" si="6"/>
        <v>9</v>
      </c>
      <c r="N416" s="46" t="str" cm="1">
        <f t="array" aca="1" ref="N416" ca="1">_xlfn.IFS(M416 = 1, "New Member", AND(M416 &gt; 1, M416 &lt; 5), "Bronze Member", AND(M416 &gt;= 5, M416 &lt; 10), "Silver Member", M416 &gt;= 10, "Gold Member")</f>
        <v>Silver Member</v>
      </c>
    </row>
    <row r="417" spans="2:14" x14ac:dyDescent="0.3">
      <c r="B417" s="49" t="str" cm="1">
        <f t="array" ref="B417">_xlfn.XLOOKUP('Cross Referenced Data'!$C417,CustomerPersonalData[[#All],[Customer Name]],CustomerPersonalData[[#All],[Customer ID]],,)</f>
        <v>CID0413</v>
      </c>
      <c r="C417" s="49" t="s">
        <v>832</v>
      </c>
      <c r="D417" s="50" t="s">
        <v>833</v>
      </c>
      <c r="E417" s="51">
        <v>26</v>
      </c>
      <c r="F417" s="50" t="str" cm="1">
        <f t="array" ref="F417">_xlfn.XLOOKUP('Cross Referenced Data'!$C417,CustomerSalesData[[#All],[Customer Name]],CustomerSalesData[[#All],[Age Group]],,)</f>
        <v>26 to 35</v>
      </c>
      <c r="G417" s="50" t="s">
        <v>13</v>
      </c>
      <c r="H417" s="51" cm="1">
        <f t="array" ref="H417">_xlfn.XLOOKUP('Cross Referenced Data'!$C417,CustomerSalesData[[#All],[Customer Name]],CustomerSalesData[[#All],[Total Purchases]],,,)</f>
        <v>81</v>
      </c>
      <c r="I417" s="50" t="str" cm="1">
        <f t="array" ref="I417">_xlfn.IFS(H417 &lt;= 10, "Low Purchaser", AND(H417 &gt; 10, H417 &lt;= 50), "Moderate Purchaser", AND(H417 &gt; 50, H417 &lt;= 80), "High Purchaser", H417 &gt; 80, "Top Purchaser")</f>
        <v>Top Purchaser</v>
      </c>
      <c r="J417" s="52" cm="1">
        <f t="array" ref="J417">_xlfn.XLOOKUP('Cross Referenced Data'!$C417,CustomerSalesData[[#All],[Customer Name]],CustomerSalesData[[#All],[Purchase Amount]],,)</f>
        <v>9639.69</v>
      </c>
      <c r="K417" s="50" t="str" cm="1">
        <f t="array" ref="K417">_xlfn.IFS(J417 &lt;= 500, "Low Value", AND(J417 &gt; 500, J417 &lt;= 2000), "Medium Value", AND(J417 &gt; 2000, J417 &lt;= 5000), "High Value", J417 &gt; 5000, "Premium Value")</f>
        <v>Premium Value</v>
      </c>
      <c r="L417" s="51" cm="1">
        <f t="array" ref="L417">_xlfn.XLOOKUP('Cross Referenced Data'!$C417,CustomerSalesData[[#All],[Customer Name]],CustomerSalesData[[#All],[Customer Since]],,)</f>
        <v>2015</v>
      </c>
      <c r="M417" s="51">
        <f t="shared" ca="1" si="6"/>
        <v>9</v>
      </c>
      <c r="N417" s="50" t="str" cm="1">
        <f t="array" aca="1" ref="N417" ca="1">_xlfn.IFS(M417 = 1, "New Member", AND(M417 &gt; 1, M417 &lt; 5), "Bronze Member", AND(M417 &gt;= 5, M417 &lt; 10), "Silver Member", M417 &gt;= 10, "Gold Member")</f>
        <v>Silver Member</v>
      </c>
    </row>
    <row r="418" spans="2:14" x14ac:dyDescent="0.3">
      <c r="B418" s="45" t="str" cm="1">
        <f t="array" ref="B418">_xlfn.XLOOKUP('Cross Referenced Data'!$C418,CustomerPersonalData[[#All],[Customer Name]],CustomerPersonalData[[#All],[Customer ID]],,)</f>
        <v>CID0414</v>
      </c>
      <c r="C418" s="45" t="s">
        <v>834</v>
      </c>
      <c r="D418" s="46" t="s">
        <v>835</v>
      </c>
      <c r="E418" s="47">
        <v>69</v>
      </c>
      <c r="F418" s="46" t="str" cm="1">
        <f t="array" ref="F418">_xlfn.XLOOKUP('Cross Referenced Data'!$C418,CustomerSalesData[[#All],[Customer Name]],CustomerSalesData[[#All],[Age Group]],,)</f>
        <v>66 to 70</v>
      </c>
      <c r="G418" s="46" t="s">
        <v>13</v>
      </c>
      <c r="H418" s="47" cm="1">
        <f t="array" ref="H418">_xlfn.XLOOKUP('Cross Referenced Data'!$C418,CustomerSalesData[[#All],[Customer Name]],CustomerSalesData[[#All],[Total Purchases]],,,)</f>
        <v>13</v>
      </c>
      <c r="I418" s="46" t="str" cm="1">
        <f t="array" ref="I418">_xlfn.IFS(H418 &lt;= 10, "Low Purchaser", AND(H418 &gt; 10, H418 &lt;= 50), "Moderate Purchaser", AND(H418 &gt; 50, H418 &lt;= 80), "High Purchaser", H418 &gt; 80, "Top Purchaser")</f>
        <v>Moderate Purchaser</v>
      </c>
      <c r="J418" s="48" cm="1">
        <f t="array" ref="J418">_xlfn.XLOOKUP('Cross Referenced Data'!$C418,CustomerSalesData[[#All],[Customer Name]],CustomerSalesData[[#All],[Purchase Amount]],,)</f>
        <v>3416.82</v>
      </c>
      <c r="K418" s="46" t="str" cm="1">
        <f t="array" ref="K418">_xlfn.IFS(J418 &lt;= 500, "Low Value", AND(J418 &gt; 500, J418 &lt;= 2000), "Medium Value", AND(J418 &gt; 2000, J418 &lt;= 5000), "High Value", J418 &gt; 5000, "Premium Value")</f>
        <v>High Value</v>
      </c>
      <c r="L418" s="47" cm="1">
        <f t="array" ref="L418">_xlfn.XLOOKUP('Cross Referenced Data'!$C418,CustomerSalesData[[#All],[Customer Name]],CustomerSalesData[[#All],[Customer Since]],,)</f>
        <v>2016</v>
      </c>
      <c r="M418" s="47">
        <f t="shared" ca="1" si="6"/>
        <v>8</v>
      </c>
      <c r="N418" s="46" t="str" cm="1">
        <f t="array" aca="1" ref="N418" ca="1">_xlfn.IFS(M418 = 1, "New Member", AND(M418 &gt; 1, M418 &lt; 5), "Bronze Member", AND(M418 &gt;= 5, M418 &lt; 10), "Silver Member", M418 &gt;= 10, "Gold Member")</f>
        <v>Silver Member</v>
      </c>
    </row>
    <row r="419" spans="2:14" x14ac:dyDescent="0.3">
      <c r="B419" s="49" t="str" cm="1">
        <f t="array" ref="B419">_xlfn.XLOOKUP('Cross Referenced Data'!$C419,CustomerPersonalData[[#All],[Customer Name]],CustomerPersonalData[[#All],[Customer ID]],,)</f>
        <v>CID0415</v>
      </c>
      <c r="C419" s="49" t="s">
        <v>836</v>
      </c>
      <c r="D419" s="50" t="s">
        <v>837</v>
      </c>
      <c r="E419" s="51">
        <v>62</v>
      </c>
      <c r="F419" s="50" t="str" cm="1">
        <f t="array" ref="F419">_xlfn.XLOOKUP('Cross Referenced Data'!$C419,CustomerSalesData[[#All],[Customer Name]],CustomerSalesData[[#All],[Age Group]],,)</f>
        <v>56 to 65</v>
      </c>
      <c r="G419" s="50" t="s">
        <v>13</v>
      </c>
      <c r="H419" s="51" cm="1">
        <f t="array" ref="H419">_xlfn.XLOOKUP('Cross Referenced Data'!$C419,CustomerSalesData[[#All],[Customer Name]],CustomerSalesData[[#All],[Total Purchases]],,,)</f>
        <v>64</v>
      </c>
      <c r="I419" s="50" t="str" cm="1">
        <f t="array" ref="I419">_xlfn.IFS(H419 &lt;= 10, "Low Purchaser", AND(H419 &gt; 10, H419 &lt;= 50), "Moderate Purchaser", AND(H419 &gt; 50, H419 &lt;= 80), "High Purchaser", H419 &gt; 80, "Top Purchaser")</f>
        <v>High Purchaser</v>
      </c>
      <c r="J419" s="52" cm="1">
        <f t="array" ref="J419">_xlfn.XLOOKUP('Cross Referenced Data'!$C419,CustomerSalesData[[#All],[Customer Name]],CustomerSalesData[[#All],[Purchase Amount]],,)</f>
        <v>616.35</v>
      </c>
      <c r="K419" s="50" t="str" cm="1">
        <f t="array" ref="K419">_xlfn.IFS(J419 &lt;= 500, "Low Value", AND(J419 &gt; 500, J419 &lt;= 2000), "Medium Value", AND(J419 &gt; 2000, J419 &lt;= 5000), "High Value", J419 &gt; 5000, "Premium Value")</f>
        <v>Medium Value</v>
      </c>
      <c r="L419" s="51" cm="1">
        <f t="array" ref="L419">_xlfn.XLOOKUP('Cross Referenced Data'!$C419,CustomerSalesData[[#All],[Customer Name]],CustomerSalesData[[#All],[Customer Since]],,)</f>
        <v>2010</v>
      </c>
      <c r="M419" s="51">
        <f t="shared" ca="1" si="6"/>
        <v>14</v>
      </c>
      <c r="N419" s="50" t="str" cm="1">
        <f t="array" aca="1" ref="N419" ca="1">_xlfn.IFS(M419 = 1, "New Member", AND(M419 &gt; 1, M419 &lt; 5), "Bronze Member", AND(M419 &gt;= 5, M419 &lt; 10), "Silver Member", M419 &gt;= 10, "Gold Member")</f>
        <v>Gold Member</v>
      </c>
    </row>
    <row r="420" spans="2:14" x14ac:dyDescent="0.3">
      <c r="B420" s="45" t="str" cm="1">
        <f t="array" ref="B420">_xlfn.XLOOKUP('Cross Referenced Data'!$C420,CustomerPersonalData[[#All],[Customer Name]],CustomerPersonalData[[#All],[Customer ID]],,)</f>
        <v>CID0416</v>
      </c>
      <c r="C420" s="45" t="s">
        <v>838</v>
      </c>
      <c r="D420" s="46" t="s">
        <v>839</v>
      </c>
      <c r="E420" s="47">
        <v>24</v>
      </c>
      <c r="F420" s="46" t="str" cm="1">
        <f t="array" ref="F420">_xlfn.XLOOKUP('Cross Referenced Data'!$C420,CustomerSalesData[[#All],[Customer Name]],CustomerSalesData[[#All],[Age Group]],,)</f>
        <v>18 to 25</v>
      </c>
      <c r="G420" s="46" t="s">
        <v>8</v>
      </c>
      <c r="H420" s="47" cm="1">
        <f t="array" ref="H420">_xlfn.XLOOKUP('Cross Referenced Data'!$C420,CustomerSalesData[[#All],[Customer Name]],CustomerSalesData[[#All],[Total Purchases]],,,)</f>
        <v>75</v>
      </c>
      <c r="I420" s="46" t="str" cm="1">
        <f t="array" ref="I420">_xlfn.IFS(H420 &lt;= 10, "Low Purchaser", AND(H420 &gt; 10, H420 &lt;= 50), "Moderate Purchaser", AND(H420 &gt; 50, H420 &lt;= 80), "High Purchaser", H420 &gt; 80, "Top Purchaser")</f>
        <v>High Purchaser</v>
      </c>
      <c r="J420" s="48" cm="1">
        <f t="array" ref="J420">_xlfn.XLOOKUP('Cross Referenced Data'!$C420,CustomerSalesData[[#All],[Customer Name]],CustomerSalesData[[#All],[Purchase Amount]],,)</f>
        <v>9498.1200000000008</v>
      </c>
      <c r="K420" s="46" t="str" cm="1">
        <f t="array" ref="K420">_xlfn.IFS(J420 &lt;= 500, "Low Value", AND(J420 &gt; 500, J420 &lt;= 2000), "Medium Value", AND(J420 &gt; 2000, J420 &lt;= 5000), "High Value", J420 &gt; 5000, "Premium Value")</f>
        <v>Premium Value</v>
      </c>
      <c r="L420" s="47" cm="1">
        <f t="array" ref="L420">_xlfn.XLOOKUP('Cross Referenced Data'!$C420,CustomerSalesData[[#All],[Customer Name]],CustomerSalesData[[#All],[Customer Since]],,)</f>
        <v>2015</v>
      </c>
      <c r="M420" s="47">
        <f t="shared" ca="1" si="6"/>
        <v>9</v>
      </c>
      <c r="N420" s="46" t="str" cm="1">
        <f t="array" aca="1" ref="N420" ca="1">_xlfn.IFS(M420 = 1, "New Member", AND(M420 &gt; 1, M420 &lt; 5), "Bronze Member", AND(M420 &gt;= 5, M420 &lt; 10), "Silver Member", M420 &gt;= 10, "Gold Member")</f>
        <v>Silver Member</v>
      </c>
    </row>
    <row r="421" spans="2:14" x14ac:dyDescent="0.3">
      <c r="B421" s="49" t="str" cm="1">
        <f t="array" ref="B421">_xlfn.XLOOKUP('Cross Referenced Data'!$C421,CustomerPersonalData[[#All],[Customer Name]],CustomerPersonalData[[#All],[Customer ID]],,)</f>
        <v>CID0417</v>
      </c>
      <c r="C421" s="49" t="s">
        <v>840</v>
      </c>
      <c r="D421" s="50" t="s">
        <v>841</v>
      </c>
      <c r="E421" s="51">
        <v>53</v>
      </c>
      <c r="F421" s="50" t="str" cm="1">
        <f t="array" ref="F421">_xlfn.XLOOKUP('Cross Referenced Data'!$C421,CustomerSalesData[[#All],[Customer Name]],CustomerSalesData[[#All],[Age Group]],,)</f>
        <v>46 to 55</v>
      </c>
      <c r="G421" s="50" t="s">
        <v>8</v>
      </c>
      <c r="H421" s="51" cm="1">
        <f t="array" ref="H421">_xlfn.XLOOKUP('Cross Referenced Data'!$C421,CustomerSalesData[[#All],[Customer Name]],CustomerSalesData[[#All],[Total Purchases]],,,)</f>
        <v>100</v>
      </c>
      <c r="I421" s="50" t="str" cm="1">
        <f t="array" ref="I421">_xlfn.IFS(H421 &lt;= 10, "Low Purchaser", AND(H421 &gt; 10, H421 &lt;= 50), "Moderate Purchaser", AND(H421 &gt; 50, H421 &lt;= 80), "High Purchaser", H421 &gt; 80, "Top Purchaser")</f>
        <v>Top Purchaser</v>
      </c>
      <c r="J421" s="52" cm="1">
        <f t="array" ref="J421">_xlfn.XLOOKUP('Cross Referenced Data'!$C421,CustomerSalesData[[#All],[Customer Name]],CustomerSalesData[[#All],[Purchase Amount]],,)</f>
        <v>6050.97</v>
      </c>
      <c r="K421" s="50" t="str" cm="1">
        <f t="array" ref="K421">_xlfn.IFS(J421 &lt;= 500, "Low Value", AND(J421 &gt; 500, J421 &lt;= 2000), "Medium Value", AND(J421 &gt; 2000, J421 &lt;= 5000), "High Value", J421 &gt; 5000, "Premium Value")</f>
        <v>Premium Value</v>
      </c>
      <c r="L421" s="51" cm="1">
        <f t="array" ref="L421">_xlfn.XLOOKUP('Cross Referenced Data'!$C421,CustomerSalesData[[#All],[Customer Name]],CustomerSalesData[[#All],[Customer Since]],,)</f>
        <v>2021</v>
      </c>
      <c r="M421" s="51">
        <f t="shared" ca="1" si="6"/>
        <v>3</v>
      </c>
      <c r="N421" s="50" t="str" cm="1">
        <f t="array" aca="1" ref="N421" ca="1">_xlfn.IFS(M421 = 1, "New Member", AND(M421 &gt; 1, M421 &lt; 5), "Bronze Member", AND(M421 &gt;= 5, M421 &lt; 10), "Silver Member", M421 &gt;= 10, "Gold Member")</f>
        <v>Bronze Member</v>
      </c>
    </row>
    <row r="422" spans="2:14" x14ac:dyDescent="0.3">
      <c r="B422" s="45" t="str" cm="1">
        <f t="array" ref="B422">_xlfn.XLOOKUP('Cross Referenced Data'!$C422,CustomerPersonalData[[#All],[Customer Name]],CustomerPersonalData[[#All],[Customer ID]],,)</f>
        <v>CID0418</v>
      </c>
      <c r="C422" s="45" t="s">
        <v>842</v>
      </c>
      <c r="D422" s="46" t="s">
        <v>843</v>
      </c>
      <c r="E422" s="47">
        <v>23</v>
      </c>
      <c r="F422" s="46" t="str" cm="1">
        <f t="array" ref="F422">_xlfn.XLOOKUP('Cross Referenced Data'!$C422,CustomerSalesData[[#All],[Customer Name]],CustomerSalesData[[#All],[Age Group]],,)</f>
        <v>18 to 25</v>
      </c>
      <c r="G422" s="46" t="s">
        <v>8</v>
      </c>
      <c r="H422" s="47" cm="1">
        <f t="array" ref="H422">_xlfn.XLOOKUP('Cross Referenced Data'!$C422,CustomerSalesData[[#All],[Customer Name]],CustomerSalesData[[#All],[Total Purchases]],,,)</f>
        <v>59</v>
      </c>
      <c r="I422" s="46" t="str" cm="1">
        <f t="array" ref="I422">_xlfn.IFS(H422 &lt;= 10, "Low Purchaser", AND(H422 &gt; 10, H422 &lt;= 50), "Moderate Purchaser", AND(H422 &gt; 50, H422 &lt;= 80), "High Purchaser", H422 &gt; 80, "Top Purchaser")</f>
        <v>High Purchaser</v>
      </c>
      <c r="J422" s="48" cm="1">
        <f t="array" ref="J422">_xlfn.XLOOKUP('Cross Referenced Data'!$C422,CustomerSalesData[[#All],[Customer Name]],CustomerSalesData[[#All],[Purchase Amount]],,)</f>
        <v>3720.52</v>
      </c>
      <c r="K422" s="46" t="str" cm="1">
        <f t="array" ref="K422">_xlfn.IFS(J422 &lt;= 500, "Low Value", AND(J422 &gt; 500, J422 &lt;= 2000), "Medium Value", AND(J422 &gt; 2000, J422 &lt;= 5000), "High Value", J422 &gt; 5000, "Premium Value")</f>
        <v>High Value</v>
      </c>
      <c r="L422" s="47" cm="1">
        <f t="array" ref="L422">_xlfn.XLOOKUP('Cross Referenced Data'!$C422,CustomerSalesData[[#All],[Customer Name]],CustomerSalesData[[#All],[Customer Since]],,)</f>
        <v>2017</v>
      </c>
      <c r="M422" s="47">
        <f t="shared" ca="1" si="6"/>
        <v>7</v>
      </c>
      <c r="N422" s="46" t="str" cm="1">
        <f t="array" aca="1" ref="N422" ca="1">_xlfn.IFS(M422 = 1, "New Member", AND(M422 &gt; 1, M422 &lt; 5), "Bronze Member", AND(M422 &gt;= 5, M422 &lt; 10), "Silver Member", M422 &gt;= 10, "Gold Member")</f>
        <v>Silver Member</v>
      </c>
    </row>
    <row r="423" spans="2:14" x14ac:dyDescent="0.3">
      <c r="B423" s="49" t="str" cm="1">
        <f t="array" ref="B423">_xlfn.XLOOKUP('Cross Referenced Data'!$C423,CustomerPersonalData[[#All],[Customer Name]],CustomerPersonalData[[#All],[Customer ID]],,)</f>
        <v>CID0419</v>
      </c>
      <c r="C423" s="49" t="s">
        <v>844</v>
      </c>
      <c r="D423" s="50" t="s">
        <v>845</v>
      </c>
      <c r="E423" s="51">
        <v>66</v>
      </c>
      <c r="F423" s="50" t="str" cm="1">
        <f t="array" ref="F423">_xlfn.XLOOKUP('Cross Referenced Data'!$C423,CustomerSalesData[[#All],[Customer Name]],CustomerSalesData[[#All],[Age Group]],,)</f>
        <v>66 to 70</v>
      </c>
      <c r="G423" s="50" t="s">
        <v>13</v>
      </c>
      <c r="H423" s="51" cm="1">
        <f t="array" ref="H423">_xlfn.XLOOKUP('Cross Referenced Data'!$C423,CustomerSalesData[[#All],[Customer Name]],CustomerSalesData[[#All],[Total Purchases]],,,)</f>
        <v>12</v>
      </c>
      <c r="I423" s="50" t="str" cm="1">
        <f t="array" ref="I423">_xlfn.IFS(H423 &lt;= 10, "Low Purchaser", AND(H423 &gt; 10, H423 &lt;= 50), "Moderate Purchaser", AND(H423 &gt; 50, H423 &lt;= 80), "High Purchaser", H423 &gt; 80, "Top Purchaser")</f>
        <v>Moderate Purchaser</v>
      </c>
      <c r="J423" s="52" cm="1">
        <f t="array" ref="J423">_xlfn.XLOOKUP('Cross Referenced Data'!$C423,CustomerSalesData[[#All],[Customer Name]],CustomerSalesData[[#All],[Purchase Amount]],,)</f>
        <v>3621.29</v>
      </c>
      <c r="K423" s="50" t="str" cm="1">
        <f t="array" ref="K423">_xlfn.IFS(J423 &lt;= 500, "Low Value", AND(J423 &gt; 500, J423 &lt;= 2000), "Medium Value", AND(J423 &gt; 2000, J423 &lt;= 5000), "High Value", J423 &gt; 5000, "Premium Value")</f>
        <v>High Value</v>
      </c>
      <c r="L423" s="51" cm="1">
        <f t="array" ref="L423">_xlfn.XLOOKUP('Cross Referenced Data'!$C423,CustomerSalesData[[#All],[Customer Name]],CustomerSalesData[[#All],[Customer Since]],,)</f>
        <v>2013</v>
      </c>
      <c r="M423" s="51">
        <f t="shared" ca="1" si="6"/>
        <v>11</v>
      </c>
      <c r="N423" s="50" t="str" cm="1">
        <f t="array" aca="1" ref="N423" ca="1">_xlfn.IFS(M423 = 1, "New Member", AND(M423 &gt; 1, M423 &lt; 5), "Bronze Member", AND(M423 &gt;= 5, M423 &lt; 10), "Silver Member", M423 &gt;= 10, "Gold Member")</f>
        <v>Gold Member</v>
      </c>
    </row>
    <row r="424" spans="2:14" x14ac:dyDescent="0.3">
      <c r="B424" s="45" t="str" cm="1">
        <f t="array" ref="B424">_xlfn.XLOOKUP('Cross Referenced Data'!$C424,CustomerPersonalData[[#All],[Customer Name]],CustomerPersonalData[[#All],[Customer ID]],,)</f>
        <v>CID0420</v>
      </c>
      <c r="C424" s="45" t="s">
        <v>846</v>
      </c>
      <c r="D424" s="46" t="s">
        <v>847</v>
      </c>
      <c r="E424" s="47">
        <v>39</v>
      </c>
      <c r="F424" s="46" t="str" cm="1">
        <f t="array" ref="F424">_xlfn.XLOOKUP('Cross Referenced Data'!$C424,CustomerSalesData[[#All],[Customer Name]],CustomerSalesData[[#All],[Age Group]],,)</f>
        <v>36 to 45</v>
      </c>
      <c r="G424" s="46" t="s">
        <v>13</v>
      </c>
      <c r="H424" s="47" cm="1">
        <f t="array" ref="H424">_xlfn.XLOOKUP('Cross Referenced Data'!$C424,CustomerSalesData[[#All],[Customer Name]],CustomerSalesData[[#All],[Total Purchases]],,,)</f>
        <v>70</v>
      </c>
      <c r="I424" s="46" t="str" cm="1">
        <f t="array" ref="I424">_xlfn.IFS(H424 &lt;= 10, "Low Purchaser", AND(H424 &gt; 10, H424 &lt;= 50), "Moderate Purchaser", AND(H424 &gt; 50, H424 &lt;= 80), "High Purchaser", H424 &gt; 80, "Top Purchaser")</f>
        <v>High Purchaser</v>
      </c>
      <c r="J424" s="48" cm="1">
        <f t="array" ref="J424">_xlfn.XLOOKUP('Cross Referenced Data'!$C424,CustomerSalesData[[#All],[Customer Name]],CustomerSalesData[[#All],[Purchase Amount]],,)</f>
        <v>9420.18</v>
      </c>
      <c r="K424" s="46" t="str" cm="1">
        <f t="array" ref="K424">_xlfn.IFS(J424 &lt;= 500, "Low Value", AND(J424 &gt; 500, J424 &lt;= 2000), "Medium Value", AND(J424 &gt; 2000, J424 &lt;= 5000), "High Value", J424 &gt; 5000, "Premium Value")</f>
        <v>Premium Value</v>
      </c>
      <c r="L424" s="47" cm="1">
        <f t="array" ref="L424">_xlfn.XLOOKUP('Cross Referenced Data'!$C424,CustomerSalesData[[#All],[Customer Name]],CustomerSalesData[[#All],[Customer Since]],,)</f>
        <v>2014</v>
      </c>
      <c r="M424" s="47">
        <f t="shared" ca="1" si="6"/>
        <v>10</v>
      </c>
      <c r="N424" s="46" t="str" cm="1">
        <f t="array" aca="1" ref="N424" ca="1">_xlfn.IFS(M424 = 1, "New Member", AND(M424 &gt; 1, M424 &lt; 5), "Bronze Member", AND(M424 &gt;= 5, M424 &lt; 10), "Silver Member", M424 &gt;= 10, "Gold Member")</f>
        <v>Gold Member</v>
      </c>
    </row>
    <row r="425" spans="2:14" x14ac:dyDescent="0.3">
      <c r="B425" s="49" t="str" cm="1">
        <f t="array" ref="B425">_xlfn.XLOOKUP('Cross Referenced Data'!$C425,CustomerPersonalData[[#All],[Customer Name]],CustomerPersonalData[[#All],[Customer ID]],,)</f>
        <v>CID0421</v>
      </c>
      <c r="C425" s="49" t="s">
        <v>848</v>
      </c>
      <c r="D425" s="50" t="s">
        <v>849</v>
      </c>
      <c r="E425" s="51">
        <v>48</v>
      </c>
      <c r="F425" s="50" t="str" cm="1">
        <f t="array" ref="F425">_xlfn.XLOOKUP('Cross Referenced Data'!$C425,CustomerSalesData[[#All],[Customer Name]],CustomerSalesData[[#All],[Age Group]],,)</f>
        <v>46 to 55</v>
      </c>
      <c r="G425" s="50" t="s">
        <v>8</v>
      </c>
      <c r="H425" s="51" cm="1">
        <f t="array" ref="H425">_xlfn.XLOOKUP('Cross Referenced Data'!$C425,CustomerSalesData[[#All],[Customer Name]],CustomerSalesData[[#All],[Total Purchases]],,,)</f>
        <v>2</v>
      </c>
      <c r="I425" s="50" t="str" cm="1">
        <f t="array" ref="I425">_xlfn.IFS(H425 &lt;= 10, "Low Purchaser", AND(H425 &gt; 10, H425 &lt;= 50), "Moderate Purchaser", AND(H425 &gt; 50, H425 &lt;= 80), "High Purchaser", H425 &gt; 80, "Top Purchaser")</f>
        <v>Low Purchaser</v>
      </c>
      <c r="J425" s="52" cm="1">
        <f t="array" ref="J425">_xlfn.XLOOKUP('Cross Referenced Data'!$C425,CustomerSalesData[[#All],[Customer Name]],CustomerSalesData[[#All],[Purchase Amount]],,)</f>
        <v>6485.38</v>
      </c>
      <c r="K425" s="50" t="str" cm="1">
        <f t="array" ref="K425">_xlfn.IFS(J425 &lt;= 500, "Low Value", AND(J425 &gt; 500, J425 &lt;= 2000), "Medium Value", AND(J425 &gt; 2000, J425 &lt;= 5000), "High Value", J425 &gt; 5000, "Premium Value")</f>
        <v>Premium Value</v>
      </c>
      <c r="L425" s="51" cm="1">
        <f t="array" ref="L425">_xlfn.XLOOKUP('Cross Referenced Data'!$C425,CustomerSalesData[[#All],[Customer Name]],CustomerSalesData[[#All],[Customer Since]],,)</f>
        <v>2019</v>
      </c>
      <c r="M425" s="51">
        <f t="shared" ca="1" si="6"/>
        <v>5</v>
      </c>
      <c r="N425" s="50" t="str" cm="1">
        <f t="array" aca="1" ref="N425" ca="1">_xlfn.IFS(M425 = 1, "New Member", AND(M425 &gt; 1, M425 &lt; 5), "Bronze Member", AND(M425 &gt;= 5, M425 &lt; 10), "Silver Member", M425 &gt;= 10, "Gold Member")</f>
        <v>Silver Member</v>
      </c>
    </row>
    <row r="426" spans="2:14" x14ac:dyDescent="0.3">
      <c r="B426" s="45" t="str" cm="1">
        <f t="array" ref="B426">_xlfn.XLOOKUP('Cross Referenced Data'!$C426,CustomerPersonalData[[#All],[Customer Name]],CustomerPersonalData[[#All],[Customer ID]],,)</f>
        <v>CID0422</v>
      </c>
      <c r="C426" s="45" t="s">
        <v>850</v>
      </c>
      <c r="D426" s="46" t="s">
        <v>851</v>
      </c>
      <c r="E426" s="47">
        <v>58</v>
      </c>
      <c r="F426" s="46" t="str" cm="1">
        <f t="array" ref="F426">_xlfn.XLOOKUP('Cross Referenced Data'!$C426,CustomerSalesData[[#All],[Customer Name]],CustomerSalesData[[#All],[Age Group]],,)</f>
        <v>56 to 65</v>
      </c>
      <c r="G426" s="46" t="s">
        <v>8</v>
      </c>
      <c r="H426" s="47" cm="1">
        <f t="array" ref="H426">_xlfn.XLOOKUP('Cross Referenced Data'!$C426,CustomerSalesData[[#All],[Customer Name]],CustomerSalesData[[#All],[Total Purchases]],,,)</f>
        <v>98</v>
      </c>
      <c r="I426" s="46" t="str" cm="1">
        <f t="array" ref="I426">_xlfn.IFS(H426 &lt;= 10, "Low Purchaser", AND(H426 &gt; 10, H426 &lt;= 50), "Moderate Purchaser", AND(H426 &gt; 50, H426 &lt;= 80), "High Purchaser", H426 &gt; 80, "Top Purchaser")</f>
        <v>Top Purchaser</v>
      </c>
      <c r="J426" s="48" cm="1">
        <f t="array" ref="J426">_xlfn.XLOOKUP('Cross Referenced Data'!$C426,CustomerSalesData[[#All],[Customer Name]],CustomerSalesData[[#All],[Purchase Amount]],,)</f>
        <v>5057.21</v>
      </c>
      <c r="K426" s="46" t="str" cm="1">
        <f t="array" ref="K426">_xlfn.IFS(J426 &lt;= 500, "Low Value", AND(J426 &gt; 500, J426 &lt;= 2000), "Medium Value", AND(J426 &gt; 2000, J426 &lt;= 5000), "High Value", J426 &gt; 5000, "Premium Value")</f>
        <v>Premium Value</v>
      </c>
      <c r="L426" s="47" cm="1">
        <f t="array" ref="L426">_xlfn.XLOOKUP('Cross Referenced Data'!$C426,CustomerSalesData[[#All],[Customer Name]],CustomerSalesData[[#All],[Customer Since]],,)</f>
        <v>2011</v>
      </c>
      <c r="M426" s="47">
        <f t="shared" ca="1" si="6"/>
        <v>13</v>
      </c>
      <c r="N426" s="46" t="str" cm="1">
        <f t="array" aca="1" ref="N426" ca="1">_xlfn.IFS(M426 = 1, "New Member", AND(M426 &gt; 1, M426 &lt; 5), "Bronze Member", AND(M426 &gt;= 5, M426 &lt; 10), "Silver Member", M426 &gt;= 10, "Gold Member")</f>
        <v>Gold Member</v>
      </c>
    </row>
    <row r="427" spans="2:14" x14ac:dyDescent="0.3">
      <c r="B427" s="49" t="str" cm="1">
        <f t="array" ref="B427">_xlfn.XLOOKUP('Cross Referenced Data'!$C427,CustomerPersonalData[[#All],[Customer Name]],CustomerPersonalData[[#All],[Customer ID]],,)</f>
        <v>CID0423</v>
      </c>
      <c r="C427" s="49" t="s">
        <v>852</v>
      </c>
      <c r="D427" s="50" t="s">
        <v>853</v>
      </c>
      <c r="E427" s="51">
        <v>51</v>
      </c>
      <c r="F427" s="50" t="str" cm="1">
        <f t="array" ref="F427">_xlfn.XLOOKUP('Cross Referenced Data'!$C427,CustomerSalesData[[#All],[Customer Name]],CustomerSalesData[[#All],[Age Group]],,)</f>
        <v>46 to 55</v>
      </c>
      <c r="G427" s="50" t="s">
        <v>8</v>
      </c>
      <c r="H427" s="51" cm="1">
        <f t="array" ref="H427">_xlfn.XLOOKUP('Cross Referenced Data'!$C427,CustomerSalesData[[#All],[Customer Name]],CustomerSalesData[[#All],[Total Purchases]],,,)</f>
        <v>97</v>
      </c>
      <c r="I427" s="50" t="str" cm="1">
        <f t="array" ref="I427">_xlfn.IFS(H427 &lt;= 10, "Low Purchaser", AND(H427 &gt; 10, H427 &lt;= 50), "Moderate Purchaser", AND(H427 &gt; 50, H427 &lt;= 80), "High Purchaser", H427 &gt; 80, "Top Purchaser")</f>
        <v>Top Purchaser</v>
      </c>
      <c r="J427" s="52" cm="1">
        <f t="array" ref="J427">_xlfn.XLOOKUP('Cross Referenced Data'!$C427,CustomerSalesData[[#All],[Customer Name]],CustomerSalesData[[#All],[Purchase Amount]],,)</f>
        <v>4560.1000000000004</v>
      </c>
      <c r="K427" s="50" t="str" cm="1">
        <f t="array" ref="K427">_xlfn.IFS(J427 &lt;= 500, "Low Value", AND(J427 &gt; 500, J427 &lt;= 2000), "Medium Value", AND(J427 &gt; 2000, J427 &lt;= 5000), "High Value", J427 &gt; 5000, "Premium Value")</f>
        <v>High Value</v>
      </c>
      <c r="L427" s="51" cm="1">
        <f t="array" ref="L427">_xlfn.XLOOKUP('Cross Referenced Data'!$C427,CustomerSalesData[[#All],[Customer Name]],CustomerSalesData[[#All],[Customer Since]],,)</f>
        <v>2015</v>
      </c>
      <c r="M427" s="51">
        <f t="shared" ca="1" si="6"/>
        <v>9</v>
      </c>
      <c r="N427" s="50" t="str" cm="1">
        <f t="array" aca="1" ref="N427" ca="1">_xlfn.IFS(M427 = 1, "New Member", AND(M427 &gt; 1, M427 &lt; 5), "Bronze Member", AND(M427 &gt;= 5, M427 &lt; 10), "Silver Member", M427 &gt;= 10, "Gold Member")</f>
        <v>Silver Member</v>
      </c>
    </row>
    <row r="428" spans="2:14" x14ac:dyDescent="0.3">
      <c r="B428" s="45" t="str" cm="1">
        <f t="array" ref="B428">_xlfn.XLOOKUP('Cross Referenced Data'!$C428,CustomerPersonalData[[#All],[Customer Name]],CustomerPersonalData[[#All],[Customer ID]],,)</f>
        <v>CID0424</v>
      </c>
      <c r="C428" s="45" t="s">
        <v>854</v>
      </c>
      <c r="D428" s="46" t="s">
        <v>855</v>
      </c>
      <c r="E428" s="47">
        <v>66</v>
      </c>
      <c r="F428" s="46" t="str" cm="1">
        <f t="array" ref="F428">_xlfn.XLOOKUP('Cross Referenced Data'!$C428,CustomerSalesData[[#All],[Customer Name]],CustomerSalesData[[#All],[Age Group]],,)</f>
        <v>66 to 70</v>
      </c>
      <c r="G428" s="46" t="s">
        <v>8</v>
      </c>
      <c r="H428" s="47" cm="1">
        <f t="array" ref="H428">_xlfn.XLOOKUP('Cross Referenced Data'!$C428,CustomerSalesData[[#All],[Customer Name]],CustomerSalesData[[#All],[Total Purchases]],,,)</f>
        <v>75</v>
      </c>
      <c r="I428" s="46" t="str" cm="1">
        <f t="array" ref="I428">_xlfn.IFS(H428 &lt;= 10, "Low Purchaser", AND(H428 &gt; 10, H428 &lt;= 50), "Moderate Purchaser", AND(H428 &gt; 50, H428 &lt;= 80), "High Purchaser", H428 &gt; 80, "Top Purchaser")</f>
        <v>High Purchaser</v>
      </c>
      <c r="J428" s="48" cm="1">
        <f t="array" ref="J428">_xlfn.XLOOKUP('Cross Referenced Data'!$C428,CustomerSalesData[[#All],[Customer Name]],CustomerSalesData[[#All],[Purchase Amount]],,)</f>
        <v>738.04</v>
      </c>
      <c r="K428" s="46" t="str" cm="1">
        <f t="array" ref="K428">_xlfn.IFS(J428 &lt;= 500, "Low Value", AND(J428 &gt; 500, J428 &lt;= 2000), "Medium Value", AND(J428 &gt; 2000, J428 &lt;= 5000), "High Value", J428 &gt; 5000, "Premium Value")</f>
        <v>Medium Value</v>
      </c>
      <c r="L428" s="47" cm="1">
        <f t="array" ref="L428">_xlfn.XLOOKUP('Cross Referenced Data'!$C428,CustomerSalesData[[#All],[Customer Name]],CustomerSalesData[[#All],[Customer Since]],,)</f>
        <v>2021</v>
      </c>
      <c r="M428" s="47">
        <f t="shared" ca="1" si="6"/>
        <v>3</v>
      </c>
      <c r="N428" s="46" t="str" cm="1">
        <f t="array" aca="1" ref="N428" ca="1">_xlfn.IFS(M428 = 1, "New Member", AND(M428 &gt; 1, M428 &lt; 5), "Bronze Member", AND(M428 &gt;= 5, M428 &lt; 10), "Silver Member", M428 &gt;= 10, "Gold Member")</f>
        <v>Bronze Member</v>
      </c>
    </row>
    <row r="429" spans="2:14" x14ac:dyDescent="0.3">
      <c r="B429" s="49" t="str" cm="1">
        <f t="array" ref="B429">_xlfn.XLOOKUP('Cross Referenced Data'!$C429,CustomerPersonalData[[#All],[Customer Name]],CustomerPersonalData[[#All],[Customer ID]],,)</f>
        <v>CID0425</v>
      </c>
      <c r="C429" s="49" t="s">
        <v>856</v>
      </c>
      <c r="D429" s="50" t="s">
        <v>857</v>
      </c>
      <c r="E429" s="51">
        <v>28</v>
      </c>
      <c r="F429" s="50" t="str" cm="1">
        <f t="array" ref="F429">_xlfn.XLOOKUP('Cross Referenced Data'!$C429,CustomerSalesData[[#All],[Customer Name]],CustomerSalesData[[#All],[Age Group]],,)</f>
        <v>26 to 35</v>
      </c>
      <c r="G429" s="50" t="s">
        <v>13</v>
      </c>
      <c r="H429" s="51" cm="1">
        <f t="array" ref="H429">_xlfn.XLOOKUP('Cross Referenced Data'!$C429,CustomerSalesData[[#All],[Customer Name]],CustomerSalesData[[#All],[Total Purchases]],,,)</f>
        <v>95</v>
      </c>
      <c r="I429" s="50" t="str" cm="1">
        <f t="array" ref="I429">_xlfn.IFS(H429 &lt;= 10, "Low Purchaser", AND(H429 &gt; 10, H429 &lt;= 50), "Moderate Purchaser", AND(H429 &gt; 50, H429 &lt;= 80), "High Purchaser", H429 &gt; 80, "Top Purchaser")</f>
        <v>Top Purchaser</v>
      </c>
      <c r="J429" s="52" cm="1">
        <f t="array" ref="J429">_xlfn.XLOOKUP('Cross Referenced Data'!$C429,CustomerSalesData[[#All],[Customer Name]],CustomerSalesData[[#All],[Purchase Amount]],,)</f>
        <v>3496.45</v>
      </c>
      <c r="K429" s="50" t="str" cm="1">
        <f t="array" ref="K429">_xlfn.IFS(J429 &lt;= 500, "Low Value", AND(J429 &gt; 500, J429 &lt;= 2000), "Medium Value", AND(J429 &gt; 2000, J429 &lt;= 5000), "High Value", J429 &gt; 5000, "Premium Value")</f>
        <v>High Value</v>
      </c>
      <c r="L429" s="51" cm="1">
        <f t="array" ref="L429">_xlfn.XLOOKUP('Cross Referenced Data'!$C429,CustomerSalesData[[#All],[Customer Name]],CustomerSalesData[[#All],[Customer Since]],,)</f>
        <v>2016</v>
      </c>
      <c r="M429" s="51">
        <f t="shared" ca="1" si="6"/>
        <v>8</v>
      </c>
      <c r="N429" s="50" t="str" cm="1">
        <f t="array" aca="1" ref="N429" ca="1">_xlfn.IFS(M429 = 1, "New Member", AND(M429 &gt; 1, M429 &lt; 5), "Bronze Member", AND(M429 &gt;= 5, M429 &lt; 10), "Silver Member", M429 &gt;= 10, "Gold Member")</f>
        <v>Silver Member</v>
      </c>
    </row>
    <row r="430" spans="2:14" x14ac:dyDescent="0.3">
      <c r="B430" s="45" t="str" cm="1">
        <f t="array" ref="B430">_xlfn.XLOOKUP('Cross Referenced Data'!$C430,CustomerPersonalData[[#All],[Customer Name]],CustomerPersonalData[[#All],[Customer ID]],,)</f>
        <v>CID0426</v>
      </c>
      <c r="C430" s="45" t="s">
        <v>858</v>
      </c>
      <c r="D430" s="46" t="s">
        <v>859</v>
      </c>
      <c r="E430" s="47">
        <v>37</v>
      </c>
      <c r="F430" s="46" t="str" cm="1">
        <f t="array" ref="F430">_xlfn.XLOOKUP('Cross Referenced Data'!$C430,CustomerSalesData[[#All],[Customer Name]],CustomerSalesData[[#All],[Age Group]],,)</f>
        <v>36 to 45</v>
      </c>
      <c r="G430" s="46" t="s">
        <v>8</v>
      </c>
      <c r="H430" s="47" cm="1">
        <f t="array" ref="H430">_xlfn.XLOOKUP('Cross Referenced Data'!$C430,CustomerSalesData[[#All],[Customer Name]],CustomerSalesData[[#All],[Total Purchases]],,,)</f>
        <v>31</v>
      </c>
      <c r="I430" s="46" t="str" cm="1">
        <f t="array" ref="I430">_xlfn.IFS(H430 &lt;= 10, "Low Purchaser", AND(H430 &gt; 10, H430 &lt;= 50), "Moderate Purchaser", AND(H430 &gt; 50, H430 &lt;= 80), "High Purchaser", H430 &gt; 80, "Top Purchaser")</f>
        <v>Moderate Purchaser</v>
      </c>
      <c r="J430" s="48" cm="1">
        <f t="array" ref="J430">_xlfn.XLOOKUP('Cross Referenced Data'!$C430,CustomerSalesData[[#All],[Customer Name]],CustomerSalesData[[#All],[Purchase Amount]],,)</f>
        <v>549.65</v>
      </c>
      <c r="K430" s="46" t="str" cm="1">
        <f t="array" ref="K430">_xlfn.IFS(J430 &lt;= 500, "Low Value", AND(J430 &gt; 500, J430 &lt;= 2000), "Medium Value", AND(J430 &gt; 2000, J430 &lt;= 5000), "High Value", J430 &gt; 5000, "Premium Value")</f>
        <v>Medium Value</v>
      </c>
      <c r="L430" s="47" cm="1">
        <f t="array" ref="L430">_xlfn.XLOOKUP('Cross Referenced Data'!$C430,CustomerSalesData[[#All],[Customer Name]],CustomerSalesData[[#All],[Customer Since]],,)</f>
        <v>2022</v>
      </c>
      <c r="M430" s="47">
        <f t="shared" ca="1" si="6"/>
        <v>2</v>
      </c>
      <c r="N430" s="46" t="str" cm="1">
        <f t="array" aca="1" ref="N430" ca="1">_xlfn.IFS(M430 = 1, "New Member", AND(M430 &gt; 1, M430 &lt; 5), "Bronze Member", AND(M430 &gt;= 5, M430 &lt; 10), "Silver Member", M430 &gt;= 10, "Gold Member")</f>
        <v>Bronze Member</v>
      </c>
    </row>
    <row r="431" spans="2:14" x14ac:dyDescent="0.3">
      <c r="B431" s="49" t="str" cm="1">
        <f t="array" ref="B431">_xlfn.XLOOKUP('Cross Referenced Data'!$C431,CustomerPersonalData[[#All],[Customer Name]],CustomerPersonalData[[#All],[Customer ID]],,)</f>
        <v>CID0427</v>
      </c>
      <c r="C431" s="49" t="s">
        <v>860</v>
      </c>
      <c r="D431" s="50" t="s">
        <v>861</v>
      </c>
      <c r="E431" s="51">
        <v>55</v>
      </c>
      <c r="F431" s="50" t="str" cm="1">
        <f t="array" ref="F431">_xlfn.XLOOKUP('Cross Referenced Data'!$C431,CustomerSalesData[[#All],[Customer Name]],CustomerSalesData[[#All],[Age Group]],,)</f>
        <v>46 to 55</v>
      </c>
      <c r="G431" s="50" t="s">
        <v>8</v>
      </c>
      <c r="H431" s="51" cm="1">
        <f t="array" ref="H431">_xlfn.XLOOKUP('Cross Referenced Data'!$C431,CustomerSalesData[[#All],[Customer Name]],CustomerSalesData[[#All],[Total Purchases]],,,)</f>
        <v>51</v>
      </c>
      <c r="I431" s="50" t="str" cm="1">
        <f t="array" ref="I431">_xlfn.IFS(H431 &lt;= 10, "Low Purchaser", AND(H431 &gt; 10, H431 &lt;= 50), "Moderate Purchaser", AND(H431 &gt; 50, H431 &lt;= 80), "High Purchaser", H431 &gt; 80, "Top Purchaser")</f>
        <v>High Purchaser</v>
      </c>
      <c r="J431" s="52" cm="1">
        <f t="array" ref="J431">_xlfn.XLOOKUP('Cross Referenced Data'!$C431,CustomerSalesData[[#All],[Customer Name]],CustomerSalesData[[#All],[Purchase Amount]],,)</f>
        <v>1021.88</v>
      </c>
      <c r="K431" s="50" t="str" cm="1">
        <f t="array" ref="K431">_xlfn.IFS(J431 &lt;= 500, "Low Value", AND(J431 &gt; 500, J431 &lt;= 2000), "Medium Value", AND(J431 &gt; 2000, J431 &lt;= 5000), "High Value", J431 &gt; 5000, "Premium Value")</f>
        <v>Medium Value</v>
      </c>
      <c r="L431" s="51" cm="1">
        <f t="array" ref="L431">_xlfn.XLOOKUP('Cross Referenced Data'!$C431,CustomerSalesData[[#All],[Customer Name]],CustomerSalesData[[#All],[Customer Since]],,)</f>
        <v>2011</v>
      </c>
      <c r="M431" s="51">
        <f t="shared" ca="1" si="6"/>
        <v>13</v>
      </c>
      <c r="N431" s="50" t="str" cm="1">
        <f t="array" aca="1" ref="N431" ca="1">_xlfn.IFS(M431 = 1, "New Member", AND(M431 &gt; 1, M431 &lt; 5), "Bronze Member", AND(M431 &gt;= 5, M431 &lt; 10), "Silver Member", M431 &gt;= 10, "Gold Member")</f>
        <v>Gold Member</v>
      </c>
    </row>
    <row r="432" spans="2:14" x14ac:dyDescent="0.3">
      <c r="B432" s="45" t="str" cm="1">
        <f t="array" ref="B432">_xlfn.XLOOKUP('Cross Referenced Data'!$C432,CustomerPersonalData[[#All],[Customer Name]],CustomerPersonalData[[#All],[Customer ID]],,)</f>
        <v>CID0428</v>
      </c>
      <c r="C432" s="45" t="s">
        <v>862</v>
      </c>
      <c r="D432" s="46" t="s">
        <v>863</v>
      </c>
      <c r="E432" s="47">
        <v>53</v>
      </c>
      <c r="F432" s="46" t="str" cm="1">
        <f t="array" ref="F432">_xlfn.XLOOKUP('Cross Referenced Data'!$C432,CustomerSalesData[[#All],[Customer Name]],CustomerSalesData[[#All],[Age Group]],,)</f>
        <v>46 to 55</v>
      </c>
      <c r="G432" s="46" t="s">
        <v>8</v>
      </c>
      <c r="H432" s="47" cm="1">
        <f t="array" ref="H432">_xlfn.XLOOKUP('Cross Referenced Data'!$C432,CustomerSalesData[[#All],[Customer Name]],CustomerSalesData[[#All],[Total Purchases]],,,)</f>
        <v>25</v>
      </c>
      <c r="I432" s="46" t="str" cm="1">
        <f t="array" ref="I432">_xlfn.IFS(H432 &lt;= 10, "Low Purchaser", AND(H432 &gt; 10, H432 &lt;= 50), "Moderate Purchaser", AND(H432 &gt; 50, H432 &lt;= 80), "High Purchaser", H432 &gt; 80, "Top Purchaser")</f>
        <v>Moderate Purchaser</v>
      </c>
      <c r="J432" s="48" cm="1">
        <f t="array" ref="J432">_xlfn.XLOOKUP('Cross Referenced Data'!$C432,CustomerSalesData[[#All],[Customer Name]],CustomerSalesData[[#All],[Purchase Amount]],,)</f>
        <v>1717.34</v>
      </c>
      <c r="K432" s="46" t="str" cm="1">
        <f t="array" ref="K432">_xlfn.IFS(J432 &lt;= 500, "Low Value", AND(J432 &gt; 500, J432 &lt;= 2000), "Medium Value", AND(J432 &gt; 2000, J432 &lt;= 5000), "High Value", J432 &gt; 5000, "Premium Value")</f>
        <v>Medium Value</v>
      </c>
      <c r="L432" s="47" cm="1">
        <f t="array" ref="L432">_xlfn.XLOOKUP('Cross Referenced Data'!$C432,CustomerSalesData[[#All],[Customer Name]],CustomerSalesData[[#All],[Customer Since]],,)</f>
        <v>2023</v>
      </c>
      <c r="M432" s="47">
        <f t="shared" ca="1" si="6"/>
        <v>1</v>
      </c>
      <c r="N432" s="46" t="str" cm="1">
        <f t="array" aca="1" ref="N432" ca="1">_xlfn.IFS(M432 = 1, "New Member", AND(M432 &gt; 1, M432 &lt; 5), "Bronze Member", AND(M432 &gt;= 5, M432 &lt; 10), "Silver Member", M432 &gt;= 10, "Gold Member")</f>
        <v>New Member</v>
      </c>
    </row>
    <row r="433" spans="2:14" x14ac:dyDescent="0.3">
      <c r="B433" s="49" t="str" cm="1">
        <f t="array" ref="B433">_xlfn.XLOOKUP('Cross Referenced Data'!$C433,CustomerPersonalData[[#All],[Customer Name]],CustomerPersonalData[[#All],[Customer ID]],,)</f>
        <v>CID0429</v>
      </c>
      <c r="C433" s="49" t="s">
        <v>864</v>
      </c>
      <c r="D433" s="50" t="s">
        <v>865</v>
      </c>
      <c r="E433" s="51">
        <v>39</v>
      </c>
      <c r="F433" s="50" t="str" cm="1">
        <f t="array" ref="F433">_xlfn.XLOOKUP('Cross Referenced Data'!$C433,CustomerSalesData[[#All],[Customer Name]],CustomerSalesData[[#All],[Age Group]],,)</f>
        <v>36 to 45</v>
      </c>
      <c r="G433" s="50" t="s">
        <v>13</v>
      </c>
      <c r="H433" s="51" cm="1">
        <f t="array" ref="H433">_xlfn.XLOOKUP('Cross Referenced Data'!$C433,CustomerSalesData[[#All],[Customer Name]],CustomerSalesData[[#All],[Total Purchases]],,,)</f>
        <v>47</v>
      </c>
      <c r="I433" s="50" t="str" cm="1">
        <f t="array" ref="I433">_xlfn.IFS(H433 &lt;= 10, "Low Purchaser", AND(H433 &gt; 10, H433 &lt;= 50), "Moderate Purchaser", AND(H433 &gt; 50, H433 &lt;= 80), "High Purchaser", H433 &gt; 80, "Top Purchaser")</f>
        <v>Moderate Purchaser</v>
      </c>
      <c r="J433" s="52" cm="1">
        <f t="array" ref="J433">_xlfn.XLOOKUP('Cross Referenced Data'!$C433,CustomerSalesData[[#All],[Customer Name]],CustomerSalesData[[#All],[Purchase Amount]],,)</f>
        <v>881.18</v>
      </c>
      <c r="K433" s="50" t="str" cm="1">
        <f t="array" ref="K433">_xlfn.IFS(J433 &lt;= 500, "Low Value", AND(J433 &gt; 500, J433 &lt;= 2000), "Medium Value", AND(J433 &gt; 2000, J433 &lt;= 5000), "High Value", J433 &gt; 5000, "Premium Value")</f>
        <v>Medium Value</v>
      </c>
      <c r="L433" s="51" cm="1">
        <f t="array" ref="L433">_xlfn.XLOOKUP('Cross Referenced Data'!$C433,CustomerSalesData[[#All],[Customer Name]],CustomerSalesData[[#All],[Customer Since]],,)</f>
        <v>2019</v>
      </c>
      <c r="M433" s="51">
        <f t="shared" ca="1" si="6"/>
        <v>5</v>
      </c>
      <c r="N433" s="50" t="str" cm="1">
        <f t="array" aca="1" ref="N433" ca="1">_xlfn.IFS(M433 = 1, "New Member", AND(M433 &gt; 1, M433 &lt; 5), "Bronze Member", AND(M433 &gt;= 5, M433 &lt; 10), "Silver Member", M433 &gt;= 10, "Gold Member")</f>
        <v>Silver Member</v>
      </c>
    </row>
    <row r="434" spans="2:14" x14ac:dyDescent="0.3">
      <c r="B434" s="45" t="str" cm="1">
        <f t="array" ref="B434">_xlfn.XLOOKUP('Cross Referenced Data'!$C434,CustomerPersonalData[[#All],[Customer Name]],CustomerPersonalData[[#All],[Customer ID]],,)</f>
        <v>CID0430</v>
      </c>
      <c r="C434" s="45" t="s">
        <v>866</v>
      </c>
      <c r="D434" s="46" t="s">
        <v>867</v>
      </c>
      <c r="E434" s="47">
        <v>44</v>
      </c>
      <c r="F434" s="46" t="str" cm="1">
        <f t="array" ref="F434">_xlfn.XLOOKUP('Cross Referenced Data'!$C434,CustomerSalesData[[#All],[Customer Name]],CustomerSalesData[[#All],[Age Group]],,)</f>
        <v>36 to 45</v>
      </c>
      <c r="G434" s="46" t="s">
        <v>13</v>
      </c>
      <c r="H434" s="47" cm="1">
        <f t="array" ref="H434">_xlfn.XLOOKUP('Cross Referenced Data'!$C434,CustomerSalesData[[#All],[Customer Name]],CustomerSalesData[[#All],[Total Purchases]],,,)</f>
        <v>64</v>
      </c>
      <c r="I434" s="46" t="str" cm="1">
        <f t="array" ref="I434">_xlfn.IFS(H434 &lt;= 10, "Low Purchaser", AND(H434 &gt; 10, H434 &lt;= 50), "Moderate Purchaser", AND(H434 &gt; 50, H434 &lt;= 80), "High Purchaser", H434 &gt; 80, "Top Purchaser")</f>
        <v>High Purchaser</v>
      </c>
      <c r="J434" s="48" cm="1">
        <f t="array" ref="J434">_xlfn.XLOOKUP('Cross Referenced Data'!$C434,CustomerSalesData[[#All],[Customer Name]],CustomerSalesData[[#All],[Purchase Amount]],,)</f>
        <v>160.12</v>
      </c>
      <c r="K434" s="46" t="str" cm="1">
        <f t="array" ref="K434">_xlfn.IFS(J434 &lt;= 500, "Low Value", AND(J434 &gt; 500, J434 &lt;= 2000), "Medium Value", AND(J434 &gt; 2000, J434 &lt;= 5000), "High Value", J434 &gt; 5000, "Premium Value")</f>
        <v>Low Value</v>
      </c>
      <c r="L434" s="47" cm="1">
        <f t="array" ref="L434">_xlfn.XLOOKUP('Cross Referenced Data'!$C434,CustomerSalesData[[#All],[Customer Name]],CustomerSalesData[[#All],[Customer Since]],,)</f>
        <v>2023</v>
      </c>
      <c r="M434" s="47">
        <f t="shared" ca="1" si="6"/>
        <v>1</v>
      </c>
      <c r="N434" s="46" t="str" cm="1">
        <f t="array" aca="1" ref="N434" ca="1">_xlfn.IFS(M434 = 1, "New Member", AND(M434 &gt; 1, M434 &lt; 5), "Bronze Member", AND(M434 &gt;= 5, M434 &lt; 10), "Silver Member", M434 &gt;= 10, "Gold Member")</f>
        <v>New Member</v>
      </c>
    </row>
    <row r="435" spans="2:14" x14ac:dyDescent="0.3">
      <c r="B435" s="49" t="str" cm="1">
        <f t="array" ref="B435">_xlfn.XLOOKUP('Cross Referenced Data'!$C435,CustomerPersonalData[[#All],[Customer Name]],CustomerPersonalData[[#All],[Customer ID]],,)</f>
        <v>CID0431</v>
      </c>
      <c r="C435" s="49" t="s">
        <v>868</v>
      </c>
      <c r="D435" s="50" t="s">
        <v>869</v>
      </c>
      <c r="E435" s="51">
        <v>40</v>
      </c>
      <c r="F435" s="50" t="str" cm="1">
        <f t="array" ref="F435">_xlfn.XLOOKUP('Cross Referenced Data'!$C435,CustomerSalesData[[#All],[Customer Name]],CustomerSalesData[[#All],[Age Group]],,)</f>
        <v>36 to 45</v>
      </c>
      <c r="G435" s="50" t="s">
        <v>8</v>
      </c>
      <c r="H435" s="51" cm="1">
        <f t="array" ref="H435">_xlfn.XLOOKUP('Cross Referenced Data'!$C435,CustomerSalesData[[#All],[Customer Name]],CustomerSalesData[[#All],[Total Purchases]],,,)</f>
        <v>4</v>
      </c>
      <c r="I435" s="50" t="str" cm="1">
        <f t="array" ref="I435">_xlfn.IFS(H435 &lt;= 10, "Low Purchaser", AND(H435 &gt; 10, H435 &lt;= 50), "Moderate Purchaser", AND(H435 &gt; 50, H435 &lt;= 80), "High Purchaser", H435 &gt; 80, "Top Purchaser")</f>
        <v>Low Purchaser</v>
      </c>
      <c r="J435" s="52" cm="1">
        <f t="array" ref="J435">_xlfn.XLOOKUP('Cross Referenced Data'!$C435,CustomerSalesData[[#All],[Customer Name]],CustomerSalesData[[#All],[Purchase Amount]],,)</f>
        <v>3024.09</v>
      </c>
      <c r="K435" s="50" t="str" cm="1">
        <f t="array" ref="K435">_xlfn.IFS(J435 &lt;= 500, "Low Value", AND(J435 &gt; 500, J435 &lt;= 2000), "Medium Value", AND(J435 &gt; 2000, J435 &lt;= 5000), "High Value", J435 &gt; 5000, "Premium Value")</f>
        <v>High Value</v>
      </c>
      <c r="L435" s="51" cm="1">
        <f t="array" ref="L435">_xlfn.XLOOKUP('Cross Referenced Data'!$C435,CustomerSalesData[[#All],[Customer Name]],CustomerSalesData[[#All],[Customer Since]],,)</f>
        <v>2022</v>
      </c>
      <c r="M435" s="51">
        <f t="shared" ca="1" si="6"/>
        <v>2</v>
      </c>
      <c r="N435" s="50" t="str" cm="1">
        <f t="array" aca="1" ref="N435" ca="1">_xlfn.IFS(M435 = 1, "New Member", AND(M435 &gt; 1, M435 &lt; 5), "Bronze Member", AND(M435 &gt;= 5, M435 &lt; 10), "Silver Member", M435 &gt;= 10, "Gold Member")</f>
        <v>Bronze Member</v>
      </c>
    </row>
    <row r="436" spans="2:14" x14ac:dyDescent="0.3">
      <c r="B436" s="45" t="str" cm="1">
        <f t="array" ref="B436">_xlfn.XLOOKUP('Cross Referenced Data'!$C436,CustomerPersonalData[[#All],[Customer Name]],CustomerPersonalData[[#All],[Customer ID]],,)</f>
        <v>CID0432</v>
      </c>
      <c r="C436" s="45" t="s">
        <v>870</v>
      </c>
      <c r="D436" s="46" t="s">
        <v>871</v>
      </c>
      <c r="E436" s="47">
        <v>50</v>
      </c>
      <c r="F436" s="46" t="str" cm="1">
        <f t="array" ref="F436">_xlfn.XLOOKUP('Cross Referenced Data'!$C436,CustomerSalesData[[#All],[Customer Name]],CustomerSalesData[[#All],[Age Group]],,)</f>
        <v>46 to 55</v>
      </c>
      <c r="G436" s="46" t="s">
        <v>13</v>
      </c>
      <c r="H436" s="47" cm="1">
        <f t="array" ref="H436">_xlfn.XLOOKUP('Cross Referenced Data'!$C436,CustomerSalesData[[#All],[Customer Name]],CustomerSalesData[[#All],[Total Purchases]],,,)</f>
        <v>52</v>
      </c>
      <c r="I436" s="46" t="str" cm="1">
        <f t="array" ref="I436">_xlfn.IFS(H436 &lt;= 10, "Low Purchaser", AND(H436 &gt; 10, H436 &lt;= 50), "Moderate Purchaser", AND(H436 &gt; 50, H436 &lt;= 80), "High Purchaser", H436 &gt; 80, "Top Purchaser")</f>
        <v>High Purchaser</v>
      </c>
      <c r="J436" s="48" cm="1">
        <f t="array" ref="J436">_xlfn.XLOOKUP('Cross Referenced Data'!$C436,CustomerSalesData[[#All],[Customer Name]],CustomerSalesData[[#All],[Purchase Amount]],,)</f>
        <v>592.36</v>
      </c>
      <c r="K436" s="46" t="str" cm="1">
        <f t="array" ref="K436">_xlfn.IFS(J436 &lt;= 500, "Low Value", AND(J436 &gt; 500, J436 &lt;= 2000), "Medium Value", AND(J436 &gt; 2000, J436 &lt;= 5000), "High Value", J436 &gt; 5000, "Premium Value")</f>
        <v>Medium Value</v>
      </c>
      <c r="L436" s="47" cm="1">
        <f t="array" ref="L436">_xlfn.XLOOKUP('Cross Referenced Data'!$C436,CustomerSalesData[[#All],[Customer Name]],CustomerSalesData[[#All],[Customer Since]],,)</f>
        <v>2020</v>
      </c>
      <c r="M436" s="47">
        <f t="shared" ca="1" si="6"/>
        <v>4</v>
      </c>
      <c r="N436" s="46" t="str" cm="1">
        <f t="array" aca="1" ref="N436" ca="1">_xlfn.IFS(M436 = 1, "New Member", AND(M436 &gt; 1, M436 &lt; 5), "Bronze Member", AND(M436 &gt;= 5, M436 &lt; 10), "Silver Member", M436 &gt;= 10, "Gold Member")</f>
        <v>Bronze Member</v>
      </c>
    </row>
    <row r="437" spans="2:14" x14ac:dyDescent="0.3">
      <c r="B437" s="49" t="str" cm="1">
        <f t="array" ref="B437">_xlfn.XLOOKUP('Cross Referenced Data'!$C437,CustomerPersonalData[[#All],[Customer Name]],CustomerPersonalData[[#All],[Customer ID]],,)</f>
        <v>CID0433</v>
      </c>
      <c r="C437" s="49" t="s">
        <v>872</v>
      </c>
      <c r="D437" s="50" t="s">
        <v>873</v>
      </c>
      <c r="E437" s="51">
        <v>23</v>
      </c>
      <c r="F437" s="50" t="str" cm="1">
        <f t="array" ref="F437">_xlfn.XLOOKUP('Cross Referenced Data'!$C437,CustomerSalesData[[#All],[Customer Name]],CustomerSalesData[[#All],[Age Group]],,)</f>
        <v>18 to 25</v>
      </c>
      <c r="G437" s="50" t="s">
        <v>8</v>
      </c>
      <c r="H437" s="51" cm="1">
        <f t="array" ref="H437">_xlfn.XLOOKUP('Cross Referenced Data'!$C437,CustomerSalesData[[#All],[Customer Name]],CustomerSalesData[[#All],[Total Purchases]],,,)</f>
        <v>99</v>
      </c>
      <c r="I437" s="50" t="str" cm="1">
        <f t="array" ref="I437">_xlfn.IFS(H437 &lt;= 10, "Low Purchaser", AND(H437 &gt; 10, H437 &lt;= 50), "Moderate Purchaser", AND(H437 &gt; 50, H437 &lt;= 80), "High Purchaser", H437 &gt; 80, "Top Purchaser")</f>
        <v>Top Purchaser</v>
      </c>
      <c r="J437" s="52" cm="1">
        <f t="array" ref="J437">_xlfn.XLOOKUP('Cross Referenced Data'!$C437,CustomerSalesData[[#All],[Customer Name]],CustomerSalesData[[#All],[Purchase Amount]],,)</f>
        <v>1687.4</v>
      </c>
      <c r="K437" s="50" t="str" cm="1">
        <f t="array" ref="K437">_xlfn.IFS(J437 &lt;= 500, "Low Value", AND(J437 &gt; 500, J437 &lt;= 2000), "Medium Value", AND(J437 &gt; 2000, J437 &lt;= 5000), "High Value", J437 &gt; 5000, "Premium Value")</f>
        <v>Medium Value</v>
      </c>
      <c r="L437" s="51" cm="1">
        <f t="array" ref="L437">_xlfn.XLOOKUP('Cross Referenced Data'!$C437,CustomerSalesData[[#All],[Customer Name]],CustomerSalesData[[#All],[Customer Since]],,)</f>
        <v>2012</v>
      </c>
      <c r="M437" s="51">
        <f t="shared" ca="1" si="6"/>
        <v>12</v>
      </c>
      <c r="N437" s="50" t="str" cm="1">
        <f t="array" aca="1" ref="N437" ca="1">_xlfn.IFS(M437 = 1, "New Member", AND(M437 &gt; 1, M437 &lt; 5), "Bronze Member", AND(M437 &gt;= 5, M437 &lt; 10), "Silver Member", M437 &gt;= 10, "Gold Member")</f>
        <v>Gold Member</v>
      </c>
    </row>
    <row r="438" spans="2:14" x14ac:dyDescent="0.3">
      <c r="B438" s="45" t="str" cm="1">
        <f t="array" ref="B438">_xlfn.XLOOKUP('Cross Referenced Data'!$C438,CustomerPersonalData[[#All],[Customer Name]],CustomerPersonalData[[#All],[Customer ID]],,)</f>
        <v>CID0434</v>
      </c>
      <c r="C438" s="45" t="s">
        <v>874</v>
      </c>
      <c r="D438" s="46" t="s">
        <v>875</v>
      </c>
      <c r="E438" s="47">
        <v>29</v>
      </c>
      <c r="F438" s="46" t="str" cm="1">
        <f t="array" ref="F438">_xlfn.XLOOKUP('Cross Referenced Data'!$C438,CustomerSalesData[[#All],[Customer Name]],CustomerSalesData[[#All],[Age Group]],,)</f>
        <v>26 to 35</v>
      </c>
      <c r="G438" s="46" t="s">
        <v>8</v>
      </c>
      <c r="H438" s="47" cm="1">
        <f t="array" ref="H438">_xlfn.XLOOKUP('Cross Referenced Data'!$C438,CustomerSalesData[[#All],[Customer Name]],CustomerSalesData[[#All],[Total Purchases]],,,)</f>
        <v>37</v>
      </c>
      <c r="I438" s="46" t="str" cm="1">
        <f t="array" ref="I438">_xlfn.IFS(H438 &lt;= 10, "Low Purchaser", AND(H438 &gt; 10, H438 &lt;= 50), "Moderate Purchaser", AND(H438 &gt; 50, H438 &lt;= 80), "High Purchaser", H438 &gt; 80, "Top Purchaser")</f>
        <v>Moderate Purchaser</v>
      </c>
      <c r="J438" s="48" cm="1">
        <f t="array" ref="J438">_xlfn.XLOOKUP('Cross Referenced Data'!$C438,CustomerSalesData[[#All],[Customer Name]],CustomerSalesData[[#All],[Purchase Amount]],,)</f>
        <v>3180.64</v>
      </c>
      <c r="K438" s="46" t="str" cm="1">
        <f t="array" ref="K438">_xlfn.IFS(J438 &lt;= 500, "Low Value", AND(J438 &gt; 500, J438 &lt;= 2000), "Medium Value", AND(J438 &gt; 2000, J438 &lt;= 5000), "High Value", J438 &gt; 5000, "Premium Value")</f>
        <v>High Value</v>
      </c>
      <c r="L438" s="47" cm="1">
        <f t="array" ref="L438">_xlfn.XLOOKUP('Cross Referenced Data'!$C438,CustomerSalesData[[#All],[Customer Name]],CustomerSalesData[[#All],[Customer Since]],,)</f>
        <v>2013</v>
      </c>
      <c r="M438" s="47">
        <f t="shared" ca="1" si="6"/>
        <v>11</v>
      </c>
      <c r="N438" s="46" t="str" cm="1">
        <f t="array" aca="1" ref="N438" ca="1">_xlfn.IFS(M438 = 1, "New Member", AND(M438 &gt; 1, M438 &lt; 5), "Bronze Member", AND(M438 &gt;= 5, M438 &lt; 10), "Silver Member", M438 &gt;= 10, "Gold Member")</f>
        <v>Gold Member</v>
      </c>
    </row>
    <row r="439" spans="2:14" x14ac:dyDescent="0.3">
      <c r="B439" s="49" t="str" cm="1">
        <f t="array" ref="B439">_xlfn.XLOOKUP('Cross Referenced Data'!$C439,CustomerPersonalData[[#All],[Customer Name]],CustomerPersonalData[[#All],[Customer ID]],,)</f>
        <v>CID0435</v>
      </c>
      <c r="C439" s="49" t="s">
        <v>876</v>
      </c>
      <c r="D439" s="50" t="s">
        <v>877</v>
      </c>
      <c r="E439" s="51">
        <v>69</v>
      </c>
      <c r="F439" s="50" t="str" cm="1">
        <f t="array" ref="F439">_xlfn.XLOOKUP('Cross Referenced Data'!$C439,CustomerSalesData[[#All],[Customer Name]],CustomerSalesData[[#All],[Age Group]],,)</f>
        <v>66 to 70</v>
      </c>
      <c r="G439" s="50" t="s">
        <v>8</v>
      </c>
      <c r="H439" s="51" cm="1">
        <f t="array" ref="H439">_xlfn.XLOOKUP('Cross Referenced Data'!$C439,CustomerSalesData[[#All],[Customer Name]],CustomerSalesData[[#All],[Total Purchases]],,,)</f>
        <v>23</v>
      </c>
      <c r="I439" s="50" t="str" cm="1">
        <f t="array" ref="I439">_xlfn.IFS(H439 &lt;= 10, "Low Purchaser", AND(H439 &gt; 10, H439 &lt;= 50), "Moderate Purchaser", AND(H439 &gt; 50, H439 &lt;= 80), "High Purchaser", H439 &gt; 80, "Top Purchaser")</f>
        <v>Moderate Purchaser</v>
      </c>
      <c r="J439" s="52" cm="1">
        <f t="array" ref="J439">_xlfn.XLOOKUP('Cross Referenced Data'!$C439,CustomerSalesData[[#All],[Customer Name]],CustomerSalesData[[#All],[Purchase Amount]],,)</f>
        <v>7611.33</v>
      </c>
      <c r="K439" s="50" t="str" cm="1">
        <f t="array" ref="K439">_xlfn.IFS(J439 &lt;= 500, "Low Value", AND(J439 &gt; 500, J439 &lt;= 2000), "Medium Value", AND(J439 &gt; 2000, J439 &lt;= 5000), "High Value", J439 &gt; 5000, "Premium Value")</f>
        <v>Premium Value</v>
      </c>
      <c r="L439" s="51" cm="1">
        <f t="array" ref="L439">_xlfn.XLOOKUP('Cross Referenced Data'!$C439,CustomerSalesData[[#All],[Customer Name]],CustomerSalesData[[#All],[Customer Since]],,)</f>
        <v>2022</v>
      </c>
      <c r="M439" s="51">
        <f t="shared" ca="1" si="6"/>
        <v>2</v>
      </c>
      <c r="N439" s="50" t="str" cm="1">
        <f t="array" aca="1" ref="N439" ca="1">_xlfn.IFS(M439 = 1, "New Member", AND(M439 &gt; 1, M439 &lt; 5), "Bronze Member", AND(M439 &gt;= 5, M439 &lt; 10), "Silver Member", M439 &gt;= 10, "Gold Member")</f>
        <v>Bronze Member</v>
      </c>
    </row>
    <row r="440" spans="2:14" x14ac:dyDescent="0.3">
      <c r="B440" s="45" t="str" cm="1">
        <f t="array" ref="B440">_xlfn.XLOOKUP('Cross Referenced Data'!$C440,CustomerPersonalData[[#All],[Customer Name]],CustomerPersonalData[[#All],[Customer ID]],,)</f>
        <v>CID0436</v>
      </c>
      <c r="C440" s="45" t="s">
        <v>878</v>
      </c>
      <c r="D440" s="46" t="s">
        <v>879</v>
      </c>
      <c r="E440" s="47">
        <v>27</v>
      </c>
      <c r="F440" s="46" t="str" cm="1">
        <f t="array" ref="F440">_xlfn.XLOOKUP('Cross Referenced Data'!$C440,CustomerSalesData[[#All],[Customer Name]],CustomerSalesData[[#All],[Age Group]],,)</f>
        <v>26 to 35</v>
      </c>
      <c r="G440" s="46" t="s">
        <v>13</v>
      </c>
      <c r="H440" s="47" cm="1">
        <f t="array" ref="H440">_xlfn.XLOOKUP('Cross Referenced Data'!$C440,CustomerSalesData[[#All],[Customer Name]],CustomerSalesData[[#All],[Total Purchases]],,,)</f>
        <v>74</v>
      </c>
      <c r="I440" s="46" t="str" cm="1">
        <f t="array" ref="I440">_xlfn.IFS(H440 &lt;= 10, "Low Purchaser", AND(H440 &gt; 10, H440 &lt;= 50), "Moderate Purchaser", AND(H440 &gt; 50, H440 &lt;= 80), "High Purchaser", H440 &gt; 80, "Top Purchaser")</f>
        <v>High Purchaser</v>
      </c>
      <c r="J440" s="48" cm="1">
        <f t="array" ref="J440">_xlfn.XLOOKUP('Cross Referenced Data'!$C440,CustomerSalesData[[#All],[Customer Name]],CustomerSalesData[[#All],[Purchase Amount]],,)</f>
        <v>7711.75</v>
      </c>
      <c r="K440" s="46" t="str" cm="1">
        <f t="array" ref="K440">_xlfn.IFS(J440 &lt;= 500, "Low Value", AND(J440 &gt; 500, J440 &lt;= 2000), "Medium Value", AND(J440 &gt; 2000, J440 &lt;= 5000), "High Value", J440 &gt; 5000, "Premium Value")</f>
        <v>Premium Value</v>
      </c>
      <c r="L440" s="47" cm="1">
        <f t="array" ref="L440">_xlfn.XLOOKUP('Cross Referenced Data'!$C440,CustomerSalesData[[#All],[Customer Name]],CustomerSalesData[[#All],[Customer Since]],,)</f>
        <v>2021</v>
      </c>
      <c r="M440" s="47">
        <f t="shared" ca="1" si="6"/>
        <v>3</v>
      </c>
      <c r="N440" s="46" t="str" cm="1">
        <f t="array" aca="1" ref="N440" ca="1">_xlfn.IFS(M440 = 1, "New Member", AND(M440 &gt; 1, M440 &lt; 5), "Bronze Member", AND(M440 &gt;= 5, M440 &lt; 10), "Silver Member", M440 &gt;= 10, "Gold Member")</f>
        <v>Bronze Member</v>
      </c>
    </row>
    <row r="441" spans="2:14" x14ac:dyDescent="0.3">
      <c r="B441" s="49" t="str" cm="1">
        <f t="array" ref="B441">_xlfn.XLOOKUP('Cross Referenced Data'!$C441,CustomerPersonalData[[#All],[Customer Name]],CustomerPersonalData[[#All],[Customer ID]],,)</f>
        <v>CID0437</v>
      </c>
      <c r="C441" s="49" t="s">
        <v>880</v>
      </c>
      <c r="D441" s="50" t="s">
        <v>881</v>
      </c>
      <c r="E441" s="51">
        <v>24</v>
      </c>
      <c r="F441" s="50" t="str" cm="1">
        <f t="array" ref="F441">_xlfn.XLOOKUP('Cross Referenced Data'!$C441,CustomerSalesData[[#All],[Customer Name]],CustomerSalesData[[#All],[Age Group]],,)</f>
        <v>18 to 25</v>
      </c>
      <c r="G441" s="50" t="s">
        <v>13</v>
      </c>
      <c r="H441" s="51" cm="1">
        <f t="array" ref="H441">_xlfn.XLOOKUP('Cross Referenced Data'!$C441,CustomerSalesData[[#All],[Customer Name]],CustomerSalesData[[#All],[Total Purchases]],,,)</f>
        <v>63</v>
      </c>
      <c r="I441" s="50" t="str" cm="1">
        <f t="array" ref="I441">_xlfn.IFS(H441 &lt;= 10, "Low Purchaser", AND(H441 &gt; 10, H441 &lt;= 50), "Moderate Purchaser", AND(H441 &gt; 50, H441 &lt;= 80), "High Purchaser", H441 &gt; 80, "Top Purchaser")</f>
        <v>High Purchaser</v>
      </c>
      <c r="J441" s="52" cm="1">
        <f t="array" ref="J441">_xlfn.XLOOKUP('Cross Referenced Data'!$C441,CustomerSalesData[[#All],[Customer Name]],CustomerSalesData[[#All],[Purchase Amount]],,)</f>
        <v>7837.63</v>
      </c>
      <c r="K441" s="50" t="str" cm="1">
        <f t="array" ref="K441">_xlfn.IFS(J441 &lt;= 500, "Low Value", AND(J441 &gt; 500, J441 &lt;= 2000), "Medium Value", AND(J441 &gt; 2000, J441 &lt;= 5000), "High Value", J441 &gt; 5000, "Premium Value")</f>
        <v>Premium Value</v>
      </c>
      <c r="L441" s="51" cm="1">
        <f t="array" ref="L441">_xlfn.XLOOKUP('Cross Referenced Data'!$C441,CustomerSalesData[[#All],[Customer Name]],CustomerSalesData[[#All],[Customer Since]],,)</f>
        <v>2015</v>
      </c>
      <c r="M441" s="51">
        <f t="shared" ca="1" si="6"/>
        <v>9</v>
      </c>
      <c r="N441" s="50" t="str" cm="1">
        <f t="array" aca="1" ref="N441" ca="1">_xlfn.IFS(M441 = 1, "New Member", AND(M441 &gt; 1, M441 &lt; 5), "Bronze Member", AND(M441 &gt;= 5, M441 &lt; 10), "Silver Member", M441 &gt;= 10, "Gold Member")</f>
        <v>Silver Member</v>
      </c>
    </row>
    <row r="442" spans="2:14" x14ac:dyDescent="0.3">
      <c r="B442" s="45" t="str" cm="1">
        <f t="array" ref="B442">_xlfn.XLOOKUP('Cross Referenced Data'!$C442,CustomerPersonalData[[#All],[Customer Name]],CustomerPersonalData[[#All],[Customer ID]],,)</f>
        <v>CID0438</v>
      </c>
      <c r="C442" s="45" t="s">
        <v>882</v>
      </c>
      <c r="D442" s="46" t="s">
        <v>883</v>
      </c>
      <c r="E442" s="47">
        <v>60</v>
      </c>
      <c r="F442" s="46" t="str" cm="1">
        <f t="array" ref="F442">_xlfn.XLOOKUP('Cross Referenced Data'!$C442,CustomerSalesData[[#All],[Customer Name]],CustomerSalesData[[#All],[Age Group]],,)</f>
        <v>56 to 65</v>
      </c>
      <c r="G442" s="46" t="s">
        <v>8</v>
      </c>
      <c r="H442" s="47" cm="1">
        <f t="array" ref="H442">_xlfn.XLOOKUP('Cross Referenced Data'!$C442,CustomerSalesData[[#All],[Customer Name]],CustomerSalesData[[#All],[Total Purchases]],,,)</f>
        <v>55</v>
      </c>
      <c r="I442" s="46" t="str" cm="1">
        <f t="array" ref="I442">_xlfn.IFS(H442 &lt;= 10, "Low Purchaser", AND(H442 &gt; 10, H442 &lt;= 50), "Moderate Purchaser", AND(H442 &gt; 50, H442 &lt;= 80), "High Purchaser", H442 &gt; 80, "Top Purchaser")</f>
        <v>High Purchaser</v>
      </c>
      <c r="J442" s="48" cm="1">
        <f t="array" ref="J442">_xlfn.XLOOKUP('Cross Referenced Data'!$C442,CustomerSalesData[[#All],[Customer Name]],CustomerSalesData[[#All],[Purchase Amount]],,)</f>
        <v>9736.18</v>
      </c>
      <c r="K442" s="46" t="str" cm="1">
        <f t="array" ref="K442">_xlfn.IFS(J442 &lt;= 500, "Low Value", AND(J442 &gt; 500, J442 &lt;= 2000), "Medium Value", AND(J442 &gt; 2000, J442 &lt;= 5000), "High Value", J442 &gt; 5000, "Premium Value")</f>
        <v>Premium Value</v>
      </c>
      <c r="L442" s="47" cm="1">
        <f t="array" ref="L442">_xlfn.XLOOKUP('Cross Referenced Data'!$C442,CustomerSalesData[[#All],[Customer Name]],CustomerSalesData[[#All],[Customer Since]],,)</f>
        <v>2015</v>
      </c>
      <c r="M442" s="47">
        <f t="shared" ca="1" si="6"/>
        <v>9</v>
      </c>
      <c r="N442" s="46" t="str" cm="1">
        <f t="array" aca="1" ref="N442" ca="1">_xlfn.IFS(M442 = 1, "New Member", AND(M442 &gt; 1, M442 &lt; 5), "Bronze Member", AND(M442 &gt;= 5, M442 &lt; 10), "Silver Member", M442 &gt;= 10, "Gold Member")</f>
        <v>Silver Member</v>
      </c>
    </row>
    <row r="443" spans="2:14" x14ac:dyDescent="0.3">
      <c r="B443" s="49" t="str" cm="1">
        <f t="array" ref="B443">_xlfn.XLOOKUP('Cross Referenced Data'!$C443,CustomerPersonalData[[#All],[Customer Name]],CustomerPersonalData[[#All],[Customer ID]],,)</f>
        <v>CID0439</v>
      </c>
      <c r="C443" s="49" t="s">
        <v>884</v>
      </c>
      <c r="D443" s="50" t="s">
        <v>885</v>
      </c>
      <c r="E443" s="51">
        <v>45</v>
      </c>
      <c r="F443" s="50" t="str" cm="1">
        <f t="array" ref="F443">_xlfn.XLOOKUP('Cross Referenced Data'!$C443,CustomerSalesData[[#All],[Customer Name]],CustomerSalesData[[#All],[Age Group]],,)</f>
        <v>36 to 45</v>
      </c>
      <c r="G443" s="50" t="s">
        <v>13</v>
      </c>
      <c r="H443" s="51" cm="1">
        <f t="array" ref="H443">_xlfn.XLOOKUP('Cross Referenced Data'!$C443,CustomerSalesData[[#All],[Customer Name]],CustomerSalesData[[#All],[Total Purchases]],,,)</f>
        <v>94</v>
      </c>
      <c r="I443" s="50" t="str" cm="1">
        <f t="array" ref="I443">_xlfn.IFS(H443 &lt;= 10, "Low Purchaser", AND(H443 &gt; 10, H443 &lt;= 50), "Moderate Purchaser", AND(H443 &gt; 50, H443 &lt;= 80), "High Purchaser", H443 &gt; 80, "Top Purchaser")</f>
        <v>Top Purchaser</v>
      </c>
      <c r="J443" s="52" cm="1">
        <f t="array" ref="J443">_xlfn.XLOOKUP('Cross Referenced Data'!$C443,CustomerSalesData[[#All],[Customer Name]],CustomerSalesData[[#All],[Purchase Amount]],,)</f>
        <v>4591.07</v>
      </c>
      <c r="K443" s="50" t="str" cm="1">
        <f t="array" ref="K443">_xlfn.IFS(J443 &lt;= 500, "Low Value", AND(J443 &gt; 500, J443 &lt;= 2000), "Medium Value", AND(J443 &gt; 2000, J443 &lt;= 5000), "High Value", J443 &gt; 5000, "Premium Value")</f>
        <v>High Value</v>
      </c>
      <c r="L443" s="51" cm="1">
        <f t="array" ref="L443">_xlfn.XLOOKUP('Cross Referenced Data'!$C443,CustomerSalesData[[#All],[Customer Name]],CustomerSalesData[[#All],[Customer Since]],,)</f>
        <v>2012</v>
      </c>
      <c r="M443" s="51">
        <f t="shared" ca="1" si="6"/>
        <v>12</v>
      </c>
      <c r="N443" s="50" t="str" cm="1">
        <f t="array" aca="1" ref="N443" ca="1">_xlfn.IFS(M443 = 1, "New Member", AND(M443 &gt; 1, M443 &lt; 5), "Bronze Member", AND(M443 &gt;= 5, M443 &lt; 10), "Silver Member", M443 &gt;= 10, "Gold Member")</f>
        <v>Gold Member</v>
      </c>
    </row>
    <row r="444" spans="2:14" x14ac:dyDescent="0.3">
      <c r="B444" s="45" t="str" cm="1">
        <f t="array" ref="B444">_xlfn.XLOOKUP('Cross Referenced Data'!$C444,CustomerPersonalData[[#All],[Customer Name]],CustomerPersonalData[[#All],[Customer ID]],,)</f>
        <v>CID0440</v>
      </c>
      <c r="C444" s="45" t="s">
        <v>886</v>
      </c>
      <c r="D444" s="46" t="s">
        <v>887</v>
      </c>
      <c r="E444" s="47">
        <v>25</v>
      </c>
      <c r="F444" s="46" t="str" cm="1">
        <f t="array" ref="F444">_xlfn.XLOOKUP('Cross Referenced Data'!$C444,CustomerSalesData[[#All],[Customer Name]],CustomerSalesData[[#All],[Age Group]],,)</f>
        <v>18 to 25</v>
      </c>
      <c r="G444" s="46" t="s">
        <v>13</v>
      </c>
      <c r="H444" s="47" cm="1">
        <f t="array" ref="H444">_xlfn.XLOOKUP('Cross Referenced Data'!$C444,CustomerSalesData[[#All],[Customer Name]],CustomerSalesData[[#All],[Total Purchases]],,,)</f>
        <v>42</v>
      </c>
      <c r="I444" s="46" t="str" cm="1">
        <f t="array" ref="I444">_xlfn.IFS(H444 &lt;= 10, "Low Purchaser", AND(H444 &gt; 10, H444 &lt;= 50), "Moderate Purchaser", AND(H444 &gt; 50, H444 &lt;= 80), "High Purchaser", H444 &gt; 80, "Top Purchaser")</f>
        <v>Moderate Purchaser</v>
      </c>
      <c r="J444" s="48" cm="1">
        <f t="array" ref="J444">_xlfn.XLOOKUP('Cross Referenced Data'!$C444,CustomerSalesData[[#All],[Customer Name]],CustomerSalesData[[#All],[Purchase Amount]],,)</f>
        <v>2411.5100000000002</v>
      </c>
      <c r="K444" s="46" t="str" cm="1">
        <f t="array" ref="K444">_xlfn.IFS(J444 &lt;= 500, "Low Value", AND(J444 &gt; 500, J444 &lt;= 2000), "Medium Value", AND(J444 &gt; 2000, J444 &lt;= 5000), "High Value", J444 &gt; 5000, "Premium Value")</f>
        <v>High Value</v>
      </c>
      <c r="L444" s="47" cm="1">
        <f t="array" ref="L444">_xlfn.XLOOKUP('Cross Referenced Data'!$C444,CustomerSalesData[[#All],[Customer Name]],CustomerSalesData[[#All],[Customer Since]],,)</f>
        <v>2012</v>
      </c>
      <c r="M444" s="47">
        <f t="shared" ca="1" si="6"/>
        <v>12</v>
      </c>
      <c r="N444" s="46" t="str" cm="1">
        <f t="array" aca="1" ref="N444" ca="1">_xlfn.IFS(M444 = 1, "New Member", AND(M444 &gt; 1, M444 &lt; 5), "Bronze Member", AND(M444 &gt;= 5, M444 &lt; 10), "Silver Member", M444 &gt;= 10, "Gold Member")</f>
        <v>Gold Member</v>
      </c>
    </row>
    <row r="445" spans="2:14" x14ac:dyDescent="0.3">
      <c r="B445" s="49" t="str" cm="1">
        <f t="array" ref="B445">_xlfn.XLOOKUP('Cross Referenced Data'!$C445,CustomerPersonalData[[#All],[Customer Name]],CustomerPersonalData[[#All],[Customer ID]],,)</f>
        <v>CID0441</v>
      </c>
      <c r="C445" s="49" t="s">
        <v>888</v>
      </c>
      <c r="D445" s="50" t="s">
        <v>889</v>
      </c>
      <c r="E445" s="51">
        <v>60</v>
      </c>
      <c r="F445" s="50" t="str" cm="1">
        <f t="array" ref="F445">_xlfn.XLOOKUP('Cross Referenced Data'!$C445,CustomerSalesData[[#All],[Customer Name]],CustomerSalesData[[#All],[Age Group]],,)</f>
        <v>56 to 65</v>
      </c>
      <c r="G445" s="50" t="s">
        <v>13</v>
      </c>
      <c r="H445" s="51" cm="1">
        <f t="array" ref="H445">_xlfn.XLOOKUP('Cross Referenced Data'!$C445,CustomerSalesData[[#All],[Customer Name]],CustomerSalesData[[#All],[Total Purchases]],,,)</f>
        <v>84</v>
      </c>
      <c r="I445" s="50" t="str" cm="1">
        <f t="array" ref="I445">_xlfn.IFS(H445 &lt;= 10, "Low Purchaser", AND(H445 &gt; 10, H445 &lt;= 50), "Moderate Purchaser", AND(H445 &gt; 50, H445 &lt;= 80), "High Purchaser", H445 &gt; 80, "Top Purchaser")</f>
        <v>Top Purchaser</v>
      </c>
      <c r="J445" s="52" cm="1">
        <f t="array" ref="J445">_xlfn.XLOOKUP('Cross Referenced Data'!$C445,CustomerSalesData[[#All],[Customer Name]],CustomerSalesData[[#All],[Purchase Amount]],,)</f>
        <v>417.06</v>
      </c>
      <c r="K445" s="50" t="str" cm="1">
        <f t="array" ref="K445">_xlfn.IFS(J445 &lt;= 500, "Low Value", AND(J445 &gt; 500, J445 &lt;= 2000), "Medium Value", AND(J445 &gt; 2000, J445 &lt;= 5000), "High Value", J445 &gt; 5000, "Premium Value")</f>
        <v>Low Value</v>
      </c>
      <c r="L445" s="51" cm="1">
        <f t="array" ref="L445">_xlfn.XLOOKUP('Cross Referenced Data'!$C445,CustomerSalesData[[#All],[Customer Name]],CustomerSalesData[[#All],[Customer Since]],,)</f>
        <v>2018</v>
      </c>
      <c r="M445" s="51">
        <f t="shared" ca="1" si="6"/>
        <v>6</v>
      </c>
      <c r="N445" s="50" t="str" cm="1">
        <f t="array" aca="1" ref="N445" ca="1">_xlfn.IFS(M445 = 1, "New Member", AND(M445 &gt; 1, M445 &lt; 5), "Bronze Member", AND(M445 &gt;= 5, M445 &lt; 10), "Silver Member", M445 &gt;= 10, "Gold Member")</f>
        <v>Silver Member</v>
      </c>
    </row>
    <row r="446" spans="2:14" x14ac:dyDescent="0.3">
      <c r="B446" s="45" t="str" cm="1">
        <f t="array" ref="B446">_xlfn.XLOOKUP('Cross Referenced Data'!$C446,CustomerPersonalData[[#All],[Customer Name]],CustomerPersonalData[[#All],[Customer ID]],,)</f>
        <v>CID0442</v>
      </c>
      <c r="C446" s="45" t="s">
        <v>890</v>
      </c>
      <c r="D446" s="46" t="s">
        <v>891</v>
      </c>
      <c r="E446" s="47">
        <v>41</v>
      </c>
      <c r="F446" s="46" t="str" cm="1">
        <f t="array" ref="F446">_xlfn.XLOOKUP('Cross Referenced Data'!$C446,CustomerSalesData[[#All],[Customer Name]],CustomerSalesData[[#All],[Age Group]],,)</f>
        <v>36 to 45</v>
      </c>
      <c r="G446" s="46" t="s">
        <v>8</v>
      </c>
      <c r="H446" s="47" cm="1">
        <f t="array" ref="H446">_xlfn.XLOOKUP('Cross Referenced Data'!$C446,CustomerSalesData[[#All],[Customer Name]],CustomerSalesData[[#All],[Total Purchases]],,,)</f>
        <v>38</v>
      </c>
      <c r="I446" s="46" t="str" cm="1">
        <f t="array" ref="I446">_xlfn.IFS(H446 &lt;= 10, "Low Purchaser", AND(H446 &gt; 10, H446 &lt;= 50), "Moderate Purchaser", AND(H446 &gt; 50, H446 &lt;= 80), "High Purchaser", H446 &gt; 80, "Top Purchaser")</f>
        <v>Moderate Purchaser</v>
      </c>
      <c r="J446" s="48" cm="1">
        <f t="array" ref="J446">_xlfn.XLOOKUP('Cross Referenced Data'!$C446,CustomerSalesData[[#All],[Customer Name]],CustomerSalesData[[#All],[Purchase Amount]],,)</f>
        <v>9467.07</v>
      </c>
      <c r="K446" s="46" t="str" cm="1">
        <f t="array" ref="K446">_xlfn.IFS(J446 &lt;= 500, "Low Value", AND(J446 &gt; 500, J446 &lt;= 2000), "Medium Value", AND(J446 &gt; 2000, J446 &lt;= 5000), "High Value", J446 &gt; 5000, "Premium Value")</f>
        <v>Premium Value</v>
      </c>
      <c r="L446" s="47" cm="1">
        <f t="array" ref="L446">_xlfn.XLOOKUP('Cross Referenced Data'!$C446,CustomerSalesData[[#All],[Customer Name]],CustomerSalesData[[#All],[Customer Since]],,)</f>
        <v>2018</v>
      </c>
      <c r="M446" s="47">
        <f t="shared" ca="1" si="6"/>
        <v>6</v>
      </c>
      <c r="N446" s="46" t="str" cm="1">
        <f t="array" aca="1" ref="N446" ca="1">_xlfn.IFS(M446 = 1, "New Member", AND(M446 &gt; 1, M446 &lt; 5), "Bronze Member", AND(M446 &gt;= 5, M446 &lt; 10), "Silver Member", M446 &gt;= 10, "Gold Member")</f>
        <v>Silver Member</v>
      </c>
    </row>
    <row r="447" spans="2:14" x14ac:dyDescent="0.3">
      <c r="B447" s="49" t="str" cm="1">
        <f t="array" ref="B447">_xlfn.XLOOKUP('Cross Referenced Data'!$C447,CustomerPersonalData[[#All],[Customer Name]],CustomerPersonalData[[#All],[Customer ID]],,)</f>
        <v>CID0443</v>
      </c>
      <c r="C447" s="49" t="s">
        <v>892</v>
      </c>
      <c r="D447" s="50" t="s">
        <v>893</v>
      </c>
      <c r="E447" s="51">
        <v>70</v>
      </c>
      <c r="F447" s="50" t="str" cm="1">
        <f t="array" ref="F447">_xlfn.XLOOKUP('Cross Referenced Data'!$C447,CustomerSalesData[[#All],[Customer Name]],CustomerSalesData[[#All],[Age Group]],,)</f>
        <v>66 to 70</v>
      </c>
      <c r="G447" s="50" t="s">
        <v>8</v>
      </c>
      <c r="H447" s="51" cm="1">
        <f t="array" ref="H447">_xlfn.XLOOKUP('Cross Referenced Data'!$C447,CustomerSalesData[[#All],[Customer Name]],CustomerSalesData[[#All],[Total Purchases]],,,)</f>
        <v>22</v>
      </c>
      <c r="I447" s="50" t="str" cm="1">
        <f t="array" ref="I447">_xlfn.IFS(H447 &lt;= 10, "Low Purchaser", AND(H447 &gt; 10, H447 &lt;= 50), "Moderate Purchaser", AND(H447 &gt; 50, H447 &lt;= 80), "High Purchaser", H447 &gt; 80, "Top Purchaser")</f>
        <v>Moderate Purchaser</v>
      </c>
      <c r="J447" s="52" cm="1">
        <f t="array" ref="J447">_xlfn.XLOOKUP('Cross Referenced Data'!$C447,CustomerSalesData[[#All],[Customer Name]],CustomerSalesData[[#All],[Purchase Amount]],,)</f>
        <v>3415.39</v>
      </c>
      <c r="K447" s="50" t="str" cm="1">
        <f t="array" ref="K447">_xlfn.IFS(J447 &lt;= 500, "Low Value", AND(J447 &gt; 500, J447 &lt;= 2000), "Medium Value", AND(J447 &gt; 2000, J447 &lt;= 5000), "High Value", J447 &gt; 5000, "Premium Value")</f>
        <v>High Value</v>
      </c>
      <c r="L447" s="51" cm="1">
        <f t="array" ref="L447">_xlfn.XLOOKUP('Cross Referenced Data'!$C447,CustomerSalesData[[#All],[Customer Name]],CustomerSalesData[[#All],[Customer Since]],,)</f>
        <v>2020</v>
      </c>
      <c r="M447" s="51">
        <f t="shared" ca="1" si="6"/>
        <v>4</v>
      </c>
      <c r="N447" s="50" t="str" cm="1">
        <f t="array" aca="1" ref="N447" ca="1">_xlfn.IFS(M447 = 1, "New Member", AND(M447 &gt; 1, M447 &lt; 5), "Bronze Member", AND(M447 &gt;= 5, M447 &lt; 10), "Silver Member", M447 &gt;= 10, "Gold Member")</f>
        <v>Bronze Member</v>
      </c>
    </row>
    <row r="448" spans="2:14" x14ac:dyDescent="0.3">
      <c r="B448" s="45" t="str" cm="1">
        <f t="array" ref="B448">_xlfn.XLOOKUP('Cross Referenced Data'!$C448,CustomerPersonalData[[#All],[Customer Name]],CustomerPersonalData[[#All],[Customer ID]],,)</f>
        <v>CID0444</v>
      </c>
      <c r="C448" s="45" t="s">
        <v>894</v>
      </c>
      <c r="D448" s="46" t="s">
        <v>895</v>
      </c>
      <c r="E448" s="47">
        <v>34</v>
      </c>
      <c r="F448" s="46" t="str" cm="1">
        <f t="array" ref="F448">_xlfn.XLOOKUP('Cross Referenced Data'!$C448,CustomerSalesData[[#All],[Customer Name]],CustomerSalesData[[#All],[Age Group]],,)</f>
        <v>26 to 35</v>
      </c>
      <c r="G448" s="46" t="s">
        <v>13</v>
      </c>
      <c r="H448" s="47" cm="1">
        <f t="array" ref="H448">_xlfn.XLOOKUP('Cross Referenced Data'!$C448,CustomerSalesData[[#All],[Customer Name]],CustomerSalesData[[#All],[Total Purchases]],,,)</f>
        <v>79</v>
      </c>
      <c r="I448" s="46" t="str" cm="1">
        <f t="array" ref="I448">_xlfn.IFS(H448 &lt;= 10, "Low Purchaser", AND(H448 &gt; 10, H448 &lt;= 50), "Moderate Purchaser", AND(H448 &gt; 50, H448 &lt;= 80), "High Purchaser", H448 &gt; 80, "Top Purchaser")</f>
        <v>High Purchaser</v>
      </c>
      <c r="J448" s="48" cm="1">
        <f t="array" ref="J448">_xlfn.XLOOKUP('Cross Referenced Data'!$C448,CustomerSalesData[[#All],[Customer Name]],CustomerSalesData[[#All],[Purchase Amount]],,)</f>
        <v>7402.1</v>
      </c>
      <c r="K448" s="46" t="str" cm="1">
        <f t="array" ref="K448">_xlfn.IFS(J448 &lt;= 500, "Low Value", AND(J448 &gt; 500, J448 &lt;= 2000), "Medium Value", AND(J448 &gt; 2000, J448 &lt;= 5000), "High Value", J448 &gt; 5000, "Premium Value")</f>
        <v>Premium Value</v>
      </c>
      <c r="L448" s="47" cm="1">
        <f t="array" ref="L448">_xlfn.XLOOKUP('Cross Referenced Data'!$C448,CustomerSalesData[[#All],[Customer Name]],CustomerSalesData[[#All],[Customer Since]],,)</f>
        <v>2011</v>
      </c>
      <c r="M448" s="47">
        <f t="shared" ca="1" si="6"/>
        <v>13</v>
      </c>
      <c r="N448" s="46" t="str" cm="1">
        <f t="array" aca="1" ref="N448" ca="1">_xlfn.IFS(M448 = 1, "New Member", AND(M448 &gt; 1, M448 &lt; 5), "Bronze Member", AND(M448 &gt;= 5, M448 &lt; 10), "Silver Member", M448 &gt;= 10, "Gold Member")</f>
        <v>Gold Member</v>
      </c>
    </row>
    <row r="449" spans="2:14" x14ac:dyDescent="0.3">
      <c r="B449" s="49" t="str" cm="1">
        <f t="array" ref="B449">_xlfn.XLOOKUP('Cross Referenced Data'!$C449,CustomerPersonalData[[#All],[Customer Name]],CustomerPersonalData[[#All],[Customer ID]],,)</f>
        <v>CID0445</v>
      </c>
      <c r="C449" s="49" t="s">
        <v>896</v>
      </c>
      <c r="D449" s="50" t="s">
        <v>897</v>
      </c>
      <c r="E449" s="51">
        <v>65</v>
      </c>
      <c r="F449" s="50" t="str" cm="1">
        <f t="array" ref="F449">_xlfn.XLOOKUP('Cross Referenced Data'!$C449,CustomerSalesData[[#All],[Customer Name]],CustomerSalesData[[#All],[Age Group]],,)</f>
        <v>56 to 65</v>
      </c>
      <c r="G449" s="50" t="s">
        <v>13</v>
      </c>
      <c r="H449" s="51" cm="1">
        <f t="array" ref="H449">_xlfn.XLOOKUP('Cross Referenced Data'!$C449,CustomerSalesData[[#All],[Customer Name]],CustomerSalesData[[#All],[Total Purchases]],,,)</f>
        <v>73</v>
      </c>
      <c r="I449" s="50" t="str" cm="1">
        <f t="array" ref="I449">_xlfn.IFS(H449 &lt;= 10, "Low Purchaser", AND(H449 &gt; 10, H449 &lt;= 50), "Moderate Purchaser", AND(H449 &gt; 50, H449 &lt;= 80), "High Purchaser", H449 &gt; 80, "Top Purchaser")</f>
        <v>High Purchaser</v>
      </c>
      <c r="J449" s="52" cm="1">
        <f t="array" ref="J449">_xlfn.XLOOKUP('Cross Referenced Data'!$C449,CustomerSalesData[[#All],[Customer Name]],CustomerSalesData[[#All],[Purchase Amount]],,)</f>
        <v>2036.86</v>
      </c>
      <c r="K449" s="50" t="str" cm="1">
        <f t="array" ref="K449">_xlfn.IFS(J449 &lt;= 500, "Low Value", AND(J449 &gt; 500, J449 &lt;= 2000), "Medium Value", AND(J449 &gt; 2000, J449 &lt;= 5000), "High Value", J449 &gt; 5000, "Premium Value")</f>
        <v>High Value</v>
      </c>
      <c r="L449" s="51" cm="1">
        <f t="array" ref="L449">_xlfn.XLOOKUP('Cross Referenced Data'!$C449,CustomerSalesData[[#All],[Customer Name]],CustomerSalesData[[#All],[Customer Since]],,)</f>
        <v>2021</v>
      </c>
      <c r="M449" s="51">
        <f t="shared" ca="1" si="6"/>
        <v>3</v>
      </c>
      <c r="N449" s="50" t="str" cm="1">
        <f t="array" aca="1" ref="N449" ca="1">_xlfn.IFS(M449 = 1, "New Member", AND(M449 &gt; 1, M449 &lt; 5), "Bronze Member", AND(M449 &gt;= 5, M449 &lt; 10), "Silver Member", M449 &gt;= 10, "Gold Member")</f>
        <v>Bronze Member</v>
      </c>
    </row>
    <row r="450" spans="2:14" x14ac:dyDescent="0.3">
      <c r="B450" s="45" t="str" cm="1">
        <f t="array" ref="B450">_xlfn.XLOOKUP('Cross Referenced Data'!$C450,CustomerPersonalData[[#All],[Customer Name]],CustomerPersonalData[[#All],[Customer ID]],,)</f>
        <v>CID0446</v>
      </c>
      <c r="C450" s="45" t="s">
        <v>898</v>
      </c>
      <c r="D450" s="46" t="s">
        <v>899</v>
      </c>
      <c r="E450" s="47">
        <v>35</v>
      </c>
      <c r="F450" s="46" t="str" cm="1">
        <f t="array" ref="F450">_xlfn.XLOOKUP('Cross Referenced Data'!$C450,CustomerSalesData[[#All],[Customer Name]],CustomerSalesData[[#All],[Age Group]],,)</f>
        <v>26 to 35</v>
      </c>
      <c r="G450" s="46" t="s">
        <v>8</v>
      </c>
      <c r="H450" s="47" cm="1">
        <f t="array" ref="H450">_xlfn.XLOOKUP('Cross Referenced Data'!$C450,CustomerSalesData[[#All],[Customer Name]],CustomerSalesData[[#All],[Total Purchases]],,,)</f>
        <v>4</v>
      </c>
      <c r="I450" s="46" t="str" cm="1">
        <f t="array" ref="I450">_xlfn.IFS(H450 &lt;= 10, "Low Purchaser", AND(H450 &gt; 10, H450 &lt;= 50), "Moderate Purchaser", AND(H450 &gt; 50, H450 &lt;= 80), "High Purchaser", H450 &gt; 80, "Top Purchaser")</f>
        <v>Low Purchaser</v>
      </c>
      <c r="J450" s="48" cm="1">
        <f t="array" ref="J450">_xlfn.XLOOKUP('Cross Referenced Data'!$C450,CustomerSalesData[[#All],[Customer Name]],CustomerSalesData[[#All],[Purchase Amount]],,)</f>
        <v>8853.6299999999992</v>
      </c>
      <c r="K450" s="46" t="str" cm="1">
        <f t="array" ref="K450">_xlfn.IFS(J450 &lt;= 500, "Low Value", AND(J450 &gt; 500, J450 &lt;= 2000), "Medium Value", AND(J450 &gt; 2000, J450 &lt;= 5000), "High Value", J450 &gt; 5000, "Premium Value")</f>
        <v>Premium Value</v>
      </c>
      <c r="L450" s="47" cm="1">
        <f t="array" ref="L450">_xlfn.XLOOKUP('Cross Referenced Data'!$C450,CustomerSalesData[[#All],[Customer Name]],CustomerSalesData[[#All],[Customer Since]],,)</f>
        <v>2012</v>
      </c>
      <c r="M450" s="47">
        <f t="shared" ca="1" si="6"/>
        <v>12</v>
      </c>
      <c r="N450" s="46" t="str" cm="1">
        <f t="array" aca="1" ref="N450" ca="1">_xlfn.IFS(M450 = 1, "New Member", AND(M450 &gt; 1, M450 &lt; 5), "Bronze Member", AND(M450 &gt;= 5, M450 &lt; 10), "Silver Member", M450 &gt;= 10, "Gold Member")</f>
        <v>Gold Member</v>
      </c>
    </row>
    <row r="451" spans="2:14" x14ac:dyDescent="0.3">
      <c r="B451" s="49" t="str" cm="1">
        <f t="array" ref="B451">_xlfn.XLOOKUP('Cross Referenced Data'!$C451,CustomerPersonalData[[#All],[Customer Name]],CustomerPersonalData[[#All],[Customer ID]],,)</f>
        <v>CID0447</v>
      </c>
      <c r="C451" s="49" t="s">
        <v>900</v>
      </c>
      <c r="D451" s="50" t="s">
        <v>901</v>
      </c>
      <c r="E451" s="51">
        <v>66</v>
      </c>
      <c r="F451" s="50" t="str" cm="1">
        <f t="array" ref="F451">_xlfn.XLOOKUP('Cross Referenced Data'!$C451,CustomerSalesData[[#All],[Customer Name]],CustomerSalesData[[#All],[Age Group]],,)</f>
        <v>66 to 70</v>
      </c>
      <c r="G451" s="50" t="s">
        <v>8</v>
      </c>
      <c r="H451" s="51" cm="1">
        <f t="array" ref="H451">_xlfn.XLOOKUP('Cross Referenced Data'!$C451,CustomerSalesData[[#All],[Customer Name]],CustomerSalesData[[#All],[Total Purchases]],,,)</f>
        <v>93</v>
      </c>
      <c r="I451" s="50" t="str" cm="1">
        <f t="array" ref="I451">_xlfn.IFS(H451 &lt;= 10, "Low Purchaser", AND(H451 &gt; 10, H451 &lt;= 50), "Moderate Purchaser", AND(H451 &gt; 50, H451 &lt;= 80), "High Purchaser", H451 &gt; 80, "Top Purchaser")</f>
        <v>Top Purchaser</v>
      </c>
      <c r="J451" s="52" cm="1">
        <f t="array" ref="J451">_xlfn.XLOOKUP('Cross Referenced Data'!$C451,CustomerSalesData[[#All],[Customer Name]],CustomerSalesData[[#All],[Purchase Amount]],,)</f>
        <v>1669.92</v>
      </c>
      <c r="K451" s="50" t="str" cm="1">
        <f t="array" ref="K451">_xlfn.IFS(J451 &lt;= 500, "Low Value", AND(J451 &gt; 500, J451 &lt;= 2000), "Medium Value", AND(J451 &gt; 2000, J451 &lt;= 5000), "High Value", J451 &gt; 5000, "Premium Value")</f>
        <v>Medium Value</v>
      </c>
      <c r="L451" s="51" cm="1">
        <f t="array" ref="L451">_xlfn.XLOOKUP('Cross Referenced Data'!$C451,CustomerSalesData[[#All],[Customer Name]],CustomerSalesData[[#All],[Customer Since]],,)</f>
        <v>2014</v>
      </c>
      <c r="M451" s="51">
        <f t="shared" ca="1" si="6"/>
        <v>10</v>
      </c>
      <c r="N451" s="50" t="str" cm="1">
        <f t="array" aca="1" ref="N451" ca="1">_xlfn.IFS(M451 = 1, "New Member", AND(M451 &gt; 1, M451 &lt; 5), "Bronze Member", AND(M451 &gt;= 5, M451 &lt; 10), "Silver Member", M451 &gt;= 10, "Gold Member")</f>
        <v>Gold Member</v>
      </c>
    </row>
    <row r="452" spans="2:14" x14ac:dyDescent="0.3">
      <c r="B452" s="45" t="str" cm="1">
        <f t="array" ref="B452">_xlfn.XLOOKUP('Cross Referenced Data'!$C452,CustomerPersonalData[[#All],[Customer Name]],CustomerPersonalData[[#All],[Customer ID]],,)</f>
        <v>CID0448</v>
      </c>
      <c r="C452" s="45" t="s">
        <v>902</v>
      </c>
      <c r="D452" s="46" t="s">
        <v>903</v>
      </c>
      <c r="E452" s="47">
        <v>29</v>
      </c>
      <c r="F452" s="46" t="str" cm="1">
        <f t="array" ref="F452">_xlfn.XLOOKUP('Cross Referenced Data'!$C452,CustomerSalesData[[#All],[Customer Name]],CustomerSalesData[[#All],[Age Group]],,)</f>
        <v>26 to 35</v>
      </c>
      <c r="G452" s="46" t="s">
        <v>13</v>
      </c>
      <c r="H452" s="47" cm="1">
        <f t="array" ref="H452">_xlfn.XLOOKUP('Cross Referenced Data'!$C452,CustomerSalesData[[#All],[Customer Name]],CustomerSalesData[[#All],[Total Purchases]],,,)</f>
        <v>64</v>
      </c>
      <c r="I452" s="46" t="str" cm="1">
        <f t="array" ref="I452">_xlfn.IFS(H452 &lt;= 10, "Low Purchaser", AND(H452 &gt; 10, H452 &lt;= 50), "Moderate Purchaser", AND(H452 &gt; 50, H452 &lt;= 80), "High Purchaser", H452 &gt; 80, "Top Purchaser")</f>
        <v>High Purchaser</v>
      </c>
      <c r="J452" s="48" cm="1">
        <f t="array" ref="J452">_xlfn.XLOOKUP('Cross Referenced Data'!$C452,CustomerSalesData[[#All],[Customer Name]],CustomerSalesData[[#All],[Purchase Amount]],,)</f>
        <v>7669.61</v>
      </c>
      <c r="K452" s="46" t="str" cm="1">
        <f t="array" ref="K452">_xlfn.IFS(J452 &lt;= 500, "Low Value", AND(J452 &gt; 500, J452 &lt;= 2000), "Medium Value", AND(J452 &gt; 2000, J452 &lt;= 5000), "High Value", J452 &gt; 5000, "Premium Value")</f>
        <v>Premium Value</v>
      </c>
      <c r="L452" s="47" cm="1">
        <f t="array" ref="L452">_xlfn.XLOOKUP('Cross Referenced Data'!$C452,CustomerSalesData[[#All],[Customer Name]],CustomerSalesData[[#All],[Customer Since]],,)</f>
        <v>2010</v>
      </c>
      <c r="M452" s="47">
        <f t="shared" ca="1" si="6"/>
        <v>14</v>
      </c>
      <c r="N452" s="46" t="str" cm="1">
        <f t="array" aca="1" ref="N452" ca="1">_xlfn.IFS(M452 = 1, "New Member", AND(M452 &gt; 1, M452 &lt; 5), "Bronze Member", AND(M452 &gt;= 5, M452 &lt; 10), "Silver Member", M452 &gt;= 10, "Gold Member")</f>
        <v>Gold Member</v>
      </c>
    </row>
    <row r="453" spans="2:14" x14ac:dyDescent="0.3">
      <c r="B453" s="49" t="str" cm="1">
        <f t="array" ref="B453">_xlfn.XLOOKUP('Cross Referenced Data'!$C453,CustomerPersonalData[[#All],[Customer Name]],CustomerPersonalData[[#All],[Customer ID]],,)</f>
        <v>CID0449</v>
      </c>
      <c r="C453" s="49" t="s">
        <v>904</v>
      </c>
      <c r="D453" s="50" t="s">
        <v>905</v>
      </c>
      <c r="E453" s="51">
        <v>27</v>
      </c>
      <c r="F453" s="50" t="str" cm="1">
        <f t="array" ref="F453">_xlfn.XLOOKUP('Cross Referenced Data'!$C453,CustomerSalesData[[#All],[Customer Name]],CustomerSalesData[[#All],[Age Group]],,)</f>
        <v>26 to 35</v>
      </c>
      <c r="G453" s="50" t="s">
        <v>8</v>
      </c>
      <c r="H453" s="51" cm="1">
        <f t="array" ref="H453">_xlfn.XLOOKUP('Cross Referenced Data'!$C453,CustomerSalesData[[#All],[Customer Name]],CustomerSalesData[[#All],[Total Purchases]],,,)</f>
        <v>91</v>
      </c>
      <c r="I453" s="50" t="str" cm="1">
        <f t="array" ref="I453">_xlfn.IFS(H453 &lt;= 10, "Low Purchaser", AND(H453 &gt; 10, H453 &lt;= 50), "Moderate Purchaser", AND(H453 &gt; 50, H453 &lt;= 80), "High Purchaser", H453 &gt; 80, "Top Purchaser")</f>
        <v>Top Purchaser</v>
      </c>
      <c r="J453" s="52" cm="1">
        <f t="array" ref="J453">_xlfn.XLOOKUP('Cross Referenced Data'!$C453,CustomerSalesData[[#All],[Customer Name]],CustomerSalesData[[#All],[Purchase Amount]],,)</f>
        <v>151.06</v>
      </c>
      <c r="K453" s="50" t="str" cm="1">
        <f t="array" ref="K453">_xlfn.IFS(J453 &lt;= 500, "Low Value", AND(J453 &gt; 500, J453 &lt;= 2000), "Medium Value", AND(J453 &gt; 2000, J453 &lt;= 5000), "High Value", J453 &gt; 5000, "Premium Value")</f>
        <v>Low Value</v>
      </c>
      <c r="L453" s="51" cm="1">
        <f t="array" ref="L453">_xlfn.XLOOKUP('Cross Referenced Data'!$C453,CustomerSalesData[[#All],[Customer Name]],CustomerSalesData[[#All],[Customer Since]],,)</f>
        <v>2023</v>
      </c>
      <c r="M453" s="51">
        <f t="shared" ref="M453:M504" ca="1" si="7">YEAR(TODAY())-L453</f>
        <v>1</v>
      </c>
      <c r="N453" s="50" t="str" cm="1">
        <f t="array" aca="1" ref="N453" ca="1">_xlfn.IFS(M453 = 1, "New Member", AND(M453 &gt; 1, M453 &lt; 5), "Bronze Member", AND(M453 &gt;= 5, M453 &lt; 10), "Silver Member", M453 &gt;= 10, "Gold Member")</f>
        <v>New Member</v>
      </c>
    </row>
    <row r="454" spans="2:14" x14ac:dyDescent="0.3">
      <c r="B454" s="45" t="str" cm="1">
        <f t="array" ref="B454">_xlfn.XLOOKUP('Cross Referenced Data'!$C454,CustomerPersonalData[[#All],[Customer Name]],CustomerPersonalData[[#All],[Customer ID]],,)</f>
        <v>CID0450</v>
      </c>
      <c r="C454" s="45" t="s">
        <v>906</v>
      </c>
      <c r="D454" s="46" t="s">
        <v>907</v>
      </c>
      <c r="E454" s="47">
        <v>50</v>
      </c>
      <c r="F454" s="46" t="str" cm="1">
        <f t="array" ref="F454">_xlfn.XLOOKUP('Cross Referenced Data'!$C454,CustomerSalesData[[#All],[Customer Name]],CustomerSalesData[[#All],[Age Group]],,)</f>
        <v>46 to 55</v>
      </c>
      <c r="G454" s="46" t="s">
        <v>13</v>
      </c>
      <c r="H454" s="47" cm="1">
        <f t="array" ref="H454">_xlfn.XLOOKUP('Cross Referenced Data'!$C454,CustomerSalesData[[#All],[Customer Name]],CustomerSalesData[[#All],[Total Purchases]],,,)</f>
        <v>36</v>
      </c>
      <c r="I454" s="46" t="str" cm="1">
        <f t="array" ref="I454">_xlfn.IFS(H454 &lt;= 10, "Low Purchaser", AND(H454 &gt; 10, H454 &lt;= 50), "Moderate Purchaser", AND(H454 &gt; 50, H454 &lt;= 80), "High Purchaser", H454 &gt; 80, "Top Purchaser")</f>
        <v>Moderate Purchaser</v>
      </c>
      <c r="J454" s="48" cm="1">
        <f t="array" ref="J454">_xlfn.XLOOKUP('Cross Referenced Data'!$C454,CustomerSalesData[[#All],[Customer Name]],CustomerSalesData[[#All],[Purchase Amount]],,)</f>
        <v>769.54</v>
      </c>
      <c r="K454" s="46" t="str" cm="1">
        <f t="array" ref="K454">_xlfn.IFS(J454 &lt;= 500, "Low Value", AND(J454 &gt; 500, J454 &lt;= 2000), "Medium Value", AND(J454 &gt; 2000, J454 &lt;= 5000), "High Value", J454 &gt; 5000, "Premium Value")</f>
        <v>Medium Value</v>
      </c>
      <c r="L454" s="47" cm="1">
        <f t="array" ref="L454">_xlfn.XLOOKUP('Cross Referenced Data'!$C454,CustomerSalesData[[#All],[Customer Name]],CustomerSalesData[[#All],[Customer Since]],,)</f>
        <v>2013</v>
      </c>
      <c r="M454" s="47">
        <f t="shared" ca="1" si="7"/>
        <v>11</v>
      </c>
      <c r="N454" s="46" t="str" cm="1">
        <f t="array" aca="1" ref="N454" ca="1">_xlfn.IFS(M454 = 1, "New Member", AND(M454 &gt; 1, M454 &lt; 5), "Bronze Member", AND(M454 &gt;= 5, M454 &lt; 10), "Silver Member", M454 &gt;= 10, "Gold Member")</f>
        <v>Gold Member</v>
      </c>
    </row>
    <row r="455" spans="2:14" x14ac:dyDescent="0.3">
      <c r="B455" s="49" t="str" cm="1">
        <f t="array" ref="B455">_xlfn.XLOOKUP('Cross Referenced Data'!$C455,CustomerPersonalData[[#All],[Customer Name]],CustomerPersonalData[[#All],[Customer ID]],,)</f>
        <v>CID0451</v>
      </c>
      <c r="C455" s="49" t="s">
        <v>908</v>
      </c>
      <c r="D455" s="50" t="s">
        <v>909</v>
      </c>
      <c r="E455" s="51">
        <v>22</v>
      </c>
      <c r="F455" s="50" t="str" cm="1">
        <f t="array" ref="F455">_xlfn.XLOOKUP('Cross Referenced Data'!$C455,CustomerSalesData[[#All],[Customer Name]],CustomerSalesData[[#All],[Age Group]],,)</f>
        <v>18 to 25</v>
      </c>
      <c r="G455" s="50" t="s">
        <v>8</v>
      </c>
      <c r="H455" s="51" cm="1">
        <f t="array" ref="H455">_xlfn.XLOOKUP('Cross Referenced Data'!$C455,CustomerSalesData[[#All],[Customer Name]],CustomerSalesData[[#All],[Total Purchases]],,,)</f>
        <v>55</v>
      </c>
      <c r="I455" s="50" t="str" cm="1">
        <f t="array" ref="I455">_xlfn.IFS(H455 &lt;= 10, "Low Purchaser", AND(H455 &gt; 10, H455 &lt;= 50), "Moderate Purchaser", AND(H455 &gt; 50, H455 &lt;= 80), "High Purchaser", H455 &gt; 80, "Top Purchaser")</f>
        <v>High Purchaser</v>
      </c>
      <c r="J455" s="52" cm="1">
        <f t="array" ref="J455">_xlfn.XLOOKUP('Cross Referenced Data'!$C455,CustomerSalesData[[#All],[Customer Name]],CustomerSalesData[[#All],[Purchase Amount]],,)</f>
        <v>7390.71</v>
      </c>
      <c r="K455" s="50" t="str" cm="1">
        <f t="array" ref="K455">_xlfn.IFS(J455 &lt;= 500, "Low Value", AND(J455 &gt; 500, J455 &lt;= 2000), "Medium Value", AND(J455 &gt; 2000, J455 &lt;= 5000), "High Value", J455 &gt; 5000, "Premium Value")</f>
        <v>Premium Value</v>
      </c>
      <c r="L455" s="51" cm="1">
        <f t="array" ref="L455">_xlfn.XLOOKUP('Cross Referenced Data'!$C455,CustomerSalesData[[#All],[Customer Name]],CustomerSalesData[[#All],[Customer Since]],,)</f>
        <v>2016</v>
      </c>
      <c r="M455" s="51">
        <f t="shared" ca="1" si="7"/>
        <v>8</v>
      </c>
      <c r="N455" s="50" t="str" cm="1">
        <f t="array" aca="1" ref="N455" ca="1">_xlfn.IFS(M455 = 1, "New Member", AND(M455 &gt; 1, M455 &lt; 5), "Bronze Member", AND(M455 &gt;= 5, M455 &lt; 10), "Silver Member", M455 &gt;= 10, "Gold Member")</f>
        <v>Silver Member</v>
      </c>
    </row>
    <row r="456" spans="2:14" x14ac:dyDescent="0.3">
      <c r="B456" s="45" t="str" cm="1">
        <f t="array" ref="B456">_xlfn.XLOOKUP('Cross Referenced Data'!$C456,CustomerPersonalData[[#All],[Customer Name]],CustomerPersonalData[[#All],[Customer ID]],,)</f>
        <v>CID0452</v>
      </c>
      <c r="C456" s="45" t="s">
        <v>910</v>
      </c>
      <c r="D456" s="46" t="s">
        <v>911</v>
      </c>
      <c r="E456" s="47">
        <v>65</v>
      </c>
      <c r="F456" s="46" t="str" cm="1">
        <f t="array" ref="F456">_xlfn.XLOOKUP('Cross Referenced Data'!$C456,CustomerSalesData[[#All],[Customer Name]],CustomerSalesData[[#All],[Age Group]],,)</f>
        <v>56 to 65</v>
      </c>
      <c r="G456" s="46" t="s">
        <v>8</v>
      </c>
      <c r="H456" s="47" cm="1">
        <f t="array" ref="H456">_xlfn.XLOOKUP('Cross Referenced Data'!$C456,CustomerSalesData[[#All],[Customer Name]],CustomerSalesData[[#All],[Total Purchases]],,,)</f>
        <v>43</v>
      </c>
      <c r="I456" s="46" t="str" cm="1">
        <f t="array" ref="I456">_xlfn.IFS(H456 &lt;= 10, "Low Purchaser", AND(H456 &gt; 10, H456 &lt;= 50), "Moderate Purchaser", AND(H456 &gt; 50, H456 &lt;= 80), "High Purchaser", H456 &gt; 80, "Top Purchaser")</f>
        <v>Moderate Purchaser</v>
      </c>
      <c r="J456" s="48" cm="1">
        <f t="array" ref="J456">_xlfn.XLOOKUP('Cross Referenced Data'!$C456,CustomerSalesData[[#All],[Customer Name]],CustomerSalesData[[#All],[Purchase Amount]],,)</f>
        <v>9411.4599999999991</v>
      </c>
      <c r="K456" s="46" t="str" cm="1">
        <f t="array" ref="K456">_xlfn.IFS(J456 &lt;= 500, "Low Value", AND(J456 &gt; 500, J456 &lt;= 2000), "Medium Value", AND(J456 &gt; 2000, J456 &lt;= 5000), "High Value", J456 &gt; 5000, "Premium Value")</f>
        <v>Premium Value</v>
      </c>
      <c r="L456" s="47" cm="1">
        <f t="array" ref="L456">_xlfn.XLOOKUP('Cross Referenced Data'!$C456,CustomerSalesData[[#All],[Customer Name]],CustomerSalesData[[#All],[Customer Since]],,)</f>
        <v>2019</v>
      </c>
      <c r="M456" s="47">
        <f t="shared" ca="1" si="7"/>
        <v>5</v>
      </c>
      <c r="N456" s="46" t="str" cm="1">
        <f t="array" aca="1" ref="N456" ca="1">_xlfn.IFS(M456 = 1, "New Member", AND(M456 &gt; 1, M456 &lt; 5), "Bronze Member", AND(M456 &gt;= 5, M456 &lt; 10), "Silver Member", M456 &gt;= 10, "Gold Member")</f>
        <v>Silver Member</v>
      </c>
    </row>
    <row r="457" spans="2:14" x14ac:dyDescent="0.3">
      <c r="B457" s="49" t="str" cm="1">
        <f t="array" ref="B457">_xlfn.XLOOKUP('Cross Referenced Data'!$C457,CustomerPersonalData[[#All],[Customer Name]],CustomerPersonalData[[#All],[Customer ID]],,)</f>
        <v>CID0453</v>
      </c>
      <c r="C457" s="49" t="s">
        <v>912</v>
      </c>
      <c r="D457" s="50" t="s">
        <v>913</v>
      </c>
      <c r="E457" s="51">
        <v>20</v>
      </c>
      <c r="F457" s="50" t="str" cm="1">
        <f t="array" ref="F457">_xlfn.XLOOKUP('Cross Referenced Data'!$C457,CustomerSalesData[[#All],[Customer Name]],CustomerSalesData[[#All],[Age Group]],,)</f>
        <v>18 to 25</v>
      </c>
      <c r="G457" s="50" t="s">
        <v>13</v>
      </c>
      <c r="H457" s="51" cm="1">
        <f t="array" ref="H457">_xlfn.XLOOKUP('Cross Referenced Data'!$C457,CustomerSalesData[[#All],[Customer Name]],CustomerSalesData[[#All],[Total Purchases]],,,)</f>
        <v>74</v>
      </c>
      <c r="I457" s="50" t="str" cm="1">
        <f t="array" ref="I457">_xlfn.IFS(H457 &lt;= 10, "Low Purchaser", AND(H457 &gt; 10, H457 &lt;= 50), "Moderate Purchaser", AND(H457 &gt; 50, H457 &lt;= 80), "High Purchaser", H457 &gt; 80, "Top Purchaser")</f>
        <v>High Purchaser</v>
      </c>
      <c r="J457" s="52" cm="1">
        <f t="array" ref="J457">_xlfn.XLOOKUP('Cross Referenced Data'!$C457,CustomerSalesData[[#All],[Customer Name]],CustomerSalesData[[#All],[Purchase Amount]],,)</f>
        <v>2005.2</v>
      </c>
      <c r="K457" s="50" t="str" cm="1">
        <f t="array" ref="K457">_xlfn.IFS(J457 &lt;= 500, "Low Value", AND(J457 &gt; 500, J457 &lt;= 2000), "Medium Value", AND(J457 &gt; 2000, J457 &lt;= 5000), "High Value", J457 &gt; 5000, "Premium Value")</f>
        <v>High Value</v>
      </c>
      <c r="L457" s="51" cm="1">
        <f t="array" ref="L457">_xlfn.XLOOKUP('Cross Referenced Data'!$C457,CustomerSalesData[[#All],[Customer Name]],CustomerSalesData[[#All],[Customer Since]],,)</f>
        <v>2023</v>
      </c>
      <c r="M457" s="51">
        <f t="shared" ca="1" si="7"/>
        <v>1</v>
      </c>
      <c r="N457" s="50" t="str" cm="1">
        <f t="array" aca="1" ref="N457" ca="1">_xlfn.IFS(M457 = 1, "New Member", AND(M457 &gt; 1, M457 &lt; 5), "Bronze Member", AND(M457 &gt;= 5, M457 &lt; 10), "Silver Member", M457 &gt;= 10, "Gold Member")</f>
        <v>New Member</v>
      </c>
    </row>
    <row r="458" spans="2:14" x14ac:dyDescent="0.3">
      <c r="B458" s="45" t="str" cm="1">
        <f t="array" ref="B458">_xlfn.XLOOKUP('Cross Referenced Data'!$C458,CustomerPersonalData[[#All],[Customer Name]],CustomerPersonalData[[#All],[Customer ID]],,)</f>
        <v>CID0454</v>
      </c>
      <c r="C458" s="45" t="s">
        <v>914</v>
      </c>
      <c r="D458" s="46" t="s">
        <v>915</v>
      </c>
      <c r="E458" s="47">
        <v>38</v>
      </c>
      <c r="F458" s="46" t="str" cm="1">
        <f t="array" ref="F458">_xlfn.XLOOKUP('Cross Referenced Data'!$C458,CustomerSalesData[[#All],[Customer Name]],CustomerSalesData[[#All],[Age Group]],,)</f>
        <v>36 to 45</v>
      </c>
      <c r="G458" s="46" t="s">
        <v>8</v>
      </c>
      <c r="H458" s="47" cm="1">
        <f t="array" ref="H458">_xlfn.XLOOKUP('Cross Referenced Data'!$C458,CustomerSalesData[[#All],[Customer Name]],CustomerSalesData[[#All],[Total Purchases]],,,)</f>
        <v>45</v>
      </c>
      <c r="I458" s="46" t="str" cm="1">
        <f t="array" ref="I458">_xlfn.IFS(H458 &lt;= 10, "Low Purchaser", AND(H458 &gt; 10, H458 &lt;= 50), "Moderate Purchaser", AND(H458 &gt; 50, H458 &lt;= 80), "High Purchaser", H458 &gt; 80, "Top Purchaser")</f>
        <v>Moderate Purchaser</v>
      </c>
      <c r="J458" s="48" cm="1">
        <f t="array" ref="J458">_xlfn.XLOOKUP('Cross Referenced Data'!$C458,CustomerSalesData[[#All],[Customer Name]],CustomerSalesData[[#All],[Purchase Amount]],,)</f>
        <v>655.51</v>
      </c>
      <c r="K458" s="46" t="str" cm="1">
        <f t="array" ref="K458">_xlfn.IFS(J458 &lt;= 500, "Low Value", AND(J458 &gt; 500, J458 &lt;= 2000), "Medium Value", AND(J458 &gt; 2000, J458 &lt;= 5000), "High Value", J458 &gt; 5000, "Premium Value")</f>
        <v>Medium Value</v>
      </c>
      <c r="L458" s="47" cm="1">
        <f t="array" ref="L458">_xlfn.XLOOKUP('Cross Referenced Data'!$C458,CustomerSalesData[[#All],[Customer Name]],CustomerSalesData[[#All],[Customer Since]],,)</f>
        <v>2015</v>
      </c>
      <c r="M458" s="47">
        <f t="shared" ca="1" si="7"/>
        <v>9</v>
      </c>
      <c r="N458" s="46" t="str" cm="1">
        <f t="array" aca="1" ref="N458" ca="1">_xlfn.IFS(M458 = 1, "New Member", AND(M458 &gt; 1, M458 &lt; 5), "Bronze Member", AND(M458 &gt;= 5, M458 &lt; 10), "Silver Member", M458 &gt;= 10, "Gold Member")</f>
        <v>Silver Member</v>
      </c>
    </row>
    <row r="459" spans="2:14" x14ac:dyDescent="0.3">
      <c r="B459" s="49" t="str" cm="1">
        <f t="array" ref="B459">_xlfn.XLOOKUP('Cross Referenced Data'!$C459,CustomerPersonalData[[#All],[Customer Name]],CustomerPersonalData[[#All],[Customer ID]],,)</f>
        <v>CID0455</v>
      </c>
      <c r="C459" s="49" t="s">
        <v>916</v>
      </c>
      <c r="D459" s="50" t="s">
        <v>917</v>
      </c>
      <c r="E459" s="51">
        <v>69</v>
      </c>
      <c r="F459" s="50" t="str" cm="1">
        <f t="array" ref="F459">_xlfn.XLOOKUP('Cross Referenced Data'!$C459,CustomerSalesData[[#All],[Customer Name]],CustomerSalesData[[#All],[Age Group]],,)</f>
        <v>66 to 70</v>
      </c>
      <c r="G459" s="50" t="s">
        <v>8</v>
      </c>
      <c r="H459" s="51" cm="1">
        <f t="array" ref="H459">_xlfn.XLOOKUP('Cross Referenced Data'!$C459,CustomerSalesData[[#All],[Customer Name]],CustomerSalesData[[#All],[Total Purchases]],,,)</f>
        <v>60</v>
      </c>
      <c r="I459" s="50" t="str" cm="1">
        <f t="array" ref="I459">_xlfn.IFS(H459 &lt;= 10, "Low Purchaser", AND(H459 &gt; 10, H459 &lt;= 50), "Moderate Purchaser", AND(H459 &gt; 50, H459 &lt;= 80), "High Purchaser", H459 &gt; 80, "Top Purchaser")</f>
        <v>High Purchaser</v>
      </c>
      <c r="J459" s="52" cm="1">
        <f t="array" ref="J459">_xlfn.XLOOKUP('Cross Referenced Data'!$C459,CustomerSalesData[[#All],[Customer Name]],CustomerSalesData[[#All],[Purchase Amount]],,)</f>
        <v>5751.77</v>
      </c>
      <c r="K459" s="50" t="str" cm="1">
        <f t="array" ref="K459">_xlfn.IFS(J459 &lt;= 500, "Low Value", AND(J459 &gt; 500, J459 &lt;= 2000), "Medium Value", AND(J459 &gt; 2000, J459 &lt;= 5000), "High Value", J459 &gt; 5000, "Premium Value")</f>
        <v>Premium Value</v>
      </c>
      <c r="L459" s="51" cm="1">
        <f t="array" ref="L459">_xlfn.XLOOKUP('Cross Referenced Data'!$C459,CustomerSalesData[[#All],[Customer Name]],CustomerSalesData[[#All],[Customer Since]],,)</f>
        <v>2011</v>
      </c>
      <c r="M459" s="51">
        <f t="shared" ca="1" si="7"/>
        <v>13</v>
      </c>
      <c r="N459" s="50" t="str" cm="1">
        <f t="array" aca="1" ref="N459" ca="1">_xlfn.IFS(M459 = 1, "New Member", AND(M459 &gt; 1, M459 &lt; 5), "Bronze Member", AND(M459 &gt;= 5, M459 &lt; 10), "Silver Member", M459 &gt;= 10, "Gold Member")</f>
        <v>Gold Member</v>
      </c>
    </row>
    <row r="460" spans="2:14" x14ac:dyDescent="0.3">
      <c r="B460" s="45" t="str" cm="1">
        <f t="array" ref="B460">_xlfn.XLOOKUP('Cross Referenced Data'!$C460,CustomerPersonalData[[#All],[Customer Name]],CustomerPersonalData[[#All],[Customer ID]],,)</f>
        <v>CID0456</v>
      </c>
      <c r="C460" s="45" t="s">
        <v>918</v>
      </c>
      <c r="D460" s="46" t="s">
        <v>919</v>
      </c>
      <c r="E460" s="47">
        <v>42</v>
      </c>
      <c r="F460" s="46" t="str" cm="1">
        <f t="array" ref="F460">_xlfn.XLOOKUP('Cross Referenced Data'!$C460,CustomerSalesData[[#All],[Customer Name]],CustomerSalesData[[#All],[Age Group]],,)</f>
        <v>36 to 45</v>
      </c>
      <c r="G460" s="46" t="s">
        <v>13</v>
      </c>
      <c r="H460" s="47" cm="1">
        <f t="array" ref="H460">_xlfn.XLOOKUP('Cross Referenced Data'!$C460,CustomerSalesData[[#All],[Customer Name]],CustomerSalesData[[#All],[Total Purchases]],,,)</f>
        <v>78</v>
      </c>
      <c r="I460" s="46" t="str" cm="1">
        <f t="array" ref="I460">_xlfn.IFS(H460 &lt;= 10, "Low Purchaser", AND(H460 &gt; 10, H460 &lt;= 50), "Moderate Purchaser", AND(H460 &gt; 50, H460 &lt;= 80), "High Purchaser", H460 &gt; 80, "Top Purchaser")</f>
        <v>High Purchaser</v>
      </c>
      <c r="J460" s="48" cm="1">
        <f t="array" ref="J460">_xlfn.XLOOKUP('Cross Referenced Data'!$C460,CustomerSalesData[[#All],[Customer Name]],CustomerSalesData[[#All],[Purchase Amount]],,)</f>
        <v>7876.96</v>
      </c>
      <c r="K460" s="46" t="str" cm="1">
        <f t="array" ref="K460">_xlfn.IFS(J460 &lt;= 500, "Low Value", AND(J460 &gt; 500, J460 &lt;= 2000), "Medium Value", AND(J460 &gt; 2000, J460 &lt;= 5000), "High Value", J460 &gt; 5000, "Premium Value")</f>
        <v>Premium Value</v>
      </c>
      <c r="L460" s="47" cm="1">
        <f t="array" ref="L460">_xlfn.XLOOKUP('Cross Referenced Data'!$C460,CustomerSalesData[[#All],[Customer Name]],CustomerSalesData[[#All],[Customer Since]],,)</f>
        <v>2012</v>
      </c>
      <c r="M460" s="47">
        <f t="shared" ca="1" si="7"/>
        <v>12</v>
      </c>
      <c r="N460" s="46" t="str" cm="1">
        <f t="array" aca="1" ref="N460" ca="1">_xlfn.IFS(M460 = 1, "New Member", AND(M460 &gt; 1, M460 &lt; 5), "Bronze Member", AND(M460 &gt;= 5, M460 &lt; 10), "Silver Member", M460 &gt;= 10, "Gold Member")</f>
        <v>Gold Member</v>
      </c>
    </row>
    <row r="461" spans="2:14" x14ac:dyDescent="0.3">
      <c r="B461" s="49" t="str" cm="1">
        <f t="array" ref="B461">_xlfn.XLOOKUP('Cross Referenced Data'!$C461,CustomerPersonalData[[#All],[Customer Name]],CustomerPersonalData[[#All],[Customer ID]],,)</f>
        <v>CID0457</v>
      </c>
      <c r="C461" s="49" t="s">
        <v>920</v>
      </c>
      <c r="D461" s="50" t="s">
        <v>921</v>
      </c>
      <c r="E461" s="51">
        <v>27</v>
      </c>
      <c r="F461" s="50" t="str" cm="1">
        <f t="array" ref="F461">_xlfn.XLOOKUP('Cross Referenced Data'!$C461,CustomerSalesData[[#All],[Customer Name]],CustomerSalesData[[#All],[Age Group]],,)</f>
        <v>26 to 35</v>
      </c>
      <c r="G461" s="50" t="s">
        <v>8</v>
      </c>
      <c r="H461" s="51" cm="1">
        <f t="array" ref="H461">_xlfn.XLOOKUP('Cross Referenced Data'!$C461,CustomerSalesData[[#All],[Customer Name]],CustomerSalesData[[#All],[Total Purchases]],,,)</f>
        <v>98</v>
      </c>
      <c r="I461" s="50" t="str" cm="1">
        <f t="array" ref="I461">_xlfn.IFS(H461 &lt;= 10, "Low Purchaser", AND(H461 &gt; 10, H461 &lt;= 50), "Moderate Purchaser", AND(H461 &gt; 50, H461 &lt;= 80), "High Purchaser", H461 &gt; 80, "Top Purchaser")</f>
        <v>Top Purchaser</v>
      </c>
      <c r="J461" s="52" cm="1">
        <f t="array" ref="J461">_xlfn.XLOOKUP('Cross Referenced Data'!$C461,CustomerSalesData[[#All],[Customer Name]],CustomerSalesData[[#All],[Purchase Amount]],,)</f>
        <v>2482.17</v>
      </c>
      <c r="K461" s="50" t="str" cm="1">
        <f t="array" ref="K461">_xlfn.IFS(J461 &lt;= 500, "Low Value", AND(J461 &gt; 500, J461 &lt;= 2000), "Medium Value", AND(J461 &gt; 2000, J461 &lt;= 5000), "High Value", J461 &gt; 5000, "Premium Value")</f>
        <v>High Value</v>
      </c>
      <c r="L461" s="51" cm="1">
        <f t="array" ref="L461">_xlfn.XLOOKUP('Cross Referenced Data'!$C461,CustomerSalesData[[#All],[Customer Name]],CustomerSalesData[[#All],[Customer Since]],,)</f>
        <v>2020</v>
      </c>
      <c r="M461" s="51">
        <f t="shared" ca="1" si="7"/>
        <v>4</v>
      </c>
      <c r="N461" s="50" t="str" cm="1">
        <f t="array" aca="1" ref="N461" ca="1">_xlfn.IFS(M461 = 1, "New Member", AND(M461 &gt; 1, M461 &lt; 5), "Bronze Member", AND(M461 &gt;= 5, M461 &lt; 10), "Silver Member", M461 &gt;= 10, "Gold Member")</f>
        <v>Bronze Member</v>
      </c>
    </row>
    <row r="462" spans="2:14" x14ac:dyDescent="0.3">
      <c r="B462" s="45" t="str" cm="1">
        <f t="array" ref="B462">_xlfn.XLOOKUP('Cross Referenced Data'!$C462,CustomerPersonalData[[#All],[Customer Name]],CustomerPersonalData[[#All],[Customer ID]],,)</f>
        <v>CID0458</v>
      </c>
      <c r="C462" s="45" t="s">
        <v>922</v>
      </c>
      <c r="D462" s="46" t="s">
        <v>923</v>
      </c>
      <c r="E462" s="47">
        <v>39</v>
      </c>
      <c r="F462" s="46" t="str" cm="1">
        <f t="array" ref="F462">_xlfn.XLOOKUP('Cross Referenced Data'!$C462,CustomerSalesData[[#All],[Customer Name]],CustomerSalesData[[#All],[Age Group]],,)</f>
        <v>36 to 45</v>
      </c>
      <c r="G462" s="46" t="s">
        <v>13</v>
      </c>
      <c r="H462" s="47" cm="1">
        <f t="array" ref="H462">_xlfn.XLOOKUP('Cross Referenced Data'!$C462,CustomerSalesData[[#All],[Customer Name]],CustomerSalesData[[#All],[Total Purchases]],,,)</f>
        <v>71</v>
      </c>
      <c r="I462" s="46" t="str" cm="1">
        <f t="array" ref="I462">_xlfn.IFS(H462 &lt;= 10, "Low Purchaser", AND(H462 &gt; 10, H462 &lt;= 50), "Moderate Purchaser", AND(H462 &gt; 50, H462 &lt;= 80), "High Purchaser", H462 &gt; 80, "Top Purchaser")</f>
        <v>High Purchaser</v>
      </c>
      <c r="J462" s="48" cm="1">
        <f t="array" ref="J462">_xlfn.XLOOKUP('Cross Referenced Data'!$C462,CustomerSalesData[[#All],[Customer Name]],CustomerSalesData[[#All],[Purchase Amount]],,)</f>
        <v>7659.9</v>
      </c>
      <c r="K462" s="46" t="str" cm="1">
        <f t="array" ref="K462">_xlfn.IFS(J462 &lt;= 500, "Low Value", AND(J462 &gt; 500, J462 &lt;= 2000), "Medium Value", AND(J462 &gt; 2000, J462 &lt;= 5000), "High Value", J462 &gt; 5000, "Premium Value")</f>
        <v>Premium Value</v>
      </c>
      <c r="L462" s="47" cm="1">
        <f t="array" ref="L462">_xlfn.XLOOKUP('Cross Referenced Data'!$C462,CustomerSalesData[[#All],[Customer Name]],CustomerSalesData[[#All],[Customer Since]],,)</f>
        <v>2021</v>
      </c>
      <c r="M462" s="47">
        <f t="shared" ca="1" si="7"/>
        <v>3</v>
      </c>
      <c r="N462" s="46" t="str" cm="1">
        <f t="array" aca="1" ref="N462" ca="1">_xlfn.IFS(M462 = 1, "New Member", AND(M462 &gt; 1, M462 &lt; 5), "Bronze Member", AND(M462 &gt;= 5, M462 &lt; 10), "Silver Member", M462 &gt;= 10, "Gold Member")</f>
        <v>Bronze Member</v>
      </c>
    </row>
    <row r="463" spans="2:14" x14ac:dyDescent="0.3">
      <c r="B463" s="49" t="str" cm="1">
        <f t="array" ref="B463">_xlfn.XLOOKUP('Cross Referenced Data'!$C463,CustomerPersonalData[[#All],[Customer Name]],CustomerPersonalData[[#All],[Customer ID]],,)</f>
        <v>CID0459</v>
      </c>
      <c r="C463" s="49" t="s">
        <v>924</v>
      </c>
      <c r="D463" s="50" t="s">
        <v>925</v>
      </c>
      <c r="E463" s="51">
        <v>59</v>
      </c>
      <c r="F463" s="50" t="str" cm="1">
        <f t="array" ref="F463">_xlfn.XLOOKUP('Cross Referenced Data'!$C463,CustomerSalesData[[#All],[Customer Name]],CustomerSalesData[[#All],[Age Group]],,)</f>
        <v>56 to 65</v>
      </c>
      <c r="G463" s="50" t="s">
        <v>8</v>
      </c>
      <c r="H463" s="51" cm="1">
        <f t="array" ref="H463">_xlfn.XLOOKUP('Cross Referenced Data'!$C463,CustomerSalesData[[#All],[Customer Name]],CustomerSalesData[[#All],[Total Purchases]],,,)</f>
        <v>12</v>
      </c>
      <c r="I463" s="50" t="str" cm="1">
        <f t="array" ref="I463">_xlfn.IFS(H463 &lt;= 10, "Low Purchaser", AND(H463 &gt; 10, H463 &lt;= 50), "Moderate Purchaser", AND(H463 &gt; 50, H463 &lt;= 80), "High Purchaser", H463 &gt; 80, "Top Purchaser")</f>
        <v>Moderate Purchaser</v>
      </c>
      <c r="J463" s="52" cm="1">
        <f t="array" ref="J463">_xlfn.XLOOKUP('Cross Referenced Data'!$C463,CustomerSalesData[[#All],[Customer Name]],CustomerSalesData[[#All],[Purchase Amount]],,)</f>
        <v>7797.64</v>
      </c>
      <c r="K463" s="50" t="str" cm="1">
        <f t="array" ref="K463">_xlfn.IFS(J463 &lt;= 500, "Low Value", AND(J463 &gt; 500, J463 &lt;= 2000), "Medium Value", AND(J463 &gt; 2000, J463 &lt;= 5000), "High Value", J463 &gt; 5000, "Premium Value")</f>
        <v>Premium Value</v>
      </c>
      <c r="L463" s="51" cm="1">
        <f t="array" ref="L463">_xlfn.XLOOKUP('Cross Referenced Data'!$C463,CustomerSalesData[[#All],[Customer Name]],CustomerSalesData[[#All],[Customer Since]],,)</f>
        <v>2023</v>
      </c>
      <c r="M463" s="51">
        <f t="shared" ca="1" si="7"/>
        <v>1</v>
      </c>
      <c r="N463" s="50" t="str" cm="1">
        <f t="array" aca="1" ref="N463" ca="1">_xlfn.IFS(M463 = 1, "New Member", AND(M463 &gt; 1, M463 &lt; 5), "Bronze Member", AND(M463 &gt;= 5, M463 &lt; 10), "Silver Member", M463 &gt;= 10, "Gold Member")</f>
        <v>New Member</v>
      </c>
    </row>
    <row r="464" spans="2:14" x14ac:dyDescent="0.3">
      <c r="B464" s="45" t="str" cm="1">
        <f t="array" ref="B464">_xlfn.XLOOKUP('Cross Referenced Data'!$C464,CustomerPersonalData[[#All],[Customer Name]],CustomerPersonalData[[#All],[Customer ID]],,)</f>
        <v>CID0460</v>
      </c>
      <c r="C464" s="45" t="s">
        <v>926</v>
      </c>
      <c r="D464" s="46" t="s">
        <v>927</v>
      </c>
      <c r="E464" s="47">
        <v>66</v>
      </c>
      <c r="F464" s="46" t="str" cm="1">
        <f t="array" ref="F464">_xlfn.XLOOKUP('Cross Referenced Data'!$C464,CustomerSalesData[[#All],[Customer Name]],CustomerSalesData[[#All],[Age Group]],,)</f>
        <v>66 to 70</v>
      </c>
      <c r="G464" s="46" t="s">
        <v>8</v>
      </c>
      <c r="H464" s="47" cm="1">
        <f t="array" ref="H464">_xlfn.XLOOKUP('Cross Referenced Data'!$C464,CustomerSalesData[[#All],[Customer Name]],CustomerSalesData[[#All],[Total Purchases]],,,)</f>
        <v>43</v>
      </c>
      <c r="I464" s="46" t="str" cm="1">
        <f t="array" ref="I464">_xlfn.IFS(H464 &lt;= 10, "Low Purchaser", AND(H464 &gt; 10, H464 &lt;= 50), "Moderate Purchaser", AND(H464 &gt; 50, H464 &lt;= 80), "High Purchaser", H464 &gt; 80, "Top Purchaser")</f>
        <v>Moderate Purchaser</v>
      </c>
      <c r="J464" s="48" cm="1">
        <f t="array" ref="J464">_xlfn.XLOOKUP('Cross Referenced Data'!$C464,CustomerSalesData[[#All],[Customer Name]],CustomerSalesData[[#All],[Purchase Amount]],,)</f>
        <v>2287.1</v>
      </c>
      <c r="K464" s="46" t="str" cm="1">
        <f t="array" ref="K464">_xlfn.IFS(J464 &lt;= 500, "Low Value", AND(J464 &gt; 500, J464 &lt;= 2000), "Medium Value", AND(J464 &gt; 2000, J464 &lt;= 5000), "High Value", J464 &gt; 5000, "Premium Value")</f>
        <v>High Value</v>
      </c>
      <c r="L464" s="47" cm="1">
        <f t="array" ref="L464">_xlfn.XLOOKUP('Cross Referenced Data'!$C464,CustomerSalesData[[#All],[Customer Name]],CustomerSalesData[[#All],[Customer Since]],,)</f>
        <v>2010</v>
      </c>
      <c r="M464" s="47">
        <f t="shared" ca="1" si="7"/>
        <v>14</v>
      </c>
      <c r="N464" s="46" t="str" cm="1">
        <f t="array" aca="1" ref="N464" ca="1">_xlfn.IFS(M464 = 1, "New Member", AND(M464 &gt; 1, M464 &lt; 5), "Bronze Member", AND(M464 &gt;= 5, M464 &lt; 10), "Silver Member", M464 &gt;= 10, "Gold Member")</f>
        <v>Gold Member</v>
      </c>
    </row>
    <row r="465" spans="2:14" x14ac:dyDescent="0.3">
      <c r="B465" s="49" t="str" cm="1">
        <f t="array" ref="B465">_xlfn.XLOOKUP('Cross Referenced Data'!$C465,CustomerPersonalData[[#All],[Customer Name]],CustomerPersonalData[[#All],[Customer ID]],,)</f>
        <v>CID0461</v>
      </c>
      <c r="C465" s="49" t="s">
        <v>928</v>
      </c>
      <c r="D465" s="50" t="s">
        <v>929</v>
      </c>
      <c r="E465" s="51">
        <v>64</v>
      </c>
      <c r="F465" s="50" t="str" cm="1">
        <f t="array" ref="F465">_xlfn.XLOOKUP('Cross Referenced Data'!$C465,CustomerSalesData[[#All],[Customer Name]],CustomerSalesData[[#All],[Age Group]],,)</f>
        <v>56 to 65</v>
      </c>
      <c r="G465" s="50" t="s">
        <v>13</v>
      </c>
      <c r="H465" s="51" cm="1">
        <f t="array" ref="H465">_xlfn.XLOOKUP('Cross Referenced Data'!$C465,CustomerSalesData[[#All],[Customer Name]],CustomerSalesData[[#All],[Total Purchases]],,,)</f>
        <v>96</v>
      </c>
      <c r="I465" s="50" t="str" cm="1">
        <f t="array" ref="I465">_xlfn.IFS(H465 &lt;= 10, "Low Purchaser", AND(H465 &gt; 10, H465 &lt;= 50), "Moderate Purchaser", AND(H465 &gt; 50, H465 &lt;= 80), "High Purchaser", H465 &gt; 80, "Top Purchaser")</f>
        <v>Top Purchaser</v>
      </c>
      <c r="J465" s="52" cm="1">
        <f t="array" ref="J465">_xlfn.XLOOKUP('Cross Referenced Data'!$C465,CustomerSalesData[[#All],[Customer Name]],CustomerSalesData[[#All],[Purchase Amount]],,)</f>
        <v>3135.68</v>
      </c>
      <c r="K465" s="50" t="str" cm="1">
        <f t="array" ref="K465">_xlfn.IFS(J465 &lt;= 500, "Low Value", AND(J465 &gt; 500, J465 &lt;= 2000), "Medium Value", AND(J465 &gt; 2000, J465 &lt;= 5000), "High Value", J465 &gt; 5000, "Premium Value")</f>
        <v>High Value</v>
      </c>
      <c r="L465" s="51" cm="1">
        <f t="array" ref="L465">_xlfn.XLOOKUP('Cross Referenced Data'!$C465,CustomerSalesData[[#All],[Customer Name]],CustomerSalesData[[#All],[Customer Since]],,)</f>
        <v>2010</v>
      </c>
      <c r="M465" s="51">
        <f t="shared" ca="1" si="7"/>
        <v>14</v>
      </c>
      <c r="N465" s="50" t="str" cm="1">
        <f t="array" aca="1" ref="N465" ca="1">_xlfn.IFS(M465 = 1, "New Member", AND(M465 &gt; 1, M465 &lt; 5), "Bronze Member", AND(M465 &gt;= 5, M465 &lt; 10), "Silver Member", M465 &gt;= 10, "Gold Member")</f>
        <v>Gold Member</v>
      </c>
    </row>
    <row r="466" spans="2:14" x14ac:dyDescent="0.3">
      <c r="B466" s="45" t="str" cm="1">
        <f t="array" ref="B466">_xlfn.XLOOKUP('Cross Referenced Data'!$C466,CustomerPersonalData[[#All],[Customer Name]],CustomerPersonalData[[#All],[Customer ID]],,)</f>
        <v>CID0462</v>
      </c>
      <c r="C466" s="45" t="s">
        <v>930</v>
      </c>
      <c r="D466" s="46" t="s">
        <v>931</v>
      </c>
      <c r="E466" s="47">
        <v>69</v>
      </c>
      <c r="F466" s="46" t="str" cm="1">
        <f t="array" ref="F466">_xlfn.XLOOKUP('Cross Referenced Data'!$C466,CustomerSalesData[[#All],[Customer Name]],CustomerSalesData[[#All],[Age Group]],,)</f>
        <v>66 to 70</v>
      </c>
      <c r="G466" s="46" t="s">
        <v>13</v>
      </c>
      <c r="H466" s="47" cm="1">
        <f t="array" ref="H466">_xlfn.XLOOKUP('Cross Referenced Data'!$C466,CustomerSalesData[[#All],[Customer Name]],CustomerSalesData[[#All],[Total Purchases]],,,)</f>
        <v>31</v>
      </c>
      <c r="I466" s="46" t="str" cm="1">
        <f t="array" ref="I466">_xlfn.IFS(H466 &lt;= 10, "Low Purchaser", AND(H466 &gt; 10, H466 &lt;= 50), "Moderate Purchaser", AND(H466 &gt; 50, H466 &lt;= 80), "High Purchaser", H466 &gt; 80, "Top Purchaser")</f>
        <v>Moderate Purchaser</v>
      </c>
      <c r="J466" s="48" cm="1">
        <f t="array" ref="J466">_xlfn.XLOOKUP('Cross Referenced Data'!$C466,CustomerSalesData[[#All],[Customer Name]],CustomerSalesData[[#All],[Purchase Amount]],,)</f>
        <v>6088.28</v>
      </c>
      <c r="K466" s="46" t="str" cm="1">
        <f t="array" ref="K466">_xlfn.IFS(J466 &lt;= 500, "Low Value", AND(J466 &gt; 500, J466 &lt;= 2000), "Medium Value", AND(J466 &gt; 2000, J466 &lt;= 5000), "High Value", J466 &gt; 5000, "Premium Value")</f>
        <v>Premium Value</v>
      </c>
      <c r="L466" s="47" cm="1">
        <f t="array" ref="L466">_xlfn.XLOOKUP('Cross Referenced Data'!$C466,CustomerSalesData[[#All],[Customer Name]],CustomerSalesData[[#All],[Customer Since]],,)</f>
        <v>2021</v>
      </c>
      <c r="M466" s="47">
        <f t="shared" ca="1" si="7"/>
        <v>3</v>
      </c>
      <c r="N466" s="46" t="str" cm="1">
        <f t="array" aca="1" ref="N466" ca="1">_xlfn.IFS(M466 = 1, "New Member", AND(M466 &gt; 1, M466 &lt; 5), "Bronze Member", AND(M466 &gt;= 5, M466 &lt; 10), "Silver Member", M466 &gt;= 10, "Gold Member")</f>
        <v>Bronze Member</v>
      </c>
    </row>
    <row r="467" spans="2:14" x14ac:dyDescent="0.3">
      <c r="B467" s="49" t="str" cm="1">
        <f t="array" ref="B467">_xlfn.XLOOKUP('Cross Referenced Data'!$C467,CustomerPersonalData[[#All],[Customer Name]],CustomerPersonalData[[#All],[Customer ID]],,)</f>
        <v>CID0463</v>
      </c>
      <c r="C467" s="49" t="s">
        <v>932</v>
      </c>
      <c r="D467" s="50" t="s">
        <v>933</v>
      </c>
      <c r="E467" s="51">
        <v>18</v>
      </c>
      <c r="F467" s="50" t="str" cm="1">
        <f t="array" ref="F467">_xlfn.XLOOKUP('Cross Referenced Data'!$C467,CustomerSalesData[[#All],[Customer Name]],CustomerSalesData[[#All],[Age Group]],,)</f>
        <v>18 to 25</v>
      </c>
      <c r="G467" s="50" t="s">
        <v>8</v>
      </c>
      <c r="H467" s="51" cm="1">
        <f t="array" ref="H467">_xlfn.XLOOKUP('Cross Referenced Data'!$C467,CustomerSalesData[[#All],[Customer Name]],CustomerSalesData[[#All],[Total Purchases]],,,)</f>
        <v>76</v>
      </c>
      <c r="I467" s="50" t="str" cm="1">
        <f t="array" ref="I467">_xlfn.IFS(H467 &lt;= 10, "Low Purchaser", AND(H467 &gt; 10, H467 &lt;= 50), "Moderate Purchaser", AND(H467 &gt; 50, H467 &lt;= 80), "High Purchaser", H467 &gt; 80, "Top Purchaser")</f>
        <v>High Purchaser</v>
      </c>
      <c r="J467" s="52" cm="1">
        <f t="array" ref="J467">_xlfn.XLOOKUP('Cross Referenced Data'!$C467,CustomerSalesData[[#All],[Customer Name]],CustomerSalesData[[#All],[Purchase Amount]],,)</f>
        <v>1444.35</v>
      </c>
      <c r="K467" s="50" t="str" cm="1">
        <f t="array" ref="K467">_xlfn.IFS(J467 &lt;= 500, "Low Value", AND(J467 &gt; 500, J467 &lt;= 2000), "Medium Value", AND(J467 &gt; 2000, J467 &lt;= 5000), "High Value", J467 &gt; 5000, "Premium Value")</f>
        <v>Medium Value</v>
      </c>
      <c r="L467" s="51" cm="1">
        <f t="array" ref="L467">_xlfn.XLOOKUP('Cross Referenced Data'!$C467,CustomerSalesData[[#All],[Customer Name]],CustomerSalesData[[#All],[Customer Since]],,)</f>
        <v>2012</v>
      </c>
      <c r="M467" s="51">
        <f t="shared" ca="1" si="7"/>
        <v>12</v>
      </c>
      <c r="N467" s="50" t="str" cm="1">
        <f t="array" aca="1" ref="N467" ca="1">_xlfn.IFS(M467 = 1, "New Member", AND(M467 &gt; 1, M467 &lt; 5), "Bronze Member", AND(M467 &gt;= 5, M467 &lt; 10), "Silver Member", M467 &gt;= 10, "Gold Member")</f>
        <v>Gold Member</v>
      </c>
    </row>
    <row r="468" spans="2:14" x14ac:dyDescent="0.3">
      <c r="B468" s="45" t="str" cm="1">
        <f t="array" ref="B468">_xlfn.XLOOKUP('Cross Referenced Data'!$C468,CustomerPersonalData[[#All],[Customer Name]],CustomerPersonalData[[#All],[Customer ID]],,)</f>
        <v>CID0464</v>
      </c>
      <c r="C468" s="45" t="s">
        <v>934</v>
      </c>
      <c r="D468" s="46" t="s">
        <v>935</v>
      </c>
      <c r="E468" s="47">
        <v>70</v>
      </c>
      <c r="F468" s="46" t="str" cm="1">
        <f t="array" ref="F468">_xlfn.XLOOKUP('Cross Referenced Data'!$C468,CustomerSalesData[[#All],[Customer Name]],CustomerSalesData[[#All],[Age Group]],,)</f>
        <v>66 to 70</v>
      </c>
      <c r="G468" s="46" t="s">
        <v>13</v>
      </c>
      <c r="H468" s="47" cm="1">
        <f t="array" ref="H468">_xlfn.XLOOKUP('Cross Referenced Data'!$C468,CustomerSalesData[[#All],[Customer Name]],CustomerSalesData[[#All],[Total Purchases]],,,)</f>
        <v>43</v>
      </c>
      <c r="I468" s="46" t="str" cm="1">
        <f t="array" ref="I468">_xlfn.IFS(H468 &lt;= 10, "Low Purchaser", AND(H468 &gt; 10, H468 &lt;= 50), "Moderate Purchaser", AND(H468 &gt; 50, H468 &lt;= 80), "High Purchaser", H468 &gt; 80, "Top Purchaser")</f>
        <v>Moderate Purchaser</v>
      </c>
      <c r="J468" s="48" cm="1">
        <f t="array" ref="J468">_xlfn.XLOOKUP('Cross Referenced Data'!$C468,CustomerSalesData[[#All],[Customer Name]],CustomerSalesData[[#All],[Purchase Amount]],,)</f>
        <v>1769.89</v>
      </c>
      <c r="K468" s="46" t="str" cm="1">
        <f t="array" ref="K468">_xlfn.IFS(J468 &lt;= 500, "Low Value", AND(J468 &gt; 500, J468 &lt;= 2000), "Medium Value", AND(J468 &gt; 2000, J468 &lt;= 5000), "High Value", J468 &gt; 5000, "Premium Value")</f>
        <v>Medium Value</v>
      </c>
      <c r="L468" s="47" cm="1">
        <f t="array" ref="L468">_xlfn.XLOOKUP('Cross Referenced Data'!$C468,CustomerSalesData[[#All],[Customer Name]],CustomerSalesData[[#All],[Customer Since]],,)</f>
        <v>2010</v>
      </c>
      <c r="M468" s="47">
        <f t="shared" ca="1" si="7"/>
        <v>14</v>
      </c>
      <c r="N468" s="46" t="str" cm="1">
        <f t="array" aca="1" ref="N468" ca="1">_xlfn.IFS(M468 = 1, "New Member", AND(M468 &gt; 1, M468 &lt; 5), "Bronze Member", AND(M468 &gt;= 5, M468 &lt; 10), "Silver Member", M468 &gt;= 10, "Gold Member")</f>
        <v>Gold Member</v>
      </c>
    </row>
    <row r="469" spans="2:14" x14ac:dyDescent="0.3">
      <c r="B469" s="49" t="str" cm="1">
        <f t="array" ref="B469">_xlfn.XLOOKUP('Cross Referenced Data'!$C469,CustomerPersonalData[[#All],[Customer Name]],CustomerPersonalData[[#All],[Customer ID]],,)</f>
        <v>CID0465</v>
      </c>
      <c r="C469" s="49" t="s">
        <v>936</v>
      </c>
      <c r="D469" s="50" t="s">
        <v>937</v>
      </c>
      <c r="E469" s="51">
        <v>28</v>
      </c>
      <c r="F469" s="50" t="str" cm="1">
        <f t="array" ref="F469">_xlfn.XLOOKUP('Cross Referenced Data'!$C469,CustomerSalesData[[#All],[Customer Name]],CustomerSalesData[[#All],[Age Group]],,)</f>
        <v>26 to 35</v>
      </c>
      <c r="G469" s="50" t="s">
        <v>8</v>
      </c>
      <c r="H469" s="51" cm="1">
        <f t="array" ref="H469">_xlfn.XLOOKUP('Cross Referenced Data'!$C469,CustomerSalesData[[#All],[Customer Name]],CustomerSalesData[[#All],[Total Purchases]],,,)</f>
        <v>49</v>
      </c>
      <c r="I469" s="50" t="str" cm="1">
        <f t="array" ref="I469">_xlfn.IFS(H469 &lt;= 10, "Low Purchaser", AND(H469 &gt; 10, H469 &lt;= 50), "Moderate Purchaser", AND(H469 &gt; 50, H469 &lt;= 80), "High Purchaser", H469 &gt; 80, "Top Purchaser")</f>
        <v>Moderate Purchaser</v>
      </c>
      <c r="J469" s="52" cm="1">
        <f t="array" ref="J469">_xlfn.XLOOKUP('Cross Referenced Data'!$C469,CustomerSalesData[[#All],[Customer Name]],CustomerSalesData[[#All],[Purchase Amount]],,)</f>
        <v>4119.91</v>
      </c>
      <c r="K469" s="50" t="str" cm="1">
        <f t="array" ref="K469">_xlfn.IFS(J469 &lt;= 500, "Low Value", AND(J469 &gt; 500, J469 &lt;= 2000), "Medium Value", AND(J469 &gt; 2000, J469 &lt;= 5000), "High Value", J469 &gt; 5000, "Premium Value")</f>
        <v>High Value</v>
      </c>
      <c r="L469" s="51" cm="1">
        <f t="array" ref="L469">_xlfn.XLOOKUP('Cross Referenced Data'!$C469,CustomerSalesData[[#All],[Customer Name]],CustomerSalesData[[#All],[Customer Since]],,)</f>
        <v>2011</v>
      </c>
      <c r="M469" s="51">
        <f t="shared" ca="1" si="7"/>
        <v>13</v>
      </c>
      <c r="N469" s="50" t="str" cm="1">
        <f t="array" aca="1" ref="N469" ca="1">_xlfn.IFS(M469 = 1, "New Member", AND(M469 &gt; 1, M469 &lt; 5), "Bronze Member", AND(M469 &gt;= 5, M469 &lt; 10), "Silver Member", M469 &gt;= 10, "Gold Member")</f>
        <v>Gold Member</v>
      </c>
    </row>
    <row r="470" spans="2:14" x14ac:dyDescent="0.3">
      <c r="B470" s="45" t="str" cm="1">
        <f t="array" ref="B470">_xlfn.XLOOKUP('Cross Referenced Data'!$C470,CustomerPersonalData[[#All],[Customer Name]],CustomerPersonalData[[#All],[Customer ID]],,)</f>
        <v>CID0466</v>
      </c>
      <c r="C470" s="45" t="s">
        <v>938</v>
      </c>
      <c r="D470" s="46" t="s">
        <v>939</v>
      </c>
      <c r="E470" s="47">
        <v>50</v>
      </c>
      <c r="F470" s="46" t="str" cm="1">
        <f t="array" ref="F470">_xlfn.XLOOKUP('Cross Referenced Data'!$C470,CustomerSalesData[[#All],[Customer Name]],CustomerSalesData[[#All],[Age Group]],,)</f>
        <v>46 to 55</v>
      </c>
      <c r="G470" s="46" t="s">
        <v>13</v>
      </c>
      <c r="H470" s="47" cm="1">
        <f t="array" ref="H470">_xlfn.XLOOKUP('Cross Referenced Data'!$C470,CustomerSalesData[[#All],[Customer Name]],CustomerSalesData[[#All],[Total Purchases]],,,)</f>
        <v>30</v>
      </c>
      <c r="I470" s="46" t="str" cm="1">
        <f t="array" ref="I470">_xlfn.IFS(H470 &lt;= 10, "Low Purchaser", AND(H470 &gt; 10, H470 &lt;= 50), "Moderate Purchaser", AND(H470 &gt; 50, H470 &lt;= 80), "High Purchaser", H470 &gt; 80, "Top Purchaser")</f>
        <v>Moderate Purchaser</v>
      </c>
      <c r="J470" s="48" cm="1">
        <f t="array" ref="J470">_xlfn.XLOOKUP('Cross Referenced Data'!$C470,CustomerSalesData[[#All],[Customer Name]],CustomerSalesData[[#All],[Purchase Amount]],,)</f>
        <v>8745.4599999999991</v>
      </c>
      <c r="K470" s="46" t="str" cm="1">
        <f t="array" ref="K470">_xlfn.IFS(J470 &lt;= 500, "Low Value", AND(J470 &gt; 500, J470 &lt;= 2000), "Medium Value", AND(J470 &gt; 2000, J470 &lt;= 5000), "High Value", J470 &gt; 5000, "Premium Value")</f>
        <v>Premium Value</v>
      </c>
      <c r="L470" s="47" cm="1">
        <f t="array" ref="L470">_xlfn.XLOOKUP('Cross Referenced Data'!$C470,CustomerSalesData[[#All],[Customer Name]],CustomerSalesData[[#All],[Customer Since]],,)</f>
        <v>2023</v>
      </c>
      <c r="M470" s="47">
        <f t="shared" ca="1" si="7"/>
        <v>1</v>
      </c>
      <c r="N470" s="46" t="str" cm="1">
        <f t="array" aca="1" ref="N470" ca="1">_xlfn.IFS(M470 = 1, "New Member", AND(M470 &gt; 1, M470 &lt; 5), "Bronze Member", AND(M470 &gt;= 5, M470 &lt; 10), "Silver Member", M470 &gt;= 10, "Gold Member")</f>
        <v>New Member</v>
      </c>
    </row>
    <row r="471" spans="2:14" x14ac:dyDescent="0.3">
      <c r="B471" s="49" t="str" cm="1">
        <f t="array" ref="B471">_xlfn.XLOOKUP('Cross Referenced Data'!$C471,CustomerPersonalData[[#All],[Customer Name]],CustomerPersonalData[[#All],[Customer ID]],,)</f>
        <v>CID0467</v>
      </c>
      <c r="C471" s="49" t="s">
        <v>940</v>
      </c>
      <c r="D471" s="50" t="s">
        <v>941</v>
      </c>
      <c r="E471" s="51">
        <v>23</v>
      </c>
      <c r="F471" s="50" t="str" cm="1">
        <f t="array" ref="F471">_xlfn.XLOOKUP('Cross Referenced Data'!$C471,CustomerSalesData[[#All],[Customer Name]],CustomerSalesData[[#All],[Age Group]],,)</f>
        <v>18 to 25</v>
      </c>
      <c r="G471" s="50" t="s">
        <v>13</v>
      </c>
      <c r="H471" s="51" cm="1">
        <f t="array" ref="H471">_xlfn.XLOOKUP('Cross Referenced Data'!$C471,CustomerSalesData[[#All],[Customer Name]],CustomerSalesData[[#All],[Total Purchases]],,,)</f>
        <v>76</v>
      </c>
      <c r="I471" s="50" t="str" cm="1">
        <f t="array" ref="I471">_xlfn.IFS(H471 &lt;= 10, "Low Purchaser", AND(H471 &gt; 10, H471 &lt;= 50), "Moderate Purchaser", AND(H471 &gt; 50, H471 &lt;= 80), "High Purchaser", H471 &gt; 80, "Top Purchaser")</f>
        <v>High Purchaser</v>
      </c>
      <c r="J471" s="52" cm="1">
        <f t="array" ref="J471">_xlfn.XLOOKUP('Cross Referenced Data'!$C471,CustomerSalesData[[#All],[Customer Name]],CustomerSalesData[[#All],[Purchase Amount]],,)</f>
        <v>7257.68</v>
      </c>
      <c r="K471" s="50" t="str" cm="1">
        <f t="array" ref="K471">_xlfn.IFS(J471 &lt;= 500, "Low Value", AND(J471 &gt; 500, J471 &lt;= 2000), "Medium Value", AND(J471 &gt; 2000, J471 &lt;= 5000), "High Value", J471 &gt; 5000, "Premium Value")</f>
        <v>Premium Value</v>
      </c>
      <c r="L471" s="51" cm="1">
        <f t="array" ref="L471">_xlfn.XLOOKUP('Cross Referenced Data'!$C471,CustomerSalesData[[#All],[Customer Name]],CustomerSalesData[[#All],[Customer Since]],,)</f>
        <v>2019</v>
      </c>
      <c r="M471" s="51">
        <f t="shared" ca="1" si="7"/>
        <v>5</v>
      </c>
      <c r="N471" s="50" t="str" cm="1">
        <f t="array" aca="1" ref="N471" ca="1">_xlfn.IFS(M471 = 1, "New Member", AND(M471 &gt; 1, M471 &lt; 5), "Bronze Member", AND(M471 &gt;= 5, M471 &lt; 10), "Silver Member", M471 &gt;= 10, "Gold Member")</f>
        <v>Silver Member</v>
      </c>
    </row>
    <row r="472" spans="2:14" x14ac:dyDescent="0.3">
      <c r="B472" s="45" t="str" cm="1">
        <f t="array" ref="B472">_xlfn.XLOOKUP('Cross Referenced Data'!$C472,CustomerPersonalData[[#All],[Customer Name]],CustomerPersonalData[[#All],[Customer ID]],,)</f>
        <v>CID0468</v>
      </c>
      <c r="C472" s="45" t="s">
        <v>942</v>
      </c>
      <c r="D472" s="46" t="s">
        <v>943</v>
      </c>
      <c r="E472" s="47">
        <v>33</v>
      </c>
      <c r="F472" s="46" t="str" cm="1">
        <f t="array" ref="F472">_xlfn.XLOOKUP('Cross Referenced Data'!$C472,CustomerSalesData[[#All],[Customer Name]],CustomerSalesData[[#All],[Age Group]],,)</f>
        <v>26 to 35</v>
      </c>
      <c r="G472" s="46" t="s">
        <v>13</v>
      </c>
      <c r="H472" s="47" cm="1">
        <f t="array" ref="H472">_xlfn.XLOOKUP('Cross Referenced Data'!$C472,CustomerSalesData[[#All],[Customer Name]],CustomerSalesData[[#All],[Total Purchases]],,,)</f>
        <v>81</v>
      </c>
      <c r="I472" s="46" t="str" cm="1">
        <f t="array" ref="I472">_xlfn.IFS(H472 &lt;= 10, "Low Purchaser", AND(H472 &gt; 10, H472 &lt;= 50), "Moderate Purchaser", AND(H472 &gt; 50, H472 &lt;= 80), "High Purchaser", H472 &gt; 80, "Top Purchaser")</f>
        <v>Top Purchaser</v>
      </c>
      <c r="J472" s="48" cm="1">
        <f t="array" ref="J472">_xlfn.XLOOKUP('Cross Referenced Data'!$C472,CustomerSalesData[[#All],[Customer Name]],CustomerSalesData[[#All],[Purchase Amount]],,)</f>
        <v>8432.5</v>
      </c>
      <c r="K472" s="46" t="str" cm="1">
        <f t="array" ref="K472">_xlfn.IFS(J472 &lt;= 500, "Low Value", AND(J472 &gt; 500, J472 &lt;= 2000), "Medium Value", AND(J472 &gt; 2000, J472 &lt;= 5000), "High Value", J472 &gt; 5000, "Premium Value")</f>
        <v>Premium Value</v>
      </c>
      <c r="L472" s="47" cm="1">
        <f t="array" ref="L472">_xlfn.XLOOKUP('Cross Referenced Data'!$C472,CustomerSalesData[[#All],[Customer Name]],CustomerSalesData[[#All],[Customer Since]],,)</f>
        <v>2014</v>
      </c>
      <c r="M472" s="47">
        <f t="shared" ca="1" si="7"/>
        <v>10</v>
      </c>
      <c r="N472" s="46" t="str" cm="1">
        <f t="array" aca="1" ref="N472" ca="1">_xlfn.IFS(M472 = 1, "New Member", AND(M472 &gt; 1, M472 &lt; 5), "Bronze Member", AND(M472 &gt;= 5, M472 &lt; 10), "Silver Member", M472 &gt;= 10, "Gold Member")</f>
        <v>Gold Member</v>
      </c>
    </row>
    <row r="473" spans="2:14" x14ac:dyDescent="0.3">
      <c r="B473" s="49" t="str" cm="1">
        <f t="array" ref="B473">_xlfn.XLOOKUP('Cross Referenced Data'!$C473,CustomerPersonalData[[#All],[Customer Name]],CustomerPersonalData[[#All],[Customer ID]],,)</f>
        <v>CID0469</v>
      </c>
      <c r="C473" s="49" t="s">
        <v>944</v>
      </c>
      <c r="D473" s="50" t="s">
        <v>945</v>
      </c>
      <c r="E473" s="51">
        <v>38</v>
      </c>
      <c r="F473" s="50" t="str" cm="1">
        <f t="array" ref="F473">_xlfn.XLOOKUP('Cross Referenced Data'!$C473,CustomerSalesData[[#All],[Customer Name]],CustomerSalesData[[#All],[Age Group]],,)</f>
        <v>36 to 45</v>
      </c>
      <c r="G473" s="50" t="s">
        <v>13</v>
      </c>
      <c r="H473" s="51" cm="1">
        <f t="array" ref="H473">_xlfn.XLOOKUP('Cross Referenced Data'!$C473,CustomerSalesData[[#All],[Customer Name]],CustomerSalesData[[#All],[Total Purchases]],,,)</f>
        <v>77</v>
      </c>
      <c r="I473" s="50" t="str" cm="1">
        <f t="array" ref="I473">_xlfn.IFS(H473 &lt;= 10, "Low Purchaser", AND(H473 &gt; 10, H473 &lt;= 50), "Moderate Purchaser", AND(H473 &gt; 50, H473 &lt;= 80), "High Purchaser", H473 &gt; 80, "Top Purchaser")</f>
        <v>High Purchaser</v>
      </c>
      <c r="J473" s="52" cm="1">
        <f t="array" ref="J473">_xlfn.XLOOKUP('Cross Referenced Data'!$C473,CustomerSalesData[[#All],[Customer Name]],CustomerSalesData[[#All],[Purchase Amount]],,)</f>
        <v>9021.7000000000007</v>
      </c>
      <c r="K473" s="50" t="str" cm="1">
        <f t="array" ref="K473">_xlfn.IFS(J473 &lt;= 500, "Low Value", AND(J473 &gt; 500, J473 &lt;= 2000), "Medium Value", AND(J473 &gt; 2000, J473 &lt;= 5000), "High Value", J473 &gt; 5000, "Premium Value")</f>
        <v>Premium Value</v>
      </c>
      <c r="L473" s="51" cm="1">
        <f t="array" ref="L473">_xlfn.XLOOKUP('Cross Referenced Data'!$C473,CustomerSalesData[[#All],[Customer Name]],CustomerSalesData[[#All],[Customer Since]],,)</f>
        <v>2011</v>
      </c>
      <c r="M473" s="51">
        <f t="shared" ca="1" si="7"/>
        <v>13</v>
      </c>
      <c r="N473" s="50" t="str" cm="1">
        <f t="array" aca="1" ref="N473" ca="1">_xlfn.IFS(M473 = 1, "New Member", AND(M473 &gt; 1, M473 &lt; 5), "Bronze Member", AND(M473 &gt;= 5, M473 &lt; 10), "Silver Member", M473 &gt;= 10, "Gold Member")</f>
        <v>Gold Member</v>
      </c>
    </row>
    <row r="474" spans="2:14" x14ac:dyDescent="0.3">
      <c r="B474" s="45" t="str" cm="1">
        <f t="array" ref="B474">_xlfn.XLOOKUP('Cross Referenced Data'!$C474,CustomerPersonalData[[#All],[Customer Name]],CustomerPersonalData[[#All],[Customer ID]],,)</f>
        <v>CID0470</v>
      </c>
      <c r="C474" s="45" t="s">
        <v>946</v>
      </c>
      <c r="D474" s="46" t="s">
        <v>947</v>
      </c>
      <c r="E474" s="47">
        <v>41</v>
      </c>
      <c r="F474" s="46" t="str" cm="1">
        <f t="array" ref="F474">_xlfn.XLOOKUP('Cross Referenced Data'!$C474,CustomerSalesData[[#All],[Customer Name]],CustomerSalesData[[#All],[Age Group]],,)</f>
        <v>36 to 45</v>
      </c>
      <c r="G474" s="46" t="s">
        <v>8</v>
      </c>
      <c r="H474" s="47" cm="1">
        <f t="array" ref="H474">_xlfn.XLOOKUP('Cross Referenced Data'!$C474,CustomerSalesData[[#All],[Customer Name]],CustomerSalesData[[#All],[Total Purchases]],,,)</f>
        <v>66</v>
      </c>
      <c r="I474" s="46" t="str" cm="1">
        <f t="array" ref="I474">_xlfn.IFS(H474 &lt;= 10, "Low Purchaser", AND(H474 &gt; 10, H474 &lt;= 50), "Moderate Purchaser", AND(H474 &gt; 50, H474 &lt;= 80), "High Purchaser", H474 &gt; 80, "Top Purchaser")</f>
        <v>High Purchaser</v>
      </c>
      <c r="J474" s="48" cm="1">
        <f t="array" ref="J474">_xlfn.XLOOKUP('Cross Referenced Data'!$C474,CustomerSalesData[[#All],[Customer Name]],CustomerSalesData[[#All],[Purchase Amount]],,)</f>
        <v>3526.67</v>
      </c>
      <c r="K474" s="46" t="str" cm="1">
        <f t="array" ref="K474">_xlfn.IFS(J474 &lt;= 500, "Low Value", AND(J474 &gt; 500, J474 &lt;= 2000), "Medium Value", AND(J474 &gt; 2000, J474 &lt;= 5000), "High Value", J474 &gt; 5000, "Premium Value")</f>
        <v>High Value</v>
      </c>
      <c r="L474" s="47" cm="1">
        <f t="array" ref="L474">_xlfn.XLOOKUP('Cross Referenced Data'!$C474,CustomerSalesData[[#All],[Customer Name]],CustomerSalesData[[#All],[Customer Since]],,)</f>
        <v>2013</v>
      </c>
      <c r="M474" s="47">
        <f t="shared" ca="1" si="7"/>
        <v>11</v>
      </c>
      <c r="N474" s="46" t="str" cm="1">
        <f t="array" aca="1" ref="N474" ca="1">_xlfn.IFS(M474 = 1, "New Member", AND(M474 &gt; 1, M474 &lt; 5), "Bronze Member", AND(M474 &gt;= 5, M474 &lt; 10), "Silver Member", M474 &gt;= 10, "Gold Member")</f>
        <v>Gold Member</v>
      </c>
    </row>
    <row r="475" spans="2:14" x14ac:dyDescent="0.3">
      <c r="B475" s="49" t="str" cm="1">
        <f t="array" ref="B475">_xlfn.XLOOKUP('Cross Referenced Data'!$C475,CustomerPersonalData[[#All],[Customer Name]],CustomerPersonalData[[#All],[Customer ID]],,)</f>
        <v>CID0471</v>
      </c>
      <c r="C475" s="49" t="s">
        <v>948</v>
      </c>
      <c r="D475" s="50" t="s">
        <v>949</v>
      </c>
      <c r="E475" s="51">
        <v>46</v>
      </c>
      <c r="F475" s="50" t="str" cm="1">
        <f t="array" ref="F475">_xlfn.XLOOKUP('Cross Referenced Data'!$C475,CustomerSalesData[[#All],[Customer Name]],CustomerSalesData[[#All],[Age Group]],,)</f>
        <v>46 to 55</v>
      </c>
      <c r="G475" s="50" t="s">
        <v>8</v>
      </c>
      <c r="H475" s="51" cm="1">
        <f t="array" ref="H475">_xlfn.XLOOKUP('Cross Referenced Data'!$C475,CustomerSalesData[[#All],[Customer Name]],CustomerSalesData[[#All],[Total Purchases]],,,)</f>
        <v>84</v>
      </c>
      <c r="I475" s="50" t="str" cm="1">
        <f t="array" ref="I475">_xlfn.IFS(H475 &lt;= 10, "Low Purchaser", AND(H475 &gt; 10, H475 &lt;= 50), "Moderate Purchaser", AND(H475 &gt; 50, H475 &lt;= 80), "High Purchaser", H475 &gt; 80, "Top Purchaser")</f>
        <v>Top Purchaser</v>
      </c>
      <c r="J475" s="52" cm="1">
        <f t="array" ref="J475">_xlfn.XLOOKUP('Cross Referenced Data'!$C475,CustomerSalesData[[#All],[Customer Name]],CustomerSalesData[[#All],[Purchase Amount]],,)</f>
        <v>5208.01</v>
      </c>
      <c r="K475" s="50" t="str" cm="1">
        <f t="array" ref="K475">_xlfn.IFS(J475 &lt;= 500, "Low Value", AND(J475 &gt; 500, J475 &lt;= 2000), "Medium Value", AND(J475 &gt; 2000, J475 &lt;= 5000), "High Value", J475 &gt; 5000, "Premium Value")</f>
        <v>Premium Value</v>
      </c>
      <c r="L475" s="51" cm="1">
        <f t="array" ref="L475">_xlfn.XLOOKUP('Cross Referenced Data'!$C475,CustomerSalesData[[#All],[Customer Name]],CustomerSalesData[[#All],[Customer Since]],,)</f>
        <v>2013</v>
      </c>
      <c r="M475" s="51">
        <f t="shared" ca="1" si="7"/>
        <v>11</v>
      </c>
      <c r="N475" s="50" t="str" cm="1">
        <f t="array" aca="1" ref="N475" ca="1">_xlfn.IFS(M475 = 1, "New Member", AND(M475 &gt; 1, M475 &lt; 5), "Bronze Member", AND(M475 &gt;= 5, M475 &lt; 10), "Silver Member", M475 &gt;= 10, "Gold Member")</f>
        <v>Gold Member</v>
      </c>
    </row>
    <row r="476" spans="2:14" x14ac:dyDescent="0.3">
      <c r="B476" s="45" t="str" cm="1">
        <f t="array" ref="B476">_xlfn.XLOOKUP('Cross Referenced Data'!$C476,CustomerPersonalData[[#All],[Customer Name]],CustomerPersonalData[[#All],[Customer ID]],,)</f>
        <v>CID0472</v>
      </c>
      <c r="C476" s="45" t="s">
        <v>950</v>
      </c>
      <c r="D476" s="46" t="s">
        <v>951</v>
      </c>
      <c r="E476" s="47">
        <v>23</v>
      </c>
      <c r="F476" s="46" t="str" cm="1">
        <f t="array" ref="F476">_xlfn.XLOOKUP('Cross Referenced Data'!$C476,CustomerSalesData[[#All],[Customer Name]],CustomerSalesData[[#All],[Age Group]],,)</f>
        <v>18 to 25</v>
      </c>
      <c r="G476" s="46" t="s">
        <v>13</v>
      </c>
      <c r="H476" s="47" cm="1">
        <f t="array" ref="H476">_xlfn.XLOOKUP('Cross Referenced Data'!$C476,CustomerSalesData[[#All],[Customer Name]],CustomerSalesData[[#All],[Total Purchases]],,,)</f>
        <v>63</v>
      </c>
      <c r="I476" s="46" t="str" cm="1">
        <f t="array" ref="I476">_xlfn.IFS(H476 &lt;= 10, "Low Purchaser", AND(H476 &gt; 10, H476 &lt;= 50), "Moderate Purchaser", AND(H476 &gt; 50, H476 &lt;= 80), "High Purchaser", H476 &gt; 80, "Top Purchaser")</f>
        <v>High Purchaser</v>
      </c>
      <c r="J476" s="48" cm="1">
        <f t="array" ref="J476">_xlfn.XLOOKUP('Cross Referenced Data'!$C476,CustomerSalesData[[#All],[Customer Name]],CustomerSalesData[[#All],[Purchase Amount]],,)</f>
        <v>847.86</v>
      </c>
      <c r="K476" s="46" t="str" cm="1">
        <f t="array" ref="K476">_xlfn.IFS(J476 &lt;= 500, "Low Value", AND(J476 &gt; 500, J476 &lt;= 2000), "Medium Value", AND(J476 &gt; 2000, J476 &lt;= 5000), "High Value", J476 &gt; 5000, "Premium Value")</f>
        <v>Medium Value</v>
      </c>
      <c r="L476" s="47" cm="1">
        <f t="array" ref="L476">_xlfn.XLOOKUP('Cross Referenced Data'!$C476,CustomerSalesData[[#All],[Customer Name]],CustomerSalesData[[#All],[Customer Since]],,)</f>
        <v>2012</v>
      </c>
      <c r="M476" s="47">
        <f t="shared" ca="1" si="7"/>
        <v>12</v>
      </c>
      <c r="N476" s="46" t="str" cm="1">
        <f t="array" aca="1" ref="N476" ca="1">_xlfn.IFS(M476 = 1, "New Member", AND(M476 &gt; 1, M476 &lt; 5), "Bronze Member", AND(M476 &gt;= 5, M476 &lt; 10), "Silver Member", M476 &gt;= 10, "Gold Member")</f>
        <v>Gold Member</v>
      </c>
    </row>
    <row r="477" spans="2:14" x14ac:dyDescent="0.3">
      <c r="B477" s="49" t="str" cm="1">
        <f t="array" ref="B477">_xlfn.XLOOKUP('Cross Referenced Data'!$C477,CustomerPersonalData[[#All],[Customer Name]],CustomerPersonalData[[#All],[Customer ID]],,)</f>
        <v>CID0473</v>
      </c>
      <c r="C477" s="49" t="s">
        <v>952</v>
      </c>
      <c r="D477" s="50" t="s">
        <v>953</v>
      </c>
      <c r="E477" s="51">
        <v>31</v>
      </c>
      <c r="F477" s="50" t="str" cm="1">
        <f t="array" ref="F477">_xlfn.XLOOKUP('Cross Referenced Data'!$C477,CustomerSalesData[[#All],[Customer Name]],CustomerSalesData[[#All],[Age Group]],,)</f>
        <v>26 to 35</v>
      </c>
      <c r="G477" s="50" t="s">
        <v>8</v>
      </c>
      <c r="H477" s="51" cm="1">
        <f t="array" ref="H477">_xlfn.XLOOKUP('Cross Referenced Data'!$C477,CustomerSalesData[[#All],[Customer Name]],CustomerSalesData[[#All],[Total Purchases]],,,)</f>
        <v>78</v>
      </c>
      <c r="I477" s="50" t="str" cm="1">
        <f t="array" ref="I477">_xlfn.IFS(H477 &lt;= 10, "Low Purchaser", AND(H477 &gt; 10, H477 &lt;= 50), "Moderate Purchaser", AND(H477 &gt; 50, H477 &lt;= 80), "High Purchaser", H477 &gt; 80, "Top Purchaser")</f>
        <v>High Purchaser</v>
      </c>
      <c r="J477" s="52" cm="1">
        <f t="array" ref="J477">_xlfn.XLOOKUP('Cross Referenced Data'!$C477,CustomerSalesData[[#All],[Customer Name]],CustomerSalesData[[#All],[Purchase Amount]],,)</f>
        <v>8054.81</v>
      </c>
      <c r="K477" s="50" t="str" cm="1">
        <f t="array" ref="K477">_xlfn.IFS(J477 &lt;= 500, "Low Value", AND(J477 &gt; 500, J477 &lt;= 2000), "Medium Value", AND(J477 &gt; 2000, J477 &lt;= 5000), "High Value", J477 &gt; 5000, "Premium Value")</f>
        <v>Premium Value</v>
      </c>
      <c r="L477" s="51" cm="1">
        <f t="array" ref="L477">_xlfn.XLOOKUP('Cross Referenced Data'!$C477,CustomerSalesData[[#All],[Customer Name]],CustomerSalesData[[#All],[Customer Since]],,)</f>
        <v>2019</v>
      </c>
      <c r="M477" s="51">
        <f t="shared" ca="1" si="7"/>
        <v>5</v>
      </c>
      <c r="N477" s="50" t="str" cm="1">
        <f t="array" aca="1" ref="N477" ca="1">_xlfn.IFS(M477 = 1, "New Member", AND(M477 &gt; 1, M477 &lt; 5), "Bronze Member", AND(M477 &gt;= 5, M477 &lt; 10), "Silver Member", M477 &gt;= 10, "Gold Member")</f>
        <v>Silver Member</v>
      </c>
    </row>
    <row r="478" spans="2:14" x14ac:dyDescent="0.3">
      <c r="B478" s="45" t="str" cm="1">
        <f t="array" ref="B478">_xlfn.XLOOKUP('Cross Referenced Data'!$C478,CustomerPersonalData[[#All],[Customer Name]],CustomerPersonalData[[#All],[Customer ID]],,)</f>
        <v>CID0474</v>
      </c>
      <c r="C478" s="45" t="s">
        <v>954</v>
      </c>
      <c r="D478" s="46" t="s">
        <v>955</v>
      </c>
      <c r="E478" s="47">
        <v>70</v>
      </c>
      <c r="F478" s="46" t="str" cm="1">
        <f t="array" ref="F478">_xlfn.XLOOKUP('Cross Referenced Data'!$C478,CustomerSalesData[[#All],[Customer Name]],CustomerSalesData[[#All],[Age Group]],,)</f>
        <v>66 to 70</v>
      </c>
      <c r="G478" s="46" t="s">
        <v>13</v>
      </c>
      <c r="H478" s="47" cm="1">
        <f t="array" ref="H478">_xlfn.XLOOKUP('Cross Referenced Data'!$C478,CustomerSalesData[[#All],[Customer Name]],CustomerSalesData[[#All],[Total Purchases]],,,)</f>
        <v>71</v>
      </c>
      <c r="I478" s="46" t="str" cm="1">
        <f t="array" ref="I478">_xlfn.IFS(H478 &lt;= 10, "Low Purchaser", AND(H478 &gt; 10, H478 &lt;= 50), "Moderate Purchaser", AND(H478 &gt; 50, H478 &lt;= 80), "High Purchaser", H478 &gt; 80, "Top Purchaser")</f>
        <v>High Purchaser</v>
      </c>
      <c r="J478" s="48" cm="1">
        <f t="array" ref="J478">_xlfn.XLOOKUP('Cross Referenced Data'!$C478,CustomerSalesData[[#All],[Customer Name]],CustomerSalesData[[#All],[Purchase Amount]],,)</f>
        <v>7204.78</v>
      </c>
      <c r="K478" s="46" t="str" cm="1">
        <f t="array" ref="K478">_xlfn.IFS(J478 &lt;= 500, "Low Value", AND(J478 &gt; 500, J478 &lt;= 2000), "Medium Value", AND(J478 &gt; 2000, J478 &lt;= 5000), "High Value", J478 &gt; 5000, "Premium Value")</f>
        <v>Premium Value</v>
      </c>
      <c r="L478" s="47" cm="1">
        <f t="array" ref="L478">_xlfn.XLOOKUP('Cross Referenced Data'!$C478,CustomerSalesData[[#All],[Customer Name]],CustomerSalesData[[#All],[Customer Since]],,)</f>
        <v>2020</v>
      </c>
      <c r="M478" s="47">
        <f t="shared" ca="1" si="7"/>
        <v>4</v>
      </c>
      <c r="N478" s="46" t="str" cm="1">
        <f t="array" aca="1" ref="N478" ca="1">_xlfn.IFS(M478 = 1, "New Member", AND(M478 &gt; 1, M478 &lt; 5), "Bronze Member", AND(M478 &gt;= 5, M478 &lt; 10), "Silver Member", M478 &gt;= 10, "Gold Member")</f>
        <v>Bronze Member</v>
      </c>
    </row>
    <row r="479" spans="2:14" x14ac:dyDescent="0.3">
      <c r="B479" s="49" t="str" cm="1">
        <f t="array" ref="B479">_xlfn.XLOOKUP('Cross Referenced Data'!$C479,CustomerPersonalData[[#All],[Customer Name]],CustomerPersonalData[[#All],[Customer ID]],,)</f>
        <v>CID0475</v>
      </c>
      <c r="C479" s="49" t="s">
        <v>956</v>
      </c>
      <c r="D479" s="50" t="s">
        <v>957</v>
      </c>
      <c r="E479" s="51">
        <v>46</v>
      </c>
      <c r="F479" s="50" t="str" cm="1">
        <f t="array" ref="F479">_xlfn.XLOOKUP('Cross Referenced Data'!$C479,CustomerSalesData[[#All],[Customer Name]],CustomerSalesData[[#All],[Age Group]],,)</f>
        <v>46 to 55</v>
      </c>
      <c r="G479" s="50" t="s">
        <v>8</v>
      </c>
      <c r="H479" s="51" cm="1">
        <f t="array" ref="H479">_xlfn.XLOOKUP('Cross Referenced Data'!$C479,CustomerSalesData[[#All],[Customer Name]],CustomerSalesData[[#All],[Total Purchases]],,,)</f>
        <v>94</v>
      </c>
      <c r="I479" s="50" t="str" cm="1">
        <f t="array" ref="I479">_xlfn.IFS(H479 &lt;= 10, "Low Purchaser", AND(H479 &gt; 10, H479 &lt;= 50), "Moderate Purchaser", AND(H479 &gt; 50, H479 &lt;= 80), "High Purchaser", H479 &gt; 80, "Top Purchaser")</f>
        <v>Top Purchaser</v>
      </c>
      <c r="J479" s="52" cm="1">
        <f t="array" ref="J479">_xlfn.XLOOKUP('Cross Referenced Data'!$C479,CustomerSalesData[[#All],[Customer Name]],CustomerSalesData[[#All],[Purchase Amount]],,)</f>
        <v>9973.99</v>
      </c>
      <c r="K479" s="50" t="str" cm="1">
        <f t="array" ref="K479">_xlfn.IFS(J479 &lt;= 500, "Low Value", AND(J479 &gt; 500, J479 &lt;= 2000), "Medium Value", AND(J479 &gt; 2000, J479 &lt;= 5000), "High Value", J479 &gt; 5000, "Premium Value")</f>
        <v>Premium Value</v>
      </c>
      <c r="L479" s="51" cm="1">
        <f t="array" ref="L479">_xlfn.XLOOKUP('Cross Referenced Data'!$C479,CustomerSalesData[[#All],[Customer Name]],CustomerSalesData[[#All],[Customer Since]],,)</f>
        <v>2014</v>
      </c>
      <c r="M479" s="51">
        <f t="shared" ca="1" si="7"/>
        <v>10</v>
      </c>
      <c r="N479" s="50" t="str" cm="1">
        <f t="array" aca="1" ref="N479" ca="1">_xlfn.IFS(M479 = 1, "New Member", AND(M479 &gt; 1, M479 &lt; 5), "Bronze Member", AND(M479 &gt;= 5, M479 &lt; 10), "Silver Member", M479 &gt;= 10, "Gold Member")</f>
        <v>Gold Member</v>
      </c>
    </row>
    <row r="480" spans="2:14" x14ac:dyDescent="0.3">
      <c r="B480" s="45" t="str" cm="1">
        <f t="array" ref="B480">_xlfn.XLOOKUP('Cross Referenced Data'!$C480,CustomerPersonalData[[#All],[Customer Name]],CustomerPersonalData[[#All],[Customer ID]],,)</f>
        <v>CID0476</v>
      </c>
      <c r="C480" s="45" t="s">
        <v>958</v>
      </c>
      <c r="D480" s="46" t="s">
        <v>959</v>
      </c>
      <c r="E480" s="47">
        <v>35</v>
      </c>
      <c r="F480" s="46" t="str" cm="1">
        <f t="array" ref="F480">_xlfn.XLOOKUP('Cross Referenced Data'!$C480,CustomerSalesData[[#All],[Customer Name]],CustomerSalesData[[#All],[Age Group]],,)</f>
        <v>26 to 35</v>
      </c>
      <c r="G480" s="46" t="s">
        <v>8</v>
      </c>
      <c r="H480" s="47" cm="1">
        <f t="array" ref="H480">_xlfn.XLOOKUP('Cross Referenced Data'!$C480,CustomerSalesData[[#All],[Customer Name]],CustomerSalesData[[#All],[Total Purchases]],,,)</f>
        <v>68</v>
      </c>
      <c r="I480" s="46" t="str" cm="1">
        <f t="array" ref="I480">_xlfn.IFS(H480 &lt;= 10, "Low Purchaser", AND(H480 &gt; 10, H480 &lt;= 50), "Moderate Purchaser", AND(H480 &gt; 50, H480 &lt;= 80), "High Purchaser", H480 &gt; 80, "Top Purchaser")</f>
        <v>High Purchaser</v>
      </c>
      <c r="J480" s="48" cm="1">
        <f t="array" ref="J480">_xlfn.XLOOKUP('Cross Referenced Data'!$C480,CustomerSalesData[[#All],[Customer Name]],CustomerSalesData[[#All],[Purchase Amount]],,)</f>
        <v>7850.24</v>
      </c>
      <c r="K480" s="46" t="str" cm="1">
        <f t="array" ref="K480">_xlfn.IFS(J480 &lt;= 500, "Low Value", AND(J480 &gt; 500, J480 &lt;= 2000), "Medium Value", AND(J480 &gt; 2000, J480 &lt;= 5000), "High Value", J480 &gt; 5000, "Premium Value")</f>
        <v>Premium Value</v>
      </c>
      <c r="L480" s="47" cm="1">
        <f t="array" ref="L480">_xlfn.XLOOKUP('Cross Referenced Data'!$C480,CustomerSalesData[[#All],[Customer Name]],CustomerSalesData[[#All],[Customer Since]],,)</f>
        <v>2022</v>
      </c>
      <c r="M480" s="47">
        <f t="shared" ca="1" si="7"/>
        <v>2</v>
      </c>
      <c r="N480" s="46" t="str" cm="1">
        <f t="array" aca="1" ref="N480" ca="1">_xlfn.IFS(M480 = 1, "New Member", AND(M480 &gt; 1, M480 &lt; 5), "Bronze Member", AND(M480 &gt;= 5, M480 &lt; 10), "Silver Member", M480 &gt;= 10, "Gold Member")</f>
        <v>Bronze Member</v>
      </c>
    </row>
    <row r="481" spans="2:14" x14ac:dyDescent="0.3">
      <c r="B481" s="49" t="str" cm="1">
        <f t="array" ref="B481">_xlfn.XLOOKUP('Cross Referenced Data'!$C481,CustomerPersonalData[[#All],[Customer Name]],CustomerPersonalData[[#All],[Customer ID]],,)</f>
        <v>CID0477</v>
      </c>
      <c r="C481" s="49" t="s">
        <v>960</v>
      </c>
      <c r="D481" s="50" t="s">
        <v>961</v>
      </c>
      <c r="E481" s="51">
        <v>32</v>
      </c>
      <c r="F481" s="50" t="str" cm="1">
        <f t="array" ref="F481">_xlfn.XLOOKUP('Cross Referenced Data'!$C481,CustomerSalesData[[#All],[Customer Name]],CustomerSalesData[[#All],[Age Group]],,)</f>
        <v>26 to 35</v>
      </c>
      <c r="G481" s="50" t="s">
        <v>8</v>
      </c>
      <c r="H481" s="51" cm="1">
        <f t="array" ref="H481">_xlfn.XLOOKUP('Cross Referenced Data'!$C481,CustomerSalesData[[#All],[Customer Name]],CustomerSalesData[[#All],[Total Purchases]],,,)</f>
        <v>58</v>
      </c>
      <c r="I481" s="50" t="str" cm="1">
        <f t="array" ref="I481">_xlfn.IFS(H481 &lt;= 10, "Low Purchaser", AND(H481 &gt; 10, H481 &lt;= 50), "Moderate Purchaser", AND(H481 &gt; 50, H481 &lt;= 80), "High Purchaser", H481 &gt; 80, "Top Purchaser")</f>
        <v>High Purchaser</v>
      </c>
      <c r="J481" s="52" cm="1">
        <f t="array" ref="J481">_xlfn.XLOOKUP('Cross Referenced Data'!$C481,CustomerSalesData[[#All],[Customer Name]],CustomerSalesData[[#All],[Purchase Amount]],,)</f>
        <v>9565.6</v>
      </c>
      <c r="K481" s="50" t="str" cm="1">
        <f t="array" ref="K481">_xlfn.IFS(J481 &lt;= 500, "Low Value", AND(J481 &gt; 500, J481 &lt;= 2000), "Medium Value", AND(J481 &gt; 2000, J481 &lt;= 5000), "High Value", J481 &gt; 5000, "Premium Value")</f>
        <v>Premium Value</v>
      </c>
      <c r="L481" s="51" cm="1">
        <f t="array" ref="L481">_xlfn.XLOOKUP('Cross Referenced Data'!$C481,CustomerSalesData[[#All],[Customer Name]],CustomerSalesData[[#All],[Customer Since]],,)</f>
        <v>2021</v>
      </c>
      <c r="M481" s="51">
        <f t="shared" ca="1" si="7"/>
        <v>3</v>
      </c>
      <c r="N481" s="50" t="str" cm="1">
        <f t="array" aca="1" ref="N481" ca="1">_xlfn.IFS(M481 = 1, "New Member", AND(M481 &gt; 1, M481 &lt; 5), "Bronze Member", AND(M481 &gt;= 5, M481 &lt; 10), "Silver Member", M481 &gt;= 10, "Gold Member")</f>
        <v>Bronze Member</v>
      </c>
    </row>
    <row r="482" spans="2:14" x14ac:dyDescent="0.3">
      <c r="B482" s="45" t="str" cm="1">
        <f t="array" ref="B482">_xlfn.XLOOKUP('Cross Referenced Data'!$C482,CustomerPersonalData[[#All],[Customer Name]],CustomerPersonalData[[#All],[Customer ID]],,)</f>
        <v>CID0478</v>
      </c>
      <c r="C482" s="45" t="s">
        <v>962</v>
      </c>
      <c r="D482" s="46" t="s">
        <v>963</v>
      </c>
      <c r="E482" s="47">
        <v>18</v>
      </c>
      <c r="F482" s="46" t="str" cm="1">
        <f t="array" ref="F482">_xlfn.XLOOKUP('Cross Referenced Data'!$C482,CustomerSalesData[[#All],[Customer Name]],CustomerSalesData[[#All],[Age Group]],,)</f>
        <v>18 to 25</v>
      </c>
      <c r="G482" s="46" t="s">
        <v>13</v>
      </c>
      <c r="H482" s="47" cm="1">
        <f t="array" ref="H482">_xlfn.XLOOKUP('Cross Referenced Data'!$C482,CustomerSalesData[[#All],[Customer Name]],CustomerSalesData[[#All],[Total Purchases]],,,)</f>
        <v>44</v>
      </c>
      <c r="I482" s="46" t="str" cm="1">
        <f t="array" ref="I482">_xlfn.IFS(H482 &lt;= 10, "Low Purchaser", AND(H482 &gt; 10, H482 &lt;= 50), "Moderate Purchaser", AND(H482 &gt; 50, H482 &lt;= 80), "High Purchaser", H482 &gt; 80, "Top Purchaser")</f>
        <v>Moderate Purchaser</v>
      </c>
      <c r="J482" s="48" cm="1">
        <f t="array" ref="J482">_xlfn.XLOOKUP('Cross Referenced Data'!$C482,CustomerSalesData[[#All],[Customer Name]],CustomerSalesData[[#All],[Purchase Amount]],,)</f>
        <v>1539.94</v>
      </c>
      <c r="K482" s="46" t="str" cm="1">
        <f t="array" ref="K482">_xlfn.IFS(J482 &lt;= 500, "Low Value", AND(J482 &gt; 500, J482 &lt;= 2000), "Medium Value", AND(J482 &gt; 2000, J482 &lt;= 5000), "High Value", J482 &gt; 5000, "Premium Value")</f>
        <v>Medium Value</v>
      </c>
      <c r="L482" s="47" cm="1">
        <f t="array" ref="L482">_xlfn.XLOOKUP('Cross Referenced Data'!$C482,CustomerSalesData[[#All],[Customer Name]],CustomerSalesData[[#All],[Customer Since]],,)</f>
        <v>2012</v>
      </c>
      <c r="M482" s="47">
        <f t="shared" ca="1" si="7"/>
        <v>12</v>
      </c>
      <c r="N482" s="46" t="str" cm="1">
        <f t="array" aca="1" ref="N482" ca="1">_xlfn.IFS(M482 = 1, "New Member", AND(M482 &gt; 1, M482 &lt; 5), "Bronze Member", AND(M482 &gt;= 5, M482 &lt; 10), "Silver Member", M482 &gt;= 10, "Gold Member")</f>
        <v>Gold Member</v>
      </c>
    </row>
    <row r="483" spans="2:14" x14ac:dyDescent="0.3">
      <c r="B483" s="49" t="str" cm="1">
        <f t="array" ref="B483">_xlfn.XLOOKUP('Cross Referenced Data'!$C483,CustomerPersonalData[[#All],[Customer Name]],CustomerPersonalData[[#All],[Customer ID]],,)</f>
        <v>CID0479</v>
      </c>
      <c r="C483" s="49" t="s">
        <v>964</v>
      </c>
      <c r="D483" s="50" t="s">
        <v>965</v>
      </c>
      <c r="E483" s="51">
        <v>46</v>
      </c>
      <c r="F483" s="50" t="str" cm="1">
        <f t="array" ref="F483">_xlfn.XLOOKUP('Cross Referenced Data'!$C483,CustomerSalesData[[#All],[Customer Name]],CustomerSalesData[[#All],[Age Group]],,)</f>
        <v>46 to 55</v>
      </c>
      <c r="G483" s="50" t="s">
        <v>8</v>
      </c>
      <c r="H483" s="51" cm="1">
        <f t="array" ref="H483">_xlfn.XLOOKUP('Cross Referenced Data'!$C483,CustomerSalesData[[#All],[Customer Name]],CustomerSalesData[[#All],[Total Purchases]],,,)</f>
        <v>21</v>
      </c>
      <c r="I483" s="50" t="str" cm="1">
        <f t="array" ref="I483">_xlfn.IFS(H483 &lt;= 10, "Low Purchaser", AND(H483 &gt; 10, H483 &lt;= 50), "Moderate Purchaser", AND(H483 &gt; 50, H483 &lt;= 80), "High Purchaser", H483 &gt; 80, "Top Purchaser")</f>
        <v>Moderate Purchaser</v>
      </c>
      <c r="J483" s="52" cm="1">
        <f t="array" ref="J483">_xlfn.XLOOKUP('Cross Referenced Data'!$C483,CustomerSalesData[[#All],[Customer Name]],CustomerSalesData[[#All],[Purchase Amount]],,)</f>
        <v>2483.59</v>
      </c>
      <c r="K483" s="50" t="str" cm="1">
        <f t="array" ref="K483">_xlfn.IFS(J483 &lt;= 500, "Low Value", AND(J483 &gt; 500, J483 &lt;= 2000), "Medium Value", AND(J483 &gt; 2000, J483 &lt;= 5000), "High Value", J483 &gt; 5000, "Premium Value")</f>
        <v>High Value</v>
      </c>
      <c r="L483" s="51" cm="1">
        <f t="array" ref="L483">_xlfn.XLOOKUP('Cross Referenced Data'!$C483,CustomerSalesData[[#All],[Customer Name]],CustomerSalesData[[#All],[Customer Since]],,)</f>
        <v>2010</v>
      </c>
      <c r="M483" s="51">
        <f t="shared" ca="1" si="7"/>
        <v>14</v>
      </c>
      <c r="N483" s="50" t="str" cm="1">
        <f t="array" aca="1" ref="N483" ca="1">_xlfn.IFS(M483 = 1, "New Member", AND(M483 &gt; 1, M483 &lt; 5), "Bronze Member", AND(M483 &gt;= 5, M483 &lt; 10), "Silver Member", M483 &gt;= 10, "Gold Member")</f>
        <v>Gold Member</v>
      </c>
    </row>
    <row r="484" spans="2:14" x14ac:dyDescent="0.3">
      <c r="B484" s="45" t="str" cm="1">
        <f t="array" ref="B484">_xlfn.XLOOKUP('Cross Referenced Data'!$C484,CustomerPersonalData[[#All],[Customer Name]],CustomerPersonalData[[#All],[Customer ID]],,)</f>
        <v>CID0480</v>
      </c>
      <c r="C484" s="45" t="s">
        <v>966</v>
      </c>
      <c r="D484" s="46" t="s">
        <v>967</v>
      </c>
      <c r="E484" s="47">
        <v>59</v>
      </c>
      <c r="F484" s="46" t="str" cm="1">
        <f t="array" ref="F484">_xlfn.XLOOKUP('Cross Referenced Data'!$C484,CustomerSalesData[[#All],[Customer Name]],CustomerSalesData[[#All],[Age Group]],,)</f>
        <v>56 to 65</v>
      </c>
      <c r="G484" s="46" t="s">
        <v>13</v>
      </c>
      <c r="H484" s="47" cm="1">
        <f t="array" ref="H484">_xlfn.XLOOKUP('Cross Referenced Data'!$C484,CustomerSalesData[[#All],[Customer Name]],CustomerSalesData[[#All],[Total Purchases]],,,)</f>
        <v>38</v>
      </c>
      <c r="I484" s="46" t="str" cm="1">
        <f t="array" ref="I484">_xlfn.IFS(H484 &lt;= 10, "Low Purchaser", AND(H484 &gt; 10, H484 &lt;= 50), "Moderate Purchaser", AND(H484 &gt; 50, H484 &lt;= 80), "High Purchaser", H484 &gt; 80, "Top Purchaser")</f>
        <v>Moderate Purchaser</v>
      </c>
      <c r="J484" s="48" cm="1">
        <f t="array" ref="J484">_xlfn.XLOOKUP('Cross Referenced Data'!$C484,CustomerSalesData[[#All],[Customer Name]],CustomerSalesData[[#All],[Purchase Amount]],,)</f>
        <v>9034.6200000000008</v>
      </c>
      <c r="K484" s="46" t="str" cm="1">
        <f t="array" ref="K484">_xlfn.IFS(J484 &lt;= 500, "Low Value", AND(J484 &gt; 500, J484 &lt;= 2000), "Medium Value", AND(J484 &gt; 2000, J484 &lt;= 5000), "High Value", J484 &gt; 5000, "Premium Value")</f>
        <v>Premium Value</v>
      </c>
      <c r="L484" s="47" cm="1">
        <f t="array" ref="L484">_xlfn.XLOOKUP('Cross Referenced Data'!$C484,CustomerSalesData[[#All],[Customer Name]],CustomerSalesData[[#All],[Customer Since]],,)</f>
        <v>2021</v>
      </c>
      <c r="M484" s="47">
        <f t="shared" ca="1" si="7"/>
        <v>3</v>
      </c>
      <c r="N484" s="46" t="str" cm="1">
        <f t="array" aca="1" ref="N484" ca="1">_xlfn.IFS(M484 = 1, "New Member", AND(M484 &gt; 1, M484 &lt; 5), "Bronze Member", AND(M484 &gt;= 5, M484 &lt; 10), "Silver Member", M484 &gt;= 10, "Gold Member")</f>
        <v>Bronze Member</v>
      </c>
    </row>
    <row r="485" spans="2:14" x14ac:dyDescent="0.3">
      <c r="B485" s="49" t="str" cm="1">
        <f t="array" ref="B485">_xlfn.XLOOKUP('Cross Referenced Data'!$C485,CustomerPersonalData[[#All],[Customer Name]],CustomerPersonalData[[#All],[Customer ID]],,)</f>
        <v>CID0481</v>
      </c>
      <c r="C485" s="49" t="s">
        <v>968</v>
      </c>
      <c r="D485" s="50" t="s">
        <v>969</v>
      </c>
      <c r="E485" s="51">
        <v>36</v>
      </c>
      <c r="F485" s="50" t="str" cm="1">
        <f t="array" ref="F485">_xlfn.XLOOKUP('Cross Referenced Data'!$C485,CustomerSalesData[[#All],[Customer Name]],CustomerSalesData[[#All],[Age Group]],,)</f>
        <v>36 to 45</v>
      </c>
      <c r="G485" s="50" t="s">
        <v>8</v>
      </c>
      <c r="H485" s="51" cm="1">
        <f t="array" ref="H485">_xlfn.XLOOKUP('Cross Referenced Data'!$C485,CustomerSalesData[[#All],[Customer Name]],CustomerSalesData[[#All],[Total Purchases]],,,)</f>
        <v>13</v>
      </c>
      <c r="I485" s="50" t="str" cm="1">
        <f t="array" ref="I485">_xlfn.IFS(H485 &lt;= 10, "Low Purchaser", AND(H485 &gt; 10, H485 &lt;= 50), "Moderate Purchaser", AND(H485 &gt; 50, H485 &lt;= 80), "High Purchaser", H485 &gt; 80, "Top Purchaser")</f>
        <v>Moderate Purchaser</v>
      </c>
      <c r="J485" s="52" cm="1">
        <f t="array" ref="J485">_xlfn.XLOOKUP('Cross Referenced Data'!$C485,CustomerSalesData[[#All],[Customer Name]],CustomerSalesData[[#All],[Purchase Amount]],,)</f>
        <v>7416.22</v>
      </c>
      <c r="K485" s="50" t="str" cm="1">
        <f t="array" ref="K485">_xlfn.IFS(J485 &lt;= 500, "Low Value", AND(J485 &gt; 500, J485 &lt;= 2000), "Medium Value", AND(J485 &gt; 2000, J485 &lt;= 5000), "High Value", J485 &gt; 5000, "Premium Value")</f>
        <v>Premium Value</v>
      </c>
      <c r="L485" s="51" cm="1">
        <f t="array" ref="L485">_xlfn.XLOOKUP('Cross Referenced Data'!$C485,CustomerSalesData[[#All],[Customer Name]],CustomerSalesData[[#All],[Customer Since]],,)</f>
        <v>2021</v>
      </c>
      <c r="M485" s="51">
        <f t="shared" ca="1" si="7"/>
        <v>3</v>
      </c>
      <c r="N485" s="50" t="str" cm="1">
        <f t="array" aca="1" ref="N485" ca="1">_xlfn.IFS(M485 = 1, "New Member", AND(M485 &gt; 1, M485 &lt; 5), "Bronze Member", AND(M485 &gt;= 5, M485 &lt; 10), "Silver Member", M485 &gt;= 10, "Gold Member")</f>
        <v>Bronze Member</v>
      </c>
    </row>
    <row r="486" spans="2:14" x14ac:dyDescent="0.3">
      <c r="B486" s="45" t="str" cm="1">
        <f t="array" ref="B486">_xlfn.XLOOKUP('Cross Referenced Data'!$C486,CustomerPersonalData[[#All],[Customer Name]],CustomerPersonalData[[#All],[Customer ID]],,)</f>
        <v>CID0482</v>
      </c>
      <c r="C486" s="45" t="s">
        <v>970</v>
      </c>
      <c r="D486" s="46" t="s">
        <v>971</v>
      </c>
      <c r="E486" s="47">
        <v>70</v>
      </c>
      <c r="F486" s="46" t="str" cm="1">
        <f t="array" ref="F486">_xlfn.XLOOKUP('Cross Referenced Data'!$C486,CustomerSalesData[[#All],[Customer Name]],CustomerSalesData[[#All],[Age Group]],,)</f>
        <v>66 to 70</v>
      </c>
      <c r="G486" s="46" t="s">
        <v>13</v>
      </c>
      <c r="H486" s="47" cm="1">
        <f t="array" ref="H486">_xlfn.XLOOKUP('Cross Referenced Data'!$C486,CustomerSalesData[[#All],[Customer Name]],CustomerSalesData[[#All],[Total Purchases]],,,)</f>
        <v>21</v>
      </c>
      <c r="I486" s="46" t="str" cm="1">
        <f t="array" ref="I486">_xlfn.IFS(H486 &lt;= 10, "Low Purchaser", AND(H486 &gt; 10, H486 &lt;= 50), "Moderate Purchaser", AND(H486 &gt; 50, H486 &lt;= 80), "High Purchaser", H486 &gt; 80, "Top Purchaser")</f>
        <v>Moderate Purchaser</v>
      </c>
      <c r="J486" s="48" cm="1">
        <f t="array" ref="J486">_xlfn.XLOOKUP('Cross Referenced Data'!$C486,CustomerSalesData[[#All],[Customer Name]],CustomerSalesData[[#All],[Purchase Amount]],,)</f>
        <v>6265.34</v>
      </c>
      <c r="K486" s="46" t="str" cm="1">
        <f t="array" ref="K486">_xlfn.IFS(J486 &lt;= 500, "Low Value", AND(J486 &gt; 500, J486 &lt;= 2000), "Medium Value", AND(J486 &gt; 2000, J486 &lt;= 5000), "High Value", J486 &gt; 5000, "Premium Value")</f>
        <v>Premium Value</v>
      </c>
      <c r="L486" s="47" cm="1">
        <f t="array" ref="L486">_xlfn.XLOOKUP('Cross Referenced Data'!$C486,CustomerSalesData[[#All],[Customer Name]],CustomerSalesData[[#All],[Customer Since]],,)</f>
        <v>2010</v>
      </c>
      <c r="M486" s="47">
        <f t="shared" ca="1" si="7"/>
        <v>14</v>
      </c>
      <c r="N486" s="46" t="str" cm="1">
        <f t="array" aca="1" ref="N486" ca="1">_xlfn.IFS(M486 = 1, "New Member", AND(M486 &gt; 1, M486 &lt; 5), "Bronze Member", AND(M486 &gt;= 5, M486 &lt; 10), "Silver Member", M486 &gt;= 10, "Gold Member")</f>
        <v>Gold Member</v>
      </c>
    </row>
    <row r="487" spans="2:14" x14ac:dyDescent="0.3">
      <c r="B487" s="49" t="str" cm="1">
        <f t="array" ref="B487">_xlfn.XLOOKUP('Cross Referenced Data'!$C487,CustomerPersonalData[[#All],[Customer Name]],CustomerPersonalData[[#All],[Customer ID]],,)</f>
        <v>CID0483</v>
      </c>
      <c r="C487" s="49" t="s">
        <v>972</v>
      </c>
      <c r="D487" s="50" t="s">
        <v>973</v>
      </c>
      <c r="E487" s="51">
        <v>20</v>
      </c>
      <c r="F487" s="50" t="str" cm="1">
        <f t="array" ref="F487">_xlfn.XLOOKUP('Cross Referenced Data'!$C487,CustomerSalesData[[#All],[Customer Name]],CustomerSalesData[[#All],[Age Group]],,)</f>
        <v>18 to 25</v>
      </c>
      <c r="G487" s="50" t="s">
        <v>8</v>
      </c>
      <c r="H487" s="51" cm="1">
        <f t="array" ref="H487">_xlfn.XLOOKUP('Cross Referenced Data'!$C487,CustomerSalesData[[#All],[Customer Name]],CustomerSalesData[[#All],[Total Purchases]],,,)</f>
        <v>1</v>
      </c>
      <c r="I487" s="50" t="str" cm="1">
        <f t="array" ref="I487">_xlfn.IFS(H487 &lt;= 10, "Low Purchaser", AND(H487 &gt; 10, H487 &lt;= 50), "Moderate Purchaser", AND(H487 &gt; 50, H487 &lt;= 80), "High Purchaser", H487 &gt; 80, "Top Purchaser")</f>
        <v>Low Purchaser</v>
      </c>
      <c r="J487" s="52" cm="1">
        <f t="array" ref="J487">_xlfn.XLOOKUP('Cross Referenced Data'!$C487,CustomerSalesData[[#All],[Customer Name]],CustomerSalesData[[#All],[Purchase Amount]],,)</f>
        <v>4346.47</v>
      </c>
      <c r="K487" s="50" t="str" cm="1">
        <f t="array" ref="K487">_xlfn.IFS(J487 &lt;= 500, "Low Value", AND(J487 &gt; 500, J487 &lt;= 2000), "Medium Value", AND(J487 &gt; 2000, J487 &lt;= 5000), "High Value", J487 &gt; 5000, "Premium Value")</f>
        <v>High Value</v>
      </c>
      <c r="L487" s="51" cm="1">
        <f t="array" ref="L487">_xlfn.XLOOKUP('Cross Referenced Data'!$C487,CustomerSalesData[[#All],[Customer Name]],CustomerSalesData[[#All],[Customer Since]],,)</f>
        <v>2017</v>
      </c>
      <c r="M487" s="51">
        <f t="shared" ca="1" si="7"/>
        <v>7</v>
      </c>
      <c r="N487" s="50" t="str" cm="1">
        <f t="array" aca="1" ref="N487" ca="1">_xlfn.IFS(M487 = 1, "New Member", AND(M487 &gt; 1, M487 &lt; 5), "Bronze Member", AND(M487 &gt;= 5, M487 &lt; 10), "Silver Member", M487 &gt;= 10, "Gold Member")</f>
        <v>Silver Member</v>
      </c>
    </row>
    <row r="488" spans="2:14" x14ac:dyDescent="0.3">
      <c r="B488" s="45" t="str" cm="1">
        <f t="array" ref="B488">_xlfn.XLOOKUP('Cross Referenced Data'!$C488,CustomerPersonalData[[#All],[Customer Name]],CustomerPersonalData[[#All],[Customer ID]],,)</f>
        <v>CID0484</v>
      </c>
      <c r="C488" s="45" t="s">
        <v>974</v>
      </c>
      <c r="D488" s="46" t="s">
        <v>975</v>
      </c>
      <c r="E488" s="47">
        <v>20</v>
      </c>
      <c r="F488" s="46" t="str" cm="1">
        <f t="array" ref="F488">_xlfn.XLOOKUP('Cross Referenced Data'!$C488,CustomerSalesData[[#All],[Customer Name]],CustomerSalesData[[#All],[Age Group]],,)</f>
        <v>18 to 25</v>
      </c>
      <c r="G488" s="46" t="s">
        <v>13</v>
      </c>
      <c r="H488" s="47" cm="1">
        <f t="array" ref="H488">_xlfn.XLOOKUP('Cross Referenced Data'!$C488,CustomerSalesData[[#All],[Customer Name]],CustomerSalesData[[#All],[Total Purchases]],,,)</f>
        <v>20</v>
      </c>
      <c r="I488" s="46" t="str" cm="1">
        <f t="array" ref="I488">_xlfn.IFS(H488 &lt;= 10, "Low Purchaser", AND(H488 &gt; 10, H488 &lt;= 50), "Moderate Purchaser", AND(H488 &gt; 50, H488 &lt;= 80), "High Purchaser", H488 &gt; 80, "Top Purchaser")</f>
        <v>Moderate Purchaser</v>
      </c>
      <c r="J488" s="48" cm="1">
        <f t="array" ref="J488">_xlfn.XLOOKUP('Cross Referenced Data'!$C488,CustomerSalesData[[#All],[Customer Name]],CustomerSalesData[[#All],[Purchase Amount]],,)</f>
        <v>1302.27</v>
      </c>
      <c r="K488" s="46" t="str" cm="1">
        <f t="array" ref="K488">_xlfn.IFS(J488 &lt;= 500, "Low Value", AND(J488 &gt; 500, J488 &lt;= 2000), "Medium Value", AND(J488 &gt; 2000, J488 &lt;= 5000), "High Value", J488 &gt; 5000, "Premium Value")</f>
        <v>Medium Value</v>
      </c>
      <c r="L488" s="47" cm="1">
        <f t="array" ref="L488">_xlfn.XLOOKUP('Cross Referenced Data'!$C488,CustomerSalesData[[#All],[Customer Name]],CustomerSalesData[[#All],[Customer Since]],,)</f>
        <v>2012</v>
      </c>
      <c r="M488" s="47">
        <f t="shared" ca="1" si="7"/>
        <v>12</v>
      </c>
      <c r="N488" s="46" t="str" cm="1">
        <f t="array" aca="1" ref="N488" ca="1">_xlfn.IFS(M488 = 1, "New Member", AND(M488 &gt; 1, M488 &lt; 5), "Bronze Member", AND(M488 &gt;= 5, M488 &lt; 10), "Silver Member", M488 &gt;= 10, "Gold Member")</f>
        <v>Gold Member</v>
      </c>
    </row>
    <row r="489" spans="2:14" x14ac:dyDescent="0.3">
      <c r="B489" s="49" t="str" cm="1">
        <f t="array" ref="B489">_xlfn.XLOOKUP('Cross Referenced Data'!$C489,CustomerPersonalData[[#All],[Customer Name]],CustomerPersonalData[[#All],[Customer ID]],,)</f>
        <v>CID0485</v>
      </c>
      <c r="C489" s="49" t="s">
        <v>976</v>
      </c>
      <c r="D489" s="50" t="s">
        <v>977</v>
      </c>
      <c r="E489" s="51">
        <v>30</v>
      </c>
      <c r="F489" s="50" t="str" cm="1">
        <f t="array" ref="F489">_xlfn.XLOOKUP('Cross Referenced Data'!$C489,CustomerSalesData[[#All],[Customer Name]],CustomerSalesData[[#All],[Age Group]],,)</f>
        <v>26 to 35</v>
      </c>
      <c r="G489" s="50" t="s">
        <v>13</v>
      </c>
      <c r="H489" s="51" cm="1">
        <f t="array" ref="H489">_xlfn.XLOOKUP('Cross Referenced Data'!$C489,CustomerSalesData[[#All],[Customer Name]],CustomerSalesData[[#All],[Total Purchases]],,,)</f>
        <v>29</v>
      </c>
      <c r="I489" s="50" t="str" cm="1">
        <f t="array" ref="I489">_xlfn.IFS(H489 &lt;= 10, "Low Purchaser", AND(H489 &gt; 10, H489 &lt;= 50), "Moderate Purchaser", AND(H489 &gt; 50, H489 &lt;= 80), "High Purchaser", H489 &gt; 80, "Top Purchaser")</f>
        <v>Moderate Purchaser</v>
      </c>
      <c r="J489" s="52" cm="1">
        <f t="array" ref="J489">_xlfn.XLOOKUP('Cross Referenced Data'!$C489,CustomerSalesData[[#All],[Customer Name]],CustomerSalesData[[#All],[Purchase Amount]],,)</f>
        <v>6292.16</v>
      </c>
      <c r="K489" s="50" t="str" cm="1">
        <f t="array" ref="K489">_xlfn.IFS(J489 &lt;= 500, "Low Value", AND(J489 &gt; 500, J489 &lt;= 2000), "Medium Value", AND(J489 &gt; 2000, J489 &lt;= 5000), "High Value", J489 &gt; 5000, "Premium Value")</f>
        <v>Premium Value</v>
      </c>
      <c r="L489" s="51" cm="1">
        <f t="array" ref="L489">_xlfn.XLOOKUP('Cross Referenced Data'!$C489,CustomerSalesData[[#All],[Customer Name]],CustomerSalesData[[#All],[Customer Since]],,)</f>
        <v>2021</v>
      </c>
      <c r="M489" s="51">
        <f t="shared" ca="1" si="7"/>
        <v>3</v>
      </c>
      <c r="N489" s="50" t="str" cm="1">
        <f t="array" aca="1" ref="N489" ca="1">_xlfn.IFS(M489 = 1, "New Member", AND(M489 &gt; 1, M489 &lt; 5), "Bronze Member", AND(M489 &gt;= 5, M489 &lt; 10), "Silver Member", M489 &gt;= 10, "Gold Member")</f>
        <v>Bronze Member</v>
      </c>
    </row>
    <row r="490" spans="2:14" x14ac:dyDescent="0.3">
      <c r="B490" s="45" t="str" cm="1">
        <f t="array" ref="B490">_xlfn.XLOOKUP('Cross Referenced Data'!$C490,CustomerPersonalData[[#All],[Customer Name]],CustomerPersonalData[[#All],[Customer ID]],,)</f>
        <v>CID0486</v>
      </c>
      <c r="C490" s="45" t="s">
        <v>978</v>
      </c>
      <c r="D490" s="46" t="s">
        <v>979</v>
      </c>
      <c r="E490" s="47">
        <v>70</v>
      </c>
      <c r="F490" s="46" t="str" cm="1">
        <f t="array" ref="F490">_xlfn.XLOOKUP('Cross Referenced Data'!$C490,CustomerSalesData[[#All],[Customer Name]],CustomerSalesData[[#All],[Age Group]],,)</f>
        <v>66 to 70</v>
      </c>
      <c r="G490" s="46" t="s">
        <v>13</v>
      </c>
      <c r="H490" s="47" cm="1">
        <f t="array" ref="H490">_xlfn.XLOOKUP('Cross Referenced Data'!$C490,CustomerSalesData[[#All],[Customer Name]],CustomerSalesData[[#All],[Total Purchases]],,,)</f>
        <v>17</v>
      </c>
      <c r="I490" s="46" t="str" cm="1">
        <f t="array" ref="I490">_xlfn.IFS(H490 &lt;= 10, "Low Purchaser", AND(H490 &gt; 10, H490 &lt;= 50), "Moderate Purchaser", AND(H490 &gt; 50, H490 &lt;= 80), "High Purchaser", H490 &gt; 80, "Top Purchaser")</f>
        <v>Moderate Purchaser</v>
      </c>
      <c r="J490" s="48" cm="1">
        <f t="array" ref="J490">_xlfn.XLOOKUP('Cross Referenced Data'!$C490,CustomerSalesData[[#All],[Customer Name]],CustomerSalesData[[#All],[Purchase Amount]],,)</f>
        <v>9307.58</v>
      </c>
      <c r="K490" s="46" t="str" cm="1">
        <f t="array" ref="K490">_xlfn.IFS(J490 &lt;= 500, "Low Value", AND(J490 &gt; 500, J490 &lt;= 2000), "Medium Value", AND(J490 &gt; 2000, J490 &lt;= 5000), "High Value", J490 &gt; 5000, "Premium Value")</f>
        <v>Premium Value</v>
      </c>
      <c r="L490" s="47" cm="1">
        <f t="array" ref="L490">_xlfn.XLOOKUP('Cross Referenced Data'!$C490,CustomerSalesData[[#All],[Customer Name]],CustomerSalesData[[#All],[Customer Since]],,)</f>
        <v>2012</v>
      </c>
      <c r="M490" s="47">
        <f t="shared" ca="1" si="7"/>
        <v>12</v>
      </c>
      <c r="N490" s="46" t="str" cm="1">
        <f t="array" aca="1" ref="N490" ca="1">_xlfn.IFS(M490 = 1, "New Member", AND(M490 &gt; 1, M490 &lt; 5), "Bronze Member", AND(M490 &gt;= 5, M490 &lt; 10), "Silver Member", M490 &gt;= 10, "Gold Member")</f>
        <v>Gold Member</v>
      </c>
    </row>
    <row r="491" spans="2:14" x14ac:dyDescent="0.3">
      <c r="B491" s="49" t="str" cm="1">
        <f t="array" ref="B491">_xlfn.XLOOKUP('Cross Referenced Data'!$C491,CustomerPersonalData[[#All],[Customer Name]],CustomerPersonalData[[#All],[Customer ID]],,)</f>
        <v>CID0487</v>
      </c>
      <c r="C491" s="49" t="s">
        <v>980</v>
      </c>
      <c r="D491" s="50" t="s">
        <v>981</v>
      </c>
      <c r="E491" s="51">
        <v>69</v>
      </c>
      <c r="F491" s="50" t="str" cm="1">
        <f t="array" ref="F491">_xlfn.XLOOKUP('Cross Referenced Data'!$C491,CustomerSalesData[[#All],[Customer Name]],CustomerSalesData[[#All],[Age Group]],,)</f>
        <v>66 to 70</v>
      </c>
      <c r="G491" s="50" t="s">
        <v>8</v>
      </c>
      <c r="H491" s="51" cm="1">
        <f t="array" ref="H491">_xlfn.XLOOKUP('Cross Referenced Data'!$C491,CustomerSalesData[[#All],[Customer Name]],CustomerSalesData[[#All],[Total Purchases]],,,)</f>
        <v>26</v>
      </c>
      <c r="I491" s="50" t="str" cm="1">
        <f t="array" ref="I491">_xlfn.IFS(H491 &lt;= 10, "Low Purchaser", AND(H491 &gt; 10, H491 &lt;= 50), "Moderate Purchaser", AND(H491 &gt; 50, H491 &lt;= 80), "High Purchaser", H491 &gt; 80, "Top Purchaser")</f>
        <v>Moderate Purchaser</v>
      </c>
      <c r="J491" s="52" cm="1">
        <f t="array" ref="J491">_xlfn.XLOOKUP('Cross Referenced Data'!$C491,CustomerSalesData[[#All],[Customer Name]],CustomerSalesData[[#All],[Purchase Amount]],,)</f>
        <v>3843.54</v>
      </c>
      <c r="K491" s="50" t="str" cm="1">
        <f t="array" ref="K491">_xlfn.IFS(J491 &lt;= 500, "Low Value", AND(J491 &gt; 500, J491 &lt;= 2000), "Medium Value", AND(J491 &gt; 2000, J491 &lt;= 5000), "High Value", J491 &gt; 5000, "Premium Value")</f>
        <v>High Value</v>
      </c>
      <c r="L491" s="51" cm="1">
        <f t="array" ref="L491">_xlfn.XLOOKUP('Cross Referenced Data'!$C491,CustomerSalesData[[#All],[Customer Name]],CustomerSalesData[[#All],[Customer Since]],,)</f>
        <v>2022</v>
      </c>
      <c r="M491" s="51">
        <f t="shared" ca="1" si="7"/>
        <v>2</v>
      </c>
      <c r="N491" s="50" t="str" cm="1">
        <f t="array" aca="1" ref="N491" ca="1">_xlfn.IFS(M491 = 1, "New Member", AND(M491 &gt; 1, M491 &lt; 5), "Bronze Member", AND(M491 &gt;= 5, M491 &lt; 10), "Silver Member", M491 &gt;= 10, "Gold Member")</f>
        <v>Bronze Member</v>
      </c>
    </row>
    <row r="492" spans="2:14" x14ac:dyDescent="0.3">
      <c r="B492" s="45" t="str" cm="1">
        <f t="array" ref="B492">_xlfn.XLOOKUP('Cross Referenced Data'!$C492,CustomerPersonalData[[#All],[Customer Name]],CustomerPersonalData[[#All],[Customer ID]],,)</f>
        <v>CID0488</v>
      </c>
      <c r="C492" s="45" t="s">
        <v>982</v>
      </c>
      <c r="D492" s="46" t="s">
        <v>983</v>
      </c>
      <c r="E492" s="47">
        <v>50</v>
      </c>
      <c r="F492" s="46" t="str" cm="1">
        <f t="array" ref="F492">_xlfn.XLOOKUP('Cross Referenced Data'!$C492,CustomerSalesData[[#All],[Customer Name]],CustomerSalesData[[#All],[Age Group]],,)</f>
        <v>46 to 55</v>
      </c>
      <c r="G492" s="46" t="s">
        <v>13</v>
      </c>
      <c r="H492" s="47" cm="1">
        <f t="array" ref="H492">_xlfn.XLOOKUP('Cross Referenced Data'!$C492,CustomerSalesData[[#All],[Customer Name]],CustomerSalesData[[#All],[Total Purchases]],,,)</f>
        <v>81</v>
      </c>
      <c r="I492" s="46" t="str" cm="1">
        <f t="array" ref="I492">_xlfn.IFS(H492 &lt;= 10, "Low Purchaser", AND(H492 &gt; 10, H492 &lt;= 50), "Moderate Purchaser", AND(H492 &gt; 50, H492 &lt;= 80), "High Purchaser", H492 &gt; 80, "Top Purchaser")</f>
        <v>Top Purchaser</v>
      </c>
      <c r="J492" s="48" cm="1">
        <f t="array" ref="J492">_xlfn.XLOOKUP('Cross Referenced Data'!$C492,CustomerSalesData[[#All],[Customer Name]],CustomerSalesData[[#All],[Purchase Amount]],,)</f>
        <v>9938.31</v>
      </c>
      <c r="K492" s="46" t="str" cm="1">
        <f t="array" ref="K492">_xlfn.IFS(J492 &lt;= 500, "Low Value", AND(J492 &gt; 500, J492 &lt;= 2000), "Medium Value", AND(J492 &gt; 2000, J492 &lt;= 5000), "High Value", J492 &gt; 5000, "Premium Value")</f>
        <v>Premium Value</v>
      </c>
      <c r="L492" s="47" cm="1">
        <f t="array" ref="L492">_xlfn.XLOOKUP('Cross Referenced Data'!$C492,CustomerSalesData[[#All],[Customer Name]],CustomerSalesData[[#All],[Customer Since]],,)</f>
        <v>2011</v>
      </c>
      <c r="M492" s="47">
        <f t="shared" ca="1" si="7"/>
        <v>13</v>
      </c>
      <c r="N492" s="46" t="str" cm="1">
        <f t="array" aca="1" ref="N492" ca="1">_xlfn.IFS(M492 = 1, "New Member", AND(M492 &gt; 1, M492 &lt; 5), "Bronze Member", AND(M492 &gt;= 5, M492 &lt; 10), "Silver Member", M492 &gt;= 10, "Gold Member")</f>
        <v>Gold Member</v>
      </c>
    </row>
    <row r="493" spans="2:14" x14ac:dyDescent="0.3">
      <c r="B493" s="49" t="str" cm="1">
        <f t="array" ref="B493">_xlfn.XLOOKUP('Cross Referenced Data'!$C493,CustomerPersonalData[[#All],[Customer Name]],CustomerPersonalData[[#All],[Customer ID]],,)</f>
        <v>CID0489</v>
      </c>
      <c r="C493" s="49" t="s">
        <v>984</v>
      </c>
      <c r="D493" s="50" t="s">
        <v>985</v>
      </c>
      <c r="E493" s="51">
        <v>24</v>
      </c>
      <c r="F493" s="50" t="str" cm="1">
        <f t="array" ref="F493">_xlfn.XLOOKUP('Cross Referenced Data'!$C493,CustomerSalesData[[#All],[Customer Name]],CustomerSalesData[[#All],[Age Group]],,)</f>
        <v>18 to 25</v>
      </c>
      <c r="G493" s="50" t="s">
        <v>8</v>
      </c>
      <c r="H493" s="51" cm="1">
        <f t="array" ref="H493">_xlfn.XLOOKUP('Cross Referenced Data'!$C493,CustomerSalesData[[#All],[Customer Name]],CustomerSalesData[[#All],[Total Purchases]],,,)</f>
        <v>36</v>
      </c>
      <c r="I493" s="50" t="str" cm="1">
        <f t="array" ref="I493">_xlfn.IFS(H493 &lt;= 10, "Low Purchaser", AND(H493 &gt; 10, H493 &lt;= 50), "Moderate Purchaser", AND(H493 &gt; 50, H493 &lt;= 80), "High Purchaser", H493 &gt; 80, "Top Purchaser")</f>
        <v>Moderate Purchaser</v>
      </c>
      <c r="J493" s="52" cm="1">
        <f t="array" ref="J493">_xlfn.XLOOKUP('Cross Referenced Data'!$C493,CustomerSalesData[[#All],[Customer Name]],CustomerSalesData[[#All],[Purchase Amount]],,)</f>
        <v>5424.54</v>
      </c>
      <c r="K493" s="50" t="str" cm="1">
        <f t="array" ref="K493">_xlfn.IFS(J493 &lt;= 500, "Low Value", AND(J493 &gt; 500, J493 &lt;= 2000), "Medium Value", AND(J493 &gt; 2000, J493 &lt;= 5000), "High Value", J493 &gt; 5000, "Premium Value")</f>
        <v>Premium Value</v>
      </c>
      <c r="L493" s="51" cm="1">
        <f t="array" ref="L493">_xlfn.XLOOKUP('Cross Referenced Data'!$C493,CustomerSalesData[[#All],[Customer Name]],CustomerSalesData[[#All],[Customer Since]],,)</f>
        <v>2015</v>
      </c>
      <c r="M493" s="51">
        <f t="shared" ca="1" si="7"/>
        <v>9</v>
      </c>
      <c r="N493" s="50" t="str" cm="1">
        <f t="array" aca="1" ref="N493" ca="1">_xlfn.IFS(M493 = 1, "New Member", AND(M493 &gt; 1, M493 &lt; 5), "Bronze Member", AND(M493 &gt;= 5, M493 &lt; 10), "Silver Member", M493 &gt;= 10, "Gold Member")</f>
        <v>Silver Member</v>
      </c>
    </row>
    <row r="494" spans="2:14" x14ac:dyDescent="0.3">
      <c r="B494" s="45" t="str" cm="1">
        <f t="array" ref="B494">_xlfn.XLOOKUP('Cross Referenced Data'!$C494,CustomerPersonalData[[#All],[Customer Name]],CustomerPersonalData[[#All],[Customer ID]],,)</f>
        <v>CID0490</v>
      </c>
      <c r="C494" s="45" t="s">
        <v>986</v>
      </c>
      <c r="D494" s="46" t="s">
        <v>987</v>
      </c>
      <c r="E494" s="47">
        <v>29</v>
      </c>
      <c r="F494" s="46" t="str" cm="1">
        <f t="array" ref="F494">_xlfn.XLOOKUP('Cross Referenced Data'!$C494,CustomerSalesData[[#All],[Customer Name]],CustomerSalesData[[#All],[Age Group]],,)</f>
        <v>26 to 35</v>
      </c>
      <c r="G494" s="46" t="s">
        <v>8</v>
      </c>
      <c r="H494" s="47" cm="1">
        <f t="array" ref="H494">_xlfn.XLOOKUP('Cross Referenced Data'!$C494,CustomerSalesData[[#All],[Customer Name]],CustomerSalesData[[#All],[Total Purchases]],,,)</f>
        <v>84</v>
      </c>
      <c r="I494" s="46" t="str" cm="1">
        <f t="array" ref="I494">_xlfn.IFS(H494 &lt;= 10, "Low Purchaser", AND(H494 &gt; 10, H494 &lt;= 50), "Moderate Purchaser", AND(H494 &gt; 50, H494 &lt;= 80), "High Purchaser", H494 &gt; 80, "Top Purchaser")</f>
        <v>Top Purchaser</v>
      </c>
      <c r="J494" s="48" cm="1">
        <f t="array" ref="J494">_xlfn.XLOOKUP('Cross Referenced Data'!$C494,CustomerSalesData[[#All],[Customer Name]],CustomerSalesData[[#All],[Purchase Amount]],,)</f>
        <v>5166.7299999999996</v>
      </c>
      <c r="K494" s="46" t="str" cm="1">
        <f t="array" ref="K494">_xlfn.IFS(J494 &lt;= 500, "Low Value", AND(J494 &gt; 500, J494 &lt;= 2000), "Medium Value", AND(J494 &gt; 2000, J494 &lt;= 5000), "High Value", J494 &gt; 5000, "Premium Value")</f>
        <v>Premium Value</v>
      </c>
      <c r="L494" s="47" cm="1">
        <f t="array" ref="L494">_xlfn.XLOOKUP('Cross Referenced Data'!$C494,CustomerSalesData[[#All],[Customer Name]],CustomerSalesData[[#All],[Customer Since]],,)</f>
        <v>2014</v>
      </c>
      <c r="M494" s="47">
        <f t="shared" ca="1" si="7"/>
        <v>10</v>
      </c>
      <c r="N494" s="46" t="str" cm="1">
        <f t="array" aca="1" ref="N494" ca="1">_xlfn.IFS(M494 = 1, "New Member", AND(M494 &gt; 1, M494 &lt; 5), "Bronze Member", AND(M494 &gt;= 5, M494 &lt; 10), "Silver Member", M494 &gt;= 10, "Gold Member")</f>
        <v>Gold Member</v>
      </c>
    </row>
    <row r="495" spans="2:14" x14ac:dyDescent="0.3">
      <c r="B495" s="49" t="str" cm="1">
        <f t="array" ref="B495">_xlfn.XLOOKUP('Cross Referenced Data'!$C495,CustomerPersonalData[[#All],[Customer Name]],CustomerPersonalData[[#All],[Customer ID]],,)</f>
        <v>CID0491</v>
      </c>
      <c r="C495" s="49" t="s">
        <v>988</v>
      </c>
      <c r="D495" s="50" t="s">
        <v>989</v>
      </c>
      <c r="E495" s="51">
        <v>56</v>
      </c>
      <c r="F495" s="50" t="str" cm="1">
        <f t="array" ref="F495">_xlfn.XLOOKUP('Cross Referenced Data'!$C495,CustomerSalesData[[#All],[Customer Name]],CustomerSalesData[[#All],[Age Group]],,)</f>
        <v>56 to 65</v>
      </c>
      <c r="G495" s="50" t="s">
        <v>13</v>
      </c>
      <c r="H495" s="51" cm="1">
        <f t="array" ref="H495">_xlfn.XLOOKUP('Cross Referenced Data'!$C495,CustomerSalesData[[#All],[Customer Name]],CustomerSalesData[[#All],[Total Purchases]],,,)</f>
        <v>92</v>
      </c>
      <c r="I495" s="50" t="str" cm="1">
        <f t="array" ref="I495">_xlfn.IFS(H495 &lt;= 10, "Low Purchaser", AND(H495 &gt; 10, H495 &lt;= 50), "Moderate Purchaser", AND(H495 &gt; 50, H495 &lt;= 80), "High Purchaser", H495 &gt; 80, "Top Purchaser")</f>
        <v>Top Purchaser</v>
      </c>
      <c r="J495" s="52" cm="1">
        <f t="array" ref="J495">_xlfn.XLOOKUP('Cross Referenced Data'!$C495,CustomerSalesData[[#All],[Customer Name]],CustomerSalesData[[#All],[Purchase Amount]],,)</f>
        <v>3665.49</v>
      </c>
      <c r="K495" s="50" t="str" cm="1">
        <f t="array" ref="K495">_xlfn.IFS(J495 &lt;= 500, "Low Value", AND(J495 &gt; 500, J495 &lt;= 2000), "Medium Value", AND(J495 &gt; 2000, J495 &lt;= 5000), "High Value", J495 &gt; 5000, "Premium Value")</f>
        <v>High Value</v>
      </c>
      <c r="L495" s="51" cm="1">
        <f t="array" ref="L495">_xlfn.XLOOKUP('Cross Referenced Data'!$C495,CustomerSalesData[[#All],[Customer Name]],CustomerSalesData[[#All],[Customer Since]],,)</f>
        <v>2015</v>
      </c>
      <c r="M495" s="51">
        <f t="shared" ca="1" si="7"/>
        <v>9</v>
      </c>
      <c r="N495" s="50" t="str" cm="1">
        <f t="array" aca="1" ref="N495" ca="1">_xlfn.IFS(M495 = 1, "New Member", AND(M495 &gt; 1, M495 &lt; 5), "Bronze Member", AND(M495 &gt;= 5, M495 &lt; 10), "Silver Member", M495 &gt;= 10, "Gold Member")</f>
        <v>Silver Member</v>
      </c>
    </row>
    <row r="496" spans="2:14" x14ac:dyDescent="0.3">
      <c r="B496" s="45" t="str" cm="1">
        <f t="array" ref="B496">_xlfn.XLOOKUP('Cross Referenced Data'!$C496,CustomerPersonalData[[#All],[Customer Name]],CustomerPersonalData[[#All],[Customer ID]],,)</f>
        <v>CID0492</v>
      </c>
      <c r="C496" s="45" t="s">
        <v>990</v>
      </c>
      <c r="D496" s="46" t="s">
        <v>991</v>
      </c>
      <c r="E496" s="47">
        <v>49</v>
      </c>
      <c r="F496" s="46" t="str" cm="1">
        <f t="array" ref="F496">_xlfn.XLOOKUP('Cross Referenced Data'!$C496,CustomerSalesData[[#All],[Customer Name]],CustomerSalesData[[#All],[Age Group]],,)</f>
        <v>46 to 55</v>
      </c>
      <c r="G496" s="46" t="s">
        <v>13</v>
      </c>
      <c r="H496" s="47" cm="1">
        <f t="array" ref="H496">_xlfn.XLOOKUP('Cross Referenced Data'!$C496,CustomerSalesData[[#All],[Customer Name]],CustomerSalesData[[#All],[Total Purchases]],,,)</f>
        <v>9</v>
      </c>
      <c r="I496" s="46" t="str" cm="1">
        <f t="array" ref="I496">_xlfn.IFS(H496 &lt;= 10, "Low Purchaser", AND(H496 &gt; 10, H496 &lt;= 50), "Moderate Purchaser", AND(H496 &gt; 50, H496 &lt;= 80), "High Purchaser", H496 &gt; 80, "Top Purchaser")</f>
        <v>Low Purchaser</v>
      </c>
      <c r="J496" s="48" cm="1">
        <f t="array" ref="J496">_xlfn.XLOOKUP('Cross Referenced Data'!$C496,CustomerSalesData[[#All],[Customer Name]],CustomerSalesData[[#All],[Purchase Amount]],,)</f>
        <v>2889.32</v>
      </c>
      <c r="K496" s="46" t="str" cm="1">
        <f t="array" ref="K496">_xlfn.IFS(J496 &lt;= 500, "Low Value", AND(J496 &gt; 500, J496 &lt;= 2000), "Medium Value", AND(J496 &gt; 2000, J496 &lt;= 5000), "High Value", J496 &gt; 5000, "Premium Value")</f>
        <v>High Value</v>
      </c>
      <c r="L496" s="47" cm="1">
        <f t="array" ref="L496">_xlfn.XLOOKUP('Cross Referenced Data'!$C496,CustomerSalesData[[#All],[Customer Name]],CustomerSalesData[[#All],[Customer Since]],,)</f>
        <v>2014</v>
      </c>
      <c r="M496" s="47">
        <f t="shared" ca="1" si="7"/>
        <v>10</v>
      </c>
      <c r="N496" s="46" t="str" cm="1">
        <f t="array" aca="1" ref="N496" ca="1">_xlfn.IFS(M496 = 1, "New Member", AND(M496 &gt; 1, M496 &lt; 5), "Bronze Member", AND(M496 &gt;= 5, M496 &lt; 10), "Silver Member", M496 &gt;= 10, "Gold Member")</f>
        <v>Gold Member</v>
      </c>
    </row>
    <row r="497" spans="2:14" x14ac:dyDescent="0.3">
      <c r="B497" s="49" t="str" cm="1">
        <f t="array" ref="B497">_xlfn.XLOOKUP('Cross Referenced Data'!$C497,CustomerPersonalData[[#All],[Customer Name]],CustomerPersonalData[[#All],[Customer ID]],,)</f>
        <v>CID0493</v>
      </c>
      <c r="C497" s="49" t="s">
        <v>992</v>
      </c>
      <c r="D497" s="50" t="s">
        <v>993</v>
      </c>
      <c r="E497" s="51">
        <v>43</v>
      </c>
      <c r="F497" s="50" t="str" cm="1">
        <f t="array" ref="F497">_xlfn.XLOOKUP('Cross Referenced Data'!$C497,CustomerSalesData[[#All],[Customer Name]],CustomerSalesData[[#All],[Age Group]],,)</f>
        <v>36 to 45</v>
      </c>
      <c r="G497" s="50" t="s">
        <v>13</v>
      </c>
      <c r="H497" s="51" cm="1">
        <f t="array" ref="H497">_xlfn.XLOOKUP('Cross Referenced Data'!$C497,CustomerSalesData[[#All],[Customer Name]],CustomerSalesData[[#All],[Total Purchases]],,,)</f>
        <v>89</v>
      </c>
      <c r="I497" s="50" t="str" cm="1">
        <f t="array" ref="I497">_xlfn.IFS(H497 &lt;= 10, "Low Purchaser", AND(H497 &gt; 10, H497 &lt;= 50), "Moderate Purchaser", AND(H497 &gt; 50, H497 &lt;= 80), "High Purchaser", H497 &gt; 80, "Top Purchaser")</f>
        <v>Top Purchaser</v>
      </c>
      <c r="J497" s="52" cm="1">
        <f t="array" ref="J497">_xlfn.XLOOKUP('Cross Referenced Data'!$C497,CustomerSalesData[[#All],[Customer Name]],CustomerSalesData[[#All],[Purchase Amount]],,)</f>
        <v>8462.94</v>
      </c>
      <c r="K497" s="50" t="str" cm="1">
        <f t="array" ref="K497">_xlfn.IFS(J497 &lt;= 500, "Low Value", AND(J497 &gt; 500, J497 &lt;= 2000), "Medium Value", AND(J497 &gt; 2000, J497 &lt;= 5000), "High Value", J497 &gt; 5000, "Premium Value")</f>
        <v>Premium Value</v>
      </c>
      <c r="L497" s="51" cm="1">
        <f t="array" ref="L497">_xlfn.XLOOKUP('Cross Referenced Data'!$C497,CustomerSalesData[[#All],[Customer Name]],CustomerSalesData[[#All],[Customer Since]],,)</f>
        <v>2022</v>
      </c>
      <c r="M497" s="51">
        <f t="shared" ca="1" si="7"/>
        <v>2</v>
      </c>
      <c r="N497" s="50" t="str" cm="1">
        <f t="array" aca="1" ref="N497" ca="1">_xlfn.IFS(M497 = 1, "New Member", AND(M497 &gt; 1, M497 &lt; 5), "Bronze Member", AND(M497 &gt;= 5, M497 &lt; 10), "Silver Member", M497 &gt;= 10, "Gold Member")</f>
        <v>Bronze Member</v>
      </c>
    </row>
    <row r="498" spans="2:14" x14ac:dyDescent="0.3">
      <c r="B498" s="45" t="str" cm="1">
        <f t="array" ref="B498">_xlfn.XLOOKUP('Cross Referenced Data'!$C498,CustomerPersonalData[[#All],[Customer Name]],CustomerPersonalData[[#All],[Customer ID]],,)</f>
        <v>CID0494</v>
      </c>
      <c r="C498" s="45" t="s">
        <v>994</v>
      </c>
      <c r="D498" s="46" t="s">
        <v>995</v>
      </c>
      <c r="E498" s="47">
        <v>64</v>
      </c>
      <c r="F498" s="46" t="str" cm="1">
        <f t="array" ref="F498">_xlfn.XLOOKUP('Cross Referenced Data'!$C498,CustomerSalesData[[#All],[Customer Name]],CustomerSalesData[[#All],[Age Group]],,)</f>
        <v>56 to 65</v>
      </c>
      <c r="G498" s="46" t="s">
        <v>13</v>
      </c>
      <c r="H498" s="47" cm="1">
        <f t="array" ref="H498">_xlfn.XLOOKUP('Cross Referenced Data'!$C498,CustomerSalesData[[#All],[Customer Name]],CustomerSalesData[[#All],[Total Purchases]],,,)</f>
        <v>85</v>
      </c>
      <c r="I498" s="46" t="str" cm="1">
        <f t="array" ref="I498">_xlfn.IFS(H498 &lt;= 10, "Low Purchaser", AND(H498 &gt; 10, H498 &lt;= 50), "Moderate Purchaser", AND(H498 &gt; 50, H498 &lt;= 80), "High Purchaser", H498 &gt; 80, "Top Purchaser")</f>
        <v>Top Purchaser</v>
      </c>
      <c r="J498" s="48" cm="1">
        <f t="array" ref="J498">_xlfn.XLOOKUP('Cross Referenced Data'!$C498,CustomerSalesData[[#All],[Customer Name]],CustomerSalesData[[#All],[Purchase Amount]],,)</f>
        <v>3479.18</v>
      </c>
      <c r="K498" s="46" t="str" cm="1">
        <f t="array" ref="K498">_xlfn.IFS(J498 &lt;= 500, "Low Value", AND(J498 &gt; 500, J498 &lt;= 2000), "Medium Value", AND(J498 &gt; 2000, J498 &lt;= 5000), "High Value", J498 &gt; 5000, "Premium Value")</f>
        <v>High Value</v>
      </c>
      <c r="L498" s="47" cm="1">
        <f t="array" ref="L498">_xlfn.XLOOKUP('Cross Referenced Data'!$C498,CustomerSalesData[[#All],[Customer Name]],CustomerSalesData[[#All],[Customer Since]],,)</f>
        <v>2019</v>
      </c>
      <c r="M498" s="47">
        <f t="shared" ca="1" si="7"/>
        <v>5</v>
      </c>
      <c r="N498" s="46" t="str" cm="1">
        <f t="array" aca="1" ref="N498" ca="1">_xlfn.IFS(M498 = 1, "New Member", AND(M498 &gt; 1, M498 &lt; 5), "Bronze Member", AND(M498 &gt;= 5, M498 &lt; 10), "Silver Member", M498 &gt;= 10, "Gold Member")</f>
        <v>Silver Member</v>
      </c>
    </row>
    <row r="499" spans="2:14" x14ac:dyDescent="0.3">
      <c r="B499" s="49" t="str" cm="1">
        <f t="array" ref="B499">_xlfn.XLOOKUP('Cross Referenced Data'!$C499,CustomerPersonalData[[#All],[Customer Name]],CustomerPersonalData[[#All],[Customer ID]],,)</f>
        <v>CID0495</v>
      </c>
      <c r="C499" s="49" t="s">
        <v>996</v>
      </c>
      <c r="D499" s="50" t="s">
        <v>997</v>
      </c>
      <c r="E499" s="51">
        <v>64</v>
      </c>
      <c r="F499" s="50" t="str" cm="1">
        <f t="array" ref="F499">_xlfn.XLOOKUP('Cross Referenced Data'!$C499,CustomerSalesData[[#All],[Customer Name]],CustomerSalesData[[#All],[Age Group]],,)</f>
        <v>56 to 65</v>
      </c>
      <c r="G499" s="50" t="s">
        <v>13</v>
      </c>
      <c r="H499" s="51" cm="1">
        <f t="array" ref="H499">_xlfn.XLOOKUP('Cross Referenced Data'!$C499,CustomerSalesData[[#All],[Customer Name]],CustomerSalesData[[#All],[Total Purchases]],,,)</f>
        <v>34</v>
      </c>
      <c r="I499" s="50" t="str" cm="1">
        <f t="array" ref="I499">_xlfn.IFS(H499 &lt;= 10, "Low Purchaser", AND(H499 &gt; 10, H499 &lt;= 50), "Moderate Purchaser", AND(H499 &gt; 50, H499 &lt;= 80), "High Purchaser", H499 &gt; 80, "Top Purchaser")</f>
        <v>Moderate Purchaser</v>
      </c>
      <c r="J499" s="52" cm="1">
        <f t="array" ref="J499">_xlfn.XLOOKUP('Cross Referenced Data'!$C499,CustomerSalesData[[#All],[Customer Name]],CustomerSalesData[[#All],[Purchase Amount]],,)</f>
        <v>8882.74</v>
      </c>
      <c r="K499" s="50" t="str" cm="1">
        <f t="array" ref="K499">_xlfn.IFS(J499 &lt;= 500, "Low Value", AND(J499 &gt; 500, J499 &lt;= 2000), "Medium Value", AND(J499 &gt; 2000, J499 &lt;= 5000), "High Value", J499 &gt; 5000, "Premium Value")</f>
        <v>Premium Value</v>
      </c>
      <c r="L499" s="51" cm="1">
        <f t="array" ref="L499">_xlfn.XLOOKUP('Cross Referenced Data'!$C499,CustomerSalesData[[#All],[Customer Name]],CustomerSalesData[[#All],[Customer Since]],,)</f>
        <v>2019</v>
      </c>
      <c r="M499" s="51">
        <f t="shared" ca="1" si="7"/>
        <v>5</v>
      </c>
      <c r="N499" s="50" t="str" cm="1">
        <f t="array" aca="1" ref="N499" ca="1">_xlfn.IFS(M499 = 1, "New Member", AND(M499 &gt; 1, M499 &lt; 5), "Bronze Member", AND(M499 &gt;= 5, M499 &lt; 10), "Silver Member", M499 &gt;= 10, "Gold Member")</f>
        <v>Silver Member</v>
      </c>
    </row>
    <row r="500" spans="2:14" x14ac:dyDescent="0.3">
      <c r="B500" s="45" t="str" cm="1">
        <f t="array" ref="B500">_xlfn.XLOOKUP('Cross Referenced Data'!$C500,CustomerPersonalData[[#All],[Customer Name]],CustomerPersonalData[[#All],[Customer ID]],,)</f>
        <v>CID0496</v>
      </c>
      <c r="C500" s="45" t="s">
        <v>998</v>
      </c>
      <c r="D500" s="46" t="s">
        <v>999</v>
      </c>
      <c r="E500" s="47">
        <v>59</v>
      </c>
      <c r="F500" s="46" t="str" cm="1">
        <f t="array" ref="F500">_xlfn.XLOOKUP('Cross Referenced Data'!$C500,CustomerSalesData[[#All],[Customer Name]],CustomerSalesData[[#All],[Age Group]],,)</f>
        <v>56 to 65</v>
      </c>
      <c r="G500" s="46" t="s">
        <v>13</v>
      </c>
      <c r="H500" s="47" cm="1">
        <f t="array" ref="H500">_xlfn.XLOOKUP('Cross Referenced Data'!$C500,CustomerSalesData[[#All],[Customer Name]],CustomerSalesData[[#All],[Total Purchases]],,,)</f>
        <v>19</v>
      </c>
      <c r="I500" s="46" t="str" cm="1">
        <f t="array" ref="I500">_xlfn.IFS(H500 &lt;= 10, "Low Purchaser", AND(H500 &gt; 10, H500 &lt;= 50), "Moderate Purchaser", AND(H500 &gt; 50, H500 &lt;= 80), "High Purchaser", H500 &gt; 80, "Top Purchaser")</f>
        <v>Moderate Purchaser</v>
      </c>
      <c r="J500" s="48" cm="1">
        <f t="array" ref="J500">_xlfn.XLOOKUP('Cross Referenced Data'!$C500,CustomerSalesData[[#All],[Customer Name]],CustomerSalesData[[#All],[Purchase Amount]],,)</f>
        <v>9907.99</v>
      </c>
      <c r="K500" s="46" t="str" cm="1">
        <f t="array" ref="K500">_xlfn.IFS(J500 &lt;= 500, "Low Value", AND(J500 &gt; 500, J500 &lt;= 2000), "Medium Value", AND(J500 &gt; 2000, J500 &lt;= 5000), "High Value", J500 &gt; 5000, "Premium Value")</f>
        <v>Premium Value</v>
      </c>
      <c r="L500" s="47" cm="1">
        <f t="array" ref="L500">_xlfn.XLOOKUP('Cross Referenced Data'!$C500,CustomerSalesData[[#All],[Customer Name]],CustomerSalesData[[#All],[Customer Since]],,)</f>
        <v>2020</v>
      </c>
      <c r="M500" s="47">
        <f t="shared" ca="1" si="7"/>
        <v>4</v>
      </c>
      <c r="N500" s="46" t="str" cm="1">
        <f t="array" aca="1" ref="N500" ca="1">_xlfn.IFS(M500 = 1, "New Member", AND(M500 &gt; 1, M500 &lt; 5), "Bronze Member", AND(M500 &gt;= 5, M500 &lt; 10), "Silver Member", M500 &gt;= 10, "Gold Member")</f>
        <v>Bronze Member</v>
      </c>
    </row>
    <row r="501" spans="2:14" x14ac:dyDescent="0.3">
      <c r="B501" s="49" t="str" cm="1">
        <f t="array" ref="B501">_xlfn.XLOOKUP('Cross Referenced Data'!$C501,CustomerPersonalData[[#All],[Customer Name]],CustomerPersonalData[[#All],[Customer ID]],,)</f>
        <v>CID0497</v>
      </c>
      <c r="C501" s="49" t="s">
        <v>1000</v>
      </c>
      <c r="D501" s="50" t="s">
        <v>1001</v>
      </c>
      <c r="E501" s="51">
        <v>60</v>
      </c>
      <c r="F501" s="50" t="str" cm="1">
        <f t="array" ref="F501">_xlfn.XLOOKUP('Cross Referenced Data'!$C501,CustomerSalesData[[#All],[Customer Name]],CustomerSalesData[[#All],[Age Group]],,)</f>
        <v>56 to 65</v>
      </c>
      <c r="G501" s="50" t="s">
        <v>8</v>
      </c>
      <c r="H501" s="51" cm="1">
        <f t="array" ref="H501">_xlfn.XLOOKUP('Cross Referenced Data'!$C501,CustomerSalesData[[#All],[Customer Name]],CustomerSalesData[[#All],[Total Purchases]],,,)</f>
        <v>9</v>
      </c>
      <c r="I501" s="50" t="str" cm="1">
        <f t="array" ref="I501">_xlfn.IFS(H501 &lt;= 10, "Low Purchaser", AND(H501 &gt; 10, H501 &lt;= 50), "Moderate Purchaser", AND(H501 &gt; 50, H501 &lt;= 80), "High Purchaser", H501 &gt; 80, "Top Purchaser")</f>
        <v>Low Purchaser</v>
      </c>
      <c r="J501" s="52" cm="1">
        <f t="array" ref="J501">_xlfn.XLOOKUP('Cross Referenced Data'!$C501,CustomerSalesData[[#All],[Customer Name]],CustomerSalesData[[#All],[Purchase Amount]],,)</f>
        <v>9098.7900000000009</v>
      </c>
      <c r="K501" s="50" t="str" cm="1">
        <f t="array" ref="K501">_xlfn.IFS(J501 &lt;= 500, "Low Value", AND(J501 &gt; 500, J501 &lt;= 2000), "Medium Value", AND(J501 &gt; 2000, J501 &lt;= 5000), "High Value", J501 &gt; 5000, "Premium Value")</f>
        <v>Premium Value</v>
      </c>
      <c r="L501" s="51" cm="1">
        <f t="array" ref="L501">_xlfn.XLOOKUP('Cross Referenced Data'!$C501,CustomerSalesData[[#All],[Customer Name]],CustomerSalesData[[#All],[Customer Since]],,)</f>
        <v>2020</v>
      </c>
      <c r="M501" s="51">
        <f t="shared" ca="1" si="7"/>
        <v>4</v>
      </c>
      <c r="N501" s="50" t="str" cm="1">
        <f t="array" aca="1" ref="N501" ca="1">_xlfn.IFS(M501 = 1, "New Member", AND(M501 &gt; 1, M501 &lt; 5), "Bronze Member", AND(M501 &gt;= 5, M501 &lt; 10), "Silver Member", M501 &gt;= 10, "Gold Member")</f>
        <v>Bronze Member</v>
      </c>
    </row>
    <row r="502" spans="2:14" x14ac:dyDescent="0.3">
      <c r="B502" s="45" t="str" cm="1">
        <f t="array" ref="B502">_xlfn.XLOOKUP('Cross Referenced Data'!$C502,CustomerPersonalData[[#All],[Customer Name]],CustomerPersonalData[[#All],[Customer ID]],,)</f>
        <v>CID0498</v>
      </c>
      <c r="C502" s="45" t="s">
        <v>1002</v>
      </c>
      <c r="D502" s="46" t="s">
        <v>1003</v>
      </c>
      <c r="E502" s="47">
        <v>53</v>
      </c>
      <c r="F502" s="46" t="str" cm="1">
        <f t="array" ref="F502">_xlfn.XLOOKUP('Cross Referenced Data'!$C502,CustomerSalesData[[#All],[Customer Name]],CustomerSalesData[[#All],[Age Group]],,)</f>
        <v>46 to 55</v>
      </c>
      <c r="G502" s="46" t="s">
        <v>8</v>
      </c>
      <c r="H502" s="47" cm="1">
        <f t="array" ref="H502">_xlfn.XLOOKUP('Cross Referenced Data'!$C502,CustomerSalesData[[#All],[Customer Name]],CustomerSalesData[[#All],[Total Purchases]],,,)</f>
        <v>60</v>
      </c>
      <c r="I502" s="46" t="str" cm="1">
        <f t="array" ref="I502">_xlfn.IFS(H502 &lt;= 10, "Low Purchaser", AND(H502 &gt; 10, H502 &lt;= 50), "Moderate Purchaser", AND(H502 &gt; 50, H502 &lt;= 80), "High Purchaser", H502 &gt; 80, "Top Purchaser")</f>
        <v>High Purchaser</v>
      </c>
      <c r="J502" s="48" cm="1">
        <f t="array" ref="J502">_xlfn.XLOOKUP('Cross Referenced Data'!$C502,CustomerSalesData[[#All],[Customer Name]],CustomerSalesData[[#All],[Purchase Amount]],,)</f>
        <v>3915.7</v>
      </c>
      <c r="K502" s="46" t="str" cm="1">
        <f t="array" ref="K502">_xlfn.IFS(J502 &lt;= 500, "Low Value", AND(J502 &gt; 500, J502 &lt;= 2000), "Medium Value", AND(J502 &gt; 2000, J502 &lt;= 5000), "High Value", J502 &gt; 5000, "Premium Value")</f>
        <v>High Value</v>
      </c>
      <c r="L502" s="47" cm="1">
        <f t="array" ref="L502">_xlfn.XLOOKUP('Cross Referenced Data'!$C502,CustomerSalesData[[#All],[Customer Name]],CustomerSalesData[[#All],[Customer Since]],,)</f>
        <v>2021</v>
      </c>
      <c r="M502" s="47">
        <f t="shared" ca="1" si="7"/>
        <v>3</v>
      </c>
      <c r="N502" s="46" t="str" cm="1">
        <f t="array" aca="1" ref="N502" ca="1">_xlfn.IFS(M502 = 1, "New Member", AND(M502 &gt; 1, M502 &lt; 5), "Bronze Member", AND(M502 &gt;= 5, M502 &lt; 10), "Silver Member", M502 &gt;= 10, "Gold Member")</f>
        <v>Bronze Member</v>
      </c>
    </row>
    <row r="503" spans="2:14" x14ac:dyDescent="0.3">
      <c r="B503" s="49" t="str" cm="1">
        <f t="array" ref="B503">_xlfn.XLOOKUP('Cross Referenced Data'!$C503,CustomerPersonalData[[#All],[Customer Name]],CustomerPersonalData[[#All],[Customer ID]],,)</f>
        <v>CID0499</v>
      </c>
      <c r="C503" s="49" t="s">
        <v>1004</v>
      </c>
      <c r="D503" s="50" t="s">
        <v>1005</v>
      </c>
      <c r="E503" s="51">
        <v>60</v>
      </c>
      <c r="F503" s="50" t="str" cm="1">
        <f t="array" ref="F503">_xlfn.XLOOKUP('Cross Referenced Data'!$C503,CustomerSalesData[[#All],[Customer Name]],CustomerSalesData[[#All],[Age Group]],,)</f>
        <v>56 to 65</v>
      </c>
      <c r="G503" s="50" t="s">
        <v>8</v>
      </c>
      <c r="H503" s="51" cm="1">
        <f t="array" ref="H503">_xlfn.XLOOKUP('Cross Referenced Data'!$C503,CustomerSalesData[[#All],[Customer Name]],CustomerSalesData[[#All],[Total Purchases]],,,)</f>
        <v>76</v>
      </c>
      <c r="I503" s="50" t="str" cm="1">
        <f t="array" ref="I503">_xlfn.IFS(H503 &lt;= 10, "Low Purchaser", AND(H503 &gt; 10, H503 &lt;= 50), "Moderate Purchaser", AND(H503 &gt; 50, H503 &lt;= 80), "High Purchaser", H503 &gt; 80, "Top Purchaser")</f>
        <v>High Purchaser</v>
      </c>
      <c r="J503" s="52" cm="1">
        <f t="array" ref="J503">_xlfn.XLOOKUP('Cross Referenced Data'!$C503,CustomerSalesData[[#All],[Customer Name]],CustomerSalesData[[#All],[Purchase Amount]],,)</f>
        <v>5287.74</v>
      </c>
      <c r="K503" s="50" t="str" cm="1">
        <f t="array" ref="K503">_xlfn.IFS(J503 &lt;= 500, "Low Value", AND(J503 &gt; 500, J503 &lt;= 2000), "Medium Value", AND(J503 &gt; 2000, J503 &lt;= 5000), "High Value", J503 &gt; 5000, "Premium Value")</f>
        <v>Premium Value</v>
      </c>
      <c r="L503" s="51" cm="1">
        <f t="array" ref="L503">_xlfn.XLOOKUP('Cross Referenced Data'!$C503,CustomerSalesData[[#All],[Customer Name]],CustomerSalesData[[#All],[Customer Since]],,)</f>
        <v>2010</v>
      </c>
      <c r="M503" s="51">
        <f t="shared" ca="1" si="7"/>
        <v>14</v>
      </c>
      <c r="N503" s="50" t="str" cm="1">
        <f t="array" aca="1" ref="N503" ca="1">_xlfn.IFS(M503 = 1, "New Member", AND(M503 &gt; 1, M503 &lt; 5), "Bronze Member", AND(M503 &gt;= 5, M503 &lt; 10), "Silver Member", M503 &gt;= 10, "Gold Member")</f>
        <v>Gold Member</v>
      </c>
    </row>
    <row r="504" spans="2:14" x14ac:dyDescent="0.3">
      <c r="B504" s="53" t="str" cm="1">
        <f t="array" ref="B504">_xlfn.XLOOKUP('Cross Referenced Data'!$C504,CustomerPersonalData[[#All],[Customer Name]],CustomerPersonalData[[#All],[Customer ID]],,)</f>
        <v>CID0500</v>
      </c>
      <c r="C504" s="53" t="s">
        <v>1006</v>
      </c>
      <c r="D504" s="54" t="s">
        <v>1007</v>
      </c>
      <c r="E504" s="55">
        <v>65</v>
      </c>
      <c r="F504" s="54" t="str" cm="1">
        <f t="array" ref="F504">_xlfn.XLOOKUP('Cross Referenced Data'!$C504,CustomerSalesData[[#All],[Customer Name]],CustomerSalesData[[#All],[Age Group]],,)</f>
        <v>56 to 65</v>
      </c>
      <c r="G504" s="54" t="s">
        <v>13</v>
      </c>
      <c r="H504" s="55" cm="1">
        <f t="array" ref="H504">_xlfn.XLOOKUP('Cross Referenced Data'!$C504,CustomerSalesData[[#All],[Customer Name]],CustomerSalesData[[#All],[Total Purchases]],,,)</f>
        <v>55</v>
      </c>
      <c r="I504" s="54" t="str" cm="1">
        <f t="array" ref="I504">_xlfn.IFS(H504 &lt;= 10, "Low Purchaser", AND(H504 &gt; 10, H504 &lt;= 50), "Moderate Purchaser", AND(H504 &gt; 50, H504 &lt;= 80), "High Purchaser", H504 &gt; 80, "Top Purchaser")</f>
        <v>High Purchaser</v>
      </c>
      <c r="J504" s="56" cm="1">
        <f t="array" ref="J504">_xlfn.XLOOKUP('Cross Referenced Data'!$C504,CustomerSalesData[[#All],[Customer Name]],CustomerSalesData[[#All],[Purchase Amount]],,)</f>
        <v>8504.32</v>
      </c>
      <c r="K504" s="54" t="str" cm="1">
        <f t="array" ref="K504">_xlfn.IFS(J504 &lt;= 500, "Low Value", AND(J504 &gt; 500, J504 &lt;= 2000), "Medium Value", AND(J504 &gt; 2000, J504 &lt;= 5000), "High Value", J504 &gt; 5000, "Premium Value")</f>
        <v>Premium Value</v>
      </c>
      <c r="L504" s="55" cm="1">
        <f t="array" ref="L504">_xlfn.XLOOKUP('Cross Referenced Data'!$C504,CustomerSalesData[[#All],[Customer Name]],CustomerSalesData[[#All],[Customer Since]],,)</f>
        <v>2013</v>
      </c>
      <c r="M504" s="55">
        <f t="shared" ca="1" si="7"/>
        <v>11</v>
      </c>
      <c r="N504" s="54" t="str" cm="1">
        <f t="array" aca="1" ref="N504" ca="1">_xlfn.IFS(M504 = 1, "New Member", AND(M504 &gt; 1, M504 &lt; 5), "Bronze Member", AND(M504 &gt;= 5, M504 &lt; 10), "Silver Member", M504 &gt;= 10, "Gold Member")</f>
        <v>Gold Member</v>
      </c>
    </row>
  </sheetData>
  <mergeCells count="1">
    <mergeCell ref="B2:I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7CCB1-E4D3-4404-B084-D3DA6C8F7CF3}">
  <dimension ref="B2:I122"/>
  <sheetViews>
    <sheetView showGridLines="0" zoomScaleNormal="100" workbookViewId="0">
      <selection activeCell="B2" sqref="B2:E2"/>
    </sheetView>
  </sheetViews>
  <sheetFormatPr defaultRowHeight="14.4" x14ac:dyDescent="0.3"/>
  <cols>
    <col min="2" max="2" width="22.5546875" bestFit="1" customWidth="1"/>
    <col min="3" max="3" width="14.6640625" bestFit="1" customWidth="1"/>
    <col min="4" max="4" width="16.77734375" bestFit="1" customWidth="1"/>
    <col min="5" max="5" width="22" bestFit="1" customWidth="1"/>
    <col min="6" max="6" width="14.6640625" bestFit="1" customWidth="1"/>
    <col min="7" max="7" width="17.6640625" customWidth="1"/>
    <col min="8" max="8" width="26.6640625" bestFit="1" customWidth="1"/>
    <col min="9" max="9" width="14.6640625" bestFit="1" customWidth="1"/>
    <col min="11" max="11" width="19.77734375" bestFit="1" customWidth="1"/>
    <col min="12" max="12" width="14.6640625" bestFit="1" customWidth="1"/>
    <col min="14" max="14" width="24.44140625" bestFit="1" customWidth="1"/>
    <col min="15" max="15" width="14.6640625" bestFit="1" customWidth="1"/>
  </cols>
  <sheetData>
    <row r="2" spans="2:9" ht="15.6" x14ac:dyDescent="0.3">
      <c r="B2" s="57" t="s">
        <v>1023</v>
      </c>
      <c r="C2" s="57"/>
      <c r="D2" s="57"/>
      <c r="E2" s="57"/>
      <c r="F2" s="9"/>
      <c r="G2" s="9"/>
      <c r="H2" s="9"/>
      <c r="I2" s="9"/>
    </row>
    <row r="3" spans="2:9" ht="15.6" x14ac:dyDescent="0.3">
      <c r="B3" s="1"/>
      <c r="C3" s="1"/>
      <c r="D3" s="1"/>
      <c r="E3" s="1"/>
      <c r="F3" s="9"/>
      <c r="G3" s="9"/>
      <c r="H3" s="9"/>
      <c r="I3" s="9"/>
    </row>
    <row r="4" spans="2:9" ht="15.6" x14ac:dyDescent="0.3">
      <c r="B4" s="1"/>
      <c r="C4" s="1"/>
      <c r="D4" s="1"/>
      <c r="E4" s="1"/>
      <c r="F4" s="9"/>
      <c r="G4" s="9"/>
      <c r="H4" s="9"/>
      <c r="I4" s="9"/>
    </row>
    <row r="5" spans="2:9" ht="15.6" x14ac:dyDescent="0.3">
      <c r="B5" s="1"/>
      <c r="C5" s="1"/>
      <c r="D5" s="1"/>
      <c r="E5" s="1"/>
      <c r="F5" s="9"/>
      <c r="G5" s="9"/>
      <c r="H5" s="9"/>
      <c r="I5" s="9"/>
    </row>
    <row r="6" spans="2:9" ht="15.6" x14ac:dyDescent="0.3">
      <c r="B6" s="1"/>
      <c r="C6" s="1"/>
      <c r="D6" s="1"/>
      <c r="E6" s="1"/>
      <c r="F6" s="9"/>
      <c r="G6" s="9"/>
      <c r="H6" s="9"/>
      <c r="I6" s="9"/>
    </row>
    <row r="8" spans="2:9" x14ac:dyDescent="0.3">
      <c r="B8" s="6" t="s">
        <v>1024</v>
      </c>
      <c r="C8" s="2">
        <v>500</v>
      </c>
    </row>
    <row r="9" spans="2:9" x14ac:dyDescent="0.3">
      <c r="B9" s="6" t="s">
        <v>1025</v>
      </c>
      <c r="C9" s="2">
        <v>24863</v>
      </c>
    </row>
    <row r="10" spans="2:9" x14ac:dyDescent="0.3">
      <c r="B10" s="6" t="s">
        <v>1026</v>
      </c>
      <c r="C10" s="7">
        <v>5092.7449600000018</v>
      </c>
    </row>
    <row r="12" spans="2:9" x14ac:dyDescent="0.3">
      <c r="B12" s="29" t="s">
        <v>5</v>
      </c>
      <c r="C12" s="6" t="s">
        <v>1024</v>
      </c>
      <c r="E12" s="29" t="s">
        <v>1022</v>
      </c>
      <c r="F12" s="6" t="s">
        <v>1024</v>
      </c>
      <c r="H12" s="29" t="s">
        <v>1020</v>
      </c>
      <c r="I12" s="6" t="s">
        <v>1024</v>
      </c>
    </row>
    <row r="13" spans="2:9" x14ac:dyDescent="0.3">
      <c r="B13" s="6" t="s">
        <v>8</v>
      </c>
      <c r="C13" s="2">
        <v>252</v>
      </c>
      <c r="E13" s="6" t="s">
        <v>1027</v>
      </c>
      <c r="F13" s="2">
        <v>112</v>
      </c>
      <c r="H13" s="6" t="s">
        <v>1028</v>
      </c>
      <c r="I13" s="2">
        <v>140</v>
      </c>
    </row>
    <row r="14" spans="2:9" x14ac:dyDescent="0.3">
      <c r="B14" s="6" t="s">
        <v>13</v>
      </c>
      <c r="C14" s="2">
        <v>248</v>
      </c>
      <c r="E14" s="6" t="s">
        <v>1029</v>
      </c>
      <c r="F14" s="2">
        <v>174</v>
      </c>
      <c r="H14" s="6" t="s">
        <v>1030</v>
      </c>
      <c r="I14" s="2">
        <v>23</v>
      </c>
    </row>
    <row r="15" spans="2:9" x14ac:dyDescent="0.3">
      <c r="E15" s="6" t="s">
        <v>1031</v>
      </c>
      <c r="F15" s="2">
        <v>31</v>
      </c>
      <c r="H15" s="6" t="s">
        <v>1032</v>
      </c>
      <c r="I15" s="2">
        <v>80</v>
      </c>
    </row>
    <row r="16" spans="2:9" x14ac:dyDescent="0.3">
      <c r="B16" s="29" t="s">
        <v>1008</v>
      </c>
      <c r="C16" s="6" t="s">
        <v>1024</v>
      </c>
      <c r="E16" s="6" t="s">
        <v>1033</v>
      </c>
      <c r="F16" s="2">
        <v>183</v>
      </c>
      <c r="H16" s="6" t="s">
        <v>1034</v>
      </c>
      <c r="I16" s="2">
        <v>257</v>
      </c>
    </row>
    <row r="17" spans="2:6" x14ac:dyDescent="0.3">
      <c r="B17" s="6" t="s">
        <v>1015</v>
      </c>
      <c r="C17" s="2">
        <v>70</v>
      </c>
    </row>
    <row r="18" spans="2:6" x14ac:dyDescent="0.3">
      <c r="B18" s="6" t="s">
        <v>1014</v>
      </c>
      <c r="C18" s="2">
        <v>80</v>
      </c>
      <c r="E18" s="29" t="s">
        <v>1019</v>
      </c>
      <c r="F18" s="6" t="s">
        <v>1024</v>
      </c>
    </row>
    <row r="19" spans="2:6" x14ac:dyDescent="0.3">
      <c r="B19" s="6" t="s">
        <v>1012</v>
      </c>
      <c r="C19" s="2">
        <v>80</v>
      </c>
      <c r="E19" s="6" t="s">
        <v>1035</v>
      </c>
      <c r="F19" s="2">
        <v>147</v>
      </c>
    </row>
    <row r="20" spans="2:6" x14ac:dyDescent="0.3">
      <c r="B20" s="6" t="s">
        <v>1017</v>
      </c>
      <c r="C20" s="2">
        <v>85</v>
      </c>
      <c r="E20" s="6" t="s">
        <v>1036</v>
      </c>
      <c r="F20" s="2">
        <v>51</v>
      </c>
    </row>
    <row r="21" spans="2:6" x14ac:dyDescent="0.3">
      <c r="B21" s="6" t="s">
        <v>1016</v>
      </c>
      <c r="C21" s="2">
        <v>96</v>
      </c>
      <c r="E21" s="6" t="s">
        <v>1037</v>
      </c>
      <c r="F21" s="2">
        <v>205</v>
      </c>
    </row>
    <row r="22" spans="2:6" x14ac:dyDescent="0.3">
      <c r="B22" s="6" t="s">
        <v>1013</v>
      </c>
      <c r="C22" s="2">
        <v>89</v>
      </c>
      <c r="E22" s="6" t="s">
        <v>1038</v>
      </c>
      <c r="F22" s="2">
        <v>97</v>
      </c>
    </row>
    <row r="62" spans="2:6" x14ac:dyDescent="0.3">
      <c r="B62" s="60" t="s">
        <v>1039</v>
      </c>
    </row>
    <row r="63" spans="2:6" x14ac:dyDescent="0.3">
      <c r="B63" s="61"/>
    </row>
    <row r="64" spans="2:6" x14ac:dyDescent="0.3">
      <c r="B64" s="62" t="s">
        <v>4</v>
      </c>
      <c r="C64" s="63"/>
      <c r="D64" s="3"/>
      <c r="E64" s="66" t="s">
        <v>1040</v>
      </c>
      <c r="F64" s="63"/>
    </row>
    <row r="65" spans="2:6" x14ac:dyDescent="0.3">
      <c r="B65" s="64"/>
      <c r="C65" s="65"/>
      <c r="E65" s="67"/>
      <c r="F65" s="68"/>
    </row>
    <row r="66" spans="2:6" x14ac:dyDescent="0.3">
      <c r="B66" s="10" t="s">
        <v>1041</v>
      </c>
      <c r="C66" s="11">
        <v>46.734000000000002</v>
      </c>
      <c r="E66" s="10" t="s">
        <v>1041</v>
      </c>
      <c r="F66" s="11">
        <v>49.725999999999999</v>
      </c>
    </row>
    <row r="67" spans="2:6" x14ac:dyDescent="0.3">
      <c r="B67" s="10" t="s">
        <v>1042</v>
      </c>
      <c r="C67" s="11">
        <v>0.73616463153934442</v>
      </c>
      <c r="E67" s="10" t="s">
        <v>1042</v>
      </c>
      <c r="F67" s="11">
        <v>1.2971982479903288</v>
      </c>
    </row>
    <row r="68" spans="2:6" x14ac:dyDescent="0.3">
      <c r="B68" s="10" t="s">
        <v>1043</v>
      </c>
      <c r="C68" s="11">
        <v>48</v>
      </c>
      <c r="E68" s="10" t="s">
        <v>1043</v>
      </c>
      <c r="F68" s="11">
        <v>49</v>
      </c>
    </row>
    <row r="69" spans="2:6" x14ac:dyDescent="0.3">
      <c r="B69" s="10" t="s">
        <v>1044</v>
      </c>
      <c r="C69" s="11">
        <v>69</v>
      </c>
      <c r="E69" s="10" t="s">
        <v>1044</v>
      </c>
      <c r="F69" s="11">
        <v>99</v>
      </c>
    </row>
    <row r="70" spans="2:6" x14ac:dyDescent="0.3">
      <c r="B70" s="10" t="s">
        <v>1045</v>
      </c>
      <c r="C70" s="11">
        <v>16.461141587530598</v>
      </c>
      <c r="E70" s="10" t="s">
        <v>1045</v>
      </c>
      <c r="F70" s="11">
        <v>29.006234628000051</v>
      </c>
    </row>
    <row r="71" spans="2:6" x14ac:dyDescent="0.3">
      <c r="B71" s="10" t="s">
        <v>1046</v>
      </c>
      <c r="C71" s="11">
        <v>270.96918236472942</v>
      </c>
      <c r="E71" s="10" t="s">
        <v>1046</v>
      </c>
      <c r="F71" s="11">
        <v>841.36164729458926</v>
      </c>
    </row>
    <row r="72" spans="2:6" x14ac:dyDescent="0.3">
      <c r="B72" s="10" t="s">
        <v>1047</v>
      </c>
      <c r="C72" s="11">
        <v>-1.2818954395903439</v>
      </c>
      <c r="E72" s="10" t="s">
        <v>1047</v>
      </c>
      <c r="F72" s="11">
        <v>-1.1805508308223971</v>
      </c>
    </row>
    <row r="73" spans="2:6" x14ac:dyDescent="0.3">
      <c r="B73" s="10" t="s">
        <v>1048</v>
      </c>
      <c r="C73" s="11">
        <v>-0.20128452435871017</v>
      </c>
      <c r="E73" s="10" t="s">
        <v>1048</v>
      </c>
      <c r="F73" s="11">
        <v>4.3473695333884614E-2</v>
      </c>
    </row>
    <row r="74" spans="2:6" x14ac:dyDescent="0.3">
      <c r="B74" s="10" t="s">
        <v>1049</v>
      </c>
      <c r="C74" s="11">
        <v>52</v>
      </c>
      <c r="E74" s="10" t="s">
        <v>1049</v>
      </c>
      <c r="F74" s="11">
        <v>99</v>
      </c>
    </row>
    <row r="75" spans="2:6" x14ac:dyDescent="0.3">
      <c r="B75" s="10" t="s">
        <v>1050</v>
      </c>
      <c r="C75" s="11">
        <v>18</v>
      </c>
      <c r="E75" s="10" t="s">
        <v>1050</v>
      </c>
      <c r="F75" s="11">
        <v>1</v>
      </c>
    </row>
    <row r="76" spans="2:6" x14ac:dyDescent="0.3">
      <c r="B76" s="10" t="s">
        <v>1051</v>
      </c>
      <c r="C76" s="11">
        <v>70</v>
      </c>
      <c r="E76" s="10" t="s">
        <v>1051</v>
      </c>
      <c r="F76" s="11">
        <v>100</v>
      </c>
    </row>
    <row r="77" spans="2:6" x14ac:dyDescent="0.3">
      <c r="B77" s="10" t="s">
        <v>1052</v>
      </c>
      <c r="C77" s="11">
        <v>23367</v>
      </c>
      <c r="E77" s="10" t="s">
        <v>1052</v>
      </c>
      <c r="F77" s="11">
        <v>24863</v>
      </c>
    </row>
    <row r="78" spans="2:6" x14ac:dyDescent="0.3">
      <c r="B78" s="10" t="s">
        <v>1053</v>
      </c>
      <c r="C78" s="11">
        <v>500</v>
      </c>
      <c r="E78" s="10" t="s">
        <v>1053</v>
      </c>
      <c r="F78" s="11">
        <v>500</v>
      </c>
    </row>
    <row r="79" spans="2:6" x14ac:dyDescent="0.3">
      <c r="B79" s="4"/>
      <c r="F79" s="5"/>
    </row>
    <row r="80" spans="2:6" x14ac:dyDescent="0.3">
      <c r="B80" s="62" t="s">
        <v>1054</v>
      </c>
      <c r="C80" s="66"/>
      <c r="E80" s="66" t="s">
        <v>1021</v>
      </c>
      <c r="F80" s="63"/>
    </row>
    <row r="81" spans="2:6" x14ac:dyDescent="0.3">
      <c r="B81" s="69"/>
      <c r="C81" s="67"/>
      <c r="E81" s="67"/>
      <c r="F81" s="68"/>
    </row>
    <row r="82" spans="2:6" x14ac:dyDescent="0.3">
      <c r="B82" s="10" t="s">
        <v>1041</v>
      </c>
      <c r="C82" s="11">
        <v>5092.7449600000018</v>
      </c>
      <c r="E82" s="10" t="s">
        <v>1041</v>
      </c>
      <c r="F82" s="11">
        <v>7.508</v>
      </c>
    </row>
    <row r="83" spans="2:6" x14ac:dyDescent="0.3">
      <c r="B83" s="10" t="s">
        <v>1042</v>
      </c>
      <c r="C83" s="11">
        <v>130.3185161349883</v>
      </c>
      <c r="E83" s="10" t="s">
        <v>1042</v>
      </c>
      <c r="F83" s="11">
        <v>0.17878422637133959</v>
      </c>
    </row>
    <row r="84" spans="2:6" x14ac:dyDescent="0.3">
      <c r="B84" s="10" t="s">
        <v>1043</v>
      </c>
      <c r="C84" s="11">
        <v>5145.67</v>
      </c>
      <c r="E84" s="10" t="s">
        <v>1043</v>
      </c>
      <c r="F84" s="11">
        <v>7</v>
      </c>
    </row>
    <row r="85" spans="2:6" x14ac:dyDescent="0.3">
      <c r="B85" s="10" t="s">
        <v>1044</v>
      </c>
      <c r="C85" s="11">
        <v>7939.43</v>
      </c>
      <c r="E85" s="10" t="s">
        <v>1044</v>
      </c>
      <c r="F85" s="11">
        <v>12</v>
      </c>
    </row>
    <row r="86" spans="2:6" x14ac:dyDescent="0.3">
      <c r="B86" s="10" t="s">
        <v>1045</v>
      </c>
      <c r="C86" s="11">
        <v>2914.0106080473702</v>
      </c>
      <c r="E86" s="10" t="s">
        <v>1045</v>
      </c>
      <c r="F86" s="11">
        <v>3.9977368347102589</v>
      </c>
    </row>
    <row r="87" spans="2:6" x14ac:dyDescent="0.3">
      <c r="B87" s="10" t="s">
        <v>1046</v>
      </c>
      <c r="C87" s="11">
        <v>8491457.823812604</v>
      </c>
      <c r="E87" s="10" t="s">
        <v>1046</v>
      </c>
      <c r="F87" s="11">
        <v>15.9818997995992</v>
      </c>
    </row>
    <row r="88" spans="2:6" x14ac:dyDescent="0.3">
      <c r="B88" s="10" t="s">
        <v>1047</v>
      </c>
      <c r="C88" s="11">
        <v>-1.2038450825369924</v>
      </c>
      <c r="E88" s="10" t="s">
        <v>1047</v>
      </c>
      <c r="F88" s="11">
        <v>-1.2093859628636441</v>
      </c>
    </row>
    <row r="89" spans="2:6" x14ac:dyDescent="0.3">
      <c r="B89" s="10" t="s">
        <v>1048</v>
      </c>
      <c r="C89" s="11">
        <v>-2.7763252725224549E-2</v>
      </c>
      <c r="E89" s="10" t="s">
        <v>1048</v>
      </c>
      <c r="F89" s="11">
        <v>2.754274605901217E-2</v>
      </c>
    </row>
    <row r="90" spans="2:6" x14ac:dyDescent="0.3">
      <c r="B90" s="10" t="s">
        <v>1049</v>
      </c>
      <c r="C90" s="11">
        <v>9861.869999999999</v>
      </c>
      <c r="E90" s="10" t="s">
        <v>1049</v>
      </c>
      <c r="F90" s="11">
        <v>13</v>
      </c>
    </row>
    <row r="91" spans="2:6" x14ac:dyDescent="0.3">
      <c r="B91" s="10" t="s">
        <v>1050</v>
      </c>
      <c r="C91" s="11">
        <v>112.12</v>
      </c>
      <c r="E91" s="10" t="s">
        <v>1050</v>
      </c>
      <c r="F91" s="11">
        <v>1</v>
      </c>
    </row>
    <row r="92" spans="2:6" x14ac:dyDescent="0.3">
      <c r="B92" s="10" t="s">
        <v>1051</v>
      </c>
      <c r="C92" s="11">
        <v>9973.99</v>
      </c>
      <c r="E92" s="10" t="s">
        <v>1051</v>
      </c>
      <c r="F92" s="11">
        <v>14</v>
      </c>
    </row>
    <row r="93" spans="2:6" x14ac:dyDescent="0.3">
      <c r="B93" s="10" t="s">
        <v>1052</v>
      </c>
      <c r="C93" s="11">
        <v>2546372.4800000009</v>
      </c>
      <c r="E93" s="10" t="s">
        <v>1052</v>
      </c>
      <c r="F93" s="11">
        <v>3754</v>
      </c>
    </row>
    <row r="94" spans="2:6" x14ac:dyDescent="0.3">
      <c r="B94" s="10" t="s">
        <v>1053</v>
      </c>
      <c r="C94" s="11">
        <v>500</v>
      </c>
      <c r="D94" s="12"/>
      <c r="E94" s="10" t="s">
        <v>1053</v>
      </c>
      <c r="F94" s="11">
        <v>500</v>
      </c>
    </row>
    <row r="97" spans="2:4" x14ac:dyDescent="0.3">
      <c r="B97" s="60" t="s">
        <v>1055</v>
      </c>
    </row>
    <row r="98" spans="2:4" x14ac:dyDescent="0.3">
      <c r="B98" s="61"/>
    </row>
    <row r="99" spans="2:4" x14ac:dyDescent="0.3">
      <c r="B99" s="13"/>
      <c r="C99" s="14" t="s">
        <v>4</v>
      </c>
      <c r="D99" s="14" t="s">
        <v>1009</v>
      </c>
    </row>
    <row r="100" spans="2:4" x14ac:dyDescent="0.3">
      <c r="B100" s="15" t="s">
        <v>4</v>
      </c>
      <c r="C100" s="16">
        <v>1</v>
      </c>
      <c r="D100" s="11"/>
    </row>
    <row r="101" spans="2:4" x14ac:dyDescent="0.3">
      <c r="B101" s="17" t="s">
        <v>1009</v>
      </c>
      <c r="C101" s="18">
        <v>5.8753189703130461E-2</v>
      </c>
      <c r="D101" s="19">
        <v>1</v>
      </c>
    </row>
    <row r="102" spans="2:4" x14ac:dyDescent="0.3">
      <c r="B102" s="4"/>
      <c r="D102" s="5"/>
    </row>
    <row r="103" spans="2:4" x14ac:dyDescent="0.3">
      <c r="B103" s="20"/>
      <c r="C103" s="14" t="s">
        <v>4</v>
      </c>
      <c r="D103" s="14" t="s">
        <v>1010</v>
      </c>
    </row>
    <row r="104" spans="2:4" x14ac:dyDescent="0.3">
      <c r="B104" s="15" t="s">
        <v>4</v>
      </c>
      <c r="C104" s="16">
        <v>1</v>
      </c>
      <c r="D104" s="11"/>
    </row>
    <row r="105" spans="2:4" x14ac:dyDescent="0.3">
      <c r="B105" s="17" t="s">
        <v>1010</v>
      </c>
      <c r="C105" s="18">
        <v>6.0812358697810341E-2</v>
      </c>
      <c r="D105" s="19">
        <v>1</v>
      </c>
    </row>
    <row r="106" spans="2:4" x14ac:dyDescent="0.3">
      <c r="B106" s="4"/>
      <c r="D106" s="5"/>
    </row>
    <row r="107" spans="2:4" x14ac:dyDescent="0.3">
      <c r="B107" s="20"/>
      <c r="C107" s="14" t="s">
        <v>1009</v>
      </c>
      <c r="D107" s="14" t="s">
        <v>1010</v>
      </c>
    </row>
    <row r="108" spans="2:4" x14ac:dyDescent="0.3">
      <c r="B108" s="15" t="s">
        <v>1009</v>
      </c>
      <c r="C108" s="16">
        <v>1</v>
      </c>
      <c r="D108" s="11"/>
    </row>
    <row r="109" spans="2:4" x14ac:dyDescent="0.3">
      <c r="B109" s="17" t="s">
        <v>1010</v>
      </c>
      <c r="C109" s="21">
        <v>-7.0220566222631156E-3</v>
      </c>
      <c r="D109" s="19">
        <v>1</v>
      </c>
    </row>
    <row r="110" spans="2:4" x14ac:dyDescent="0.3">
      <c r="B110" s="4"/>
      <c r="D110" s="5"/>
    </row>
    <row r="111" spans="2:4" x14ac:dyDescent="0.3">
      <c r="B111" s="20"/>
      <c r="C111" s="14" t="s">
        <v>1009</v>
      </c>
      <c r="D111" s="14" t="s">
        <v>1021</v>
      </c>
    </row>
    <row r="112" spans="2:4" x14ac:dyDescent="0.3">
      <c r="B112" s="15" t="s">
        <v>1009</v>
      </c>
      <c r="C112" s="16">
        <v>1</v>
      </c>
      <c r="D112" s="11"/>
    </row>
    <row r="113" spans="2:4" x14ac:dyDescent="0.3">
      <c r="B113" s="17" t="s">
        <v>1021</v>
      </c>
      <c r="C113" s="22">
        <v>8.6685800007633776E-3</v>
      </c>
      <c r="D113" s="19">
        <v>1</v>
      </c>
    </row>
    <row r="114" spans="2:4" x14ac:dyDescent="0.3">
      <c r="B114" s="4"/>
      <c r="D114" s="5"/>
    </row>
    <row r="115" spans="2:4" x14ac:dyDescent="0.3">
      <c r="B115" s="20"/>
      <c r="C115" s="14" t="s">
        <v>1010</v>
      </c>
      <c r="D115" s="14" t="s">
        <v>1021</v>
      </c>
    </row>
    <row r="116" spans="2:4" x14ac:dyDescent="0.3">
      <c r="B116" s="15" t="s">
        <v>1010</v>
      </c>
      <c r="C116" s="16">
        <v>1</v>
      </c>
      <c r="D116" s="11"/>
    </row>
    <row r="117" spans="2:4" x14ac:dyDescent="0.3">
      <c r="B117" s="17" t="s">
        <v>1021</v>
      </c>
      <c r="C117" s="21">
        <v>-9.8448388310886769E-3</v>
      </c>
      <c r="D117" s="23">
        <v>1</v>
      </c>
    </row>
    <row r="118" spans="2:4" x14ac:dyDescent="0.3">
      <c r="B118" s="4"/>
      <c r="C118" s="5"/>
    </row>
    <row r="119" spans="2:4" x14ac:dyDescent="0.3">
      <c r="B119" s="24" t="s">
        <v>1056</v>
      </c>
      <c r="C119" s="24" t="s">
        <v>1057</v>
      </c>
    </row>
    <row r="120" spans="2:4" x14ac:dyDescent="0.3">
      <c r="B120" s="25"/>
      <c r="C120" s="26" t="s">
        <v>1058</v>
      </c>
    </row>
    <row r="121" spans="2:4" x14ac:dyDescent="0.3">
      <c r="B121" s="27"/>
      <c r="C121" s="26" t="s">
        <v>1059</v>
      </c>
    </row>
    <row r="122" spans="2:4" x14ac:dyDescent="0.3">
      <c r="B122" s="28"/>
      <c r="C122" s="26" t="s">
        <v>1060</v>
      </c>
    </row>
  </sheetData>
  <mergeCells count="7">
    <mergeCell ref="B97:B98"/>
    <mergeCell ref="B2:E2"/>
    <mergeCell ref="B62:B63"/>
    <mergeCell ref="B64:C65"/>
    <mergeCell ref="E64:F65"/>
    <mergeCell ref="B80:C81"/>
    <mergeCell ref="E80:F81"/>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BE827-B38B-4627-A48A-F76BAD969D1B}">
  <dimension ref="B2:M2"/>
  <sheetViews>
    <sheetView showGridLines="0" workbookViewId="0">
      <selection activeCell="B2" sqref="B2:M2"/>
    </sheetView>
  </sheetViews>
  <sheetFormatPr defaultRowHeight="14.4" x14ac:dyDescent="0.3"/>
  <sheetData>
    <row r="2" spans="2:13" ht="15.6" x14ac:dyDescent="0.3">
      <c r="B2" s="57" t="s">
        <v>1061</v>
      </c>
      <c r="C2" s="57"/>
      <c r="D2" s="57"/>
      <c r="E2" s="57"/>
      <c r="F2" s="57"/>
      <c r="G2" s="57"/>
      <c r="H2" s="57"/>
      <c r="I2" s="57"/>
      <c r="J2" s="57"/>
      <c r="K2" s="57"/>
      <c r="L2" s="57"/>
      <c r="M2" s="57"/>
    </row>
  </sheetData>
  <mergeCells count="1">
    <mergeCell ref="B2:M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7433B-8EE6-40F2-AA3A-F8BF850146A3}">
  <dimension ref="B2:J535"/>
  <sheetViews>
    <sheetView showGridLines="0" workbookViewId="0">
      <selection activeCell="B2" sqref="B2:G2"/>
    </sheetView>
  </sheetViews>
  <sheetFormatPr defaultRowHeight="14.4" x14ac:dyDescent="0.3"/>
  <cols>
    <col min="2" max="2" width="15.77734375" bestFit="1" customWidth="1"/>
    <col min="3" max="3" width="19.33203125" bestFit="1" customWidth="1"/>
    <col min="4" max="4" width="30.5546875" bestFit="1" customWidth="1"/>
    <col min="5" max="5" width="8.6640625" bestFit="1" customWidth="1"/>
    <col min="6" max="6" width="11.5546875" bestFit="1" customWidth="1"/>
    <col min="7" max="7" width="14.33203125" bestFit="1" customWidth="1"/>
    <col min="8" max="8" width="18.6640625" bestFit="1" customWidth="1"/>
    <col min="9" max="9" width="20.5546875" bestFit="1" customWidth="1"/>
    <col min="10" max="10" width="18.5546875" bestFit="1" customWidth="1"/>
    <col min="11" max="11" width="16.33203125" bestFit="1" customWidth="1"/>
    <col min="12" max="12" width="18.88671875" bestFit="1" customWidth="1"/>
    <col min="13" max="13" width="17.5546875" bestFit="1" customWidth="1"/>
  </cols>
  <sheetData>
    <row r="2" spans="2:10" ht="15.6" x14ac:dyDescent="0.3">
      <c r="B2" s="57" t="s">
        <v>1062</v>
      </c>
      <c r="C2" s="57"/>
      <c r="D2" s="57"/>
      <c r="E2" s="57"/>
      <c r="F2" s="57"/>
      <c r="G2" s="57"/>
      <c r="H2" s="31"/>
      <c r="I2" s="31"/>
    </row>
    <row r="4" spans="2:10" ht="14.4" customHeight="1" x14ac:dyDescent="0.3">
      <c r="B4" s="70" t="s">
        <v>1063</v>
      </c>
      <c r="C4" s="70"/>
      <c r="D4" s="70"/>
      <c r="E4" s="70"/>
      <c r="F4" s="70"/>
      <c r="G4" s="70"/>
      <c r="H4" s="70"/>
      <c r="I4" s="70"/>
      <c r="J4" s="33"/>
    </row>
    <row r="5" spans="2:10" x14ac:dyDescent="0.3">
      <c r="B5" s="70"/>
      <c r="C5" s="70"/>
      <c r="D5" s="70"/>
      <c r="E5" s="70"/>
      <c r="F5" s="70"/>
      <c r="G5" s="70"/>
      <c r="H5" s="70"/>
      <c r="I5" s="70"/>
      <c r="J5" s="33"/>
    </row>
    <row r="6" spans="2:10" x14ac:dyDescent="0.3">
      <c r="B6" s="32"/>
      <c r="C6" s="32"/>
      <c r="D6" s="32"/>
      <c r="E6" s="32"/>
      <c r="F6" s="32"/>
      <c r="G6" s="32"/>
      <c r="H6" s="32"/>
      <c r="I6" s="32"/>
      <c r="J6" s="32"/>
    </row>
    <row r="35" spans="2:10" x14ac:dyDescent="0.3">
      <c r="B35" s="30" t="s">
        <v>1570</v>
      </c>
      <c r="C35" s="30" t="s">
        <v>2</v>
      </c>
      <c r="D35" s="30" t="s">
        <v>3</v>
      </c>
      <c r="E35" s="30" t="s">
        <v>4</v>
      </c>
      <c r="F35" s="30" t="s">
        <v>5</v>
      </c>
      <c r="G35" s="30" t="s">
        <v>1008</v>
      </c>
      <c r="H35" s="30" t="s">
        <v>1009</v>
      </c>
      <c r="I35" s="30" t="s">
        <v>1571</v>
      </c>
      <c r="J35" s="30" t="s">
        <v>1011</v>
      </c>
    </row>
    <row r="36" spans="2:10" x14ac:dyDescent="0.3">
      <c r="B36" s="30" t="s">
        <v>1064</v>
      </c>
      <c r="C36" s="30" t="s">
        <v>6</v>
      </c>
      <c r="D36" s="30" t="s">
        <v>7</v>
      </c>
      <c r="E36" s="36">
        <v>37</v>
      </c>
      <c r="F36" s="30" t="s">
        <v>8</v>
      </c>
      <c r="G36" s="30" t="s">
        <v>1564</v>
      </c>
      <c r="H36" s="36">
        <v>38</v>
      </c>
      <c r="I36" s="37">
        <v>5423.18</v>
      </c>
      <c r="J36" s="36">
        <v>2017</v>
      </c>
    </row>
    <row r="37" spans="2:10" x14ac:dyDescent="0.3">
      <c r="B37" s="30" t="s">
        <v>1065</v>
      </c>
      <c r="C37" s="30" t="s">
        <v>9</v>
      </c>
      <c r="D37" s="30" t="s">
        <v>10</v>
      </c>
      <c r="E37" s="36">
        <v>18</v>
      </c>
      <c r="F37" s="30" t="s">
        <v>8</v>
      </c>
      <c r="G37" s="30" t="s">
        <v>1567</v>
      </c>
      <c r="H37" s="36">
        <v>54</v>
      </c>
      <c r="I37" s="37">
        <v>8292.73</v>
      </c>
      <c r="J37" s="36">
        <v>2019</v>
      </c>
    </row>
    <row r="38" spans="2:10" x14ac:dyDescent="0.3">
      <c r="B38" s="30" t="s">
        <v>1066</v>
      </c>
      <c r="C38" s="30" t="s">
        <v>11</v>
      </c>
      <c r="D38" s="30" t="s">
        <v>12</v>
      </c>
      <c r="E38" s="36">
        <v>18</v>
      </c>
      <c r="F38" s="30" t="s">
        <v>13</v>
      </c>
      <c r="G38" s="30" t="s">
        <v>1567</v>
      </c>
      <c r="H38" s="36">
        <v>90</v>
      </c>
      <c r="I38" s="37">
        <v>8270.9699999999993</v>
      </c>
      <c r="J38" s="36">
        <v>2014</v>
      </c>
    </row>
    <row r="39" spans="2:10" x14ac:dyDescent="0.3">
      <c r="B39" s="30" t="s">
        <v>1067</v>
      </c>
      <c r="C39" s="30" t="s">
        <v>14</v>
      </c>
      <c r="D39" s="30" t="s">
        <v>15</v>
      </c>
      <c r="E39" s="36">
        <v>67</v>
      </c>
      <c r="F39" s="30" t="s">
        <v>13</v>
      </c>
      <c r="G39" s="30" t="s">
        <v>1565</v>
      </c>
      <c r="H39" s="36">
        <v>22</v>
      </c>
      <c r="I39" s="37">
        <v>4891.91</v>
      </c>
      <c r="J39" s="36">
        <v>2019</v>
      </c>
    </row>
    <row r="40" spans="2:10" x14ac:dyDescent="0.3">
      <c r="B40" s="30" t="s">
        <v>1068</v>
      </c>
      <c r="C40" s="30" t="s">
        <v>16</v>
      </c>
      <c r="D40" s="30" t="s">
        <v>17</v>
      </c>
      <c r="E40" s="36">
        <v>59</v>
      </c>
      <c r="F40" s="30" t="s">
        <v>13</v>
      </c>
      <c r="G40" s="30" t="s">
        <v>1568</v>
      </c>
      <c r="H40" s="36">
        <v>27</v>
      </c>
      <c r="I40" s="37">
        <v>1276.33</v>
      </c>
      <c r="J40" s="36">
        <v>2017</v>
      </c>
    </row>
    <row r="41" spans="2:10" x14ac:dyDescent="0.3">
      <c r="B41" s="30" t="s">
        <v>1069</v>
      </c>
      <c r="C41" s="30" t="s">
        <v>18</v>
      </c>
      <c r="D41" s="30" t="s">
        <v>19</v>
      </c>
      <c r="E41" s="36">
        <v>24</v>
      </c>
      <c r="F41" s="30" t="s">
        <v>8</v>
      </c>
      <c r="G41" s="30" t="s">
        <v>1567</v>
      </c>
      <c r="H41" s="36">
        <v>33</v>
      </c>
      <c r="I41" s="37">
        <v>5163</v>
      </c>
      <c r="J41" s="36">
        <v>2014</v>
      </c>
    </row>
    <row r="42" spans="2:10" x14ac:dyDescent="0.3">
      <c r="B42" s="30" t="s">
        <v>1070</v>
      </c>
      <c r="C42" s="30" t="s">
        <v>20</v>
      </c>
      <c r="D42" s="30" t="s">
        <v>21</v>
      </c>
      <c r="E42" s="36">
        <v>27</v>
      </c>
      <c r="F42" s="30" t="s">
        <v>8</v>
      </c>
      <c r="G42" s="30" t="s">
        <v>1566</v>
      </c>
      <c r="H42" s="36">
        <v>71</v>
      </c>
      <c r="I42" s="37">
        <v>4552.67</v>
      </c>
      <c r="J42" s="36">
        <v>2017</v>
      </c>
    </row>
    <row r="43" spans="2:10" x14ac:dyDescent="0.3">
      <c r="B43" s="30" t="s">
        <v>1071</v>
      </c>
      <c r="C43" s="30" t="s">
        <v>22</v>
      </c>
      <c r="D43" s="30" t="s">
        <v>23</v>
      </c>
      <c r="E43" s="36">
        <v>36</v>
      </c>
      <c r="F43" s="30" t="s">
        <v>8</v>
      </c>
      <c r="G43" s="30" t="s">
        <v>1564</v>
      </c>
      <c r="H43" s="36">
        <v>15</v>
      </c>
      <c r="I43" s="37">
        <v>1362.9</v>
      </c>
      <c r="J43" s="36">
        <v>2018</v>
      </c>
    </row>
    <row r="44" spans="2:10" x14ac:dyDescent="0.3">
      <c r="B44" s="30" t="s">
        <v>1072</v>
      </c>
      <c r="C44" s="30" t="s">
        <v>24</v>
      </c>
      <c r="D44" s="30" t="s">
        <v>25</v>
      </c>
      <c r="E44" s="36">
        <v>47</v>
      </c>
      <c r="F44" s="30" t="s">
        <v>13</v>
      </c>
      <c r="G44" s="30" t="s">
        <v>1569</v>
      </c>
      <c r="H44" s="36">
        <v>30</v>
      </c>
      <c r="I44" s="37">
        <v>1493.74</v>
      </c>
      <c r="J44" s="36">
        <v>2021</v>
      </c>
    </row>
    <row r="45" spans="2:10" x14ac:dyDescent="0.3">
      <c r="B45" s="30" t="s">
        <v>1073</v>
      </c>
      <c r="C45" s="30" t="s">
        <v>26</v>
      </c>
      <c r="D45" s="30" t="s">
        <v>27</v>
      </c>
      <c r="E45" s="36">
        <v>48</v>
      </c>
      <c r="F45" s="30" t="s">
        <v>13</v>
      </c>
      <c r="G45" s="30" t="s">
        <v>1569</v>
      </c>
      <c r="H45" s="36">
        <v>29</v>
      </c>
      <c r="I45" s="37">
        <v>9293.06</v>
      </c>
      <c r="J45" s="36">
        <v>2022</v>
      </c>
    </row>
    <row r="46" spans="2:10" x14ac:dyDescent="0.3">
      <c r="B46" s="30" t="s">
        <v>1074</v>
      </c>
      <c r="C46" s="30" t="s">
        <v>28</v>
      </c>
      <c r="D46" s="30" t="s">
        <v>29</v>
      </c>
      <c r="E46" s="36">
        <v>69</v>
      </c>
      <c r="F46" s="30" t="s">
        <v>13</v>
      </c>
      <c r="G46" s="30" t="s">
        <v>1565</v>
      </c>
      <c r="H46" s="36">
        <v>78</v>
      </c>
      <c r="I46" s="37">
        <v>6731.9</v>
      </c>
      <c r="J46" s="36">
        <v>2023</v>
      </c>
    </row>
    <row r="47" spans="2:10" x14ac:dyDescent="0.3">
      <c r="B47" s="30" t="s">
        <v>1075</v>
      </c>
      <c r="C47" s="30" t="s">
        <v>30</v>
      </c>
      <c r="D47" s="30" t="s">
        <v>31</v>
      </c>
      <c r="E47" s="36">
        <v>63</v>
      </c>
      <c r="F47" s="30" t="s">
        <v>13</v>
      </c>
      <c r="G47" s="30" t="s">
        <v>1568</v>
      </c>
      <c r="H47" s="36">
        <v>12</v>
      </c>
      <c r="I47" s="37">
        <v>3473.45</v>
      </c>
      <c r="J47" s="36">
        <v>2017</v>
      </c>
    </row>
    <row r="48" spans="2:10" x14ac:dyDescent="0.3">
      <c r="B48" s="30" t="s">
        <v>1076</v>
      </c>
      <c r="C48" s="30" t="s">
        <v>32</v>
      </c>
      <c r="D48" s="30" t="s">
        <v>33</v>
      </c>
      <c r="E48" s="36">
        <v>35</v>
      </c>
      <c r="F48" s="30" t="s">
        <v>8</v>
      </c>
      <c r="G48" s="30" t="s">
        <v>1566</v>
      </c>
      <c r="H48" s="36">
        <v>82</v>
      </c>
      <c r="I48" s="37">
        <v>141.93</v>
      </c>
      <c r="J48" s="36">
        <v>2021</v>
      </c>
    </row>
    <row r="49" spans="2:10" x14ac:dyDescent="0.3">
      <c r="B49" s="30" t="s">
        <v>1077</v>
      </c>
      <c r="C49" s="30" t="s">
        <v>34</v>
      </c>
      <c r="D49" s="30" t="s">
        <v>35</v>
      </c>
      <c r="E49" s="36">
        <v>24</v>
      </c>
      <c r="F49" s="30" t="s">
        <v>8</v>
      </c>
      <c r="G49" s="30" t="s">
        <v>1567</v>
      </c>
      <c r="H49" s="36">
        <v>99</v>
      </c>
      <c r="I49" s="37">
        <v>2020.54</v>
      </c>
      <c r="J49" s="36">
        <v>2020</v>
      </c>
    </row>
    <row r="50" spans="2:10" x14ac:dyDescent="0.3">
      <c r="B50" s="30" t="s">
        <v>1078</v>
      </c>
      <c r="C50" s="30" t="s">
        <v>36</v>
      </c>
      <c r="D50" s="30" t="s">
        <v>37</v>
      </c>
      <c r="E50" s="36">
        <v>42</v>
      </c>
      <c r="F50" s="30" t="s">
        <v>13</v>
      </c>
      <c r="G50" s="30" t="s">
        <v>1564</v>
      </c>
      <c r="H50" s="36">
        <v>25</v>
      </c>
      <c r="I50" s="37">
        <v>620.27</v>
      </c>
      <c r="J50" s="36">
        <v>2020</v>
      </c>
    </row>
    <row r="51" spans="2:10" x14ac:dyDescent="0.3">
      <c r="B51" s="30" t="s">
        <v>1079</v>
      </c>
      <c r="C51" s="30" t="s">
        <v>38</v>
      </c>
      <c r="D51" s="30" t="s">
        <v>39</v>
      </c>
      <c r="E51" s="36">
        <v>56</v>
      </c>
      <c r="F51" s="30" t="s">
        <v>8</v>
      </c>
      <c r="G51" s="30" t="s">
        <v>1568</v>
      </c>
      <c r="H51" s="36">
        <v>81</v>
      </c>
      <c r="I51" s="37">
        <v>1346.3</v>
      </c>
      <c r="J51" s="36">
        <v>2012</v>
      </c>
    </row>
    <row r="52" spans="2:10" x14ac:dyDescent="0.3">
      <c r="B52" s="30" t="s">
        <v>1080</v>
      </c>
      <c r="C52" s="30" t="s">
        <v>40</v>
      </c>
      <c r="D52" s="30" t="s">
        <v>41</v>
      </c>
      <c r="E52" s="36">
        <v>25</v>
      </c>
      <c r="F52" s="30" t="s">
        <v>13</v>
      </c>
      <c r="G52" s="30" t="s">
        <v>1567</v>
      </c>
      <c r="H52" s="36">
        <v>38</v>
      </c>
      <c r="I52" s="37">
        <v>2197.21</v>
      </c>
      <c r="J52" s="36">
        <v>2023</v>
      </c>
    </row>
    <row r="53" spans="2:10" x14ac:dyDescent="0.3">
      <c r="B53" s="30" t="s">
        <v>1081</v>
      </c>
      <c r="C53" s="30" t="s">
        <v>42</v>
      </c>
      <c r="D53" s="30" t="s">
        <v>43</v>
      </c>
      <c r="E53" s="36">
        <v>65</v>
      </c>
      <c r="F53" s="30" t="s">
        <v>13</v>
      </c>
      <c r="G53" s="30" t="s">
        <v>1568</v>
      </c>
      <c r="H53" s="36">
        <v>24</v>
      </c>
      <c r="I53" s="37">
        <v>8645.2199999999993</v>
      </c>
      <c r="J53" s="36">
        <v>2019</v>
      </c>
    </row>
    <row r="54" spans="2:10" x14ac:dyDescent="0.3">
      <c r="B54" s="30" t="s">
        <v>1082</v>
      </c>
      <c r="C54" s="30" t="s">
        <v>44</v>
      </c>
      <c r="D54" s="30" t="s">
        <v>45</v>
      </c>
      <c r="E54" s="36">
        <v>70</v>
      </c>
      <c r="F54" s="30" t="s">
        <v>13</v>
      </c>
      <c r="G54" s="30" t="s">
        <v>1565</v>
      </c>
      <c r="H54" s="36">
        <v>84</v>
      </c>
      <c r="I54" s="37">
        <v>1266.02</v>
      </c>
      <c r="J54" s="36">
        <v>2019</v>
      </c>
    </row>
    <row r="55" spans="2:10" x14ac:dyDescent="0.3">
      <c r="B55" s="30" t="s">
        <v>1083</v>
      </c>
      <c r="C55" s="30" t="s">
        <v>46</v>
      </c>
      <c r="D55" s="30" t="s">
        <v>47</v>
      </c>
      <c r="E55" s="36">
        <v>40</v>
      </c>
      <c r="F55" s="30" t="s">
        <v>8</v>
      </c>
      <c r="G55" s="30" t="s">
        <v>1564</v>
      </c>
      <c r="H55" s="36">
        <v>57</v>
      </c>
      <c r="I55" s="37">
        <v>5613.42</v>
      </c>
      <c r="J55" s="36">
        <v>2020</v>
      </c>
    </row>
    <row r="56" spans="2:10" x14ac:dyDescent="0.3">
      <c r="B56" s="30" t="s">
        <v>1084</v>
      </c>
      <c r="C56" s="30" t="s">
        <v>48</v>
      </c>
      <c r="D56" s="30" t="s">
        <v>49</v>
      </c>
      <c r="E56" s="36">
        <v>45</v>
      </c>
      <c r="F56" s="30" t="s">
        <v>8</v>
      </c>
      <c r="G56" s="30" t="s">
        <v>1564</v>
      </c>
      <c r="H56" s="36">
        <v>47</v>
      </c>
      <c r="I56" s="37">
        <v>3553.52</v>
      </c>
      <c r="J56" s="36">
        <v>2020</v>
      </c>
    </row>
    <row r="57" spans="2:10" x14ac:dyDescent="0.3">
      <c r="B57" s="30" t="s">
        <v>1085</v>
      </c>
      <c r="C57" s="30" t="s">
        <v>50</v>
      </c>
      <c r="D57" s="30" t="s">
        <v>51</v>
      </c>
      <c r="E57" s="36">
        <v>48</v>
      </c>
      <c r="F57" s="30" t="s">
        <v>8</v>
      </c>
      <c r="G57" s="30" t="s">
        <v>1569</v>
      </c>
      <c r="H57" s="36">
        <v>49</v>
      </c>
      <c r="I57" s="37">
        <v>7135.55</v>
      </c>
      <c r="J57" s="36">
        <v>2012</v>
      </c>
    </row>
    <row r="58" spans="2:10" x14ac:dyDescent="0.3">
      <c r="B58" s="30" t="s">
        <v>1086</v>
      </c>
      <c r="C58" s="30" t="s">
        <v>52</v>
      </c>
      <c r="D58" s="30" t="s">
        <v>53</v>
      </c>
      <c r="E58" s="36">
        <v>70</v>
      </c>
      <c r="F58" s="30" t="s">
        <v>13</v>
      </c>
      <c r="G58" s="30" t="s">
        <v>1565</v>
      </c>
      <c r="H58" s="36">
        <v>59</v>
      </c>
      <c r="I58" s="37">
        <v>8998.09</v>
      </c>
      <c r="J58" s="36">
        <v>2017</v>
      </c>
    </row>
    <row r="59" spans="2:10" x14ac:dyDescent="0.3">
      <c r="B59" s="30" t="s">
        <v>1087</v>
      </c>
      <c r="C59" s="30" t="s">
        <v>54</v>
      </c>
      <c r="D59" s="30" t="s">
        <v>55</v>
      </c>
      <c r="E59" s="36">
        <v>26</v>
      </c>
      <c r="F59" s="30" t="s">
        <v>8</v>
      </c>
      <c r="G59" s="30" t="s">
        <v>1566</v>
      </c>
      <c r="H59" s="36">
        <v>65</v>
      </c>
      <c r="I59" s="37">
        <v>8311.8700000000008</v>
      </c>
      <c r="J59" s="36">
        <v>2018</v>
      </c>
    </row>
    <row r="60" spans="2:10" x14ac:dyDescent="0.3">
      <c r="B60" s="30" t="s">
        <v>1088</v>
      </c>
      <c r="C60" s="30" t="s">
        <v>56</v>
      </c>
      <c r="D60" s="30" t="s">
        <v>57</v>
      </c>
      <c r="E60" s="36">
        <v>29</v>
      </c>
      <c r="F60" s="30" t="s">
        <v>13</v>
      </c>
      <c r="G60" s="30" t="s">
        <v>1566</v>
      </c>
      <c r="H60" s="36">
        <v>97</v>
      </c>
      <c r="I60" s="37">
        <v>7728.88</v>
      </c>
      <c r="J60" s="36">
        <v>2018</v>
      </c>
    </row>
    <row r="61" spans="2:10" x14ac:dyDescent="0.3">
      <c r="B61" s="30" t="s">
        <v>1089</v>
      </c>
      <c r="C61" s="30" t="s">
        <v>58</v>
      </c>
      <c r="D61" s="30" t="s">
        <v>59</v>
      </c>
      <c r="E61" s="36">
        <v>32</v>
      </c>
      <c r="F61" s="30" t="s">
        <v>13</v>
      </c>
      <c r="G61" s="30" t="s">
        <v>1566</v>
      </c>
      <c r="H61" s="36">
        <v>90</v>
      </c>
      <c r="I61" s="37">
        <v>6420.23</v>
      </c>
      <c r="J61" s="36">
        <v>2013</v>
      </c>
    </row>
    <row r="62" spans="2:10" x14ac:dyDescent="0.3">
      <c r="B62" s="30" t="s">
        <v>1090</v>
      </c>
      <c r="C62" s="30" t="s">
        <v>60</v>
      </c>
      <c r="D62" s="30" t="s">
        <v>61</v>
      </c>
      <c r="E62" s="36">
        <v>20</v>
      </c>
      <c r="F62" s="30" t="s">
        <v>8</v>
      </c>
      <c r="G62" s="30" t="s">
        <v>1567</v>
      </c>
      <c r="H62" s="36">
        <v>21</v>
      </c>
      <c r="I62" s="37">
        <v>9228.89</v>
      </c>
      <c r="J62" s="36">
        <v>2017</v>
      </c>
    </row>
    <row r="63" spans="2:10" x14ac:dyDescent="0.3">
      <c r="B63" s="30" t="s">
        <v>1091</v>
      </c>
      <c r="C63" s="30" t="s">
        <v>62</v>
      </c>
      <c r="D63" s="30" t="s">
        <v>63</v>
      </c>
      <c r="E63" s="36">
        <v>18</v>
      </c>
      <c r="F63" s="30" t="s">
        <v>8</v>
      </c>
      <c r="G63" s="30" t="s">
        <v>1567</v>
      </c>
      <c r="H63" s="36">
        <v>42</v>
      </c>
      <c r="I63" s="37">
        <v>6342.83</v>
      </c>
      <c r="J63" s="36">
        <v>2017</v>
      </c>
    </row>
    <row r="64" spans="2:10" x14ac:dyDescent="0.3">
      <c r="B64" s="30" t="s">
        <v>1092</v>
      </c>
      <c r="C64" s="30" t="s">
        <v>64</v>
      </c>
      <c r="D64" s="30" t="s">
        <v>65</v>
      </c>
      <c r="E64" s="36">
        <v>61</v>
      </c>
      <c r="F64" s="30" t="s">
        <v>13</v>
      </c>
      <c r="G64" s="30" t="s">
        <v>1568</v>
      </c>
      <c r="H64" s="36">
        <v>57</v>
      </c>
      <c r="I64" s="37">
        <v>5094.58</v>
      </c>
      <c r="J64" s="36">
        <v>2018</v>
      </c>
    </row>
    <row r="65" spans="2:10" x14ac:dyDescent="0.3">
      <c r="B65" s="30" t="s">
        <v>1093</v>
      </c>
      <c r="C65" s="30" t="s">
        <v>66</v>
      </c>
      <c r="D65" s="30" t="s">
        <v>67</v>
      </c>
      <c r="E65" s="36">
        <v>62</v>
      </c>
      <c r="F65" s="30" t="s">
        <v>8</v>
      </c>
      <c r="G65" s="30" t="s">
        <v>1568</v>
      </c>
      <c r="H65" s="36">
        <v>77</v>
      </c>
      <c r="I65" s="37">
        <v>1127.9000000000001</v>
      </c>
      <c r="J65" s="36">
        <v>2018</v>
      </c>
    </row>
    <row r="66" spans="2:10" x14ac:dyDescent="0.3">
      <c r="B66" s="30" t="s">
        <v>1094</v>
      </c>
      <c r="C66" s="30" t="s">
        <v>68</v>
      </c>
      <c r="D66" s="30" t="s">
        <v>69</v>
      </c>
      <c r="E66" s="36">
        <v>66</v>
      </c>
      <c r="F66" s="30" t="s">
        <v>13</v>
      </c>
      <c r="G66" s="30" t="s">
        <v>1565</v>
      </c>
      <c r="H66" s="36">
        <v>14</v>
      </c>
      <c r="I66" s="37">
        <v>1194.77</v>
      </c>
      <c r="J66" s="36">
        <v>2013</v>
      </c>
    </row>
    <row r="67" spans="2:10" x14ac:dyDescent="0.3">
      <c r="B67" s="30" t="s">
        <v>1095</v>
      </c>
      <c r="C67" s="30" t="s">
        <v>70</v>
      </c>
      <c r="D67" s="30" t="s">
        <v>71</v>
      </c>
      <c r="E67" s="36">
        <v>55</v>
      </c>
      <c r="F67" s="30" t="s">
        <v>8</v>
      </c>
      <c r="G67" s="30" t="s">
        <v>1569</v>
      </c>
      <c r="H67" s="36">
        <v>71</v>
      </c>
      <c r="I67" s="37">
        <v>267.3</v>
      </c>
      <c r="J67" s="36">
        <v>2012</v>
      </c>
    </row>
    <row r="68" spans="2:10" x14ac:dyDescent="0.3">
      <c r="B68" s="30" t="s">
        <v>1096</v>
      </c>
      <c r="C68" s="30" t="s">
        <v>72</v>
      </c>
      <c r="D68" s="30" t="s">
        <v>73</v>
      </c>
      <c r="E68" s="36">
        <v>38</v>
      </c>
      <c r="F68" s="30" t="s">
        <v>8</v>
      </c>
      <c r="G68" s="30" t="s">
        <v>1564</v>
      </c>
      <c r="H68" s="36">
        <v>90</v>
      </c>
      <c r="I68" s="37">
        <v>4993.17</v>
      </c>
      <c r="J68" s="36">
        <v>2013</v>
      </c>
    </row>
    <row r="69" spans="2:10" x14ac:dyDescent="0.3">
      <c r="B69" s="30" t="s">
        <v>1097</v>
      </c>
      <c r="C69" s="30" t="s">
        <v>74</v>
      </c>
      <c r="D69" s="30" t="s">
        <v>75</v>
      </c>
      <c r="E69" s="36">
        <v>68</v>
      </c>
      <c r="F69" s="30" t="s">
        <v>13</v>
      </c>
      <c r="G69" s="30" t="s">
        <v>1565</v>
      </c>
      <c r="H69" s="36">
        <v>2</v>
      </c>
      <c r="I69" s="37">
        <v>1117.93</v>
      </c>
      <c r="J69" s="36">
        <v>2011</v>
      </c>
    </row>
    <row r="70" spans="2:10" x14ac:dyDescent="0.3">
      <c r="B70" s="30" t="s">
        <v>1098</v>
      </c>
      <c r="C70" s="30" t="s">
        <v>76</v>
      </c>
      <c r="D70" s="30" t="s">
        <v>77</v>
      </c>
      <c r="E70" s="36">
        <v>18</v>
      </c>
      <c r="F70" s="30" t="s">
        <v>13</v>
      </c>
      <c r="G70" s="30" t="s">
        <v>1567</v>
      </c>
      <c r="H70" s="36">
        <v>50</v>
      </c>
      <c r="I70" s="37">
        <v>9843.33</v>
      </c>
      <c r="J70" s="36">
        <v>2017</v>
      </c>
    </row>
    <row r="71" spans="2:10" x14ac:dyDescent="0.3">
      <c r="B71" s="30" t="s">
        <v>1099</v>
      </c>
      <c r="C71" s="30" t="s">
        <v>78</v>
      </c>
      <c r="D71" s="30" t="s">
        <v>79</v>
      </c>
      <c r="E71" s="36">
        <v>30</v>
      </c>
      <c r="F71" s="30" t="s">
        <v>13</v>
      </c>
      <c r="G71" s="30" t="s">
        <v>1566</v>
      </c>
      <c r="H71" s="36">
        <v>2</v>
      </c>
      <c r="I71" s="37">
        <v>7518.06</v>
      </c>
      <c r="J71" s="36">
        <v>2016</v>
      </c>
    </row>
    <row r="72" spans="2:10" x14ac:dyDescent="0.3">
      <c r="B72" s="30" t="s">
        <v>1100</v>
      </c>
      <c r="C72" s="30" t="s">
        <v>80</v>
      </c>
      <c r="D72" s="30" t="s">
        <v>81</v>
      </c>
      <c r="E72" s="36">
        <v>63</v>
      </c>
      <c r="F72" s="30" t="s">
        <v>8</v>
      </c>
      <c r="G72" s="30" t="s">
        <v>1568</v>
      </c>
      <c r="H72" s="36">
        <v>12</v>
      </c>
      <c r="I72" s="37">
        <v>6651.34</v>
      </c>
      <c r="J72" s="36">
        <v>2013</v>
      </c>
    </row>
    <row r="73" spans="2:10" x14ac:dyDescent="0.3">
      <c r="B73" s="30" t="s">
        <v>1101</v>
      </c>
      <c r="C73" s="30" t="s">
        <v>82</v>
      </c>
      <c r="D73" s="30" t="s">
        <v>83</v>
      </c>
      <c r="E73" s="36">
        <v>27</v>
      </c>
      <c r="F73" s="30" t="s">
        <v>8</v>
      </c>
      <c r="G73" s="30" t="s">
        <v>1566</v>
      </c>
      <c r="H73" s="36">
        <v>46</v>
      </c>
      <c r="I73" s="37">
        <v>9258.33</v>
      </c>
      <c r="J73" s="36">
        <v>2018</v>
      </c>
    </row>
    <row r="74" spans="2:10" x14ac:dyDescent="0.3">
      <c r="B74" s="30" t="s">
        <v>1102</v>
      </c>
      <c r="C74" s="30" t="s">
        <v>84</v>
      </c>
      <c r="D74" s="30" t="s">
        <v>85</v>
      </c>
      <c r="E74" s="36">
        <v>51</v>
      </c>
      <c r="F74" s="30" t="s">
        <v>8</v>
      </c>
      <c r="G74" s="30" t="s">
        <v>1569</v>
      </c>
      <c r="H74" s="36">
        <v>30</v>
      </c>
      <c r="I74" s="37">
        <v>4040.6</v>
      </c>
      <c r="J74" s="36">
        <v>2022</v>
      </c>
    </row>
    <row r="75" spans="2:10" x14ac:dyDescent="0.3">
      <c r="B75" s="30" t="s">
        <v>1103</v>
      </c>
      <c r="C75" s="30" t="s">
        <v>86</v>
      </c>
      <c r="D75" s="30" t="s">
        <v>87</v>
      </c>
      <c r="E75" s="36">
        <v>34</v>
      </c>
      <c r="F75" s="30" t="s">
        <v>8</v>
      </c>
      <c r="G75" s="30" t="s">
        <v>1566</v>
      </c>
      <c r="H75" s="36">
        <v>13</v>
      </c>
      <c r="I75" s="37">
        <v>2442.8000000000002</v>
      </c>
      <c r="J75" s="36">
        <v>2016</v>
      </c>
    </row>
    <row r="76" spans="2:10" x14ac:dyDescent="0.3">
      <c r="B76" s="30" t="s">
        <v>1104</v>
      </c>
      <c r="C76" s="30" t="s">
        <v>88</v>
      </c>
      <c r="D76" s="30" t="s">
        <v>89</v>
      </c>
      <c r="E76" s="36">
        <v>20</v>
      </c>
      <c r="F76" s="30" t="s">
        <v>8</v>
      </c>
      <c r="G76" s="30" t="s">
        <v>1567</v>
      </c>
      <c r="H76" s="36">
        <v>10</v>
      </c>
      <c r="I76" s="37">
        <v>721.77</v>
      </c>
      <c r="J76" s="36">
        <v>2010</v>
      </c>
    </row>
    <row r="77" spans="2:10" x14ac:dyDescent="0.3">
      <c r="B77" s="30" t="s">
        <v>1105</v>
      </c>
      <c r="C77" s="30" t="s">
        <v>90</v>
      </c>
      <c r="D77" s="30" t="s">
        <v>91</v>
      </c>
      <c r="E77" s="36">
        <v>35</v>
      </c>
      <c r="F77" s="30" t="s">
        <v>13</v>
      </c>
      <c r="G77" s="30" t="s">
        <v>1566</v>
      </c>
      <c r="H77" s="36">
        <v>95</v>
      </c>
      <c r="I77" s="37">
        <v>112.12</v>
      </c>
      <c r="J77" s="36">
        <v>2022</v>
      </c>
    </row>
    <row r="78" spans="2:10" x14ac:dyDescent="0.3">
      <c r="B78" s="30" t="s">
        <v>1106</v>
      </c>
      <c r="C78" s="30" t="s">
        <v>92</v>
      </c>
      <c r="D78" s="30" t="s">
        <v>93</v>
      </c>
      <c r="E78" s="36">
        <v>41</v>
      </c>
      <c r="F78" s="30" t="s">
        <v>13</v>
      </c>
      <c r="G78" s="30" t="s">
        <v>1564</v>
      </c>
      <c r="H78" s="36">
        <v>69</v>
      </c>
      <c r="I78" s="37">
        <v>3980.19</v>
      </c>
      <c r="J78" s="36">
        <v>2022</v>
      </c>
    </row>
    <row r="79" spans="2:10" x14ac:dyDescent="0.3">
      <c r="B79" s="30" t="s">
        <v>1107</v>
      </c>
      <c r="C79" s="30" t="s">
        <v>94</v>
      </c>
      <c r="D79" s="30" t="s">
        <v>95</v>
      </c>
      <c r="E79" s="36">
        <v>48</v>
      </c>
      <c r="F79" s="30" t="s">
        <v>13</v>
      </c>
      <c r="G79" s="30" t="s">
        <v>1569</v>
      </c>
      <c r="H79" s="36">
        <v>88</v>
      </c>
      <c r="I79" s="37">
        <v>1795.01</v>
      </c>
      <c r="J79" s="36">
        <v>2022</v>
      </c>
    </row>
    <row r="80" spans="2:10" x14ac:dyDescent="0.3">
      <c r="B80" s="30" t="s">
        <v>1108</v>
      </c>
      <c r="C80" s="30" t="s">
        <v>96</v>
      </c>
      <c r="D80" s="30" t="s">
        <v>97</v>
      </c>
      <c r="E80" s="36">
        <v>69</v>
      </c>
      <c r="F80" s="30" t="s">
        <v>8</v>
      </c>
      <c r="G80" s="30" t="s">
        <v>1565</v>
      </c>
      <c r="H80" s="36">
        <v>91</v>
      </c>
      <c r="I80" s="37">
        <v>3158.24</v>
      </c>
      <c r="J80" s="36">
        <v>2017</v>
      </c>
    </row>
    <row r="81" spans="2:10" x14ac:dyDescent="0.3">
      <c r="B81" s="30" t="s">
        <v>1109</v>
      </c>
      <c r="C81" s="30" t="s">
        <v>98</v>
      </c>
      <c r="D81" s="30" t="s">
        <v>99</v>
      </c>
      <c r="E81" s="36">
        <v>64</v>
      </c>
      <c r="F81" s="30" t="s">
        <v>8</v>
      </c>
      <c r="G81" s="30" t="s">
        <v>1568</v>
      </c>
      <c r="H81" s="36">
        <v>28</v>
      </c>
      <c r="I81" s="37">
        <v>4713.13</v>
      </c>
      <c r="J81" s="36">
        <v>2017</v>
      </c>
    </row>
    <row r="82" spans="2:10" x14ac:dyDescent="0.3">
      <c r="B82" s="30" t="s">
        <v>1110</v>
      </c>
      <c r="C82" s="30" t="s">
        <v>100</v>
      </c>
      <c r="D82" s="30" t="s">
        <v>101</v>
      </c>
      <c r="E82" s="36">
        <v>69</v>
      </c>
      <c r="F82" s="30" t="s">
        <v>8</v>
      </c>
      <c r="G82" s="30" t="s">
        <v>1565</v>
      </c>
      <c r="H82" s="36">
        <v>16</v>
      </c>
      <c r="I82" s="37">
        <v>2580.4</v>
      </c>
      <c r="J82" s="36">
        <v>2023</v>
      </c>
    </row>
    <row r="83" spans="2:10" x14ac:dyDescent="0.3">
      <c r="B83" s="30" t="s">
        <v>1111</v>
      </c>
      <c r="C83" s="30" t="s">
        <v>102</v>
      </c>
      <c r="D83" s="30" t="s">
        <v>103</v>
      </c>
      <c r="E83" s="36">
        <v>60</v>
      </c>
      <c r="F83" s="30" t="s">
        <v>8</v>
      </c>
      <c r="G83" s="30" t="s">
        <v>1568</v>
      </c>
      <c r="H83" s="36">
        <v>52</v>
      </c>
      <c r="I83" s="37">
        <v>5558.63</v>
      </c>
      <c r="J83" s="36">
        <v>2023</v>
      </c>
    </row>
    <row r="84" spans="2:10" x14ac:dyDescent="0.3">
      <c r="B84" s="30" t="s">
        <v>1112</v>
      </c>
      <c r="C84" s="30" t="s">
        <v>104</v>
      </c>
      <c r="D84" s="30" t="s">
        <v>105</v>
      </c>
      <c r="E84" s="36">
        <v>67</v>
      </c>
      <c r="F84" s="30" t="s">
        <v>8</v>
      </c>
      <c r="G84" s="30" t="s">
        <v>1565</v>
      </c>
      <c r="H84" s="36">
        <v>15</v>
      </c>
      <c r="I84" s="37">
        <v>1049.3699999999999</v>
      </c>
      <c r="J84" s="36">
        <v>2020</v>
      </c>
    </row>
    <row r="85" spans="2:10" x14ac:dyDescent="0.3">
      <c r="B85" s="30" t="s">
        <v>1113</v>
      </c>
      <c r="C85" s="30" t="s">
        <v>106</v>
      </c>
      <c r="D85" s="30" t="s">
        <v>107</v>
      </c>
      <c r="E85" s="36">
        <v>45</v>
      </c>
      <c r="F85" s="30" t="s">
        <v>13</v>
      </c>
      <c r="G85" s="30" t="s">
        <v>1564</v>
      </c>
      <c r="H85" s="36">
        <v>2</v>
      </c>
      <c r="I85" s="37">
        <v>4959.5600000000004</v>
      </c>
      <c r="J85" s="36">
        <v>2014</v>
      </c>
    </row>
    <row r="86" spans="2:10" x14ac:dyDescent="0.3">
      <c r="B86" s="30" t="s">
        <v>1114</v>
      </c>
      <c r="C86" s="30" t="s">
        <v>108</v>
      </c>
      <c r="D86" s="30" t="s">
        <v>109</v>
      </c>
      <c r="E86" s="36">
        <v>18</v>
      </c>
      <c r="F86" s="30" t="s">
        <v>13</v>
      </c>
      <c r="G86" s="30" t="s">
        <v>1567</v>
      </c>
      <c r="H86" s="36">
        <v>47</v>
      </c>
      <c r="I86" s="37">
        <v>726.49</v>
      </c>
      <c r="J86" s="36">
        <v>2010</v>
      </c>
    </row>
    <row r="87" spans="2:10" x14ac:dyDescent="0.3">
      <c r="B87" s="30" t="s">
        <v>1115</v>
      </c>
      <c r="C87" s="30" t="s">
        <v>110</v>
      </c>
      <c r="D87" s="30" t="s">
        <v>111</v>
      </c>
      <c r="E87" s="36">
        <v>39</v>
      </c>
      <c r="F87" s="30" t="s">
        <v>8</v>
      </c>
      <c r="G87" s="30" t="s">
        <v>1564</v>
      </c>
      <c r="H87" s="36">
        <v>4</v>
      </c>
      <c r="I87" s="37">
        <v>775.81</v>
      </c>
      <c r="J87" s="36">
        <v>2010</v>
      </c>
    </row>
    <row r="88" spans="2:10" x14ac:dyDescent="0.3">
      <c r="B88" s="30" t="s">
        <v>1116</v>
      </c>
      <c r="C88" s="30" t="s">
        <v>112</v>
      </c>
      <c r="D88" s="30" t="s">
        <v>113</v>
      </c>
      <c r="E88" s="36">
        <v>51</v>
      </c>
      <c r="F88" s="30" t="s">
        <v>13</v>
      </c>
      <c r="G88" s="30" t="s">
        <v>1569</v>
      </c>
      <c r="H88" s="36">
        <v>60</v>
      </c>
      <c r="I88" s="37">
        <v>1089.8699999999999</v>
      </c>
      <c r="J88" s="36">
        <v>2016</v>
      </c>
    </row>
    <row r="89" spans="2:10" x14ac:dyDescent="0.3">
      <c r="B89" s="30" t="s">
        <v>1117</v>
      </c>
      <c r="C89" s="30" t="s">
        <v>114</v>
      </c>
      <c r="D89" s="30" t="s">
        <v>115</v>
      </c>
      <c r="E89" s="36">
        <v>62</v>
      </c>
      <c r="F89" s="30" t="s">
        <v>13</v>
      </c>
      <c r="G89" s="30" t="s">
        <v>1568</v>
      </c>
      <c r="H89" s="36">
        <v>10</v>
      </c>
      <c r="I89" s="37">
        <v>1010.36</v>
      </c>
      <c r="J89" s="36">
        <v>2022</v>
      </c>
    </row>
    <row r="90" spans="2:10" x14ac:dyDescent="0.3">
      <c r="B90" s="30" t="s">
        <v>1118</v>
      </c>
      <c r="C90" s="30" t="s">
        <v>116</v>
      </c>
      <c r="D90" s="30" t="s">
        <v>117</v>
      </c>
      <c r="E90" s="36">
        <v>32</v>
      </c>
      <c r="F90" s="30" t="s">
        <v>8</v>
      </c>
      <c r="G90" s="30" t="s">
        <v>1566</v>
      </c>
      <c r="H90" s="36">
        <v>28</v>
      </c>
      <c r="I90" s="37">
        <v>6595.3</v>
      </c>
      <c r="J90" s="36">
        <v>2022</v>
      </c>
    </row>
    <row r="91" spans="2:10" x14ac:dyDescent="0.3">
      <c r="B91" s="30" t="s">
        <v>1119</v>
      </c>
      <c r="C91" s="30" t="s">
        <v>118</v>
      </c>
      <c r="D91" s="30" t="s">
        <v>119</v>
      </c>
      <c r="E91" s="36">
        <v>64</v>
      </c>
      <c r="F91" s="30" t="s">
        <v>8</v>
      </c>
      <c r="G91" s="30" t="s">
        <v>1568</v>
      </c>
      <c r="H91" s="36">
        <v>95</v>
      </c>
      <c r="I91" s="37">
        <v>5401.05</v>
      </c>
      <c r="J91" s="36">
        <v>2013</v>
      </c>
    </row>
    <row r="92" spans="2:10" x14ac:dyDescent="0.3">
      <c r="B92" s="30" t="s">
        <v>1120</v>
      </c>
      <c r="C92" s="30" t="s">
        <v>120</v>
      </c>
      <c r="D92" s="30" t="s">
        <v>121</v>
      </c>
      <c r="E92" s="36">
        <v>18</v>
      </c>
      <c r="F92" s="30" t="s">
        <v>8</v>
      </c>
      <c r="G92" s="30" t="s">
        <v>1567</v>
      </c>
      <c r="H92" s="36">
        <v>48</v>
      </c>
      <c r="I92" s="37">
        <v>4245.5200000000004</v>
      </c>
      <c r="J92" s="36">
        <v>2015</v>
      </c>
    </row>
    <row r="93" spans="2:10" x14ac:dyDescent="0.3">
      <c r="B93" s="30" t="s">
        <v>1121</v>
      </c>
      <c r="C93" s="30" t="s">
        <v>122</v>
      </c>
      <c r="D93" s="30" t="s">
        <v>123</v>
      </c>
      <c r="E93" s="36">
        <v>34</v>
      </c>
      <c r="F93" s="30" t="s">
        <v>8</v>
      </c>
      <c r="G93" s="30" t="s">
        <v>1566</v>
      </c>
      <c r="H93" s="36">
        <v>33</v>
      </c>
      <c r="I93" s="37">
        <v>5797.53</v>
      </c>
      <c r="J93" s="36">
        <v>2010</v>
      </c>
    </row>
    <row r="94" spans="2:10" x14ac:dyDescent="0.3">
      <c r="B94" s="30" t="s">
        <v>1122</v>
      </c>
      <c r="C94" s="30" t="s">
        <v>124</v>
      </c>
      <c r="D94" s="30" t="s">
        <v>125</v>
      </c>
      <c r="E94" s="36">
        <v>28</v>
      </c>
      <c r="F94" s="30" t="s">
        <v>13</v>
      </c>
      <c r="G94" s="30" t="s">
        <v>1566</v>
      </c>
      <c r="H94" s="36">
        <v>3</v>
      </c>
      <c r="I94" s="37">
        <v>1530.79</v>
      </c>
      <c r="J94" s="36">
        <v>2016</v>
      </c>
    </row>
    <row r="95" spans="2:10" x14ac:dyDescent="0.3">
      <c r="B95" s="30" t="s">
        <v>1123</v>
      </c>
      <c r="C95" s="30" t="s">
        <v>126</v>
      </c>
      <c r="D95" s="30" t="s">
        <v>127</v>
      </c>
      <c r="E95" s="36">
        <v>21</v>
      </c>
      <c r="F95" s="30" t="s">
        <v>8</v>
      </c>
      <c r="G95" s="30" t="s">
        <v>1567</v>
      </c>
      <c r="H95" s="36">
        <v>63</v>
      </c>
      <c r="I95" s="37">
        <v>5269.19</v>
      </c>
      <c r="J95" s="36">
        <v>2017</v>
      </c>
    </row>
    <row r="96" spans="2:10" x14ac:dyDescent="0.3">
      <c r="B96" s="30" t="s">
        <v>1124</v>
      </c>
      <c r="C96" s="30" t="s">
        <v>128</v>
      </c>
      <c r="D96" s="30" t="s">
        <v>129</v>
      </c>
      <c r="E96" s="36">
        <v>19</v>
      </c>
      <c r="F96" s="30" t="s">
        <v>8</v>
      </c>
      <c r="G96" s="30" t="s">
        <v>1567</v>
      </c>
      <c r="H96" s="36">
        <v>35</v>
      </c>
      <c r="I96" s="37">
        <v>1830.69</v>
      </c>
      <c r="J96" s="36">
        <v>2017</v>
      </c>
    </row>
    <row r="97" spans="2:10" x14ac:dyDescent="0.3">
      <c r="B97" s="30" t="s">
        <v>1125</v>
      </c>
      <c r="C97" s="30" t="s">
        <v>130</v>
      </c>
      <c r="D97" s="30" t="s">
        <v>131</v>
      </c>
      <c r="E97" s="36">
        <v>69</v>
      </c>
      <c r="F97" s="30" t="s">
        <v>8</v>
      </c>
      <c r="G97" s="30" t="s">
        <v>1565</v>
      </c>
      <c r="H97" s="36">
        <v>14</v>
      </c>
      <c r="I97" s="37">
        <v>172.69</v>
      </c>
      <c r="J97" s="36">
        <v>2020</v>
      </c>
    </row>
    <row r="98" spans="2:10" x14ac:dyDescent="0.3">
      <c r="B98" s="30" t="s">
        <v>1126</v>
      </c>
      <c r="C98" s="30" t="s">
        <v>132</v>
      </c>
      <c r="D98" s="30" t="s">
        <v>133</v>
      </c>
      <c r="E98" s="36">
        <v>68</v>
      </c>
      <c r="F98" s="30" t="s">
        <v>8</v>
      </c>
      <c r="G98" s="30" t="s">
        <v>1565</v>
      </c>
      <c r="H98" s="36">
        <v>91</v>
      </c>
      <c r="I98" s="37">
        <v>8280.36</v>
      </c>
      <c r="J98" s="36">
        <v>2020</v>
      </c>
    </row>
    <row r="99" spans="2:10" x14ac:dyDescent="0.3">
      <c r="B99" s="30" t="s">
        <v>1127</v>
      </c>
      <c r="C99" s="30" t="s">
        <v>134</v>
      </c>
      <c r="D99" s="30" t="s">
        <v>135</v>
      </c>
      <c r="E99" s="36">
        <v>48</v>
      </c>
      <c r="F99" s="30" t="s">
        <v>8</v>
      </c>
      <c r="G99" s="30" t="s">
        <v>1569</v>
      </c>
      <c r="H99" s="36">
        <v>56</v>
      </c>
      <c r="I99" s="37">
        <v>5965.56</v>
      </c>
      <c r="J99" s="36">
        <v>2020</v>
      </c>
    </row>
    <row r="100" spans="2:10" x14ac:dyDescent="0.3">
      <c r="B100" s="30" t="s">
        <v>1128</v>
      </c>
      <c r="C100" s="30" t="s">
        <v>136</v>
      </c>
      <c r="D100" s="30" t="s">
        <v>137</v>
      </c>
      <c r="E100" s="36">
        <v>22</v>
      </c>
      <c r="F100" s="30" t="s">
        <v>13</v>
      </c>
      <c r="G100" s="30" t="s">
        <v>1567</v>
      </c>
      <c r="H100" s="36">
        <v>95</v>
      </c>
      <c r="I100" s="37">
        <v>7144</v>
      </c>
      <c r="J100" s="36">
        <v>2023</v>
      </c>
    </row>
    <row r="101" spans="2:10" x14ac:dyDescent="0.3">
      <c r="B101" s="30" t="s">
        <v>1129</v>
      </c>
      <c r="C101" s="30" t="s">
        <v>138</v>
      </c>
      <c r="D101" s="30" t="s">
        <v>139</v>
      </c>
      <c r="E101" s="36">
        <v>52</v>
      </c>
      <c r="F101" s="30" t="s">
        <v>8</v>
      </c>
      <c r="G101" s="30" t="s">
        <v>1569</v>
      </c>
      <c r="H101" s="36">
        <v>57</v>
      </c>
      <c r="I101" s="37">
        <v>6561.93</v>
      </c>
      <c r="J101" s="36">
        <v>2015</v>
      </c>
    </row>
    <row r="102" spans="2:10" x14ac:dyDescent="0.3">
      <c r="B102" s="30" t="s">
        <v>1130</v>
      </c>
      <c r="C102" s="30" t="s">
        <v>140</v>
      </c>
      <c r="D102" s="30" t="s">
        <v>141</v>
      </c>
      <c r="E102" s="36">
        <v>62</v>
      </c>
      <c r="F102" s="30" t="s">
        <v>13</v>
      </c>
      <c r="G102" s="30" t="s">
        <v>1568</v>
      </c>
      <c r="H102" s="36">
        <v>93</v>
      </c>
      <c r="I102" s="37">
        <v>3668.94</v>
      </c>
      <c r="J102" s="36">
        <v>2014</v>
      </c>
    </row>
    <row r="103" spans="2:10" x14ac:dyDescent="0.3">
      <c r="B103" s="30" t="s">
        <v>1131</v>
      </c>
      <c r="C103" s="30" t="s">
        <v>142</v>
      </c>
      <c r="D103" s="30" t="s">
        <v>143</v>
      </c>
      <c r="E103" s="36">
        <v>67</v>
      </c>
      <c r="F103" s="30" t="s">
        <v>8</v>
      </c>
      <c r="G103" s="30" t="s">
        <v>1565</v>
      </c>
      <c r="H103" s="36">
        <v>9</v>
      </c>
      <c r="I103" s="37">
        <v>9725.34</v>
      </c>
      <c r="J103" s="36">
        <v>2020</v>
      </c>
    </row>
    <row r="104" spans="2:10" x14ac:dyDescent="0.3">
      <c r="B104" s="30" t="s">
        <v>1132</v>
      </c>
      <c r="C104" s="30" t="s">
        <v>144</v>
      </c>
      <c r="D104" s="30" t="s">
        <v>145</v>
      </c>
      <c r="E104" s="36">
        <v>25</v>
      </c>
      <c r="F104" s="30" t="s">
        <v>8</v>
      </c>
      <c r="G104" s="30" t="s">
        <v>1567</v>
      </c>
      <c r="H104" s="36">
        <v>21</v>
      </c>
      <c r="I104" s="37">
        <v>2800.13</v>
      </c>
      <c r="J104" s="36">
        <v>2015</v>
      </c>
    </row>
    <row r="105" spans="2:10" x14ac:dyDescent="0.3">
      <c r="B105" s="30" t="s">
        <v>1133</v>
      </c>
      <c r="C105" s="30" t="s">
        <v>146</v>
      </c>
      <c r="D105" s="30" t="s">
        <v>147</v>
      </c>
      <c r="E105" s="36">
        <v>42</v>
      </c>
      <c r="F105" s="30" t="s">
        <v>13</v>
      </c>
      <c r="G105" s="30" t="s">
        <v>1564</v>
      </c>
      <c r="H105" s="36">
        <v>33</v>
      </c>
      <c r="I105" s="37">
        <v>8167.47</v>
      </c>
      <c r="J105" s="36">
        <v>2022</v>
      </c>
    </row>
    <row r="106" spans="2:10" x14ac:dyDescent="0.3">
      <c r="B106" s="30" t="s">
        <v>1134</v>
      </c>
      <c r="C106" s="30" t="s">
        <v>148</v>
      </c>
      <c r="D106" s="30" t="s">
        <v>149</v>
      </c>
      <c r="E106" s="36">
        <v>57</v>
      </c>
      <c r="F106" s="30" t="s">
        <v>13</v>
      </c>
      <c r="G106" s="30" t="s">
        <v>1568</v>
      </c>
      <c r="H106" s="36">
        <v>53</v>
      </c>
      <c r="I106" s="37">
        <v>9687.5</v>
      </c>
      <c r="J106" s="36">
        <v>2016</v>
      </c>
    </row>
    <row r="107" spans="2:10" x14ac:dyDescent="0.3">
      <c r="B107" s="30" t="s">
        <v>1135</v>
      </c>
      <c r="C107" s="30" t="s">
        <v>150</v>
      </c>
      <c r="D107" s="30" t="s">
        <v>151</v>
      </c>
      <c r="E107" s="36">
        <v>69</v>
      </c>
      <c r="F107" s="30" t="s">
        <v>8</v>
      </c>
      <c r="G107" s="30" t="s">
        <v>1565</v>
      </c>
      <c r="H107" s="36">
        <v>22</v>
      </c>
      <c r="I107" s="37">
        <v>8526.26</v>
      </c>
      <c r="J107" s="36">
        <v>2011</v>
      </c>
    </row>
    <row r="108" spans="2:10" x14ac:dyDescent="0.3">
      <c r="B108" s="30" t="s">
        <v>1136</v>
      </c>
      <c r="C108" s="30" t="s">
        <v>152</v>
      </c>
      <c r="D108" s="30" t="s">
        <v>153</v>
      </c>
      <c r="E108" s="36">
        <v>31</v>
      </c>
      <c r="F108" s="30" t="s">
        <v>8</v>
      </c>
      <c r="G108" s="30" t="s">
        <v>1566</v>
      </c>
      <c r="H108" s="36">
        <v>60</v>
      </c>
      <c r="I108" s="37">
        <v>3963.38</v>
      </c>
      <c r="J108" s="36">
        <v>2019</v>
      </c>
    </row>
    <row r="109" spans="2:10" x14ac:dyDescent="0.3">
      <c r="B109" s="30" t="s">
        <v>1137</v>
      </c>
      <c r="C109" s="30" t="s">
        <v>154</v>
      </c>
      <c r="D109" s="30" t="s">
        <v>155</v>
      </c>
      <c r="E109" s="36">
        <v>33</v>
      </c>
      <c r="F109" s="30" t="s">
        <v>13</v>
      </c>
      <c r="G109" s="30" t="s">
        <v>1566</v>
      </c>
      <c r="H109" s="36">
        <v>22</v>
      </c>
      <c r="I109" s="37">
        <v>975.13</v>
      </c>
      <c r="J109" s="36">
        <v>2018</v>
      </c>
    </row>
    <row r="110" spans="2:10" x14ac:dyDescent="0.3">
      <c r="B110" s="30" t="s">
        <v>1138</v>
      </c>
      <c r="C110" s="30" t="s">
        <v>156</v>
      </c>
      <c r="D110" s="30" t="s">
        <v>157</v>
      </c>
      <c r="E110" s="36">
        <v>46</v>
      </c>
      <c r="F110" s="30" t="s">
        <v>8</v>
      </c>
      <c r="G110" s="30" t="s">
        <v>1569</v>
      </c>
      <c r="H110" s="36">
        <v>91</v>
      </c>
      <c r="I110" s="37">
        <v>9570.6</v>
      </c>
      <c r="J110" s="36">
        <v>2020</v>
      </c>
    </row>
    <row r="111" spans="2:10" x14ac:dyDescent="0.3">
      <c r="B111" s="30" t="s">
        <v>1139</v>
      </c>
      <c r="C111" s="30" t="s">
        <v>158</v>
      </c>
      <c r="D111" s="30" t="s">
        <v>159</v>
      </c>
      <c r="E111" s="36">
        <v>67</v>
      </c>
      <c r="F111" s="30" t="s">
        <v>13</v>
      </c>
      <c r="G111" s="30" t="s">
        <v>1565</v>
      </c>
      <c r="H111" s="36">
        <v>43</v>
      </c>
      <c r="I111" s="37">
        <v>4256.41</v>
      </c>
      <c r="J111" s="36">
        <v>2011</v>
      </c>
    </row>
    <row r="112" spans="2:10" x14ac:dyDescent="0.3">
      <c r="B112" s="30" t="s">
        <v>1140</v>
      </c>
      <c r="C112" s="30" t="s">
        <v>160</v>
      </c>
      <c r="D112" s="30" t="s">
        <v>161</v>
      </c>
      <c r="E112" s="36">
        <v>69</v>
      </c>
      <c r="F112" s="30" t="s">
        <v>8</v>
      </c>
      <c r="G112" s="30" t="s">
        <v>1565</v>
      </c>
      <c r="H112" s="36">
        <v>24</v>
      </c>
      <c r="I112" s="37">
        <v>976.47</v>
      </c>
      <c r="J112" s="36">
        <v>2013</v>
      </c>
    </row>
    <row r="113" spans="2:10" x14ac:dyDescent="0.3">
      <c r="B113" s="30" t="s">
        <v>1141</v>
      </c>
      <c r="C113" s="30" t="s">
        <v>162</v>
      </c>
      <c r="D113" s="30" t="s">
        <v>163</v>
      </c>
      <c r="E113" s="36">
        <v>62</v>
      </c>
      <c r="F113" s="30" t="s">
        <v>13</v>
      </c>
      <c r="G113" s="30" t="s">
        <v>1568</v>
      </c>
      <c r="H113" s="36">
        <v>14</v>
      </c>
      <c r="I113" s="37">
        <v>2713.67</v>
      </c>
      <c r="J113" s="36">
        <v>2015</v>
      </c>
    </row>
    <row r="114" spans="2:10" x14ac:dyDescent="0.3">
      <c r="B114" s="30" t="s">
        <v>1142</v>
      </c>
      <c r="C114" s="30" t="s">
        <v>164</v>
      </c>
      <c r="D114" s="30" t="s">
        <v>165</v>
      </c>
      <c r="E114" s="36">
        <v>48</v>
      </c>
      <c r="F114" s="30" t="s">
        <v>13</v>
      </c>
      <c r="G114" s="30" t="s">
        <v>1569</v>
      </c>
      <c r="H114" s="36">
        <v>61</v>
      </c>
      <c r="I114" s="37">
        <v>3813.13</v>
      </c>
      <c r="J114" s="36">
        <v>2021</v>
      </c>
    </row>
    <row r="115" spans="2:10" x14ac:dyDescent="0.3">
      <c r="B115" s="30" t="s">
        <v>1143</v>
      </c>
      <c r="C115" s="30" t="s">
        <v>166</v>
      </c>
      <c r="D115" s="30" t="s">
        <v>167</v>
      </c>
      <c r="E115" s="36">
        <v>69</v>
      </c>
      <c r="F115" s="30" t="s">
        <v>8</v>
      </c>
      <c r="G115" s="30" t="s">
        <v>1565</v>
      </c>
      <c r="H115" s="36">
        <v>78</v>
      </c>
      <c r="I115" s="37">
        <v>5425.01</v>
      </c>
      <c r="J115" s="36">
        <v>2012</v>
      </c>
    </row>
    <row r="116" spans="2:10" x14ac:dyDescent="0.3">
      <c r="B116" s="30" t="s">
        <v>1144</v>
      </c>
      <c r="C116" s="30" t="s">
        <v>168</v>
      </c>
      <c r="D116" s="30" t="s">
        <v>169</v>
      </c>
      <c r="E116" s="36">
        <v>42</v>
      </c>
      <c r="F116" s="30" t="s">
        <v>8</v>
      </c>
      <c r="G116" s="30" t="s">
        <v>1564</v>
      </c>
      <c r="H116" s="36">
        <v>57</v>
      </c>
      <c r="I116" s="37">
        <v>9617.01</v>
      </c>
      <c r="J116" s="36">
        <v>2021</v>
      </c>
    </row>
    <row r="117" spans="2:10" x14ac:dyDescent="0.3">
      <c r="B117" s="30" t="s">
        <v>1145</v>
      </c>
      <c r="C117" s="30" t="s">
        <v>170</v>
      </c>
      <c r="D117" s="30" t="s">
        <v>171</v>
      </c>
      <c r="E117" s="36">
        <v>18</v>
      </c>
      <c r="F117" s="30" t="s">
        <v>13</v>
      </c>
      <c r="G117" s="30" t="s">
        <v>1567</v>
      </c>
      <c r="H117" s="36">
        <v>34</v>
      </c>
      <c r="I117" s="37">
        <v>468.71</v>
      </c>
      <c r="J117" s="36">
        <v>2021</v>
      </c>
    </row>
    <row r="118" spans="2:10" x14ac:dyDescent="0.3">
      <c r="B118" s="30" t="s">
        <v>1146</v>
      </c>
      <c r="C118" s="30" t="s">
        <v>172</v>
      </c>
      <c r="D118" s="30" t="s">
        <v>173</v>
      </c>
      <c r="E118" s="36">
        <v>41</v>
      </c>
      <c r="F118" s="30" t="s">
        <v>8</v>
      </c>
      <c r="G118" s="30" t="s">
        <v>1564</v>
      </c>
      <c r="H118" s="36">
        <v>57</v>
      </c>
      <c r="I118" s="37">
        <v>5524.74</v>
      </c>
      <c r="J118" s="36">
        <v>2016</v>
      </c>
    </row>
    <row r="119" spans="2:10" x14ac:dyDescent="0.3">
      <c r="B119" s="30" t="s">
        <v>1147</v>
      </c>
      <c r="C119" s="30" t="s">
        <v>174</v>
      </c>
      <c r="D119" s="30" t="s">
        <v>175</v>
      </c>
      <c r="E119" s="36">
        <v>39</v>
      </c>
      <c r="F119" s="30" t="s">
        <v>13</v>
      </c>
      <c r="G119" s="30" t="s">
        <v>1564</v>
      </c>
      <c r="H119" s="36">
        <v>1</v>
      </c>
      <c r="I119" s="37">
        <v>5744.18</v>
      </c>
      <c r="J119" s="36">
        <v>2012</v>
      </c>
    </row>
    <row r="120" spans="2:10" x14ac:dyDescent="0.3">
      <c r="B120" s="30" t="s">
        <v>1148</v>
      </c>
      <c r="C120" s="30" t="s">
        <v>176</v>
      </c>
      <c r="D120" s="30" t="s">
        <v>177</v>
      </c>
      <c r="E120" s="36">
        <v>34</v>
      </c>
      <c r="F120" s="30" t="s">
        <v>8</v>
      </c>
      <c r="G120" s="30" t="s">
        <v>1566</v>
      </c>
      <c r="H120" s="36">
        <v>63</v>
      </c>
      <c r="I120" s="37">
        <v>7205.72</v>
      </c>
      <c r="J120" s="36">
        <v>2021</v>
      </c>
    </row>
    <row r="121" spans="2:10" x14ac:dyDescent="0.3">
      <c r="B121" s="30" t="s">
        <v>1149</v>
      </c>
      <c r="C121" s="30" t="s">
        <v>178</v>
      </c>
      <c r="D121" s="30" t="s">
        <v>179</v>
      </c>
      <c r="E121" s="36">
        <v>62</v>
      </c>
      <c r="F121" s="30" t="s">
        <v>8</v>
      </c>
      <c r="G121" s="30" t="s">
        <v>1568</v>
      </c>
      <c r="H121" s="36">
        <v>57</v>
      </c>
      <c r="I121" s="37">
        <v>7236.61</v>
      </c>
      <c r="J121" s="36">
        <v>2013</v>
      </c>
    </row>
    <row r="122" spans="2:10" x14ac:dyDescent="0.3">
      <c r="B122" s="30" t="s">
        <v>1150</v>
      </c>
      <c r="C122" s="30" t="s">
        <v>180</v>
      </c>
      <c r="D122" s="30" t="s">
        <v>181</v>
      </c>
      <c r="E122" s="36">
        <v>49</v>
      </c>
      <c r="F122" s="30" t="s">
        <v>8</v>
      </c>
      <c r="G122" s="30" t="s">
        <v>1569</v>
      </c>
      <c r="H122" s="36">
        <v>40</v>
      </c>
      <c r="I122" s="37">
        <v>6529.84</v>
      </c>
      <c r="J122" s="36">
        <v>2022</v>
      </c>
    </row>
    <row r="123" spans="2:10" x14ac:dyDescent="0.3">
      <c r="B123" s="30" t="s">
        <v>1151</v>
      </c>
      <c r="C123" s="30" t="s">
        <v>182</v>
      </c>
      <c r="D123" s="30" t="s">
        <v>183</v>
      </c>
      <c r="E123" s="36">
        <v>43</v>
      </c>
      <c r="F123" s="30" t="s">
        <v>8</v>
      </c>
      <c r="G123" s="30" t="s">
        <v>1564</v>
      </c>
      <c r="H123" s="36">
        <v>12</v>
      </c>
      <c r="I123" s="37">
        <v>9858.34</v>
      </c>
      <c r="J123" s="36">
        <v>2022</v>
      </c>
    </row>
    <row r="124" spans="2:10" x14ac:dyDescent="0.3">
      <c r="B124" s="30" t="s">
        <v>1152</v>
      </c>
      <c r="C124" s="30" t="s">
        <v>184</v>
      </c>
      <c r="D124" s="30" t="s">
        <v>185</v>
      </c>
      <c r="E124" s="36">
        <v>63</v>
      </c>
      <c r="F124" s="30" t="s">
        <v>8</v>
      </c>
      <c r="G124" s="30" t="s">
        <v>1568</v>
      </c>
      <c r="H124" s="36">
        <v>40</v>
      </c>
      <c r="I124" s="37">
        <v>5379.25</v>
      </c>
      <c r="J124" s="36">
        <v>2013</v>
      </c>
    </row>
    <row r="125" spans="2:10" x14ac:dyDescent="0.3">
      <c r="B125" s="30" t="s">
        <v>1153</v>
      </c>
      <c r="C125" s="30" t="s">
        <v>186</v>
      </c>
      <c r="D125" s="30" t="s">
        <v>187</v>
      </c>
      <c r="E125" s="36">
        <v>62</v>
      </c>
      <c r="F125" s="30" t="s">
        <v>8</v>
      </c>
      <c r="G125" s="30" t="s">
        <v>1568</v>
      </c>
      <c r="H125" s="36">
        <v>26</v>
      </c>
      <c r="I125" s="37">
        <v>1143.52</v>
      </c>
      <c r="J125" s="36">
        <v>2022</v>
      </c>
    </row>
    <row r="126" spans="2:10" x14ac:dyDescent="0.3">
      <c r="B126" s="30" t="s">
        <v>1154</v>
      </c>
      <c r="C126" s="30" t="s">
        <v>188</v>
      </c>
      <c r="D126" s="30" t="s">
        <v>189</v>
      </c>
      <c r="E126" s="36">
        <v>25</v>
      </c>
      <c r="F126" s="30" t="s">
        <v>8</v>
      </c>
      <c r="G126" s="30" t="s">
        <v>1567</v>
      </c>
      <c r="H126" s="36">
        <v>94</v>
      </c>
      <c r="I126" s="37">
        <v>5178.5200000000004</v>
      </c>
      <c r="J126" s="36">
        <v>2013</v>
      </c>
    </row>
    <row r="127" spans="2:10" x14ac:dyDescent="0.3">
      <c r="B127" s="30" t="s">
        <v>1155</v>
      </c>
      <c r="C127" s="30" t="s">
        <v>190</v>
      </c>
      <c r="D127" s="30" t="s">
        <v>191</v>
      </c>
      <c r="E127" s="36">
        <v>39</v>
      </c>
      <c r="F127" s="30" t="s">
        <v>13</v>
      </c>
      <c r="G127" s="30" t="s">
        <v>1564</v>
      </c>
      <c r="H127" s="36">
        <v>26</v>
      </c>
      <c r="I127" s="37">
        <v>9791.83</v>
      </c>
      <c r="J127" s="36">
        <v>2013</v>
      </c>
    </row>
    <row r="128" spans="2:10" x14ac:dyDescent="0.3">
      <c r="B128" s="30" t="s">
        <v>1156</v>
      </c>
      <c r="C128" s="30" t="s">
        <v>192</v>
      </c>
      <c r="D128" s="30" t="s">
        <v>193</v>
      </c>
      <c r="E128" s="36">
        <v>43</v>
      </c>
      <c r="F128" s="30" t="s">
        <v>13</v>
      </c>
      <c r="G128" s="30" t="s">
        <v>1564</v>
      </c>
      <c r="H128" s="36">
        <v>7</v>
      </c>
      <c r="I128" s="37">
        <v>770.79</v>
      </c>
      <c r="J128" s="36">
        <v>2023</v>
      </c>
    </row>
    <row r="129" spans="2:10" x14ac:dyDescent="0.3">
      <c r="B129" s="30" t="s">
        <v>1157</v>
      </c>
      <c r="C129" s="30" t="s">
        <v>194</v>
      </c>
      <c r="D129" s="30" t="s">
        <v>195</v>
      </c>
      <c r="E129" s="36">
        <v>69</v>
      </c>
      <c r="F129" s="30" t="s">
        <v>8</v>
      </c>
      <c r="G129" s="30" t="s">
        <v>1565</v>
      </c>
      <c r="H129" s="36">
        <v>40</v>
      </c>
      <c r="I129" s="37">
        <v>682.34</v>
      </c>
      <c r="J129" s="36">
        <v>2011</v>
      </c>
    </row>
    <row r="130" spans="2:10" x14ac:dyDescent="0.3">
      <c r="B130" s="30" t="s">
        <v>1158</v>
      </c>
      <c r="C130" s="30" t="s">
        <v>196</v>
      </c>
      <c r="D130" s="30" t="s">
        <v>197</v>
      </c>
      <c r="E130" s="36">
        <v>63</v>
      </c>
      <c r="F130" s="30" t="s">
        <v>8</v>
      </c>
      <c r="G130" s="30" t="s">
        <v>1568</v>
      </c>
      <c r="H130" s="36">
        <v>88</v>
      </c>
      <c r="I130" s="37">
        <v>8808.25</v>
      </c>
      <c r="J130" s="36">
        <v>2014</v>
      </c>
    </row>
    <row r="131" spans="2:10" x14ac:dyDescent="0.3">
      <c r="B131" s="30" t="s">
        <v>1159</v>
      </c>
      <c r="C131" s="30" t="s">
        <v>198</v>
      </c>
      <c r="D131" s="30" t="s">
        <v>199</v>
      </c>
      <c r="E131" s="36">
        <v>68</v>
      </c>
      <c r="F131" s="30" t="s">
        <v>13</v>
      </c>
      <c r="G131" s="30" t="s">
        <v>1565</v>
      </c>
      <c r="H131" s="36">
        <v>82</v>
      </c>
      <c r="I131" s="37">
        <v>4663.8900000000003</v>
      </c>
      <c r="J131" s="36">
        <v>2020</v>
      </c>
    </row>
    <row r="132" spans="2:10" x14ac:dyDescent="0.3">
      <c r="B132" s="30" t="s">
        <v>1160</v>
      </c>
      <c r="C132" s="30" t="s">
        <v>200</v>
      </c>
      <c r="D132" s="30" t="s">
        <v>201</v>
      </c>
      <c r="E132" s="36">
        <v>54</v>
      </c>
      <c r="F132" s="30" t="s">
        <v>13</v>
      </c>
      <c r="G132" s="30" t="s">
        <v>1569</v>
      </c>
      <c r="H132" s="36">
        <v>81</v>
      </c>
      <c r="I132" s="37">
        <v>2200.46</v>
      </c>
      <c r="J132" s="36">
        <v>2021</v>
      </c>
    </row>
    <row r="133" spans="2:10" x14ac:dyDescent="0.3">
      <c r="B133" s="30" t="s">
        <v>1161</v>
      </c>
      <c r="C133" s="30" t="s">
        <v>202</v>
      </c>
      <c r="D133" s="30" t="s">
        <v>203</v>
      </c>
      <c r="E133" s="36">
        <v>70</v>
      </c>
      <c r="F133" s="30" t="s">
        <v>13</v>
      </c>
      <c r="G133" s="30" t="s">
        <v>1565</v>
      </c>
      <c r="H133" s="36">
        <v>11</v>
      </c>
      <c r="I133" s="37">
        <v>4909.8900000000003</v>
      </c>
      <c r="J133" s="36">
        <v>2014</v>
      </c>
    </row>
    <row r="134" spans="2:10" x14ac:dyDescent="0.3">
      <c r="B134" s="30" t="s">
        <v>1162</v>
      </c>
      <c r="C134" s="30" t="s">
        <v>204</v>
      </c>
      <c r="D134" s="30" t="s">
        <v>205</v>
      </c>
      <c r="E134" s="36">
        <v>35</v>
      </c>
      <c r="F134" s="30" t="s">
        <v>13</v>
      </c>
      <c r="G134" s="30" t="s">
        <v>1566</v>
      </c>
      <c r="H134" s="36">
        <v>56</v>
      </c>
      <c r="I134" s="37">
        <v>2721.61</v>
      </c>
      <c r="J134" s="36">
        <v>2015</v>
      </c>
    </row>
    <row r="135" spans="2:10" x14ac:dyDescent="0.3">
      <c r="B135" s="30" t="s">
        <v>1163</v>
      </c>
      <c r="C135" s="30" t="s">
        <v>206</v>
      </c>
      <c r="D135" s="30" t="s">
        <v>207</v>
      </c>
      <c r="E135" s="36">
        <v>55</v>
      </c>
      <c r="F135" s="30" t="s">
        <v>8</v>
      </c>
      <c r="G135" s="30" t="s">
        <v>1569</v>
      </c>
      <c r="H135" s="36">
        <v>35</v>
      </c>
      <c r="I135" s="37">
        <v>3924.69</v>
      </c>
      <c r="J135" s="36">
        <v>2023</v>
      </c>
    </row>
    <row r="136" spans="2:10" x14ac:dyDescent="0.3">
      <c r="B136" s="30" t="s">
        <v>1164</v>
      </c>
      <c r="C136" s="30" t="s">
        <v>208</v>
      </c>
      <c r="D136" s="30" t="s">
        <v>209</v>
      </c>
      <c r="E136" s="36">
        <v>67</v>
      </c>
      <c r="F136" s="30" t="s">
        <v>8</v>
      </c>
      <c r="G136" s="30" t="s">
        <v>1565</v>
      </c>
      <c r="H136" s="36">
        <v>39</v>
      </c>
      <c r="I136" s="37">
        <v>4431.08</v>
      </c>
      <c r="J136" s="36">
        <v>2019</v>
      </c>
    </row>
    <row r="137" spans="2:10" x14ac:dyDescent="0.3">
      <c r="B137" s="30" t="s">
        <v>1165</v>
      </c>
      <c r="C137" s="30" t="s">
        <v>210</v>
      </c>
      <c r="D137" s="30" t="s">
        <v>211</v>
      </c>
      <c r="E137" s="36">
        <v>35</v>
      </c>
      <c r="F137" s="30" t="s">
        <v>8</v>
      </c>
      <c r="G137" s="30" t="s">
        <v>1566</v>
      </c>
      <c r="H137" s="36">
        <v>79</v>
      </c>
      <c r="I137" s="37">
        <v>2107.1</v>
      </c>
      <c r="J137" s="36">
        <v>2016</v>
      </c>
    </row>
    <row r="138" spans="2:10" x14ac:dyDescent="0.3">
      <c r="B138" s="30" t="s">
        <v>1166</v>
      </c>
      <c r="C138" s="30" t="s">
        <v>212</v>
      </c>
      <c r="D138" s="30" t="s">
        <v>213</v>
      </c>
      <c r="E138" s="36">
        <v>66</v>
      </c>
      <c r="F138" s="30" t="s">
        <v>13</v>
      </c>
      <c r="G138" s="30" t="s">
        <v>1565</v>
      </c>
      <c r="H138" s="36">
        <v>76</v>
      </c>
      <c r="I138" s="37">
        <v>3140.12</v>
      </c>
      <c r="J138" s="36">
        <v>2020</v>
      </c>
    </row>
    <row r="139" spans="2:10" x14ac:dyDescent="0.3">
      <c r="B139" s="30" t="s">
        <v>1167</v>
      </c>
      <c r="C139" s="30" t="s">
        <v>214</v>
      </c>
      <c r="D139" s="30" t="s">
        <v>215</v>
      </c>
      <c r="E139" s="36">
        <v>42</v>
      </c>
      <c r="F139" s="30" t="s">
        <v>13</v>
      </c>
      <c r="G139" s="30" t="s">
        <v>1564</v>
      </c>
      <c r="H139" s="36">
        <v>17</v>
      </c>
      <c r="I139" s="37">
        <v>4360.41</v>
      </c>
      <c r="J139" s="36">
        <v>2017</v>
      </c>
    </row>
    <row r="140" spans="2:10" x14ac:dyDescent="0.3">
      <c r="B140" s="30" t="s">
        <v>1168</v>
      </c>
      <c r="C140" s="30" t="s">
        <v>216</v>
      </c>
      <c r="D140" s="30" t="s">
        <v>217</v>
      </c>
      <c r="E140" s="36">
        <v>65</v>
      </c>
      <c r="F140" s="30" t="s">
        <v>13</v>
      </c>
      <c r="G140" s="30" t="s">
        <v>1568</v>
      </c>
      <c r="H140" s="36">
        <v>83</v>
      </c>
      <c r="I140" s="37">
        <v>4926.04</v>
      </c>
      <c r="J140" s="36">
        <v>2017</v>
      </c>
    </row>
    <row r="141" spans="2:10" x14ac:dyDescent="0.3">
      <c r="B141" s="30" t="s">
        <v>1169</v>
      </c>
      <c r="C141" s="30" t="s">
        <v>218</v>
      </c>
      <c r="D141" s="30" t="s">
        <v>219</v>
      </c>
      <c r="E141" s="36">
        <v>70</v>
      </c>
      <c r="F141" s="30" t="s">
        <v>13</v>
      </c>
      <c r="G141" s="30" t="s">
        <v>1565</v>
      </c>
      <c r="H141" s="36">
        <v>3</v>
      </c>
      <c r="I141" s="37">
        <v>2309.6999999999998</v>
      </c>
      <c r="J141" s="36">
        <v>2023</v>
      </c>
    </row>
    <row r="142" spans="2:10" x14ac:dyDescent="0.3">
      <c r="B142" s="30" t="s">
        <v>1170</v>
      </c>
      <c r="C142" s="30" t="s">
        <v>220</v>
      </c>
      <c r="D142" s="30" t="s">
        <v>221</v>
      </c>
      <c r="E142" s="36">
        <v>26</v>
      </c>
      <c r="F142" s="30" t="s">
        <v>13</v>
      </c>
      <c r="G142" s="30" t="s">
        <v>1566</v>
      </c>
      <c r="H142" s="36">
        <v>22</v>
      </c>
      <c r="I142" s="37">
        <v>157.51</v>
      </c>
      <c r="J142" s="36">
        <v>2022</v>
      </c>
    </row>
    <row r="143" spans="2:10" x14ac:dyDescent="0.3">
      <c r="B143" s="30" t="s">
        <v>1171</v>
      </c>
      <c r="C143" s="30" t="s">
        <v>222</v>
      </c>
      <c r="D143" s="30" t="s">
        <v>223</v>
      </c>
      <c r="E143" s="36">
        <v>65</v>
      </c>
      <c r="F143" s="30" t="s">
        <v>13</v>
      </c>
      <c r="G143" s="30" t="s">
        <v>1568</v>
      </c>
      <c r="H143" s="36">
        <v>37</v>
      </c>
      <c r="I143" s="37">
        <v>1043.96</v>
      </c>
      <c r="J143" s="36">
        <v>2016</v>
      </c>
    </row>
    <row r="144" spans="2:10" x14ac:dyDescent="0.3">
      <c r="B144" s="30" t="s">
        <v>1172</v>
      </c>
      <c r="C144" s="30" t="s">
        <v>224</v>
      </c>
      <c r="D144" s="30" t="s">
        <v>225</v>
      </c>
      <c r="E144" s="36">
        <v>22</v>
      </c>
      <c r="F144" s="30" t="s">
        <v>13</v>
      </c>
      <c r="G144" s="30" t="s">
        <v>1567</v>
      </c>
      <c r="H144" s="36">
        <v>70</v>
      </c>
      <c r="I144" s="37">
        <v>6901.97</v>
      </c>
      <c r="J144" s="36">
        <v>2018</v>
      </c>
    </row>
    <row r="145" spans="2:10" x14ac:dyDescent="0.3">
      <c r="B145" s="30" t="s">
        <v>1173</v>
      </c>
      <c r="C145" s="30" t="s">
        <v>226</v>
      </c>
      <c r="D145" s="30" t="s">
        <v>227</v>
      </c>
      <c r="E145" s="36">
        <v>45</v>
      </c>
      <c r="F145" s="30" t="s">
        <v>8</v>
      </c>
      <c r="G145" s="30" t="s">
        <v>1564</v>
      </c>
      <c r="H145" s="36">
        <v>45</v>
      </c>
      <c r="I145" s="37">
        <v>9779.94</v>
      </c>
      <c r="J145" s="36">
        <v>2015</v>
      </c>
    </row>
    <row r="146" spans="2:10" x14ac:dyDescent="0.3">
      <c r="B146" s="30" t="s">
        <v>1174</v>
      </c>
      <c r="C146" s="30" t="s">
        <v>228</v>
      </c>
      <c r="D146" s="30" t="s">
        <v>229</v>
      </c>
      <c r="E146" s="36">
        <v>51</v>
      </c>
      <c r="F146" s="30" t="s">
        <v>13</v>
      </c>
      <c r="G146" s="30" t="s">
        <v>1569</v>
      </c>
      <c r="H146" s="36">
        <v>47</v>
      </c>
      <c r="I146" s="37">
        <v>5743.39</v>
      </c>
      <c r="J146" s="36">
        <v>2015</v>
      </c>
    </row>
    <row r="147" spans="2:10" x14ac:dyDescent="0.3">
      <c r="B147" s="30" t="s">
        <v>1175</v>
      </c>
      <c r="C147" s="30" t="s">
        <v>230</v>
      </c>
      <c r="D147" s="30" t="s">
        <v>231</v>
      </c>
      <c r="E147" s="36">
        <v>25</v>
      </c>
      <c r="F147" s="30" t="s">
        <v>8</v>
      </c>
      <c r="G147" s="30" t="s">
        <v>1567</v>
      </c>
      <c r="H147" s="36">
        <v>64</v>
      </c>
      <c r="I147" s="37">
        <v>4181.76</v>
      </c>
      <c r="J147" s="36">
        <v>2019</v>
      </c>
    </row>
    <row r="148" spans="2:10" x14ac:dyDescent="0.3">
      <c r="B148" s="30" t="s">
        <v>1176</v>
      </c>
      <c r="C148" s="30" t="s">
        <v>232</v>
      </c>
      <c r="D148" s="30" t="s">
        <v>233</v>
      </c>
      <c r="E148" s="36">
        <v>43</v>
      </c>
      <c r="F148" s="30" t="s">
        <v>8</v>
      </c>
      <c r="G148" s="30" t="s">
        <v>1564</v>
      </c>
      <c r="H148" s="36">
        <v>67</v>
      </c>
      <c r="I148" s="37">
        <v>4229.66</v>
      </c>
      <c r="J148" s="36">
        <v>2017</v>
      </c>
    </row>
    <row r="149" spans="2:10" x14ac:dyDescent="0.3">
      <c r="B149" s="30" t="s">
        <v>1177</v>
      </c>
      <c r="C149" s="30" t="s">
        <v>234</v>
      </c>
      <c r="D149" s="30" t="s">
        <v>235</v>
      </c>
      <c r="E149" s="36">
        <v>50</v>
      </c>
      <c r="F149" s="30" t="s">
        <v>13</v>
      </c>
      <c r="G149" s="30" t="s">
        <v>1569</v>
      </c>
      <c r="H149" s="36">
        <v>44</v>
      </c>
      <c r="I149" s="37">
        <v>9483.2000000000007</v>
      </c>
      <c r="J149" s="36">
        <v>2017</v>
      </c>
    </row>
    <row r="150" spans="2:10" x14ac:dyDescent="0.3">
      <c r="B150" s="30" t="s">
        <v>1178</v>
      </c>
      <c r="C150" s="30" t="s">
        <v>236</v>
      </c>
      <c r="D150" s="30" t="s">
        <v>237</v>
      </c>
      <c r="E150" s="36">
        <v>69</v>
      </c>
      <c r="F150" s="30" t="s">
        <v>8</v>
      </c>
      <c r="G150" s="30" t="s">
        <v>1565</v>
      </c>
      <c r="H150" s="36">
        <v>4</v>
      </c>
      <c r="I150" s="37">
        <v>8767.2800000000007</v>
      </c>
      <c r="J150" s="36">
        <v>2020</v>
      </c>
    </row>
    <row r="151" spans="2:10" x14ac:dyDescent="0.3">
      <c r="B151" s="30" t="s">
        <v>1179</v>
      </c>
      <c r="C151" s="30" t="s">
        <v>238</v>
      </c>
      <c r="D151" s="30" t="s">
        <v>239</v>
      </c>
      <c r="E151" s="36">
        <v>53</v>
      </c>
      <c r="F151" s="30" t="s">
        <v>13</v>
      </c>
      <c r="G151" s="30" t="s">
        <v>1569</v>
      </c>
      <c r="H151" s="36">
        <v>99</v>
      </c>
      <c r="I151" s="37">
        <v>7052.45</v>
      </c>
      <c r="J151" s="36">
        <v>2015</v>
      </c>
    </row>
    <row r="152" spans="2:10" x14ac:dyDescent="0.3">
      <c r="B152" s="30" t="s">
        <v>1180</v>
      </c>
      <c r="C152" s="30" t="s">
        <v>240</v>
      </c>
      <c r="D152" s="30" t="s">
        <v>241</v>
      </c>
      <c r="E152" s="36">
        <v>56</v>
      </c>
      <c r="F152" s="30" t="s">
        <v>13</v>
      </c>
      <c r="G152" s="30" t="s">
        <v>1568</v>
      </c>
      <c r="H152" s="36">
        <v>76</v>
      </c>
      <c r="I152" s="37">
        <v>303.89999999999998</v>
      </c>
      <c r="J152" s="36">
        <v>2020</v>
      </c>
    </row>
    <row r="153" spans="2:10" x14ac:dyDescent="0.3">
      <c r="B153" s="30" t="s">
        <v>1181</v>
      </c>
      <c r="C153" s="30" t="s">
        <v>242</v>
      </c>
      <c r="D153" s="30" t="s">
        <v>243</v>
      </c>
      <c r="E153" s="36">
        <v>47</v>
      </c>
      <c r="F153" s="30" t="s">
        <v>13</v>
      </c>
      <c r="G153" s="30" t="s">
        <v>1569</v>
      </c>
      <c r="H153" s="36">
        <v>45</v>
      </c>
      <c r="I153" s="37">
        <v>3386.24</v>
      </c>
      <c r="J153" s="36">
        <v>2014</v>
      </c>
    </row>
    <row r="154" spans="2:10" x14ac:dyDescent="0.3">
      <c r="B154" s="30" t="s">
        <v>1182</v>
      </c>
      <c r="C154" s="30" t="s">
        <v>244</v>
      </c>
      <c r="D154" s="30" t="s">
        <v>245</v>
      </c>
      <c r="E154" s="36">
        <v>40</v>
      </c>
      <c r="F154" s="30" t="s">
        <v>13</v>
      </c>
      <c r="G154" s="30" t="s">
        <v>1564</v>
      </c>
      <c r="H154" s="36">
        <v>8</v>
      </c>
      <c r="I154" s="37">
        <v>6226</v>
      </c>
      <c r="J154" s="36">
        <v>2018</v>
      </c>
    </row>
    <row r="155" spans="2:10" x14ac:dyDescent="0.3">
      <c r="B155" s="30" t="s">
        <v>1183</v>
      </c>
      <c r="C155" s="30" t="s">
        <v>246</v>
      </c>
      <c r="D155" s="30" t="s">
        <v>247</v>
      </c>
      <c r="E155" s="36">
        <v>33</v>
      </c>
      <c r="F155" s="30" t="s">
        <v>8</v>
      </c>
      <c r="G155" s="30" t="s">
        <v>1566</v>
      </c>
      <c r="H155" s="36">
        <v>22</v>
      </c>
      <c r="I155" s="37">
        <v>7074.07</v>
      </c>
      <c r="J155" s="36">
        <v>2010</v>
      </c>
    </row>
    <row r="156" spans="2:10" x14ac:dyDescent="0.3">
      <c r="B156" s="30" t="s">
        <v>1184</v>
      </c>
      <c r="C156" s="30" t="s">
        <v>248</v>
      </c>
      <c r="D156" s="30" t="s">
        <v>249</v>
      </c>
      <c r="E156" s="36">
        <v>70</v>
      </c>
      <c r="F156" s="30" t="s">
        <v>8</v>
      </c>
      <c r="G156" s="30" t="s">
        <v>1565</v>
      </c>
      <c r="H156" s="36">
        <v>3</v>
      </c>
      <c r="I156" s="37">
        <v>7013.25</v>
      </c>
      <c r="J156" s="36">
        <v>2015</v>
      </c>
    </row>
    <row r="157" spans="2:10" x14ac:dyDescent="0.3">
      <c r="B157" s="30" t="s">
        <v>1185</v>
      </c>
      <c r="C157" s="30" t="s">
        <v>250</v>
      </c>
      <c r="D157" s="30" t="s">
        <v>251</v>
      </c>
      <c r="E157" s="36">
        <v>56</v>
      </c>
      <c r="F157" s="30" t="s">
        <v>8</v>
      </c>
      <c r="G157" s="30" t="s">
        <v>1568</v>
      </c>
      <c r="H157" s="36">
        <v>8</v>
      </c>
      <c r="I157" s="37">
        <v>9235.7800000000007</v>
      </c>
      <c r="J157" s="36">
        <v>2017</v>
      </c>
    </row>
    <row r="158" spans="2:10" x14ac:dyDescent="0.3">
      <c r="B158" s="30" t="s">
        <v>1186</v>
      </c>
      <c r="C158" s="30" t="s">
        <v>252</v>
      </c>
      <c r="D158" s="30" t="s">
        <v>253</v>
      </c>
      <c r="E158" s="36">
        <v>26</v>
      </c>
      <c r="F158" s="30" t="s">
        <v>8</v>
      </c>
      <c r="G158" s="30" t="s">
        <v>1566</v>
      </c>
      <c r="H158" s="36">
        <v>95</v>
      </c>
      <c r="I158" s="37">
        <v>6924.58</v>
      </c>
      <c r="J158" s="36">
        <v>2021</v>
      </c>
    </row>
    <row r="159" spans="2:10" x14ac:dyDescent="0.3">
      <c r="B159" s="30" t="s">
        <v>1187</v>
      </c>
      <c r="C159" s="30" t="s">
        <v>254</v>
      </c>
      <c r="D159" s="30" t="s">
        <v>255</v>
      </c>
      <c r="E159" s="36">
        <v>70</v>
      </c>
      <c r="F159" s="30" t="s">
        <v>13</v>
      </c>
      <c r="G159" s="30" t="s">
        <v>1565</v>
      </c>
      <c r="H159" s="36">
        <v>38</v>
      </c>
      <c r="I159" s="37">
        <v>6568.61</v>
      </c>
      <c r="J159" s="36">
        <v>2019</v>
      </c>
    </row>
    <row r="160" spans="2:10" x14ac:dyDescent="0.3">
      <c r="B160" s="30" t="s">
        <v>1188</v>
      </c>
      <c r="C160" s="30" t="s">
        <v>256</v>
      </c>
      <c r="D160" s="30" t="s">
        <v>257</v>
      </c>
      <c r="E160" s="36">
        <v>53</v>
      </c>
      <c r="F160" s="30" t="s">
        <v>8</v>
      </c>
      <c r="G160" s="30" t="s">
        <v>1569</v>
      </c>
      <c r="H160" s="36">
        <v>68</v>
      </c>
      <c r="I160" s="37">
        <v>476.42</v>
      </c>
      <c r="J160" s="36">
        <v>2013</v>
      </c>
    </row>
    <row r="161" spans="2:10" x14ac:dyDescent="0.3">
      <c r="B161" s="30" t="s">
        <v>1189</v>
      </c>
      <c r="C161" s="30" t="s">
        <v>258</v>
      </c>
      <c r="D161" s="30" t="s">
        <v>259</v>
      </c>
      <c r="E161" s="36">
        <v>64</v>
      </c>
      <c r="F161" s="30" t="s">
        <v>13</v>
      </c>
      <c r="G161" s="30" t="s">
        <v>1568</v>
      </c>
      <c r="H161" s="36">
        <v>16</v>
      </c>
      <c r="I161" s="37">
        <v>6665.74</v>
      </c>
      <c r="J161" s="36">
        <v>2010</v>
      </c>
    </row>
    <row r="162" spans="2:10" x14ac:dyDescent="0.3">
      <c r="B162" s="30" t="s">
        <v>1190</v>
      </c>
      <c r="C162" s="30" t="s">
        <v>260</v>
      </c>
      <c r="D162" s="30" t="s">
        <v>261</v>
      </c>
      <c r="E162" s="36">
        <v>20</v>
      </c>
      <c r="F162" s="30" t="s">
        <v>8</v>
      </c>
      <c r="G162" s="30" t="s">
        <v>1567</v>
      </c>
      <c r="H162" s="36">
        <v>93</v>
      </c>
      <c r="I162" s="37">
        <v>6856.97</v>
      </c>
      <c r="J162" s="36">
        <v>2023</v>
      </c>
    </row>
    <row r="163" spans="2:10" x14ac:dyDescent="0.3">
      <c r="B163" s="30" t="s">
        <v>1191</v>
      </c>
      <c r="C163" s="30" t="s">
        <v>262</v>
      </c>
      <c r="D163" s="30" t="s">
        <v>263</v>
      </c>
      <c r="E163" s="36">
        <v>53</v>
      </c>
      <c r="F163" s="30" t="s">
        <v>8</v>
      </c>
      <c r="G163" s="30" t="s">
        <v>1569</v>
      </c>
      <c r="H163" s="36">
        <v>9</v>
      </c>
      <c r="I163" s="37">
        <v>6019.41</v>
      </c>
      <c r="J163" s="36">
        <v>2018</v>
      </c>
    </row>
    <row r="164" spans="2:10" x14ac:dyDescent="0.3">
      <c r="B164" s="30" t="s">
        <v>1192</v>
      </c>
      <c r="C164" s="30" t="s">
        <v>264</v>
      </c>
      <c r="D164" s="30" t="s">
        <v>265</v>
      </c>
      <c r="E164" s="36">
        <v>68</v>
      </c>
      <c r="F164" s="30" t="s">
        <v>8</v>
      </c>
      <c r="G164" s="30" t="s">
        <v>1565</v>
      </c>
      <c r="H164" s="36">
        <v>2</v>
      </c>
      <c r="I164" s="37">
        <v>3901.46</v>
      </c>
      <c r="J164" s="36">
        <v>2015</v>
      </c>
    </row>
    <row r="165" spans="2:10" x14ac:dyDescent="0.3">
      <c r="B165" s="30" t="s">
        <v>1193</v>
      </c>
      <c r="C165" s="30" t="s">
        <v>266</v>
      </c>
      <c r="D165" s="30" t="s">
        <v>267</v>
      </c>
      <c r="E165" s="36">
        <v>26</v>
      </c>
      <c r="F165" s="30" t="s">
        <v>13</v>
      </c>
      <c r="G165" s="30" t="s">
        <v>1566</v>
      </c>
      <c r="H165" s="36">
        <v>99</v>
      </c>
      <c r="I165" s="37">
        <v>838.94</v>
      </c>
      <c r="J165" s="36">
        <v>2012</v>
      </c>
    </row>
    <row r="166" spans="2:10" x14ac:dyDescent="0.3">
      <c r="B166" s="30" t="s">
        <v>1194</v>
      </c>
      <c r="C166" s="30" t="s">
        <v>268</v>
      </c>
      <c r="D166" s="30" t="s">
        <v>269</v>
      </c>
      <c r="E166" s="36">
        <v>61</v>
      </c>
      <c r="F166" s="30" t="s">
        <v>8</v>
      </c>
      <c r="G166" s="30" t="s">
        <v>1568</v>
      </c>
      <c r="H166" s="36">
        <v>56</v>
      </c>
      <c r="I166" s="37">
        <v>132.51</v>
      </c>
      <c r="J166" s="36">
        <v>2017</v>
      </c>
    </row>
    <row r="167" spans="2:10" x14ac:dyDescent="0.3">
      <c r="B167" s="30" t="s">
        <v>1195</v>
      </c>
      <c r="C167" s="30" t="s">
        <v>270</v>
      </c>
      <c r="D167" s="30" t="s">
        <v>271</v>
      </c>
      <c r="E167" s="36">
        <v>63</v>
      </c>
      <c r="F167" s="30" t="s">
        <v>8</v>
      </c>
      <c r="G167" s="30" t="s">
        <v>1568</v>
      </c>
      <c r="H167" s="36">
        <v>69</v>
      </c>
      <c r="I167" s="37">
        <v>1055.77</v>
      </c>
      <c r="J167" s="36">
        <v>2018</v>
      </c>
    </row>
    <row r="168" spans="2:10" x14ac:dyDescent="0.3">
      <c r="B168" s="30" t="s">
        <v>1196</v>
      </c>
      <c r="C168" s="30" t="s">
        <v>272</v>
      </c>
      <c r="D168" s="30" t="s">
        <v>273</v>
      </c>
      <c r="E168" s="36">
        <v>68</v>
      </c>
      <c r="F168" s="30" t="s">
        <v>13</v>
      </c>
      <c r="G168" s="30" t="s">
        <v>1565</v>
      </c>
      <c r="H168" s="36">
        <v>47</v>
      </c>
      <c r="I168" s="37">
        <v>9515.7199999999993</v>
      </c>
      <c r="J168" s="36">
        <v>2022</v>
      </c>
    </row>
    <row r="169" spans="2:10" x14ac:dyDescent="0.3">
      <c r="B169" s="30" t="s">
        <v>1197</v>
      </c>
      <c r="C169" s="30" t="s">
        <v>274</v>
      </c>
      <c r="D169" s="30" t="s">
        <v>275</v>
      </c>
      <c r="E169" s="36">
        <v>52</v>
      </c>
      <c r="F169" s="30" t="s">
        <v>13</v>
      </c>
      <c r="G169" s="30" t="s">
        <v>1569</v>
      </c>
      <c r="H169" s="36">
        <v>93</v>
      </c>
      <c r="I169" s="37">
        <v>1590.71</v>
      </c>
      <c r="J169" s="36">
        <v>2016</v>
      </c>
    </row>
    <row r="170" spans="2:10" x14ac:dyDescent="0.3">
      <c r="B170" s="30" t="s">
        <v>1198</v>
      </c>
      <c r="C170" s="30" t="s">
        <v>276</v>
      </c>
      <c r="D170" s="30" t="s">
        <v>277</v>
      </c>
      <c r="E170" s="36">
        <v>64</v>
      </c>
      <c r="F170" s="30" t="s">
        <v>8</v>
      </c>
      <c r="G170" s="30" t="s">
        <v>1568</v>
      </c>
      <c r="H170" s="36">
        <v>65</v>
      </c>
      <c r="I170" s="37">
        <v>9109.06</v>
      </c>
      <c r="J170" s="36">
        <v>2012</v>
      </c>
    </row>
    <row r="171" spans="2:10" x14ac:dyDescent="0.3">
      <c r="B171" s="30" t="s">
        <v>1199</v>
      </c>
      <c r="C171" s="30" t="s">
        <v>278</v>
      </c>
      <c r="D171" s="30" t="s">
        <v>279</v>
      </c>
      <c r="E171" s="36">
        <v>32</v>
      </c>
      <c r="F171" s="30" t="s">
        <v>13</v>
      </c>
      <c r="G171" s="30" t="s">
        <v>1566</v>
      </c>
      <c r="H171" s="36">
        <v>85</v>
      </c>
      <c r="I171" s="37">
        <v>1224.3</v>
      </c>
      <c r="J171" s="36">
        <v>2011</v>
      </c>
    </row>
    <row r="172" spans="2:10" x14ac:dyDescent="0.3">
      <c r="B172" s="30" t="s">
        <v>1200</v>
      </c>
      <c r="C172" s="30" t="s">
        <v>280</v>
      </c>
      <c r="D172" s="30" t="s">
        <v>281</v>
      </c>
      <c r="E172" s="36">
        <v>61</v>
      </c>
      <c r="F172" s="30" t="s">
        <v>8</v>
      </c>
      <c r="G172" s="30" t="s">
        <v>1568</v>
      </c>
      <c r="H172" s="36">
        <v>61</v>
      </c>
      <c r="I172" s="37">
        <v>6856.77</v>
      </c>
      <c r="J172" s="36">
        <v>2022</v>
      </c>
    </row>
    <row r="173" spans="2:10" x14ac:dyDescent="0.3">
      <c r="B173" s="30" t="s">
        <v>1201</v>
      </c>
      <c r="C173" s="30" t="s">
        <v>282</v>
      </c>
      <c r="D173" s="30" t="s">
        <v>283</v>
      </c>
      <c r="E173" s="36">
        <v>18</v>
      </c>
      <c r="F173" s="30" t="s">
        <v>8</v>
      </c>
      <c r="G173" s="30" t="s">
        <v>1567</v>
      </c>
      <c r="H173" s="36">
        <v>13</v>
      </c>
      <c r="I173" s="37">
        <v>2030.19</v>
      </c>
      <c r="J173" s="36">
        <v>2010</v>
      </c>
    </row>
    <row r="174" spans="2:10" x14ac:dyDescent="0.3">
      <c r="B174" s="30" t="s">
        <v>1202</v>
      </c>
      <c r="C174" s="30" t="s">
        <v>284</v>
      </c>
      <c r="D174" s="30" t="s">
        <v>285</v>
      </c>
      <c r="E174" s="36">
        <v>58</v>
      </c>
      <c r="F174" s="30" t="s">
        <v>8</v>
      </c>
      <c r="G174" s="30" t="s">
        <v>1568</v>
      </c>
      <c r="H174" s="36">
        <v>64</v>
      </c>
      <c r="I174" s="37">
        <v>8540.14</v>
      </c>
      <c r="J174" s="36">
        <v>2021</v>
      </c>
    </row>
    <row r="175" spans="2:10" x14ac:dyDescent="0.3">
      <c r="B175" s="30" t="s">
        <v>1203</v>
      </c>
      <c r="C175" s="30" t="s">
        <v>286</v>
      </c>
      <c r="D175" s="30" t="s">
        <v>287</v>
      </c>
      <c r="E175" s="36">
        <v>56</v>
      </c>
      <c r="F175" s="30" t="s">
        <v>8</v>
      </c>
      <c r="G175" s="30" t="s">
        <v>1568</v>
      </c>
      <c r="H175" s="36">
        <v>13</v>
      </c>
      <c r="I175" s="37">
        <v>2304.89</v>
      </c>
      <c r="J175" s="36">
        <v>2020</v>
      </c>
    </row>
    <row r="176" spans="2:10" x14ac:dyDescent="0.3">
      <c r="B176" s="30" t="s">
        <v>1204</v>
      </c>
      <c r="C176" s="30" t="s">
        <v>288</v>
      </c>
      <c r="D176" s="30" t="s">
        <v>289</v>
      </c>
      <c r="E176" s="36">
        <v>68</v>
      </c>
      <c r="F176" s="30" t="s">
        <v>8</v>
      </c>
      <c r="G176" s="30" t="s">
        <v>1565</v>
      </c>
      <c r="H176" s="36">
        <v>85</v>
      </c>
      <c r="I176" s="37">
        <v>5293.72</v>
      </c>
      <c r="J176" s="36">
        <v>2011</v>
      </c>
    </row>
    <row r="177" spans="2:10" x14ac:dyDescent="0.3">
      <c r="B177" s="30" t="s">
        <v>1205</v>
      </c>
      <c r="C177" s="30" t="s">
        <v>290</v>
      </c>
      <c r="D177" s="30" t="s">
        <v>291</v>
      </c>
      <c r="E177" s="36">
        <v>41</v>
      </c>
      <c r="F177" s="30" t="s">
        <v>13</v>
      </c>
      <c r="G177" s="30" t="s">
        <v>1564</v>
      </c>
      <c r="H177" s="36">
        <v>45</v>
      </c>
      <c r="I177" s="37">
        <v>8712.83</v>
      </c>
      <c r="J177" s="36">
        <v>2017</v>
      </c>
    </row>
    <row r="178" spans="2:10" x14ac:dyDescent="0.3">
      <c r="B178" s="30" t="s">
        <v>1206</v>
      </c>
      <c r="C178" s="30" t="s">
        <v>292</v>
      </c>
      <c r="D178" s="30" t="s">
        <v>293</v>
      </c>
      <c r="E178" s="36">
        <v>64</v>
      </c>
      <c r="F178" s="30" t="s">
        <v>8</v>
      </c>
      <c r="G178" s="30" t="s">
        <v>1568</v>
      </c>
      <c r="H178" s="36">
        <v>53</v>
      </c>
      <c r="I178" s="37">
        <v>7234.49</v>
      </c>
      <c r="J178" s="36">
        <v>2016</v>
      </c>
    </row>
    <row r="179" spans="2:10" x14ac:dyDescent="0.3">
      <c r="B179" s="30" t="s">
        <v>1207</v>
      </c>
      <c r="C179" s="30" t="s">
        <v>294</v>
      </c>
      <c r="D179" s="30" t="s">
        <v>295</v>
      </c>
      <c r="E179" s="36">
        <v>45</v>
      </c>
      <c r="F179" s="30" t="s">
        <v>13</v>
      </c>
      <c r="G179" s="30" t="s">
        <v>1564</v>
      </c>
      <c r="H179" s="36">
        <v>40</v>
      </c>
      <c r="I179" s="37">
        <v>7686.43</v>
      </c>
      <c r="J179" s="36">
        <v>2012</v>
      </c>
    </row>
    <row r="180" spans="2:10" x14ac:dyDescent="0.3">
      <c r="B180" s="30" t="s">
        <v>1208</v>
      </c>
      <c r="C180" s="30" t="s">
        <v>296</v>
      </c>
      <c r="D180" s="30" t="s">
        <v>297</v>
      </c>
      <c r="E180" s="36">
        <v>59</v>
      </c>
      <c r="F180" s="30" t="s">
        <v>8</v>
      </c>
      <c r="G180" s="30" t="s">
        <v>1568</v>
      </c>
      <c r="H180" s="36">
        <v>85</v>
      </c>
      <c r="I180" s="37">
        <v>4445.1000000000004</v>
      </c>
      <c r="J180" s="36">
        <v>2020</v>
      </c>
    </row>
    <row r="181" spans="2:10" x14ac:dyDescent="0.3">
      <c r="B181" s="30" t="s">
        <v>1209</v>
      </c>
      <c r="C181" s="30" t="s">
        <v>298</v>
      </c>
      <c r="D181" s="30" t="s">
        <v>299</v>
      </c>
      <c r="E181" s="36">
        <v>50</v>
      </c>
      <c r="F181" s="30" t="s">
        <v>13</v>
      </c>
      <c r="G181" s="30" t="s">
        <v>1569</v>
      </c>
      <c r="H181" s="36">
        <v>27</v>
      </c>
      <c r="I181" s="37">
        <v>4908.6400000000003</v>
      </c>
      <c r="J181" s="36">
        <v>2016</v>
      </c>
    </row>
    <row r="182" spans="2:10" x14ac:dyDescent="0.3">
      <c r="B182" s="30" t="s">
        <v>1210</v>
      </c>
      <c r="C182" s="30" t="s">
        <v>300</v>
      </c>
      <c r="D182" s="30" t="s">
        <v>301</v>
      </c>
      <c r="E182" s="36">
        <v>69</v>
      </c>
      <c r="F182" s="30" t="s">
        <v>8</v>
      </c>
      <c r="G182" s="30" t="s">
        <v>1565</v>
      </c>
      <c r="H182" s="36">
        <v>85</v>
      </c>
      <c r="I182" s="37">
        <v>2831.71</v>
      </c>
      <c r="J182" s="36">
        <v>2010</v>
      </c>
    </row>
    <row r="183" spans="2:10" x14ac:dyDescent="0.3">
      <c r="B183" s="30" t="s">
        <v>1211</v>
      </c>
      <c r="C183" s="30" t="s">
        <v>302</v>
      </c>
      <c r="D183" s="30" t="s">
        <v>303</v>
      </c>
      <c r="E183" s="36">
        <v>43</v>
      </c>
      <c r="F183" s="30" t="s">
        <v>13</v>
      </c>
      <c r="G183" s="30" t="s">
        <v>1564</v>
      </c>
      <c r="H183" s="36">
        <v>98</v>
      </c>
      <c r="I183" s="37">
        <v>3607.84</v>
      </c>
      <c r="J183" s="36">
        <v>2018</v>
      </c>
    </row>
    <row r="184" spans="2:10" x14ac:dyDescent="0.3">
      <c r="B184" s="30" t="s">
        <v>1212</v>
      </c>
      <c r="C184" s="30" t="s">
        <v>304</v>
      </c>
      <c r="D184" s="30" t="s">
        <v>305</v>
      </c>
      <c r="E184" s="36">
        <v>60</v>
      </c>
      <c r="F184" s="30" t="s">
        <v>13</v>
      </c>
      <c r="G184" s="30" t="s">
        <v>1568</v>
      </c>
      <c r="H184" s="36">
        <v>41</v>
      </c>
      <c r="I184" s="37">
        <v>9777.4500000000007</v>
      </c>
      <c r="J184" s="36">
        <v>2013</v>
      </c>
    </row>
    <row r="185" spans="2:10" x14ac:dyDescent="0.3">
      <c r="B185" s="30" t="s">
        <v>1213</v>
      </c>
      <c r="C185" s="30" t="s">
        <v>306</v>
      </c>
      <c r="D185" s="30" t="s">
        <v>307</v>
      </c>
      <c r="E185" s="36">
        <v>32</v>
      </c>
      <c r="F185" s="30" t="s">
        <v>13</v>
      </c>
      <c r="G185" s="30" t="s">
        <v>1566</v>
      </c>
      <c r="H185" s="36">
        <v>47</v>
      </c>
      <c r="I185" s="37">
        <v>6062.84</v>
      </c>
      <c r="J185" s="36">
        <v>2012</v>
      </c>
    </row>
    <row r="186" spans="2:10" x14ac:dyDescent="0.3">
      <c r="B186" s="30" t="s">
        <v>1214</v>
      </c>
      <c r="C186" s="30" t="s">
        <v>308</v>
      </c>
      <c r="D186" s="30" t="s">
        <v>309</v>
      </c>
      <c r="E186" s="36">
        <v>57</v>
      </c>
      <c r="F186" s="30" t="s">
        <v>13</v>
      </c>
      <c r="G186" s="30" t="s">
        <v>1568</v>
      </c>
      <c r="H186" s="36">
        <v>91</v>
      </c>
      <c r="I186" s="37">
        <v>1444.52</v>
      </c>
      <c r="J186" s="36">
        <v>2023</v>
      </c>
    </row>
    <row r="187" spans="2:10" x14ac:dyDescent="0.3">
      <c r="B187" s="30" t="s">
        <v>1215</v>
      </c>
      <c r="C187" s="30" t="s">
        <v>310</v>
      </c>
      <c r="D187" s="30" t="s">
        <v>311</v>
      </c>
      <c r="E187" s="36">
        <v>23</v>
      </c>
      <c r="F187" s="30" t="s">
        <v>13</v>
      </c>
      <c r="G187" s="30" t="s">
        <v>1567</v>
      </c>
      <c r="H187" s="36">
        <v>31</v>
      </c>
      <c r="I187" s="37">
        <v>3740.02</v>
      </c>
      <c r="J187" s="36">
        <v>2020</v>
      </c>
    </row>
    <row r="188" spans="2:10" x14ac:dyDescent="0.3">
      <c r="B188" s="30" t="s">
        <v>1216</v>
      </c>
      <c r="C188" s="30" t="s">
        <v>312</v>
      </c>
      <c r="D188" s="30" t="s">
        <v>313</v>
      </c>
      <c r="E188" s="36">
        <v>25</v>
      </c>
      <c r="F188" s="30" t="s">
        <v>8</v>
      </c>
      <c r="G188" s="30" t="s">
        <v>1567</v>
      </c>
      <c r="H188" s="36">
        <v>60</v>
      </c>
      <c r="I188" s="37">
        <v>6673.19</v>
      </c>
      <c r="J188" s="36">
        <v>2017</v>
      </c>
    </row>
    <row r="189" spans="2:10" x14ac:dyDescent="0.3">
      <c r="B189" s="30" t="s">
        <v>1217</v>
      </c>
      <c r="C189" s="30" t="s">
        <v>314</v>
      </c>
      <c r="D189" s="30" t="s">
        <v>315</v>
      </c>
      <c r="E189" s="36">
        <v>53</v>
      </c>
      <c r="F189" s="30" t="s">
        <v>8</v>
      </c>
      <c r="G189" s="30" t="s">
        <v>1569</v>
      </c>
      <c r="H189" s="36">
        <v>28</v>
      </c>
      <c r="I189" s="37">
        <v>2461.34</v>
      </c>
      <c r="J189" s="36">
        <v>2012</v>
      </c>
    </row>
    <row r="190" spans="2:10" x14ac:dyDescent="0.3">
      <c r="B190" s="30" t="s">
        <v>1218</v>
      </c>
      <c r="C190" s="30" t="s">
        <v>316</v>
      </c>
      <c r="D190" s="30" t="s">
        <v>317</v>
      </c>
      <c r="E190" s="36">
        <v>66</v>
      </c>
      <c r="F190" s="30" t="s">
        <v>13</v>
      </c>
      <c r="G190" s="30" t="s">
        <v>1565</v>
      </c>
      <c r="H190" s="36">
        <v>77</v>
      </c>
      <c r="I190" s="37">
        <v>243.35</v>
      </c>
      <c r="J190" s="36">
        <v>2018</v>
      </c>
    </row>
    <row r="191" spans="2:10" x14ac:dyDescent="0.3">
      <c r="B191" s="30" t="s">
        <v>1219</v>
      </c>
      <c r="C191" s="30" t="s">
        <v>318</v>
      </c>
      <c r="D191" s="30" t="s">
        <v>319</v>
      </c>
      <c r="E191" s="36">
        <v>55</v>
      </c>
      <c r="F191" s="30" t="s">
        <v>13</v>
      </c>
      <c r="G191" s="30" t="s">
        <v>1569</v>
      </c>
      <c r="H191" s="36">
        <v>91</v>
      </c>
      <c r="I191" s="37">
        <v>6540.43</v>
      </c>
      <c r="J191" s="36">
        <v>2015</v>
      </c>
    </row>
    <row r="192" spans="2:10" x14ac:dyDescent="0.3">
      <c r="B192" s="30" t="s">
        <v>1220</v>
      </c>
      <c r="C192" s="30" t="s">
        <v>320</v>
      </c>
      <c r="D192" s="30" t="s">
        <v>321</v>
      </c>
      <c r="E192" s="36">
        <v>69</v>
      </c>
      <c r="F192" s="30" t="s">
        <v>8</v>
      </c>
      <c r="G192" s="30" t="s">
        <v>1565</v>
      </c>
      <c r="H192" s="36">
        <v>29</v>
      </c>
      <c r="I192" s="37">
        <v>5465.99</v>
      </c>
      <c r="J192" s="36">
        <v>2010</v>
      </c>
    </row>
    <row r="193" spans="2:10" x14ac:dyDescent="0.3">
      <c r="B193" s="30" t="s">
        <v>1221</v>
      </c>
      <c r="C193" s="30" t="s">
        <v>322</v>
      </c>
      <c r="D193" s="30" t="s">
        <v>323</v>
      </c>
      <c r="E193" s="36">
        <v>26</v>
      </c>
      <c r="F193" s="30" t="s">
        <v>13</v>
      </c>
      <c r="G193" s="30" t="s">
        <v>1566</v>
      </c>
      <c r="H193" s="36">
        <v>30</v>
      </c>
      <c r="I193" s="37">
        <v>3055.59</v>
      </c>
      <c r="J193" s="36">
        <v>2012</v>
      </c>
    </row>
    <row r="194" spans="2:10" x14ac:dyDescent="0.3">
      <c r="B194" s="30" t="s">
        <v>1222</v>
      </c>
      <c r="C194" s="30" t="s">
        <v>324</v>
      </c>
      <c r="D194" s="30" t="s">
        <v>325</v>
      </c>
      <c r="E194" s="36">
        <v>40</v>
      </c>
      <c r="F194" s="30" t="s">
        <v>8</v>
      </c>
      <c r="G194" s="30" t="s">
        <v>1564</v>
      </c>
      <c r="H194" s="36">
        <v>35</v>
      </c>
      <c r="I194" s="37">
        <v>6629.53</v>
      </c>
      <c r="J194" s="36">
        <v>2011</v>
      </c>
    </row>
    <row r="195" spans="2:10" x14ac:dyDescent="0.3">
      <c r="B195" s="30" t="s">
        <v>1223</v>
      </c>
      <c r="C195" s="30" t="s">
        <v>326</v>
      </c>
      <c r="D195" s="30" t="s">
        <v>327</v>
      </c>
      <c r="E195" s="36">
        <v>20</v>
      </c>
      <c r="F195" s="30" t="s">
        <v>8</v>
      </c>
      <c r="G195" s="30" t="s">
        <v>1567</v>
      </c>
      <c r="H195" s="36">
        <v>56</v>
      </c>
      <c r="I195" s="37">
        <v>9867.65</v>
      </c>
      <c r="J195" s="36">
        <v>2019</v>
      </c>
    </row>
    <row r="196" spans="2:10" x14ac:dyDescent="0.3">
      <c r="B196" s="30" t="s">
        <v>1224</v>
      </c>
      <c r="C196" s="30" t="s">
        <v>328</v>
      </c>
      <c r="D196" s="30" t="s">
        <v>329</v>
      </c>
      <c r="E196" s="36">
        <v>38</v>
      </c>
      <c r="F196" s="30" t="s">
        <v>13</v>
      </c>
      <c r="G196" s="30" t="s">
        <v>1564</v>
      </c>
      <c r="H196" s="36">
        <v>8</v>
      </c>
      <c r="I196" s="37">
        <v>5567.85</v>
      </c>
      <c r="J196" s="36">
        <v>2011</v>
      </c>
    </row>
    <row r="197" spans="2:10" x14ac:dyDescent="0.3">
      <c r="B197" s="30" t="s">
        <v>1225</v>
      </c>
      <c r="C197" s="30" t="s">
        <v>330</v>
      </c>
      <c r="D197" s="30" t="s">
        <v>331</v>
      </c>
      <c r="E197" s="36">
        <v>47</v>
      </c>
      <c r="F197" s="30" t="s">
        <v>13</v>
      </c>
      <c r="G197" s="30" t="s">
        <v>1569</v>
      </c>
      <c r="H197" s="36">
        <v>74</v>
      </c>
      <c r="I197" s="37">
        <v>273.64</v>
      </c>
      <c r="J197" s="36">
        <v>2013</v>
      </c>
    </row>
    <row r="198" spans="2:10" x14ac:dyDescent="0.3">
      <c r="B198" s="30" t="s">
        <v>1226</v>
      </c>
      <c r="C198" s="30" t="s">
        <v>332</v>
      </c>
      <c r="D198" s="30" t="s">
        <v>333</v>
      </c>
      <c r="E198" s="36">
        <v>19</v>
      </c>
      <c r="F198" s="30" t="s">
        <v>13</v>
      </c>
      <c r="G198" s="30" t="s">
        <v>1567</v>
      </c>
      <c r="H198" s="36">
        <v>52</v>
      </c>
      <c r="I198" s="37">
        <v>1205.69</v>
      </c>
      <c r="J198" s="36">
        <v>2022</v>
      </c>
    </row>
    <row r="199" spans="2:10" x14ac:dyDescent="0.3">
      <c r="B199" s="30" t="s">
        <v>1227</v>
      </c>
      <c r="C199" s="30" t="s">
        <v>334</v>
      </c>
      <c r="D199" s="30" t="s">
        <v>335</v>
      </c>
      <c r="E199" s="36">
        <v>26</v>
      </c>
      <c r="F199" s="30" t="s">
        <v>8</v>
      </c>
      <c r="G199" s="30" t="s">
        <v>1566</v>
      </c>
      <c r="H199" s="36">
        <v>49</v>
      </c>
      <c r="I199" s="37">
        <v>8592.7099999999991</v>
      </c>
      <c r="J199" s="36">
        <v>2015</v>
      </c>
    </row>
    <row r="200" spans="2:10" x14ac:dyDescent="0.3">
      <c r="B200" s="30" t="s">
        <v>1228</v>
      </c>
      <c r="C200" s="30" t="s">
        <v>336</v>
      </c>
      <c r="D200" s="30" t="s">
        <v>337</v>
      </c>
      <c r="E200" s="36">
        <v>34</v>
      </c>
      <c r="F200" s="30" t="s">
        <v>8</v>
      </c>
      <c r="G200" s="30" t="s">
        <v>1566</v>
      </c>
      <c r="H200" s="36">
        <v>3</v>
      </c>
      <c r="I200" s="37">
        <v>2663.37</v>
      </c>
      <c r="J200" s="36">
        <v>2016</v>
      </c>
    </row>
    <row r="201" spans="2:10" x14ac:dyDescent="0.3">
      <c r="B201" s="30" t="s">
        <v>1229</v>
      </c>
      <c r="C201" s="30" t="s">
        <v>338</v>
      </c>
      <c r="D201" s="30" t="s">
        <v>339</v>
      </c>
      <c r="E201" s="36">
        <v>42</v>
      </c>
      <c r="F201" s="30" t="s">
        <v>8</v>
      </c>
      <c r="G201" s="30" t="s">
        <v>1564</v>
      </c>
      <c r="H201" s="36">
        <v>34</v>
      </c>
      <c r="I201" s="37">
        <v>9476.74</v>
      </c>
      <c r="J201" s="36">
        <v>2022</v>
      </c>
    </row>
    <row r="202" spans="2:10" x14ac:dyDescent="0.3">
      <c r="B202" s="30" t="s">
        <v>1230</v>
      </c>
      <c r="C202" s="30" t="s">
        <v>340</v>
      </c>
      <c r="D202" s="30" t="s">
        <v>341</v>
      </c>
      <c r="E202" s="36">
        <v>30</v>
      </c>
      <c r="F202" s="30" t="s">
        <v>13</v>
      </c>
      <c r="G202" s="30" t="s">
        <v>1566</v>
      </c>
      <c r="H202" s="36">
        <v>74</v>
      </c>
      <c r="I202" s="37">
        <v>4048.14</v>
      </c>
      <c r="J202" s="36">
        <v>2017</v>
      </c>
    </row>
    <row r="203" spans="2:10" x14ac:dyDescent="0.3">
      <c r="B203" s="30" t="s">
        <v>1231</v>
      </c>
      <c r="C203" s="30" t="s">
        <v>342</v>
      </c>
      <c r="D203" s="30" t="s">
        <v>343</v>
      </c>
      <c r="E203" s="36">
        <v>40</v>
      </c>
      <c r="F203" s="30" t="s">
        <v>13</v>
      </c>
      <c r="G203" s="30" t="s">
        <v>1564</v>
      </c>
      <c r="H203" s="36">
        <v>23</v>
      </c>
      <c r="I203" s="37">
        <v>7313.05</v>
      </c>
      <c r="J203" s="36">
        <v>2014</v>
      </c>
    </row>
    <row r="204" spans="2:10" x14ac:dyDescent="0.3">
      <c r="B204" s="30" t="s">
        <v>1232</v>
      </c>
      <c r="C204" s="30" t="s">
        <v>344</v>
      </c>
      <c r="D204" s="30" t="s">
        <v>345</v>
      </c>
      <c r="E204" s="36">
        <v>52</v>
      </c>
      <c r="F204" s="30" t="s">
        <v>8</v>
      </c>
      <c r="G204" s="30" t="s">
        <v>1569</v>
      </c>
      <c r="H204" s="36">
        <v>21</v>
      </c>
      <c r="I204" s="37">
        <v>6781.67</v>
      </c>
      <c r="J204" s="36">
        <v>2018</v>
      </c>
    </row>
    <row r="205" spans="2:10" x14ac:dyDescent="0.3">
      <c r="B205" s="30" t="s">
        <v>1233</v>
      </c>
      <c r="C205" s="30" t="s">
        <v>346</v>
      </c>
      <c r="D205" s="30" t="s">
        <v>347</v>
      </c>
      <c r="E205" s="36">
        <v>65</v>
      </c>
      <c r="F205" s="30" t="s">
        <v>8</v>
      </c>
      <c r="G205" s="30" t="s">
        <v>1568</v>
      </c>
      <c r="H205" s="36">
        <v>90</v>
      </c>
      <c r="I205" s="37">
        <v>4538.84</v>
      </c>
      <c r="J205" s="36">
        <v>2019</v>
      </c>
    </row>
    <row r="206" spans="2:10" x14ac:dyDescent="0.3">
      <c r="B206" s="30" t="s">
        <v>1234</v>
      </c>
      <c r="C206" s="30" t="s">
        <v>348</v>
      </c>
      <c r="D206" s="30" t="s">
        <v>349</v>
      </c>
      <c r="E206" s="36">
        <v>57</v>
      </c>
      <c r="F206" s="30" t="s">
        <v>13</v>
      </c>
      <c r="G206" s="30" t="s">
        <v>1568</v>
      </c>
      <c r="H206" s="36">
        <v>14</v>
      </c>
      <c r="I206" s="37">
        <v>2792.89</v>
      </c>
      <c r="J206" s="36">
        <v>2020</v>
      </c>
    </row>
    <row r="207" spans="2:10" x14ac:dyDescent="0.3">
      <c r="B207" s="30" t="s">
        <v>1235</v>
      </c>
      <c r="C207" s="30" t="s">
        <v>350</v>
      </c>
      <c r="D207" s="30" t="s">
        <v>351</v>
      </c>
      <c r="E207" s="36">
        <v>34</v>
      </c>
      <c r="F207" s="30" t="s">
        <v>13</v>
      </c>
      <c r="G207" s="30" t="s">
        <v>1566</v>
      </c>
      <c r="H207" s="36">
        <v>35</v>
      </c>
      <c r="I207" s="37">
        <v>6326.73</v>
      </c>
      <c r="J207" s="36">
        <v>2010</v>
      </c>
    </row>
    <row r="208" spans="2:10" x14ac:dyDescent="0.3">
      <c r="B208" s="30" t="s">
        <v>1236</v>
      </c>
      <c r="C208" s="30" t="s">
        <v>352</v>
      </c>
      <c r="D208" s="30" t="s">
        <v>353</v>
      </c>
      <c r="E208" s="36">
        <v>38</v>
      </c>
      <c r="F208" s="30" t="s">
        <v>13</v>
      </c>
      <c r="G208" s="30" t="s">
        <v>1564</v>
      </c>
      <c r="H208" s="36">
        <v>80</v>
      </c>
      <c r="I208" s="37">
        <v>7786.87</v>
      </c>
      <c r="J208" s="36">
        <v>2018</v>
      </c>
    </row>
    <row r="209" spans="2:10" x14ac:dyDescent="0.3">
      <c r="B209" s="30" t="s">
        <v>1237</v>
      </c>
      <c r="C209" s="30" t="s">
        <v>354</v>
      </c>
      <c r="D209" s="30" t="s">
        <v>355</v>
      </c>
      <c r="E209" s="36">
        <v>63</v>
      </c>
      <c r="F209" s="30" t="s">
        <v>13</v>
      </c>
      <c r="G209" s="30" t="s">
        <v>1568</v>
      </c>
      <c r="H209" s="36">
        <v>12</v>
      </c>
      <c r="I209" s="37">
        <v>7939.43</v>
      </c>
      <c r="J209" s="36">
        <v>2014</v>
      </c>
    </row>
    <row r="210" spans="2:10" x14ac:dyDescent="0.3">
      <c r="B210" s="30" t="s">
        <v>1238</v>
      </c>
      <c r="C210" s="30" t="s">
        <v>356</v>
      </c>
      <c r="D210" s="30" t="s">
        <v>357</v>
      </c>
      <c r="E210" s="36">
        <v>33</v>
      </c>
      <c r="F210" s="30" t="s">
        <v>8</v>
      </c>
      <c r="G210" s="30" t="s">
        <v>1566</v>
      </c>
      <c r="H210" s="36">
        <v>96</v>
      </c>
      <c r="I210" s="37">
        <v>8356.64</v>
      </c>
      <c r="J210" s="36">
        <v>2021</v>
      </c>
    </row>
    <row r="211" spans="2:10" x14ac:dyDescent="0.3">
      <c r="B211" s="30" t="s">
        <v>1239</v>
      </c>
      <c r="C211" s="30" t="s">
        <v>358</v>
      </c>
      <c r="D211" s="30" t="s">
        <v>359</v>
      </c>
      <c r="E211" s="36">
        <v>70</v>
      </c>
      <c r="F211" s="30" t="s">
        <v>13</v>
      </c>
      <c r="G211" s="30" t="s">
        <v>1565</v>
      </c>
      <c r="H211" s="36">
        <v>15</v>
      </c>
      <c r="I211" s="37">
        <v>6131.81</v>
      </c>
      <c r="J211" s="36">
        <v>2023</v>
      </c>
    </row>
    <row r="212" spans="2:10" x14ac:dyDescent="0.3">
      <c r="B212" s="30" t="s">
        <v>1240</v>
      </c>
      <c r="C212" s="30" t="s">
        <v>360</v>
      </c>
      <c r="D212" s="30" t="s">
        <v>361</v>
      </c>
      <c r="E212" s="36">
        <v>30</v>
      </c>
      <c r="F212" s="30" t="s">
        <v>13</v>
      </c>
      <c r="G212" s="30" t="s">
        <v>1566</v>
      </c>
      <c r="H212" s="36">
        <v>64</v>
      </c>
      <c r="I212" s="37">
        <v>463.21</v>
      </c>
      <c r="J212" s="36">
        <v>2011</v>
      </c>
    </row>
    <row r="213" spans="2:10" x14ac:dyDescent="0.3">
      <c r="B213" s="30" t="s">
        <v>1241</v>
      </c>
      <c r="C213" s="30" t="s">
        <v>362</v>
      </c>
      <c r="D213" s="30" t="s">
        <v>363</v>
      </c>
      <c r="E213" s="36">
        <v>65</v>
      </c>
      <c r="F213" s="30" t="s">
        <v>8</v>
      </c>
      <c r="G213" s="30" t="s">
        <v>1568</v>
      </c>
      <c r="H213" s="36">
        <v>21</v>
      </c>
      <c r="I213" s="37">
        <v>9807.5300000000007</v>
      </c>
      <c r="J213" s="36">
        <v>2012</v>
      </c>
    </row>
    <row r="214" spans="2:10" x14ac:dyDescent="0.3">
      <c r="B214" s="30" t="s">
        <v>1242</v>
      </c>
      <c r="C214" s="30" t="s">
        <v>364</v>
      </c>
      <c r="D214" s="30" t="s">
        <v>365</v>
      </c>
      <c r="E214" s="36">
        <v>58</v>
      </c>
      <c r="F214" s="30" t="s">
        <v>13</v>
      </c>
      <c r="G214" s="30" t="s">
        <v>1568</v>
      </c>
      <c r="H214" s="36">
        <v>52</v>
      </c>
      <c r="I214" s="37">
        <v>8229.43</v>
      </c>
      <c r="J214" s="36">
        <v>2022</v>
      </c>
    </row>
    <row r="215" spans="2:10" x14ac:dyDescent="0.3">
      <c r="B215" s="30" t="s">
        <v>1243</v>
      </c>
      <c r="C215" s="30" t="s">
        <v>366</v>
      </c>
      <c r="D215" s="30" t="s">
        <v>367</v>
      </c>
      <c r="E215" s="36">
        <v>64</v>
      </c>
      <c r="F215" s="30" t="s">
        <v>13</v>
      </c>
      <c r="G215" s="30" t="s">
        <v>1568</v>
      </c>
      <c r="H215" s="36">
        <v>35</v>
      </c>
      <c r="I215" s="37">
        <v>1847.15</v>
      </c>
      <c r="J215" s="36">
        <v>2012</v>
      </c>
    </row>
    <row r="216" spans="2:10" x14ac:dyDescent="0.3">
      <c r="B216" s="30" t="s">
        <v>1244</v>
      </c>
      <c r="C216" s="30" t="s">
        <v>368</v>
      </c>
      <c r="D216" s="30" t="s">
        <v>369</v>
      </c>
      <c r="E216" s="36">
        <v>62</v>
      </c>
      <c r="F216" s="30" t="s">
        <v>8</v>
      </c>
      <c r="G216" s="30" t="s">
        <v>1568</v>
      </c>
      <c r="H216" s="36">
        <v>5</v>
      </c>
      <c r="I216" s="37">
        <v>1188.5899999999999</v>
      </c>
      <c r="J216" s="36">
        <v>2014</v>
      </c>
    </row>
    <row r="217" spans="2:10" x14ac:dyDescent="0.3">
      <c r="B217" s="30" t="s">
        <v>1245</v>
      </c>
      <c r="C217" s="30" t="s">
        <v>370</v>
      </c>
      <c r="D217" s="30" t="s">
        <v>371</v>
      </c>
      <c r="E217" s="36">
        <v>51</v>
      </c>
      <c r="F217" s="30" t="s">
        <v>8</v>
      </c>
      <c r="G217" s="30" t="s">
        <v>1569</v>
      </c>
      <c r="H217" s="36">
        <v>87</v>
      </c>
      <c r="I217" s="37">
        <v>6283.47</v>
      </c>
      <c r="J217" s="36">
        <v>2015</v>
      </c>
    </row>
    <row r="218" spans="2:10" x14ac:dyDescent="0.3">
      <c r="B218" s="30" t="s">
        <v>1246</v>
      </c>
      <c r="C218" s="30" t="s">
        <v>372</v>
      </c>
      <c r="D218" s="30" t="s">
        <v>373</v>
      </c>
      <c r="E218" s="36">
        <v>63</v>
      </c>
      <c r="F218" s="30" t="s">
        <v>13</v>
      </c>
      <c r="G218" s="30" t="s">
        <v>1568</v>
      </c>
      <c r="H218" s="36">
        <v>6</v>
      </c>
      <c r="I218" s="37">
        <v>5446.43</v>
      </c>
      <c r="J218" s="36">
        <v>2011</v>
      </c>
    </row>
    <row r="219" spans="2:10" x14ac:dyDescent="0.3">
      <c r="B219" s="30" t="s">
        <v>1247</v>
      </c>
      <c r="C219" s="30" t="s">
        <v>374</v>
      </c>
      <c r="D219" s="30" t="s">
        <v>375</v>
      </c>
      <c r="E219" s="36">
        <v>18</v>
      </c>
      <c r="F219" s="30" t="s">
        <v>8</v>
      </c>
      <c r="G219" s="30" t="s">
        <v>1567</v>
      </c>
      <c r="H219" s="36">
        <v>18</v>
      </c>
      <c r="I219" s="37">
        <v>4744.46</v>
      </c>
      <c r="J219" s="36">
        <v>2011</v>
      </c>
    </row>
    <row r="220" spans="2:10" x14ac:dyDescent="0.3">
      <c r="B220" s="30" t="s">
        <v>1248</v>
      </c>
      <c r="C220" s="30" t="s">
        <v>376</v>
      </c>
      <c r="D220" s="30" t="s">
        <v>377</v>
      </c>
      <c r="E220" s="36">
        <v>68</v>
      </c>
      <c r="F220" s="30" t="s">
        <v>8</v>
      </c>
      <c r="G220" s="30" t="s">
        <v>1565</v>
      </c>
      <c r="H220" s="36">
        <v>89</v>
      </c>
      <c r="I220" s="37">
        <v>5801.37</v>
      </c>
      <c r="J220" s="36">
        <v>2016</v>
      </c>
    </row>
    <row r="221" spans="2:10" x14ac:dyDescent="0.3">
      <c r="B221" s="30" t="s">
        <v>1249</v>
      </c>
      <c r="C221" s="30" t="s">
        <v>378</v>
      </c>
      <c r="D221" s="30" t="s">
        <v>379</v>
      </c>
      <c r="E221" s="36">
        <v>62</v>
      </c>
      <c r="F221" s="30" t="s">
        <v>13</v>
      </c>
      <c r="G221" s="30" t="s">
        <v>1568</v>
      </c>
      <c r="H221" s="36">
        <v>47</v>
      </c>
      <c r="I221" s="37">
        <v>8266.61</v>
      </c>
      <c r="J221" s="36">
        <v>2016</v>
      </c>
    </row>
    <row r="222" spans="2:10" x14ac:dyDescent="0.3">
      <c r="B222" s="30" t="s">
        <v>1250</v>
      </c>
      <c r="C222" s="30" t="s">
        <v>380</v>
      </c>
      <c r="D222" s="30" t="s">
        <v>381</v>
      </c>
      <c r="E222" s="36">
        <v>25</v>
      </c>
      <c r="F222" s="30" t="s">
        <v>13</v>
      </c>
      <c r="G222" s="30" t="s">
        <v>1567</v>
      </c>
      <c r="H222" s="36">
        <v>15</v>
      </c>
      <c r="I222" s="37">
        <v>6130.98</v>
      </c>
      <c r="J222" s="36">
        <v>2015</v>
      </c>
    </row>
    <row r="223" spans="2:10" x14ac:dyDescent="0.3">
      <c r="B223" s="30" t="s">
        <v>1251</v>
      </c>
      <c r="C223" s="30" t="s">
        <v>382</v>
      </c>
      <c r="D223" s="30" t="s">
        <v>383</v>
      </c>
      <c r="E223" s="36">
        <v>61</v>
      </c>
      <c r="F223" s="30" t="s">
        <v>13</v>
      </c>
      <c r="G223" s="30" t="s">
        <v>1568</v>
      </c>
      <c r="H223" s="36">
        <v>71</v>
      </c>
      <c r="I223" s="37">
        <v>9449.06</v>
      </c>
      <c r="J223" s="36">
        <v>2010</v>
      </c>
    </row>
    <row r="224" spans="2:10" x14ac:dyDescent="0.3">
      <c r="B224" s="30" t="s">
        <v>1252</v>
      </c>
      <c r="C224" s="30" t="s">
        <v>384</v>
      </c>
      <c r="D224" s="30" t="s">
        <v>385</v>
      </c>
      <c r="E224" s="36">
        <v>53</v>
      </c>
      <c r="F224" s="30" t="s">
        <v>13</v>
      </c>
      <c r="G224" s="30" t="s">
        <v>1569</v>
      </c>
      <c r="H224" s="36">
        <v>97</v>
      </c>
      <c r="I224" s="37">
        <v>4143.6400000000003</v>
      </c>
      <c r="J224" s="36">
        <v>2016</v>
      </c>
    </row>
    <row r="225" spans="2:10" x14ac:dyDescent="0.3">
      <c r="B225" s="30" t="s">
        <v>1253</v>
      </c>
      <c r="C225" s="30" t="s">
        <v>386</v>
      </c>
      <c r="D225" s="30" t="s">
        <v>387</v>
      </c>
      <c r="E225" s="36">
        <v>66</v>
      </c>
      <c r="F225" s="30" t="s">
        <v>13</v>
      </c>
      <c r="G225" s="30" t="s">
        <v>1565</v>
      </c>
      <c r="H225" s="36">
        <v>23</v>
      </c>
      <c r="I225" s="37">
        <v>7298.88</v>
      </c>
      <c r="J225" s="36">
        <v>2019</v>
      </c>
    </row>
    <row r="226" spans="2:10" x14ac:dyDescent="0.3">
      <c r="B226" s="30" t="s">
        <v>1254</v>
      </c>
      <c r="C226" s="30" t="s">
        <v>388</v>
      </c>
      <c r="D226" s="30" t="s">
        <v>389</v>
      </c>
      <c r="E226" s="36">
        <v>66</v>
      </c>
      <c r="F226" s="30" t="s">
        <v>8</v>
      </c>
      <c r="G226" s="30" t="s">
        <v>1565</v>
      </c>
      <c r="H226" s="36">
        <v>62</v>
      </c>
      <c r="I226" s="37">
        <v>9110.25</v>
      </c>
      <c r="J226" s="36">
        <v>2020</v>
      </c>
    </row>
    <row r="227" spans="2:10" x14ac:dyDescent="0.3">
      <c r="B227" s="30" t="s">
        <v>1255</v>
      </c>
      <c r="C227" s="30" t="s">
        <v>390</v>
      </c>
      <c r="D227" s="30" t="s">
        <v>391</v>
      </c>
      <c r="E227" s="36">
        <v>58</v>
      </c>
      <c r="F227" s="30" t="s">
        <v>13</v>
      </c>
      <c r="G227" s="30" t="s">
        <v>1568</v>
      </c>
      <c r="H227" s="36">
        <v>99</v>
      </c>
      <c r="I227" s="37">
        <v>6604.14</v>
      </c>
      <c r="J227" s="36">
        <v>2017</v>
      </c>
    </row>
    <row r="228" spans="2:10" x14ac:dyDescent="0.3">
      <c r="B228" s="30" t="s">
        <v>1256</v>
      </c>
      <c r="C228" s="30" t="s">
        <v>392</v>
      </c>
      <c r="D228" s="30" t="s">
        <v>393</v>
      </c>
      <c r="E228" s="36">
        <v>64</v>
      </c>
      <c r="F228" s="30" t="s">
        <v>13</v>
      </c>
      <c r="G228" s="30" t="s">
        <v>1568</v>
      </c>
      <c r="H228" s="36">
        <v>25</v>
      </c>
      <c r="I228" s="37">
        <v>3444.19</v>
      </c>
      <c r="J228" s="36">
        <v>2023</v>
      </c>
    </row>
    <row r="229" spans="2:10" x14ac:dyDescent="0.3">
      <c r="B229" s="30" t="s">
        <v>1257</v>
      </c>
      <c r="C229" s="30" t="s">
        <v>394</v>
      </c>
      <c r="D229" s="30" t="s">
        <v>395</v>
      </c>
      <c r="E229" s="36">
        <v>46</v>
      </c>
      <c r="F229" s="30" t="s">
        <v>13</v>
      </c>
      <c r="G229" s="30" t="s">
        <v>1569</v>
      </c>
      <c r="H229" s="36">
        <v>50</v>
      </c>
      <c r="I229" s="37">
        <v>7587.54</v>
      </c>
      <c r="J229" s="36">
        <v>2018</v>
      </c>
    </row>
    <row r="230" spans="2:10" x14ac:dyDescent="0.3">
      <c r="B230" s="30" t="s">
        <v>1258</v>
      </c>
      <c r="C230" s="30" t="s">
        <v>396</v>
      </c>
      <c r="D230" s="30" t="s">
        <v>397</v>
      </c>
      <c r="E230" s="36">
        <v>30</v>
      </c>
      <c r="F230" s="30" t="s">
        <v>8</v>
      </c>
      <c r="G230" s="30" t="s">
        <v>1566</v>
      </c>
      <c r="H230" s="36">
        <v>48</v>
      </c>
      <c r="I230" s="37">
        <v>9772.1299999999992</v>
      </c>
      <c r="J230" s="36">
        <v>2019</v>
      </c>
    </row>
    <row r="231" spans="2:10" x14ac:dyDescent="0.3">
      <c r="B231" s="30" t="s">
        <v>1259</v>
      </c>
      <c r="C231" s="30" t="s">
        <v>398</v>
      </c>
      <c r="D231" s="30" t="s">
        <v>399</v>
      </c>
      <c r="E231" s="36">
        <v>52</v>
      </c>
      <c r="F231" s="30" t="s">
        <v>13</v>
      </c>
      <c r="G231" s="30" t="s">
        <v>1569</v>
      </c>
      <c r="H231" s="36">
        <v>78</v>
      </c>
      <c r="I231" s="37">
        <v>1475.84</v>
      </c>
      <c r="J231" s="36">
        <v>2011</v>
      </c>
    </row>
    <row r="232" spans="2:10" x14ac:dyDescent="0.3">
      <c r="B232" s="30" t="s">
        <v>1260</v>
      </c>
      <c r="C232" s="30" t="s">
        <v>400</v>
      </c>
      <c r="D232" s="30" t="s">
        <v>401</v>
      </c>
      <c r="E232" s="36">
        <v>40</v>
      </c>
      <c r="F232" s="30" t="s">
        <v>13</v>
      </c>
      <c r="G232" s="30" t="s">
        <v>1564</v>
      </c>
      <c r="H232" s="36">
        <v>96</v>
      </c>
      <c r="I232" s="37">
        <v>4601.82</v>
      </c>
      <c r="J232" s="36">
        <v>2011</v>
      </c>
    </row>
    <row r="233" spans="2:10" x14ac:dyDescent="0.3">
      <c r="B233" s="30" t="s">
        <v>1261</v>
      </c>
      <c r="C233" s="30" t="s">
        <v>402</v>
      </c>
      <c r="D233" s="30" t="s">
        <v>403</v>
      </c>
      <c r="E233" s="36">
        <v>47</v>
      </c>
      <c r="F233" s="30" t="s">
        <v>8</v>
      </c>
      <c r="G233" s="30" t="s">
        <v>1569</v>
      </c>
      <c r="H233" s="36">
        <v>5</v>
      </c>
      <c r="I233" s="37">
        <v>5825.23</v>
      </c>
      <c r="J233" s="36">
        <v>2022</v>
      </c>
    </row>
    <row r="234" spans="2:10" x14ac:dyDescent="0.3">
      <c r="B234" s="30" t="s">
        <v>1262</v>
      </c>
      <c r="C234" s="30" t="s">
        <v>404</v>
      </c>
      <c r="D234" s="30" t="s">
        <v>405</v>
      </c>
      <c r="E234" s="36">
        <v>68</v>
      </c>
      <c r="F234" s="30" t="s">
        <v>8</v>
      </c>
      <c r="G234" s="30" t="s">
        <v>1565</v>
      </c>
      <c r="H234" s="36">
        <v>55</v>
      </c>
      <c r="I234" s="37">
        <v>5148.99</v>
      </c>
      <c r="J234" s="36">
        <v>2012</v>
      </c>
    </row>
    <row r="235" spans="2:10" x14ac:dyDescent="0.3">
      <c r="B235" s="30" t="s">
        <v>1263</v>
      </c>
      <c r="C235" s="30" t="s">
        <v>406</v>
      </c>
      <c r="D235" s="30" t="s">
        <v>407</v>
      </c>
      <c r="E235" s="36">
        <v>65</v>
      </c>
      <c r="F235" s="30" t="s">
        <v>8</v>
      </c>
      <c r="G235" s="30" t="s">
        <v>1568</v>
      </c>
      <c r="H235" s="36">
        <v>5</v>
      </c>
      <c r="I235" s="37">
        <v>1716.07</v>
      </c>
      <c r="J235" s="36">
        <v>2010</v>
      </c>
    </row>
    <row r="236" spans="2:10" x14ac:dyDescent="0.3">
      <c r="B236" s="30" t="s">
        <v>1264</v>
      </c>
      <c r="C236" s="30" t="s">
        <v>408</v>
      </c>
      <c r="D236" s="30" t="s">
        <v>409</v>
      </c>
      <c r="E236" s="36">
        <v>36</v>
      </c>
      <c r="F236" s="30" t="s">
        <v>8</v>
      </c>
      <c r="G236" s="30" t="s">
        <v>1564</v>
      </c>
      <c r="H236" s="36">
        <v>57</v>
      </c>
      <c r="I236" s="37">
        <v>8258.31</v>
      </c>
      <c r="J236" s="36">
        <v>2019</v>
      </c>
    </row>
    <row r="237" spans="2:10" x14ac:dyDescent="0.3">
      <c r="B237" s="30" t="s">
        <v>1265</v>
      </c>
      <c r="C237" s="30" t="s">
        <v>410</v>
      </c>
      <c r="D237" s="30" t="s">
        <v>411</v>
      </c>
      <c r="E237" s="36">
        <v>22</v>
      </c>
      <c r="F237" s="30" t="s">
        <v>8</v>
      </c>
      <c r="G237" s="30" t="s">
        <v>1567</v>
      </c>
      <c r="H237" s="36">
        <v>55</v>
      </c>
      <c r="I237" s="37">
        <v>8546.44</v>
      </c>
      <c r="J237" s="36">
        <v>2018</v>
      </c>
    </row>
    <row r="238" spans="2:10" x14ac:dyDescent="0.3">
      <c r="B238" s="30" t="s">
        <v>1266</v>
      </c>
      <c r="C238" s="30" t="s">
        <v>412</v>
      </c>
      <c r="D238" s="30" t="s">
        <v>413</v>
      </c>
      <c r="E238" s="36">
        <v>38</v>
      </c>
      <c r="F238" s="30" t="s">
        <v>8</v>
      </c>
      <c r="G238" s="30" t="s">
        <v>1564</v>
      </c>
      <c r="H238" s="36">
        <v>31</v>
      </c>
      <c r="I238" s="37">
        <v>7033.93</v>
      </c>
      <c r="J238" s="36">
        <v>2017</v>
      </c>
    </row>
    <row r="239" spans="2:10" x14ac:dyDescent="0.3">
      <c r="B239" s="30" t="s">
        <v>1267</v>
      </c>
      <c r="C239" s="30" t="s">
        <v>414</v>
      </c>
      <c r="D239" s="30" t="s">
        <v>415</v>
      </c>
      <c r="E239" s="36">
        <v>35</v>
      </c>
      <c r="F239" s="30" t="s">
        <v>8</v>
      </c>
      <c r="G239" s="30" t="s">
        <v>1566</v>
      </c>
      <c r="H239" s="36">
        <v>38</v>
      </c>
      <c r="I239" s="37">
        <v>4304.3900000000003</v>
      </c>
      <c r="J239" s="36">
        <v>2015</v>
      </c>
    </row>
    <row r="240" spans="2:10" x14ac:dyDescent="0.3">
      <c r="B240" s="30" t="s">
        <v>1268</v>
      </c>
      <c r="C240" s="30" t="s">
        <v>416</v>
      </c>
      <c r="D240" s="30" t="s">
        <v>417</v>
      </c>
      <c r="E240" s="36">
        <v>39</v>
      </c>
      <c r="F240" s="30" t="s">
        <v>13</v>
      </c>
      <c r="G240" s="30" t="s">
        <v>1564</v>
      </c>
      <c r="H240" s="36">
        <v>97</v>
      </c>
      <c r="I240" s="37">
        <v>5339.72</v>
      </c>
      <c r="J240" s="36">
        <v>2017</v>
      </c>
    </row>
    <row r="241" spans="2:10" x14ac:dyDescent="0.3">
      <c r="B241" s="30" t="s">
        <v>1269</v>
      </c>
      <c r="C241" s="30" t="s">
        <v>418</v>
      </c>
      <c r="D241" s="30" t="s">
        <v>419</v>
      </c>
      <c r="E241" s="36">
        <v>43</v>
      </c>
      <c r="F241" s="30" t="s">
        <v>13</v>
      </c>
      <c r="G241" s="30" t="s">
        <v>1564</v>
      </c>
      <c r="H241" s="36">
        <v>74</v>
      </c>
      <c r="I241" s="37">
        <v>4591.16</v>
      </c>
      <c r="J241" s="36">
        <v>2014</v>
      </c>
    </row>
    <row r="242" spans="2:10" x14ac:dyDescent="0.3">
      <c r="B242" s="30" t="s">
        <v>1270</v>
      </c>
      <c r="C242" s="30" t="s">
        <v>420</v>
      </c>
      <c r="D242" s="30" t="s">
        <v>421</v>
      </c>
      <c r="E242" s="36">
        <v>18</v>
      </c>
      <c r="F242" s="30" t="s">
        <v>13</v>
      </c>
      <c r="G242" s="30" t="s">
        <v>1567</v>
      </c>
      <c r="H242" s="36">
        <v>6</v>
      </c>
      <c r="I242" s="37">
        <v>2294.83</v>
      </c>
      <c r="J242" s="36">
        <v>2018</v>
      </c>
    </row>
    <row r="243" spans="2:10" x14ac:dyDescent="0.3">
      <c r="B243" s="30" t="s">
        <v>1271</v>
      </c>
      <c r="C243" s="30" t="s">
        <v>422</v>
      </c>
      <c r="D243" s="30" t="s">
        <v>423</v>
      </c>
      <c r="E243" s="36">
        <v>67</v>
      </c>
      <c r="F243" s="30" t="s">
        <v>13</v>
      </c>
      <c r="G243" s="30" t="s">
        <v>1565</v>
      </c>
      <c r="H243" s="36">
        <v>85</v>
      </c>
      <c r="I243" s="37">
        <v>7108.26</v>
      </c>
      <c r="J243" s="36">
        <v>2021</v>
      </c>
    </row>
    <row r="244" spans="2:10" x14ac:dyDescent="0.3">
      <c r="B244" s="30" t="s">
        <v>1272</v>
      </c>
      <c r="C244" s="30" t="s">
        <v>424</v>
      </c>
      <c r="D244" s="30" t="s">
        <v>425</v>
      </c>
      <c r="E244" s="36">
        <v>29</v>
      </c>
      <c r="F244" s="30" t="s">
        <v>13</v>
      </c>
      <c r="G244" s="30" t="s">
        <v>1566</v>
      </c>
      <c r="H244" s="36">
        <v>38</v>
      </c>
      <c r="I244" s="37">
        <v>5627.2</v>
      </c>
      <c r="J244" s="36">
        <v>2023</v>
      </c>
    </row>
    <row r="245" spans="2:10" x14ac:dyDescent="0.3">
      <c r="B245" s="30" t="s">
        <v>1273</v>
      </c>
      <c r="C245" s="30" t="s">
        <v>426</v>
      </c>
      <c r="D245" s="30" t="s">
        <v>427</v>
      </c>
      <c r="E245" s="36">
        <v>33</v>
      </c>
      <c r="F245" s="30" t="s">
        <v>8</v>
      </c>
      <c r="G245" s="30" t="s">
        <v>1566</v>
      </c>
      <c r="H245" s="36">
        <v>93</v>
      </c>
      <c r="I245" s="37">
        <v>4748.9399999999996</v>
      </c>
      <c r="J245" s="36">
        <v>2023</v>
      </c>
    </row>
    <row r="246" spans="2:10" x14ac:dyDescent="0.3">
      <c r="B246" s="30" t="s">
        <v>1274</v>
      </c>
      <c r="C246" s="30" t="s">
        <v>428</v>
      </c>
      <c r="D246" s="30" t="s">
        <v>429</v>
      </c>
      <c r="E246" s="36">
        <v>66</v>
      </c>
      <c r="F246" s="30" t="s">
        <v>13</v>
      </c>
      <c r="G246" s="30" t="s">
        <v>1565</v>
      </c>
      <c r="H246" s="36">
        <v>18</v>
      </c>
      <c r="I246" s="37">
        <v>8320.67</v>
      </c>
      <c r="J246" s="36">
        <v>2016</v>
      </c>
    </row>
    <row r="247" spans="2:10" x14ac:dyDescent="0.3">
      <c r="B247" s="30" t="s">
        <v>1275</v>
      </c>
      <c r="C247" s="30" t="s">
        <v>430</v>
      </c>
      <c r="D247" s="30" t="s">
        <v>431</v>
      </c>
      <c r="E247" s="36">
        <v>57</v>
      </c>
      <c r="F247" s="30" t="s">
        <v>13</v>
      </c>
      <c r="G247" s="30" t="s">
        <v>1568</v>
      </c>
      <c r="H247" s="36">
        <v>64</v>
      </c>
      <c r="I247" s="37">
        <v>2013.6</v>
      </c>
      <c r="J247" s="36">
        <v>2019</v>
      </c>
    </row>
    <row r="248" spans="2:10" x14ac:dyDescent="0.3">
      <c r="B248" s="30" t="s">
        <v>1276</v>
      </c>
      <c r="C248" s="30" t="s">
        <v>432</v>
      </c>
      <c r="D248" s="30" t="s">
        <v>433</v>
      </c>
      <c r="E248" s="36">
        <v>50</v>
      </c>
      <c r="F248" s="30" t="s">
        <v>8</v>
      </c>
      <c r="G248" s="30" t="s">
        <v>1569</v>
      </c>
      <c r="H248" s="36">
        <v>48</v>
      </c>
      <c r="I248" s="37">
        <v>1916.42</v>
      </c>
      <c r="J248" s="36">
        <v>2016</v>
      </c>
    </row>
    <row r="249" spans="2:10" x14ac:dyDescent="0.3">
      <c r="B249" s="30" t="s">
        <v>1277</v>
      </c>
      <c r="C249" s="30" t="s">
        <v>434</v>
      </c>
      <c r="D249" s="30" t="s">
        <v>435</v>
      </c>
      <c r="E249" s="36">
        <v>46</v>
      </c>
      <c r="F249" s="30" t="s">
        <v>8</v>
      </c>
      <c r="G249" s="30" t="s">
        <v>1569</v>
      </c>
      <c r="H249" s="36">
        <v>32</v>
      </c>
      <c r="I249" s="37">
        <v>8233.2900000000009</v>
      </c>
      <c r="J249" s="36">
        <v>2012</v>
      </c>
    </row>
    <row r="250" spans="2:10" x14ac:dyDescent="0.3">
      <c r="B250" s="30" t="s">
        <v>1278</v>
      </c>
      <c r="C250" s="30" t="s">
        <v>436</v>
      </c>
      <c r="D250" s="30" t="s">
        <v>437</v>
      </c>
      <c r="E250" s="36">
        <v>42</v>
      </c>
      <c r="F250" s="30" t="s">
        <v>13</v>
      </c>
      <c r="G250" s="30" t="s">
        <v>1564</v>
      </c>
      <c r="H250" s="36">
        <v>11</v>
      </c>
      <c r="I250" s="37">
        <v>7875.73</v>
      </c>
      <c r="J250" s="36">
        <v>2010</v>
      </c>
    </row>
    <row r="251" spans="2:10" x14ac:dyDescent="0.3">
      <c r="B251" s="30" t="s">
        <v>1279</v>
      </c>
      <c r="C251" s="30" t="s">
        <v>438</v>
      </c>
      <c r="D251" s="30" t="s">
        <v>439</v>
      </c>
      <c r="E251" s="36">
        <v>29</v>
      </c>
      <c r="F251" s="30" t="s">
        <v>8</v>
      </c>
      <c r="G251" s="30" t="s">
        <v>1566</v>
      </c>
      <c r="H251" s="36">
        <v>67</v>
      </c>
      <c r="I251" s="37">
        <v>7460.64</v>
      </c>
      <c r="J251" s="36">
        <v>2014</v>
      </c>
    </row>
    <row r="252" spans="2:10" x14ac:dyDescent="0.3">
      <c r="B252" s="30" t="s">
        <v>1280</v>
      </c>
      <c r="C252" s="30" t="s">
        <v>440</v>
      </c>
      <c r="D252" s="30" t="s">
        <v>441</v>
      </c>
      <c r="E252" s="36">
        <v>64</v>
      </c>
      <c r="F252" s="30" t="s">
        <v>13</v>
      </c>
      <c r="G252" s="30" t="s">
        <v>1568</v>
      </c>
      <c r="H252" s="36">
        <v>7</v>
      </c>
      <c r="I252" s="37">
        <v>7698.87</v>
      </c>
      <c r="J252" s="36">
        <v>2020</v>
      </c>
    </row>
    <row r="253" spans="2:10" x14ac:dyDescent="0.3">
      <c r="B253" s="30" t="s">
        <v>1281</v>
      </c>
      <c r="C253" s="30" t="s">
        <v>442</v>
      </c>
      <c r="D253" s="30" t="s">
        <v>443</v>
      </c>
      <c r="E253" s="36">
        <v>31</v>
      </c>
      <c r="F253" s="30" t="s">
        <v>8</v>
      </c>
      <c r="G253" s="30" t="s">
        <v>1566</v>
      </c>
      <c r="H253" s="36">
        <v>27</v>
      </c>
      <c r="I253" s="37">
        <v>3997.93</v>
      </c>
      <c r="J253" s="36">
        <v>2010</v>
      </c>
    </row>
    <row r="254" spans="2:10" x14ac:dyDescent="0.3">
      <c r="B254" s="30" t="s">
        <v>1282</v>
      </c>
      <c r="C254" s="30" t="s">
        <v>444</v>
      </c>
      <c r="D254" s="30" t="s">
        <v>445</v>
      </c>
      <c r="E254" s="36">
        <v>67</v>
      </c>
      <c r="F254" s="30" t="s">
        <v>13</v>
      </c>
      <c r="G254" s="30" t="s">
        <v>1565</v>
      </c>
      <c r="H254" s="36">
        <v>69</v>
      </c>
      <c r="I254" s="37">
        <v>6606.7</v>
      </c>
      <c r="J254" s="36">
        <v>2010</v>
      </c>
    </row>
    <row r="255" spans="2:10" x14ac:dyDescent="0.3">
      <c r="B255" s="30" t="s">
        <v>1283</v>
      </c>
      <c r="C255" s="30" t="s">
        <v>446</v>
      </c>
      <c r="D255" s="30" t="s">
        <v>447</v>
      </c>
      <c r="E255" s="36">
        <v>40</v>
      </c>
      <c r="F255" s="30" t="s">
        <v>13</v>
      </c>
      <c r="G255" s="30" t="s">
        <v>1564</v>
      </c>
      <c r="H255" s="36">
        <v>80</v>
      </c>
      <c r="I255" s="37">
        <v>1808.06</v>
      </c>
      <c r="J255" s="36">
        <v>2018</v>
      </c>
    </row>
    <row r="256" spans="2:10" x14ac:dyDescent="0.3">
      <c r="B256" s="30" t="s">
        <v>1284</v>
      </c>
      <c r="C256" s="30" t="s">
        <v>448</v>
      </c>
      <c r="D256" s="30" t="s">
        <v>449</v>
      </c>
      <c r="E256" s="36">
        <v>66</v>
      </c>
      <c r="F256" s="30" t="s">
        <v>8</v>
      </c>
      <c r="G256" s="30" t="s">
        <v>1565</v>
      </c>
      <c r="H256" s="36">
        <v>20</v>
      </c>
      <c r="I256" s="37">
        <v>1581.79</v>
      </c>
      <c r="J256" s="36">
        <v>2020</v>
      </c>
    </row>
    <row r="257" spans="2:10" x14ac:dyDescent="0.3">
      <c r="B257" s="30" t="s">
        <v>1285</v>
      </c>
      <c r="C257" s="30" t="s">
        <v>450</v>
      </c>
      <c r="D257" s="30" t="s">
        <v>451</v>
      </c>
      <c r="E257" s="36">
        <v>27</v>
      </c>
      <c r="F257" s="30" t="s">
        <v>13</v>
      </c>
      <c r="G257" s="30" t="s">
        <v>1566</v>
      </c>
      <c r="H257" s="36">
        <v>75</v>
      </c>
      <c r="I257" s="37">
        <v>5362.8</v>
      </c>
      <c r="J257" s="36">
        <v>2022</v>
      </c>
    </row>
    <row r="258" spans="2:10" x14ac:dyDescent="0.3">
      <c r="B258" s="30" t="s">
        <v>1286</v>
      </c>
      <c r="C258" s="30" t="s">
        <v>452</v>
      </c>
      <c r="D258" s="30" t="s">
        <v>453</v>
      </c>
      <c r="E258" s="36">
        <v>55</v>
      </c>
      <c r="F258" s="30" t="s">
        <v>8</v>
      </c>
      <c r="G258" s="30" t="s">
        <v>1569</v>
      </c>
      <c r="H258" s="36">
        <v>31</v>
      </c>
      <c r="I258" s="37">
        <v>316.64</v>
      </c>
      <c r="J258" s="36">
        <v>2011</v>
      </c>
    </row>
    <row r="259" spans="2:10" x14ac:dyDescent="0.3">
      <c r="B259" s="30" t="s">
        <v>1287</v>
      </c>
      <c r="C259" s="30" t="s">
        <v>454</v>
      </c>
      <c r="D259" s="30" t="s">
        <v>455</v>
      </c>
      <c r="E259" s="36">
        <v>68</v>
      </c>
      <c r="F259" s="30" t="s">
        <v>8</v>
      </c>
      <c r="G259" s="30" t="s">
        <v>1565</v>
      </c>
      <c r="H259" s="36">
        <v>64</v>
      </c>
      <c r="I259" s="37">
        <v>6940.88</v>
      </c>
      <c r="J259" s="36">
        <v>2022</v>
      </c>
    </row>
    <row r="260" spans="2:10" x14ac:dyDescent="0.3">
      <c r="B260" s="30" t="s">
        <v>1288</v>
      </c>
      <c r="C260" s="30" t="s">
        <v>456</v>
      </c>
      <c r="D260" s="30" t="s">
        <v>457</v>
      </c>
      <c r="E260" s="36">
        <v>65</v>
      </c>
      <c r="F260" s="30" t="s">
        <v>8</v>
      </c>
      <c r="G260" s="30" t="s">
        <v>1568</v>
      </c>
      <c r="H260" s="36">
        <v>50</v>
      </c>
      <c r="I260" s="37">
        <v>3038.28</v>
      </c>
      <c r="J260" s="36">
        <v>2016</v>
      </c>
    </row>
    <row r="261" spans="2:10" x14ac:dyDescent="0.3">
      <c r="B261" s="30" t="s">
        <v>1289</v>
      </c>
      <c r="C261" s="30" t="s">
        <v>458</v>
      </c>
      <c r="D261" s="30" t="s">
        <v>459</v>
      </c>
      <c r="E261" s="36">
        <v>41</v>
      </c>
      <c r="F261" s="30" t="s">
        <v>13</v>
      </c>
      <c r="G261" s="30" t="s">
        <v>1564</v>
      </c>
      <c r="H261" s="36">
        <v>84</v>
      </c>
      <c r="I261" s="37">
        <v>8620.5400000000009</v>
      </c>
      <c r="J261" s="36">
        <v>2012</v>
      </c>
    </row>
    <row r="262" spans="2:10" x14ac:dyDescent="0.3">
      <c r="B262" s="30" t="s">
        <v>1290</v>
      </c>
      <c r="C262" s="30" t="s">
        <v>460</v>
      </c>
      <c r="D262" s="30" t="s">
        <v>461</v>
      </c>
      <c r="E262" s="36">
        <v>61</v>
      </c>
      <c r="F262" s="30" t="s">
        <v>8</v>
      </c>
      <c r="G262" s="30" t="s">
        <v>1568</v>
      </c>
      <c r="H262" s="36">
        <v>42</v>
      </c>
      <c r="I262" s="37">
        <v>205.6</v>
      </c>
      <c r="J262" s="36">
        <v>2021</v>
      </c>
    </row>
    <row r="263" spans="2:10" x14ac:dyDescent="0.3">
      <c r="B263" s="30" t="s">
        <v>1291</v>
      </c>
      <c r="C263" s="30" t="s">
        <v>462</v>
      </c>
      <c r="D263" s="30" t="s">
        <v>463</v>
      </c>
      <c r="E263" s="36">
        <v>45</v>
      </c>
      <c r="F263" s="30" t="s">
        <v>13</v>
      </c>
      <c r="G263" s="30" t="s">
        <v>1564</v>
      </c>
      <c r="H263" s="36">
        <v>36</v>
      </c>
      <c r="I263" s="37">
        <v>5746.01</v>
      </c>
      <c r="J263" s="36">
        <v>2019</v>
      </c>
    </row>
    <row r="264" spans="2:10" x14ac:dyDescent="0.3">
      <c r="B264" s="30" t="s">
        <v>1292</v>
      </c>
      <c r="C264" s="30" t="s">
        <v>464</v>
      </c>
      <c r="D264" s="30" t="s">
        <v>465</v>
      </c>
      <c r="E264" s="36">
        <v>38</v>
      </c>
      <c r="F264" s="30" t="s">
        <v>13</v>
      </c>
      <c r="G264" s="30" t="s">
        <v>1564</v>
      </c>
      <c r="H264" s="36">
        <v>47</v>
      </c>
      <c r="I264" s="37">
        <v>2614.73</v>
      </c>
      <c r="J264" s="36">
        <v>2012</v>
      </c>
    </row>
    <row r="265" spans="2:10" x14ac:dyDescent="0.3">
      <c r="B265" s="30" t="s">
        <v>1293</v>
      </c>
      <c r="C265" s="30" t="s">
        <v>466</v>
      </c>
      <c r="D265" s="30" t="s">
        <v>467</v>
      </c>
      <c r="E265" s="36">
        <v>22</v>
      </c>
      <c r="F265" s="30" t="s">
        <v>8</v>
      </c>
      <c r="G265" s="30" t="s">
        <v>1567</v>
      </c>
      <c r="H265" s="36">
        <v>97</v>
      </c>
      <c r="I265" s="37">
        <v>7756.7</v>
      </c>
      <c r="J265" s="36">
        <v>2018</v>
      </c>
    </row>
    <row r="266" spans="2:10" x14ac:dyDescent="0.3">
      <c r="B266" s="30" t="s">
        <v>1294</v>
      </c>
      <c r="C266" s="30" t="s">
        <v>468</v>
      </c>
      <c r="D266" s="30" t="s">
        <v>469</v>
      </c>
      <c r="E266" s="36">
        <v>68</v>
      </c>
      <c r="F266" s="30" t="s">
        <v>13</v>
      </c>
      <c r="G266" s="30" t="s">
        <v>1565</v>
      </c>
      <c r="H266" s="36">
        <v>61</v>
      </c>
      <c r="I266" s="37">
        <v>4880.91</v>
      </c>
      <c r="J266" s="36">
        <v>2013</v>
      </c>
    </row>
    <row r="267" spans="2:10" x14ac:dyDescent="0.3">
      <c r="B267" s="30" t="s">
        <v>1295</v>
      </c>
      <c r="C267" s="30" t="s">
        <v>470</v>
      </c>
      <c r="D267" s="30" t="s">
        <v>471</v>
      </c>
      <c r="E267" s="36">
        <v>21</v>
      </c>
      <c r="F267" s="30" t="s">
        <v>8</v>
      </c>
      <c r="G267" s="30" t="s">
        <v>1567</v>
      </c>
      <c r="H267" s="36">
        <v>90</v>
      </c>
      <c r="I267" s="37">
        <v>748.68</v>
      </c>
      <c r="J267" s="36">
        <v>2019</v>
      </c>
    </row>
    <row r="268" spans="2:10" x14ac:dyDescent="0.3">
      <c r="B268" s="30" t="s">
        <v>1296</v>
      </c>
      <c r="C268" s="30" t="s">
        <v>472</v>
      </c>
      <c r="D268" s="30" t="s">
        <v>473</v>
      </c>
      <c r="E268" s="36">
        <v>51</v>
      </c>
      <c r="F268" s="30" t="s">
        <v>8</v>
      </c>
      <c r="G268" s="30" t="s">
        <v>1569</v>
      </c>
      <c r="H268" s="36">
        <v>31</v>
      </c>
      <c r="I268" s="37">
        <v>8653.0400000000009</v>
      </c>
      <c r="J268" s="36">
        <v>2020</v>
      </c>
    </row>
    <row r="269" spans="2:10" x14ac:dyDescent="0.3">
      <c r="B269" s="30" t="s">
        <v>1297</v>
      </c>
      <c r="C269" s="30" t="s">
        <v>474</v>
      </c>
      <c r="D269" s="30" t="s">
        <v>475</v>
      </c>
      <c r="E269" s="36">
        <v>54</v>
      </c>
      <c r="F269" s="30" t="s">
        <v>13</v>
      </c>
      <c r="G269" s="30" t="s">
        <v>1569</v>
      </c>
      <c r="H269" s="36">
        <v>66</v>
      </c>
      <c r="I269" s="37">
        <v>1143</v>
      </c>
      <c r="J269" s="36">
        <v>2012</v>
      </c>
    </row>
    <row r="270" spans="2:10" x14ac:dyDescent="0.3">
      <c r="B270" s="30" t="s">
        <v>1298</v>
      </c>
      <c r="C270" s="30" t="s">
        <v>476</v>
      </c>
      <c r="D270" s="30" t="s">
        <v>477</v>
      </c>
      <c r="E270" s="36">
        <v>67</v>
      </c>
      <c r="F270" s="30" t="s">
        <v>8</v>
      </c>
      <c r="G270" s="30" t="s">
        <v>1565</v>
      </c>
      <c r="H270" s="36">
        <v>58</v>
      </c>
      <c r="I270" s="37">
        <v>290.58</v>
      </c>
      <c r="J270" s="36">
        <v>2011</v>
      </c>
    </row>
    <row r="271" spans="2:10" x14ac:dyDescent="0.3">
      <c r="B271" s="30" t="s">
        <v>1299</v>
      </c>
      <c r="C271" s="30" t="s">
        <v>478</v>
      </c>
      <c r="D271" s="30" t="s">
        <v>479</v>
      </c>
      <c r="E271" s="36">
        <v>42</v>
      </c>
      <c r="F271" s="30" t="s">
        <v>13</v>
      </c>
      <c r="G271" s="30" t="s">
        <v>1564</v>
      </c>
      <c r="H271" s="36">
        <v>67</v>
      </c>
      <c r="I271" s="37">
        <v>5130.9799999999996</v>
      </c>
      <c r="J271" s="36">
        <v>2022</v>
      </c>
    </row>
    <row r="272" spans="2:10" x14ac:dyDescent="0.3">
      <c r="B272" s="30" t="s">
        <v>1300</v>
      </c>
      <c r="C272" s="30" t="s">
        <v>480</v>
      </c>
      <c r="D272" s="30" t="s">
        <v>481</v>
      </c>
      <c r="E272" s="36">
        <v>57</v>
      </c>
      <c r="F272" s="30" t="s">
        <v>13</v>
      </c>
      <c r="G272" s="30" t="s">
        <v>1568</v>
      </c>
      <c r="H272" s="36">
        <v>99</v>
      </c>
      <c r="I272" s="37">
        <v>1769.1</v>
      </c>
      <c r="J272" s="36">
        <v>2023</v>
      </c>
    </row>
    <row r="273" spans="2:10" x14ac:dyDescent="0.3">
      <c r="B273" s="30" t="s">
        <v>1301</v>
      </c>
      <c r="C273" s="30" t="s">
        <v>482</v>
      </c>
      <c r="D273" s="30" t="s">
        <v>483</v>
      </c>
      <c r="E273" s="36">
        <v>21</v>
      </c>
      <c r="F273" s="30" t="s">
        <v>8</v>
      </c>
      <c r="G273" s="30" t="s">
        <v>1567</v>
      </c>
      <c r="H273" s="36">
        <v>47</v>
      </c>
      <c r="I273" s="37">
        <v>1444.25</v>
      </c>
      <c r="J273" s="36">
        <v>2020</v>
      </c>
    </row>
    <row r="274" spans="2:10" x14ac:dyDescent="0.3">
      <c r="B274" s="30" t="s">
        <v>1302</v>
      </c>
      <c r="C274" s="30" t="s">
        <v>484</v>
      </c>
      <c r="D274" s="30" t="s">
        <v>485</v>
      </c>
      <c r="E274" s="36">
        <v>66</v>
      </c>
      <c r="F274" s="30" t="s">
        <v>8</v>
      </c>
      <c r="G274" s="30" t="s">
        <v>1565</v>
      </c>
      <c r="H274" s="36">
        <v>77</v>
      </c>
      <c r="I274" s="37">
        <v>9049.43</v>
      </c>
      <c r="J274" s="36">
        <v>2018</v>
      </c>
    </row>
    <row r="275" spans="2:10" x14ac:dyDescent="0.3">
      <c r="B275" s="30" t="s">
        <v>1303</v>
      </c>
      <c r="C275" s="30" t="s">
        <v>486</v>
      </c>
      <c r="D275" s="30" t="s">
        <v>487</v>
      </c>
      <c r="E275" s="36">
        <v>48</v>
      </c>
      <c r="F275" s="30" t="s">
        <v>13</v>
      </c>
      <c r="G275" s="30" t="s">
        <v>1569</v>
      </c>
      <c r="H275" s="36">
        <v>47</v>
      </c>
      <c r="I275" s="37">
        <v>3200.41</v>
      </c>
      <c r="J275" s="36">
        <v>2023</v>
      </c>
    </row>
    <row r="276" spans="2:10" x14ac:dyDescent="0.3">
      <c r="B276" s="30" t="s">
        <v>1304</v>
      </c>
      <c r="C276" s="30" t="s">
        <v>488</v>
      </c>
      <c r="D276" s="30" t="s">
        <v>489</v>
      </c>
      <c r="E276" s="36">
        <v>60</v>
      </c>
      <c r="F276" s="30" t="s">
        <v>13</v>
      </c>
      <c r="G276" s="30" t="s">
        <v>1568</v>
      </c>
      <c r="H276" s="36">
        <v>60</v>
      </c>
      <c r="I276" s="37">
        <v>8188.52</v>
      </c>
      <c r="J276" s="36">
        <v>2018</v>
      </c>
    </row>
    <row r="277" spans="2:10" x14ac:dyDescent="0.3">
      <c r="B277" s="30" t="s">
        <v>1305</v>
      </c>
      <c r="C277" s="30" t="s">
        <v>490</v>
      </c>
      <c r="D277" s="30" t="s">
        <v>491</v>
      </c>
      <c r="E277" s="36">
        <v>35</v>
      </c>
      <c r="F277" s="30" t="s">
        <v>8</v>
      </c>
      <c r="G277" s="30" t="s">
        <v>1566</v>
      </c>
      <c r="H277" s="36">
        <v>33</v>
      </c>
      <c r="I277" s="37">
        <v>9233.93</v>
      </c>
      <c r="J277" s="36">
        <v>2019</v>
      </c>
    </row>
    <row r="278" spans="2:10" x14ac:dyDescent="0.3">
      <c r="B278" s="30" t="s">
        <v>1306</v>
      </c>
      <c r="C278" s="30" t="s">
        <v>492</v>
      </c>
      <c r="D278" s="30" t="s">
        <v>493</v>
      </c>
      <c r="E278" s="36">
        <v>60</v>
      </c>
      <c r="F278" s="30" t="s">
        <v>8</v>
      </c>
      <c r="G278" s="30" t="s">
        <v>1568</v>
      </c>
      <c r="H278" s="36">
        <v>35</v>
      </c>
      <c r="I278" s="37">
        <v>6125.2</v>
      </c>
      <c r="J278" s="36">
        <v>2021</v>
      </c>
    </row>
    <row r="279" spans="2:10" x14ac:dyDescent="0.3">
      <c r="B279" s="30" t="s">
        <v>1307</v>
      </c>
      <c r="C279" s="30" t="s">
        <v>494</v>
      </c>
      <c r="D279" s="30" t="s">
        <v>495</v>
      </c>
      <c r="E279" s="36">
        <v>27</v>
      </c>
      <c r="F279" s="30" t="s">
        <v>8</v>
      </c>
      <c r="G279" s="30" t="s">
        <v>1566</v>
      </c>
      <c r="H279" s="36">
        <v>68</v>
      </c>
      <c r="I279" s="37">
        <v>5695.16</v>
      </c>
      <c r="J279" s="36">
        <v>2011</v>
      </c>
    </row>
    <row r="280" spans="2:10" x14ac:dyDescent="0.3">
      <c r="B280" s="30" t="s">
        <v>1308</v>
      </c>
      <c r="C280" s="30" t="s">
        <v>496</v>
      </c>
      <c r="D280" s="30" t="s">
        <v>497</v>
      </c>
      <c r="E280" s="36">
        <v>52</v>
      </c>
      <c r="F280" s="30" t="s">
        <v>8</v>
      </c>
      <c r="G280" s="30" t="s">
        <v>1569</v>
      </c>
      <c r="H280" s="36">
        <v>21</v>
      </c>
      <c r="I280" s="37">
        <v>2795.46</v>
      </c>
      <c r="J280" s="36">
        <v>2012</v>
      </c>
    </row>
    <row r="281" spans="2:10" x14ac:dyDescent="0.3">
      <c r="B281" s="30" t="s">
        <v>1309</v>
      </c>
      <c r="C281" s="30" t="s">
        <v>498</v>
      </c>
      <c r="D281" s="30" t="s">
        <v>499</v>
      </c>
      <c r="E281" s="36">
        <v>37</v>
      </c>
      <c r="F281" s="30" t="s">
        <v>13</v>
      </c>
      <c r="G281" s="30" t="s">
        <v>1564</v>
      </c>
      <c r="H281" s="36">
        <v>56</v>
      </c>
      <c r="I281" s="37">
        <v>683.87</v>
      </c>
      <c r="J281" s="36">
        <v>2021</v>
      </c>
    </row>
    <row r="282" spans="2:10" x14ac:dyDescent="0.3">
      <c r="B282" s="30" t="s">
        <v>1310</v>
      </c>
      <c r="C282" s="30" t="s">
        <v>500</v>
      </c>
      <c r="D282" s="30" t="s">
        <v>501</v>
      </c>
      <c r="E282" s="36">
        <v>68</v>
      </c>
      <c r="F282" s="30" t="s">
        <v>8</v>
      </c>
      <c r="G282" s="30" t="s">
        <v>1565</v>
      </c>
      <c r="H282" s="36">
        <v>30</v>
      </c>
      <c r="I282" s="37">
        <v>8388.64</v>
      </c>
      <c r="J282" s="36">
        <v>2019</v>
      </c>
    </row>
    <row r="283" spans="2:10" x14ac:dyDescent="0.3">
      <c r="B283" s="30" t="s">
        <v>1311</v>
      </c>
      <c r="C283" s="30" t="s">
        <v>502</v>
      </c>
      <c r="D283" s="30" t="s">
        <v>503</v>
      </c>
      <c r="E283" s="36">
        <v>20</v>
      </c>
      <c r="F283" s="30" t="s">
        <v>13</v>
      </c>
      <c r="G283" s="30" t="s">
        <v>1567</v>
      </c>
      <c r="H283" s="36">
        <v>45</v>
      </c>
      <c r="I283" s="37">
        <v>5821.78</v>
      </c>
      <c r="J283" s="36">
        <v>2017</v>
      </c>
    </row>
    <row r="284" spans="2:10" x14ac:dyDescent="0.3">
      <c r="B284" s="30" t="s">
        <v>1312</v>
      </c>
      <c r="C284" s="30" t="s">
        <v>504</v>
      </c>
      <c r="D284" s="30" t="s">
        <v>505</v>
      </c>
      <c r="E284" s="36">
        <v>20</v>
      </c>
      <c r="F284" s="30" t="s">
        <v>13</v>
      </c>
      <c r="G284" s="30" t="s">
        <v>1567</v>
      </c>
      <c r="H284" s="36">
        <v>74</v>
      </c>
      <c r="I284" s="37">
        <v>4289.7700000000004</v>
      </c>
      <c r="J284" s="36">
        <v>2013</v>
      </c>
    </row>
    <row r="285" spans="2:10" x14ac:dyDescent="0.3">
      <c r="B285" s="30" t="s">
        <v>1313</v>
      </c>
      <c r="C285" s="30" t="s">
        <v>506</v>
      </c>
      <c r="D285" s="30" t="s">
        <v>507</v>
      </c>
      <c r="E285" s="36">
        <v>67</v>
      </c>
      <c r="F285" s="30" t="s">
        <v>13</v>
      </c>
      <c r="G285" s="30" t="s">
        <v>1565</v>
      </c>
      <c r="H285" s="36">
        <v>99</v>
      </c>
      <c r="I285" s="37">
        <v>6166.4</v>
      </c>
      <c r="J285" s="36">
        <v>2019</v>
      </c>
    </row>
    <row r="286" spans="2:10" x14ac:dyDescent="0.3">
      <c r="B286" s="30" t="s">
        <v>1314</v>
      </c>
      <c r="C286" s="30" t="s">
        <v>508</v>
      </c>
      <c r="D286" s="30" t="s">
        <v>509</v>
      </c>
      <c r="E286" s="36">
        <v>34</v>
      </c>
      <c r="F286" s="30" t="s">
        <v>8</v>
      </c>
      <c r="G286" s="30" t="s">
        <v>1566</v>
      </c>
      <c r="H286" s="36">
        <v>33</v>
      </c>
      <c r="I286" s="37">
        <v>8869.17</v>
      </c>
      <c r="J286" s="36">
        <v>2012</v>
      </c>
    </row>
    <row r="287" spans="2:10" x14ac:dyDescent="0.3">
      <c r="B287" s="30" t="s">
        <v>1315</v>
      </c>
      <c r="C287" s="30" t="s">
        <v>510</v>
      </c>
      <c r="D287" s="30" t="s">
        <v>511</v>
      </c>
      <c r="E287" s="36">
        <v>48</v>
      </c>
      <c r="F287" s="30" t="s">
        <v>8</v>
      </c>
      <c r="G287" s="30" t="s">
        <v>1569</v>
      </c>
      <c r="H287" s="36">
        <v>6</v>
      </c>
      <c r="I287" s="37">
        <v>2234.44</v>
      </c>
      <c r="J287" s="36">
        <v>2022</v>
      </c>
    </row>
    <row r="288" spans="2:10" x14ac:dyDescent="0.3">
      <c r="B288" s="30" t="s">
        <v>1316</v>
      </c>
      <c r="C288" s="30" t="s">
        <v>512</v>
      </c>
      <c r="D288" s="30" t="s">
        <v>513</v>
      </c>
      <c r="E288" s="36">
        <v>21</v>
      </c>
      <c r="F288" s="30" t="s">
        <v>13</v>
      </c>
      <c r="G288" s="30" t="s">
        <v>1567</v>
      </c>
      <c r="H288" s="36">
        <v>59</v>
      </c>
      <c r="I288" s="37">
        <v>5096.34</v>
      </c>
      <c r="J288" s="36">
        <v>2018</v>
      </c>
    </row>
    <row r="289" spans="2:10" x14ac:dyDescent="0.3">
      <c r="B289" s="30" t="s">
        <v>1317</v>
      </c>
      <c r="C289" s="30" t="s">
        <v>514</v>
      </c>
      <c r="D289" s="30" t="s">
        <v>515</v>
      </c>
      <c r="E289" s="36">
        <v>46</v>
      </c>
      <c r="F289" s="30" t="s">
        <v>8</v>
      </c>
      <c r="G289" s="30" t="s">
        <v>1569</v>
      </c>
      <c r="H289" s="36">
        <v>33</v>
      </c>
      <c r="I289" s="37">
        <v>6649.41</v>
      </c>
      <c r="J289" s="36">
        <v>2017</v>
      </c>
    </row>
    <row r="290" spans="2:10" x14ac:dyDescent="0.3">
      <c r="B290" s="30" t="s">
        <v>1318</v>
      </c>
      <c r="C290" s="30" t="s">
        <v>516</v>
      </c>
      <c r="D290" s="30" t="s">
        <v>517</v>
      </c>
      <c r="E290" s="36">
        <v>49</v>
      </c>
      <c r="F290" s="30" t="s">
        <v>8</v>
      </c>
      <c r="G290" s="30" t="s">
        <v>1569</v>
      </c>
      <c r="H290" s="36">
        <v>96</v>
      </c>
      <c r="I290" s="37">
        <v>1129.52</v>
      </c>
      <c r="J290" s="36">
        <v>2012</v>
      </c>
    </row>
    <row r="291" spans="2:10" x14ac:dyDescent="0.3">
      <c r="B291" s="30" t="s">
        <v>1319</v>
      </c>
      <c r="C291" s="30" t="s">
        <v>518</v>
      </c>
      <c r="D291" s="30" t="s">
        <v>519</v>
      </c>
      <c r="E291" s="36">
        <v>58</v>
      </c>
      <c r="F291" s="30" t="s">
        <v>8</v>
      </c>
      <c r="G291" s="30" t="s">
        <v>1568</v>
      </c>
      <c r="H291" s="36">
        <v>24</v>
      </c>
      <c r="I291" s="37">
        <v>8030.4</v>
      </c>
      <c r="J291" s="36">
        <v>2020</v>
      </c>
    </row>
    <row r="292" spans="2:10" x14ac:dyDescent="0.3">
      <c r="B292" s="30" t="s">
        <v>1320</v>
      </c>
      <c r="C292" s="30" t="s">
        <v>520</v>
      </c>
      <c r="D292" s="30" t="s">
        <v>521</v>
      </c>
      <c r="E292" s="36">
        <v>67</v>
      </c>
      <c r="F292" s="30" t="s">
        <v>13</v>
      </c>
      <c r="G292" s="30" t="s">
        <v>1565</v>
      </c>
      <c r="H292" s="36">
        <v>62</v>
      </c>
      <c r="I292" s="37">
        <v>5465.81</v>
      </c>
      <c r="J292" s="36">
        <v>2012</v>
      </c>
    </row>
    <row r="293" spans="2:10" x14ac:dyDescent="0.3">
      <c r="B293" s="30" t="s">
        <v>1321</v>
      </c>
      <c r="C293" s="30" t="s">
        <v>522</v>
      </c>
      <c r="D293" s="30" t="s">
        <v>523</v>
      </c>
      <c r="E293" s="36">
        <v>66</v>
      </c>
      <c r="F293" s="30" t="s">
        <v>13</v>
      </c>
      <c r="G293" s="30" t="s">
        <v>1565</v>
      </c>
      <c r="H293" s="36">
        <v>74</v>
      </c>
      <c r="I293" s="37">
        <v>3213.73</v>
      </c>
      <c r="J293" s="36">
        <v>2023</v>
      </c>
    </row>
    <row r="294" spans="2:10" x14ac:dyDescent="0.3">
      <c r="B294" s="30" t="s">
        <v>1322</v>
      </c>
      <c r="C294" s="30" t="s">
        <v>524</v>
      </c>
      <c r="D294" s="30" t="s">
        <v>525</v>
      </c>
      <c r="E294" s="36">
        <v>63</v>
      </c>
      <c r="F294" s="30" t="s">
        <v>8</v>
      </c>
      <c r="G294" s="30" t="s">
        <v>1568</v>
      </c>
      <c r="H294" s="36">
        <v>12</v>
      </c>
      <c r="I294" s="37">
        <v>9037.94</v>
      </c>
      <c r="J294" s="36">
        <v>2021</v>
      </c>
    </row>
    <row r="295" spans="2:10" x14ac:dyDescent="0.3">
      <c r="B295" s="30" t="s">
        <v>1323</v>
      </c>
      <c r="C295" s="30" t="s">
        <v>526</v>
      </c>
      <c r="D295" s="30" t="s">
        <v>527</v>
      </c>
      <c r="E295" s="36">
        <v>62</v>
      </c>
      <c r="F295" s="30" t="s">
        <v>8</v>
      </c>
      <c r="G295" s="30" t="s">
        <v>1568</v>
      </c>
      <c r="H295" s="36">
        <v>17</v>
      </c>
      <c r="I295" s="37">
        <v>6265.8</v>
      </c>
      <c r="J295" s="36">
        <v>2022</v>
      </c>
    </row>
    <row r="296" spans="2:10" x14ac:dyDescent="0.3">
      <c r="B296" s="30" t="s">
        <v>1324</v>
      </c>
      <c r="C296" s="30" t="s">
        <v>528</v>
      </c>
      <c r="D296" s="30" t="s">
        <v>529</v>
      </c>
      <c r="E296" s="36">
        <v>67</v>
      </c>
      <c r="F296" s="30" t="s">
        <v>13</v>
      </c>
      <c r="G296" s="30" t="s">
        <v>1565</v>
      </c>
      <c r="H296" s="36">
        <v>83</v>
      </c>
      <c r="I296" s="37">
        <v>7514.28</v>
      </c>
      <c r="J296" s="36">
        <v>2021</v>
      </c>
    </row>
    <row r="297" spans="2:10" x14ac:dyDescent="0.3">
      <c r="B297" s="30" t="s">
        <v>1325</v>
      </c>
      <c r="C297" s="30" t="s">
        <v>530</v>
      </c>
      <c r="D297" s="30" t="s">
        <v>531</v>
      </c>
      <c r="E297" s="36">
        <v>22</v>
      </c>
      <c r="F297" s="30" t="s">
        <v>8</v>
      </c>
      <c r="G297" s="30" t="s">
        <v>1567</v>
      </c>
      <c r="H297" s="36">
        <v>45</v>
      </c>
      <c r="I297" s="37">
        <v>1065.99</v>
      </c>
      <c r="J297" s="36">
        <v>2021</v>
      </c>
    </row>
    <row r="298" spans="2:10" x14ac:dyDescent="0.3">
      <c r="B298" s="30" t="s">
        <v>1326</v>
      </c>
      <c r="C298" s="30" t="s">
        <v>532</v>
      </c>
      <c r="D298" s="30" t="s">
        <v>533</v>
      </c>
      <c r="E298" s="36">
        <v>31</v>
      </c>
      <c r="F298" s="30" t="s">
        <v>8</v>
      </c>
      <c r="G298" s="30" t="s">
        <v>1566</v>
      </c>
      <c r="H298" s="36">
        <v>7</v>
      </c>
      <c r="I298" s="37">
        <v>3778.83</v>
      </c>
      <c r="J298" s="36">
        <v>2022</v>
      </c>
    </row>
    <row r="299" spans="2:10" x14ac:dyDescent="0.3">
      <c r="B299" s="30" t="s">
        <v>1327</v>
      </c>
      <c r="C299" s="30" t="s">
        <v>534</v>
      </c>
      <c r="D299" s="30" t="s">
        <v>535</v>
      </c>
      <c r="E299" s="36">
        <v>55</v>
      </c>
      <c r="F299" s="30" t="s">
        <v>8</v>
      </c>
      <c r="G299" s="30" t="s">
        <v>1569</v>
      </c>
      <c r="H299" s="36">
        <v>68</v>
      </c>
      <c r="I299" s="37">
        <v>3306.99</v>
      </c>
      <c r="J299" s="36">
        <v>2023</v>
      </c>
    </row>
    <row r="300" spans="2:10" x14ac:dyDescent="0.3">
      <c r="B300" s="30" t="s">
        <v>1328</v>
      </c>
      <c r="C300" s="30" t="s">
        <v>536</v>
      </c>
      <c r="D300" s="30" t="s">
        <v>537</v>
      </c>
      <c r="E300" s="36">
        <v>55</v>
      </c>
      <c r="F300" s="30" t="s">
        <v>13</v>
      </c>
      <c r="G300" s="30" t="s">
        <v>1569</v>
      </c>
      <c r="H300" s="36">
        <v>43</v>
      </c>
      <c r="I300" s="37">
        <v>9930.39</v>
      </c>
      <c r="J300" s="36">
        <v>2015</v>
      </c>
    </row>
    <row r="301" spans="2:10" x14ac:dyDescent="0.3">
      <c r="B301" s="30" t="s">
        <v>1329</v>
      </c>
      <c r="C301" s="30" t="s">
        <v>538</v>
      </c>
      <c r="D301" s="30" t="s">
        <v>539</v>
      </c>
      <c r="E301" s="36">
        <v>31</v>
      </c>
      <c r="F301" s="30" t="s">
        <v>8</v>
      </c>
      <c r="G301" s="30" t="s">
        <v>1566</v>
      </c>
      <c r="H301" s="36">
        <v>66</v>
      </c>
      <c r="I301" s="37">
        <v>2902.48</v>
      </c>
      <c r="J301" s="36">
        <v>2020</v>
      </c>
    </row>
    <row r="302" spans="2:10" x14ac:dyDescent="0.3">
      <c r="B302" s="30" t="s">
        <v>1330</v>
      </c>
      <c r="C302" s="30" t="s">
        <v>540</v>
      </c>
      <c r="D302" s="30" t="s">
        <v>541</v>
      </c>
      <c r="E302" s="36">
        <v>36</v>
      </c>
      <c r="F302" s="30" t="s">
        <v>13</v>
      </c>
      <c r="G302" s="30" t="s">
        <v>1564</v>
      </c>
      <c r="H302" s="36">
        <v>19</v>
      </c>
      <c r="I302" s="37">
        <v>3794.8</v>
      </c>
      <c r="J302" s="36">
        <v>2017</v>
      </c>
    </row>
    <row r="303" spans="2:10" x14ac:dyDescent="0.3">
      <c r="B303" s="30" t="s">
        <v>1331</v>
      </c>
      <c r="C303" s="30" t="s">
        <v>542</v>
      </c>
      <c r="D303" s="30" t="s">
        <v>543</v>
      </c>
      <c r="E303" s="36">
        <v>67</v>
      </c>
      <c r="F303" s="30" t="s">
        <v>8</v>
      </c>
      <c r="G303" s="30" t="s">
        <v>1565</v>
      </c>
      <c r="H303" s="36">
        <v>34</v>
      </c>
      <c r="I303" s="37">
        <v>8818.56</v>
      </c>
      <c r="J303" s="36">
        <v>2016</v>
      </c>
    </row>
    <row r="304" spans="2:10" x14ac:dyDescent="0.3">
      <c r="B304" s="30" t="s">
        <v>1332</v>
      </c>
      <c r="C304" s="30" t="s">
        <v>544</v>
      </c>
      <c r="D304" s="30" t="s">
        <v>545</v>
      </c>
      <c r="E304" s="36">
        <v>49</v>
      </c>
      <c r="F304" s="30" t="s">
        <v>8</v>
      </c>
      <c r="G304" s="30" t="s">
        <v>1569</v>
      </c>
      <c r="H304" s="36">
        <v>83</v>
      </c>
      <c r="I304" s="37">
        <v>9333.86</v>
      </c>
      <c r="J304" s="36">
        <v>2014</v>
      </c>
    </row>
    <row r="305" spans="2:10" x14ac:dyDescent="0.3">
      <c r="B305" s="30" t="s">
        <v>1333</v>
      </c>
      <c r="C305" s="30" t="s">
        <v>546</v>
      </c>
      <c r="D305" s="30" t="s">
        <v>547</v>
      </c>
      <c r="E305" s="36">
        <v>43</v>
      </c>
      <c r="F305" s="30" t="s">
        <v>13</v>
      </c>
      <c r="G305" s="30" t="s">
        <v>1564</v>
      </c>
      <c r="H305" s="36">
        <v>48</v>
      </c>
      <c r="I305" s="37">
        <v>6334.77</v>
      </c>
      <c r="J305" s="36">
        <v>2017</v>
      </c>
    </row>
    <row r="306" spans="2:10" x14ac:dyDescent="0.3">
      <c r="B306" s="30" t="s">
        <v>1334</v>
      </c>
      <c r="C306" s="30" t="s">
        <v>548</v>
      </c>
      <c r="D306" s="30" t="s">
        <v>549</v>
      </c>
      <c r="E306" s="36">
        <v>20</v>
      </c>
      <c r="F306" s="30" t="s">
        <v>13</v>
      </c>
      <c r="G306" s="30" t="s">
        <v>1567</v>
      </c>
      <c r="H306" s="36">
        <v>67</v>
      </c>
      <c r="I306" s="37">
        <v>1865.58</v>
      </c>
      <c r="J306" s="36">
        <v>2013</v>
      </c>
    </row>
    <row r="307" spans="2:10" x14ac:dyDescent="0.3">
      <c r="B307" s="30" t="s">
        <v>1335</v>
      </c>
      <c r="C307" s="30" t="s">
        <v>550</v>
      </c>
      <c r="D307" s="30" t="s">
        <v>551</v>
      </c>
      <c r="E307" s="36">
        <v>42</v>
      </c>
      <c r="F307" s="30" t="s">
        <v>13</v>
      </c>
      <c r="G307" s="30" t="s">
        <v>1564</v>
      </c>
      <c r="H307" s="36">
        <v>38</v>
      </c>
      <c r="I307" s="37">
        <v>3736.51</v>
      </c>
      <c r="J307" s="36">
        <v>2019</v>
      </c>
    </row>
    <row r="308" spans="2:10" x14ac:dyDescent="0.3">
      <c r="B308" s="30" t="s">
        <v>1336</v>
      </c>
      <c r="C308" s="30" t="s">
        <v>552</v>
      </c>
      <c r="D308" s="30" t="s">
        <v>553</v>
      </c>
      <c r="E308" s="36">
        <v>45</v>
      </c>
      <c r="F308" s="30" t="s">
        <v>13</v>
      </c>
      <c r="G308" s="30" t="s">
        <v>1564</v>
      </c>
      <c r="H308" s="36">
        <v>30</v>
      </c>
      <c r="I308" s="37">
        <v>4893.26</v>
      </c>
      <c r="J308" s="36">
        <v>2010</v>
      </c>
    </row>
    <row r="309" spans="2:10" x14ac:dyDescent="0.3">
      <c r="B309" s="30" t="s">
        <v>1337</v>
      </c>
      <c r="C309" s="30" t="s">
        <v>554</v>
      </c>
      <c r="D309" s="30" t="s">
        <v>555</v>
      </c>
      <c r="E309" s="36">
        <v>41</v>
      </c>
      <c r="F309" s="30" t="s">
        <v>13</v>
      </c>
      <c r="G309" s="30" t="s">
        <v>1564</v>
      </c>
      <c r="H309" s="36">
        <v>81</v>
      </c>
      <c r="I309" s="37">
        <v>478.91</v>
      </c>
      <c r="J309" s="36">
        <v>2015</v>
      </c>
    </row>
    <row r="310" spans="2:10" x14ac:dyDescent="0.3">
      <c r="B310" s="30" t="s">
        <v>1338</v>
      </c>
      <c r="C310" s="30" t="s">
        <v>556</v>
      </c>
      <c r="D310" s="30" t="s">
        <v>557</v>
      </c>
      <c r="E310" s="36">
        <v>67</v>
      </c>
      <c r="F310" s="30" t="s">
        <v>13</v>
      </c>
      <c r="G310" s="30" t="s">
        <v>1565</v>
      </c>
      <c r="H310" s="36">
        <v>4</v>
      </c>
      <c r="I310" s="37">
        <v>154.69</v>
      </c>
      <c r="J310" s="36">
        <v>2012</v>
      </c>
    </row>
    <row r="311" spans="2:10" x14ac:dyDescent="0.3">
      <c r="B311" s="30" t="s">
        <v>1339</v>
      </c>
      <c r="C311" s="30" t="s">
        <v>558</v>
      </c>
      <c r="D311" s="30" t="s">
        <v>559</v>
      </c>
      <c r="E311" s="36">
        <v>18</v>
      </c>
      <c r="F311" s="30" t="s">
        <v>8</v>
      </c>
      <c r="G311" s="30" t="s">
        <v>1567</v>
      </c>
      <c r="H311" s="36">
        <v>18</v>
      </c>
      <c r="I311" s="37">
        <v>7313.68</v>
      </c>
      <c r="J311" s="36">
        <v>2017</v>
      </c>
    </row>
    <row r="312" spans="2:10" x14ac:dyDescent="0.3">
      <c r="B312" s="30" t="s">
        <v>1340</v>
      </c>
      <c r="C312" s="30" t="s">
        <v>560</v>
      </c>
      <c r="D312" s="30" t="s">
        <v>561</v>
      </c>
      <c r="E312" s="36">
        <v>68</v>
      </c>
      <c r="F312" s="30" t="s">
        <v>8</v>
      </c>
      <c r="G312" s="30" t="s">
        <v>1565</v>
      </c>
      <c r="H312" s="36">
        <v>41</v>
      </c>
      <c r="I312" s="37">
        <v>7925.37</v>
      </c>
      <c r="J312" s="36">
        <v>2022</v>
      </c>
    </row>
    <row r="313" spans="2:10" x14ac:dyDescent="0.3">
      <c r="B313" s="30" t="s">
        <v>1341</v>
      </c>
      <c r="C313" s="30" t="s">
        <v>562</v>
      </c>
      <c r="D313" s="30" t="s">
        <v>563</v>
      </c>
      <c r="E313" s="36">
        <v>65</v>
      </c>
      <c r="F313" s="30" t="s">
        <v>8</v>
      </c>
      <c r="G313" s="30" t="s">
        <v>1568</v>
      </c>
      <c r="H313" s="36">
        <v>2</v>
      </c>
      <c r="I313" s="37">
        <v>7097.34</v>
      </c>
      <c r="J313" s="36">
        <v>2019</v>
      </c>
    </row>
    <row r="314" spans="2:10" x14ac:dyDescent="0.3">
      <c r="B314" s="30" t="s">
        <v>1342</v>
      </c>
      <c r="C314" s="30" t="s">
        <v>564</v>
      </c>
      <c r="D314" s="30" t="s">
        <v>565</v>
      </c>
      <c r="E314" s="36">
        <v>67</v>
      </c>
      <c r="F314" s="30" t="s">
        <v>13</v>
      </c>
      <c r="G314" s="30" t="s">
        <v>1565</v>
      </c>
      <c r="H314" s="36">
        <v>32</v>
      </c>
      <c r="I314" s="37">
        <v>9806.56</v>
      </c>
      <c r="J314" s="36">
        <v>2021</v>
      </c>
    </row>
    <row r="315" spans="2:10" x14ac:dyDescent="0.3">
      <c r="B315" s="30" t="s">
        <v>1343</v>
      </c>
      <c r="C315" s="30" t="s">
        <v>566</v>
      </c>
      <c r="D315" s="30" t="s">
        <v>567</v>
      </c>
      <c r="E315" s="36">
        <v>24</v>
      </c>
      <c r="F315" s="30" t="s">
        <v>13</v>
      </c>
      <c r="G315" s="30" t="s">
        <v>1567</v>
      </c>
      <c r="H315" s="36">
        <v>95</v>
      </c>
      <c r="I315" s="37">
        <v>4167.7</v>
      </c>
      <c r="J315" s="36">
        <v>2016</v>
      </c>
    </row>
    <row r="316" spans="2:10" x14ac:dyDescent="0.3">
      <c r="B316" s="30" t="s">
        <v>1344</v>
      </c>
      <c r="C316" s="30" t="s">
        <v>568</v>
      </c>
      <c r="D316" s="30" t="s">
        <v>569</v>
      </c>
      <c r="E316" s="36">
        <v>52</v>
      </c>
      <c r="F316" s="30" t="s">
        <v>8</v>
      </c>
      <c r="G316" s="30" t="s">
        <v>1569</v>
      </c>
      <c r="H316" s="36">
        <v>7</v>
      </c>
      <c r="I316" s="37">
        <v>1551.51</v>
      </c>
      <c r="J316" s="36">
        <v>2017</v>
      </c>
    </row>
    <row r="317" spans="2:10" x14ac:dyDescent="0.3">
      <c r="B317" s="30" t="s">
        <v>1345</v>
      </c>
      <c r="C317" s="30" t="s">
        <v>570</v>
      </c>
      <c r="D317" s="30" t="s">
        <v>571</v>
      </c>
      <c r="E317" s="36">
        <v>67</v>
      </c>
      <c r="F317" s="30" t="s">
        <v>8</v>
      </c>
      <c r="G317" s="30" t="s">
        <v>1565</v>
      </c>
      <c r="H317" s="36">
        <v>58</v>
      </c>
      <c r="I317" s="37">
        <v>3445.48</v>
      </c>
      <c r="J317" s="36">
        <v>2022</v>
      </c>
    </row>
    <row r="318" spans="2:10" x14ac:dyDescent="0.3">
      <c r="B318" s="30" t="s">
        <v>1346</v>
      </c>
      <c r="C318" s="30" t="s">
        <v>572</v>
      </c>
      <c r="D318" s="30" t="s">
        <v>573</v>
      </c>
      <c r="E318" s="36">
        <v>70</v>
      </c>
      <c r="F318" s="30" t="s">
        <v>13</v>
      </c>
      <c r="G318" s="30" t="s">
        <v>1565</v>
      </c>
      <c r="H318" s="36">
        <v>60</v>
      </c>
      <c r="I318" s="37">
        <v>4950.9799999999996</v>
      </c>
      <c r="J318" s="36">
        <v>2011</v>
      </c>
    </row>
    <row r="319" spans="2:10" x14ac:dyDescent="0.3">
      <c r="B319" s="30" t="s">
        <v>1347</v>
      </c>
      <c r="C319" s="30" t="s">
        <v>574</v>
      </c>
      <c r="D319" s="30" t="s">
        <v>575</v>
      </c>
      <c r="E319" s="36">
        <v>67</v>
      </c>
      <c r="F319" s="30" t="s">
        <v>13</v>
      </c>
      <c r="G319" s="30" t="s">
        <v>1565</v>
      </c>
      <c r="H319" s="36">
        <v>99</v>
      </c>
      <c r="I319" s="37">
        <v>1710.56</v>
      </c>
      <c r="J319" s="36">
        <v>2020</v>
      </c>
    </row>
    <row r="320" spans="2:10" x14ac:dyDescent="0.3">
      <c r="B320" s="30" t="s">
        <v>1348</v>
      </c>
      <c r="C320" s="30" t="s">
        <v>576</v>
      </c>
      <c r="D320" s="30" t="s">
        <v>577</v>
      </c>
      <c r="E320" s="36">
        <v>35</v>
      </c>
      <c r="F320" s="30" t="s">
        <v>8</v>
      </c>
      <c r="G320" s="30" t="s">
        <v>1566</v>
      </c>
      <c r="H320" s="36">
        <v>15</v>
      </c>
      <c r="I320" s="37">
        <v>4634.28</v>
      </c>
      <c r="J320" s="36">
        <v>2014</v>
      </c>
    </row>
    <row r="321" spans="2:10" x14ac:dyDescent="0.3">
      <c r="B321" s="30" t="s">
        <v>1349</v>
      </c>
      <c r="C321" s="30" t="s">
        <v>578</v>
      </c>
      <c r="D321" s="30" t="s">
        <v>579</v>
      </c>
      <c r="E321" s="36">
        <v>55</v>
      </c>
      <c r="F321" s="30" t="s">
        <v>8</v>
      </c>
      <c r="G321" s="30" t="s">
        <v>1569</v>
      </c>
      <c r="H321" s="36">
        <v>36</v>
      </c>
      <c r="I321" s="37">
        <v>3136.48</v>
      </c>
      <c r="J321" s="36">
        <v>2016</v>
      </c>
    </row>
    <row r="322" spans="2:10" x14ac:dyDescent="0.3">
      <c r="B322" s="30" t="s">
        <v>1350</v>
      </c>
      <c r="C322" s="30" t="s">
        <v>580</v>
      </c>
      <c r="D322" s="30" t="s">
        <v>581</v>
      </c>
      <c r="E322" s="36">
        <v>35</v>
      </c>
      <c r="F322" s="30" t="s">
        <v>13</v>
      </c>
      <c r="G322" s="30" t="s">
        <v>1566</v>
      </c>
      <c r="H322" s="36">
        <v>17</v>
      </c>
      <c r="I322" s="37">
        <v>9664.25</v>
      </c>
      <c r="J322" s="36">
        <v>2015</v>
      </c>
    </row>
    <row r="323" spans="2:10" x14ac:dyDescent="0.3">
      <c r="B323" s="30" t="s">
        <v>1351</v>
      </c>
      <c r="C323" s="30" t="s">
        <v>582</v>
      </c>
      <c r="D323" s="30" t="s">
        <v>583</v>
      </c>
      <c r="E323" s="36">
        <v>66</v>
      </c>
      <c r="F323" s="30" t="s">
        <v>8</v>
      </c>
      <c r="G323" s="30" t="s">
        <v>1565</v>
      </c>
      <c r="H323" s="36">
        <v>63</v>
      </c>
      <c r="I323" s="37">
        <v>1665.54</v>
      </c>
      <c r="J323" s="36">
        <v>2015</v>
      </c>
    </row>
    <row r="324" spans="2:10" x14ac:dyDescent="0.3">
      <c r="B324" s="30" t="s">
        <v>1352</v>
      </c>
      <c r="C324" s="30" t="s">
        <v>584</v>
      </c>
      <c r="D324" s="30" t="s">
        <v>585</v>
      </c>
      <c r="E324" s="36">
        <v>41</v>
      </c>
      <c r="F324" s="30" t="s">
        <v>8</v>
      </c>
      <c r="G324" s="30" t="s">
        <v>1564</v>
      </c>
      <c r="H324" s="36">
        <v>41</v>
      </c>
      <c r="I324" s="37">
        <v>2804.02</v>
      </c>
      <c r="J324" s="36">
        <v>2023</v>
      </c>
    </row>
    <row r="325" spans="2:10" x14ac:dyDescent="0.3">
      <c r="B325" s="30" t="s">
        <v>1353</v>
      </c>
      <c r="C325" s="30" t="s">
        <v>586</v>
      </c>
      <c r="D325" s="30" t="s">
        <v>587</v>
      </c>
      <c r="E325" s="36">
        <v>56</v>
      </c>
      <c r="F325" s="30" t="s">
        <v>8</v>
      </c>
      <c r="G325" s="30" t="s">
        <v>1568</v>
      </c>
      <c r="H325" s="36">
        <v>63</v>
      </c>
      <c r="I325" s="37">
        <v>1035.68</v>
      </c>
      <c r="J325" s="36">
        <v>2020</v>
      </c>
    </row>
    <row r="326" spans="2:10" x14ac:dyDescent="0.3">
      <c r="B326" s="30" t="s">
        <v>1354</v>
      </c>
      <c r="C326" s="30" t="s">
        <v>588</v>
      </c>
      <c r="D326" s="30" t="s">
        <v>589</v>
      </c>
      <c r="E326" s="36">
        <v>31</v>
      </c>
      <c r="F326" s="30" t="s">
        <v>8</v>
      </c>
      <c r="G326" s="30" t="s">
        <v>1566</v>
      </c>
      <c r="H326" s="36">
        <v>72</v>
      </c>
      <c r="I326" s="37">
        <v>4990.4799999999996</v>
      </c>
      <c r="J326" s="36">
        <v>2017</v>
      </c>
    </row>
    <row r="327" spans="2:10" x14ac:dyDescent="0.3">
      <c r="B327" s="30" t="s">
        <v>1355</v>
      </c>
      <c r="C327" s="30" t="s">
        <v>590</v>
      </c>
      <c r="D327" s="30" t="s">
        <v>591</v>
      </c>
      <c r="E327" s="36">
        <v>63</v>
      </c>
      <c r="F327" s="30" t="s">
        <v>13</v>
      </c>
      <c r="G327" s="30" t="s">
        <v>1568</v>
      </c>
      <c r="H327" s="36">
        <v>46</v>
      </c>
      <c r="I327" s="37">
        <v>1116.69</v>
      </c>
      <c r="J327" s="36">
        <v>2016</v>
      </c>
    </row>
    <row r="328" spans="2:10" x14ac:dyDescent="0.3">
      <c r="B328" s="30" t="s">
        <v>1356</v>
      </c>
      <c r="C328" s="30" t="s">
        <v>592</v>
      </c>
      <c r="D328" s="30" t="s">
        <v>593</v>
      </c>
      <c r="E328" s="36">
        <v>26</v>
      </c>
      <c r="F328" s="30" t="s">
        <v>13</v>
      </c>
      <c r="G328" s="30" t="s">
        <v>1566</v>
      </c>
      <c r="H328" s="36">
        <v>29</v>
      </c>
      <c r="I328" s="37">
        <v>7451.65</v>
      </c>
      <c r="J328" s="36">
        <v>2012</v>
      </c>
    </row>
    <row r="329" spans="2:10" x14ac:dyDescent="0.3">
      <c r="B329" s="30" t="s">
        <v>1357</v>
      </c>
      <c r="C329" s="30" t="s">
        <v>594</v>
      </c>
      <c r="D329" s="30" t="s">
        <v>595</v>
      </c>
      <c r="E329" s="36">
        <v>37</v>
      </c>
      <c r="F329" s="30" t="s">
        <v>8</v>
      </c>
      <c r="G329" s="30" t="s">
        <v>1564</v>
      </c>
      <c r="H329" s="36">
        <v>84</v>
      </c>
      <c r="I329" s="37">
        <v>9887.41</v>
      </c>
      <c r="J329" s="36">
        <v>2017</v>
      </c>
    </row>
    <row r="330" spans="2:10" x14ac:dyDescent="0.3">
      <c r="B330" s="30" t="s">
        <v>1358</v>
      </c>
      <c r="C330" s="30" t="s">
        <v>596</v>
      </c>
      <c r="D330" s="30" t="s">
        <v>597</v>
      </c>
      <c r="E330" s="36">
        <v>28</v>
      </c>
      <c r="F330" s="30" t="s">
        <v>8</v>
      </c>
      <c r="G330" s="30" t="s">
        <v>1566</v>
      </c>
      <c r="H330" s="36">
        <v>10</v>
      </c>
      <c r="I330" s="37">
        <v>5746.06</v>
      </c>
      <c r="J330" s="36">
        <v>2017</v>
      </c>
    </row>
    <row r="331" spans="2:10" x14ac:dyDescent="0.3">
      <c r="B331" s="30" t="s">
        <v>1359</v>
      </c>
      <c r="C331" s="30" t="s">
        <v>598</v>
      </c>
      <c r="D331" s="30" t="s">
        <v>599</v>
      </c>
      <c r="E331" s="36">
        <v>51</v>
      </c>
      <c r="F331" s="30" t="s">
        <v>13</v>
      </c>
      <c r="G331" s="30" t="s">
        <v>1569</v>
      </c>
      <c r="H331" s="36">
        <v>11</v>
      </c>
      <c r="I331" s="37">
        <v>6541.72</v>
      </c>
      <c r="J331" s="36">
        <v>2017</v>
      </c>
    </row>
    <row r="332" spans="2:10" x14ac:dyDescent="0.3">
      <c r="B332" s="30" t="s">
        <v>1360</v>
      </c>
      <c r="C332" s="30" t="s">
        <v>600</v>
      </c>
      <c r="D332" s="30" t="s">
        <v>601</v>
      </c>
      <c r="E332" s="36">
        <v>44</v>
      </c>
      <c r="F332" s="30" t="s">
        <v>13</v>
      </c>
      <c r="G332" s="30" t="s">
        <v>1564</v>
      </c>
      <c r="H332" s="36">
        <v>4</v>
      </c>
      <c r="I332" s="37">
        <v>0</v>
      </c>
      <c r="J332" s="36">
        <v>2012</v>
      </c>
    </row>
    <row r="333" spans="2:10" x14ac:dyDescent="0.3">
      <c r="B333" s="30" t="s">
        <v>1361</v>
      </c>
      <c r="C333" s="30" t="s">
        <v>602</v>
      </c>
      <c r="D333" s="30" t="s">
        <v>603</v>
      </c>
      <c r="E333" s="36">
        <v>29</v>
      </c>
      <c r="F333" s="30" t="s">
        <v>13</v>
      </c>
      <c r="G333" s="30" t="s">
        <v>1566</v>
      </c>
      <c r="H333" s="36">
        <v>91</v>
      </c>
      <c r="I333" s="37">
        <v>4844.62</v>
      </c>
      <c r="J333" s="36">
        <v>2016</v>
      </c>
    </row>
    <row r="334" spans="2:10" x14ac:dyDescent="0.3">
      <c r="B334" s="30" t="s">
        <v>1362</v>
      </c>
      <c r="C334" s="30" t="s">
        <v>604</v>
      </c>
      <c r="D334" s="30" t="s">
        <v>605</v>
      </c>
      <c r="E334" s="36">
        <v>39</v>
      </c>
      <c r="F334" s="30" t="s">
        <v>8</v>
      </c>
      <c r="G334" s="30" t="s">
        <v>1564</v>
      </c>
      <c r="H334" s="36">
        <v>6</v>
      </c>
      <c r="I334" s="37">
        <v>4065.87</v>
      </c>
      <c r="J334" s="36">
        <v>2010</v>
      </c>
    </row>
    <row r="335" spans="2:10" x14ac:dyDescent="0.3">
      <c r="B335" s="30" t="s">
        <v>1363</v>
      </c>
      <c r="C335" s="30" t="s">
        <v>606</v>
      </c>
      <c r="D335" s="30" t="s">
        <v>607</v>
      </c>
      <c r="E335" s="36">
        <v>48</v>
      </c>
      <c r="F335" s="30" t="s">
        <v>13</v>
      </c>
      <c r="G335" s="30" t="s">
        <v>1569</v>
      </c>
      <c r="H335" s="36">
        <v>28</v>
      </c>
      <c r="I335" s="37">
        <v>1432.9</v>
      </c>
      <c r="J335" s="36">
        <v>2010</v>
      </c>
    </row>
    <row r="336" spans="2:10" x14ac:dyDescent="0.3">
      <c r="B336" s="30" t="s">
        <v>1364</v>
      </c>
      <c r="C336" s="30" t="s">
        <v>608</v>
      </c>
      <c r="D336" s="30" t="s">
        <v>609</v>
      </c>
      <c r="E336" s="36">
        <v>67</v>
      </c>
      <c r="F336" s="30" t="s">
        <v>13</v>
      </c>
      <c r="G336" s="30" t="s">
        <v>1565</v>
      </c>
      <c r="H336" s="36">
        <v>71</v>
      </c>
      <c r="I336" s="37">
        <v>9674.18</v>
      </c>
      <c r="J336" s="36">
        <v>2014</v>
      </c>
    </row>
    <row r="337" spans="2:10" x14ac:dyDescent="0.3">
      <c r="B337" s="30" t="s">
        <v>1365</v>
      </c>
      <c r="C337" s="30" t="s">
        <v>610</v>
      </c>
      <c r="D337" s="30" t="s">
        <v>611</v>
      </c>
      <c r="E337" s="36">
        <v>20</v>
      </c>
      <c r="F337" s="30" t="s">
        <v>8</v>
      </c>
      <c r="G337" s="30" t="s">
        <v>1567</v>
      </c>
      <c r="H337" s="36">
        <v>25</v>
      </c>
      <c r="I337" s="37">
        <v>4500.1499999999996</v>
      </c>
      <c r="J337" s="36">
        <v>2020</v>
      </c>
    </row>
    <row r="338" spans="2:10" x14ac:dyDescent="0.3">
      <c r="B338" s="30" t="s">
        <v>1366</v>
      </c>
      <c r="C338" s="30" t="s">
        <v>612</v>
      </c>
      <c r="D338" s="30" t="s">
        <v>613</v>
      </c>
      <c r="E338" s="36">
        <v>65</v>
      </c>
      <c r="F338" s="30" t="s">
        <v>13</v>
      </c>
      <c r="G338" s="30" t="s">
        <v>1568</v>
      </c>
      <c r="H338" s="36">
        <v>52</v>
      </c>
      <c r="I338" s="37">
        <v>7851.75</v>
      </c>
      <c r="J338" s="36">
        <v>2012</v>
      </c>
    </row>
    <row r="339" spans="2:10" x14ac:dyDescent="0.3">
      <c r="B339" s="30" t="s">
        <v>1367</v>
      </c>
      <c r="C339" s="30" t="s">
        <v>614</v>
      </c>
      <c r="D339" s="30" t="s">
        <v>615</v>
      </c>
      <c r="E339" s="36">
        <v>66</v>
      </c>
      <c r="F339" s="30" t="s">
        <v>8</v>
      </c>
      <c r="G339" s="30" t="s">
        <v>1565</v>
      </c>
      <c r="H339" s="36">
        <v>2</v>
      </c>
      <c r="I339" s="37">
        <v>8751.2000000000007</v>
      </c>
      <c r="J339" s="36">
        <v>2017</v>
      </c>
    </row>
    <row r="340" spans="2:10" x14ac:dyDescent="0.3">
      <c r="B340" s="30" t="s">
        <v>1368</v>
      </c>
      <c r="C340" s="30" t="s">
        <v>616</v>
      </c>
      <c r="D340" s="30" t="s">
        <v>617</v>
      </c>
      <c r="E340" s="36">
        <v>48</v>
      </c>
      <c r="F340" s="30" t="s">
        <v>13</v>
      </c>
      <c r="G340" s="30" t="s">
        <v>1569</v>
      </c>
      <c r="H340" s="36">
        <v>97</v>
      </c>
      <c r="I340" s="37">
        <v>2586.39</v>
      </c>
      <c r="J340" s="36">
        <v>2011</v>
      </c>
    </row>
    <row r="341" spans="2:10" x14ac:dyDescent="0.3">
      <c r="B341" s="30" t="s">
        <v>1369</v>
      </c>
      <c r="C341" s="30" t="s">
        <v>618</v>
      </c>
      <c r="D341" s="30" t="s">
        <v>619</v>
      </c>
      <c r="E341" s="36">
        <v>69</v>
      </c>
      <c r="F341" s="30" t="s">
        <v>8</v>
      </c>
      <c r="G341" s="30" t="s">
        <v>1565</v>
      </c>
      <c r="H341" s="36">
        <v>5</v>
      </c>
      <c r="I341" s="37">
        <v>1368.9</v>
      </c>
      <c r="J341" s="36">
        <v>2011</v>
      </c>
    </row>
    <row r="342" spans="2:10" x14ac:dyDescent="0.3">
      <c r="B342" s="30" t="s">
        <v>1370</v>
      </c>
      <c r="C342" s="30" t="s">
        <v>620</v>
      </c>
      <c r="D342" s="30" t="s">
        <v>621</v>
      </c>
      <c r="E342" s="36">
        <v>54</v>
      </c>
      <c r="F342" s="30" t="s">
        <v>8</v>
      </c>
      <c r="G342" s="30" t="s">
        <v>1569</v>
      </c>
      <c r="H342" s="36">
        <v>94</v>
      </c>
      <c r="I342" s="37">
        <v>6054.14</v>
      </c>
      <c r="J342" s="36">
        <v>2023</v>
      </c>
    </row>
    <row r="343" spans="2:10" x14ac:dyDescent="0.3">
      <c r="B343" s="30" t="s">
        <v>1371</v>
      </c>
      <c r="C343" s="30" t="s">
        <v>622</v>
      </c>
      <c r="D343" s="30" t="s">
        <v>623</v>
      </c>
      <c r="E343" s="36">
        <v>61</v>
      </c>
      <c r="F343" s="30" t="s">
        <v>13</v>
      </c>
      <c r="G343" s="30" t="s">
        <v>1568</v>
      </c>
      <c r="H343" s="36">
        <v>21</v>
      </c>
      <c r="I343" s="37">
        <v>3461.32</v>
      </c>
      <c r="J343" s="36">
        <v>2013</v>
      </c>
    </row>
    <row r="344" spans="2:10" x14ac:dyDescent="0.3">
      <c r="B344" s="30" t="s">
        <v>1372</v>
      </c>
      <c r="C344" s="30" t="s">
        <v>624</v>
      </c>
      <c r="D344" s="30" t="s">
        <v>625</v>
      </c>
      <c r="E344" s="36">
        <v>36</v>
      </c>
      <c r="F344" s="30" t="s">
        <v>8</v>
      </c>
      <c r="G344" s="30" t="s">
        <v>1564</v>
      </c>
      <c r="H344" s="36">
        <v>17</v>
      </c>
      <c r="I344" s="37">
        <v>285.02</v>
      </c>
      <c r="J344" s="36">
        <v>2020</v>
      </c>
    </row>
    <row r="345" spans="2:10" x14ac:dyDescent="0.3">
      <c r="B345" s="30" t="s">
        <v>1373</v>
      </c>
      <c r="C345" s="30" t="s">
        <v>626</v>
      </c>
      <c r="D345" s="30" t="s">
        <v>627</v>
      </c>
      <c r="E345" s="36">
        <v>19</v>
      </c>
      <c r="F345" s="30" t="s">
        <v>13</v>
      </c>
      <c r="G345" s="30" t="s">
        <v>1567</v>
      </c>
      <c r="H345" s="36">
        <v>30</v>
      </c>
      <c r="I345" s="37">
        <v>6064.76</v>
      </c>
      <c r="J345" s="36">
        <v>2014</v>
      </c>
    </row>
    <row r="346" spans="2:10" x14ac:dyDescent="0.3">
      <c r="B346" s="30" t="s">
        <v>1374</v>
      </c>
      <c r="C346" s="30" t="s">
        <v>628</v>
      </c>
      <c r="D346" s="30" t="s">
        <v>629</v>
      </c>
      <c r="E346" s="36">
        <v>28</v>
      </c>
      <c r="F346" s="30" t="s">
        <v>13</v>
      </c>
      <c r="G346" s="30" t="s">
        <v>1566</v>
      </c>
      <c r="H346" s="36">
        <v>2</v>
      </c>
      <c r="I346" s="37">
        <v>5652.49</v>
      </c>
      <c r="J346" s="36">
        <v>2019</v>
      </c>
    </row>
    <row r="347" spans="2:10" x14ac:dyDescent="0.3">
      <c r="B347" s="30" t="s">
        <v>1375</v>
      </c>
      <c r="C347" s="30" t="s">
        <v>630</v>
      </c>
      <c r="D347" s="30" t="s">
        <v>631</v>
      </c>
      <c r="E347" s="36">
        <v>44</v>
      </c>
      <c r="F347" s="30" t="s">
        <v>13</v>
      </c>
      <c r="G347" s="30" t="s">
        <v>1564</v>
      </c>
      <c r="H347" s="36">
        <v>64</v>
      </c>
      <c r="I347" s="37">
        <v>2418.5100000000002</v>
      </c>
      <c r="J347" s="36">
        <v>2019</v>
      </c>
    </row>
    <row r="348" spans="2:10" x14ac:dyDescent="0.3">
      <c r="B348" s="30" t="s">
        <v>1376</v>
      </c>
      <c r="C348" s="30" t="s">
        <v>632</v>
      </c>
      <c r="D348" s="30" t="s">
        <v>633</v>
      </c>
      <c r="E348" s="36">
        <v>34</v>
      </c>
      <c r="F348" s="30" t="s">
        <v>8</v>
      </c>
      <c r="G348" s="30" t="s">
        <v>1566</v>
      </c>
      <c r="H348" s="36">
        <v>52</v>
      </c>
      <c r="I348" s="37">
        <v>9537.0300000000007</v>
      </c>
      <c r="J348" s="36">
        <v>2014</v>
      </c>
    </row>
    <row r="349" spans="2:10" x14ac:dyDescent="0.3">
      <c r="B349" s="30" t="s">
        <v>1377</v>
      </c>
      <c r="C349" s="30" t="s">
        <v>634</v>
      </c>
      <c r="D349" s="30" t="s">
        <v>635</v>
      </c>
      <c r="E349" s="36">
        <v>19</v>
      </c>
      <c r="F349" s="30" t="s">
        <v>8</v>
      </c>
      <c r="G349" s="30" t="s">
        <v>1567</v>
      </c>
      <c r="H349" s="36">
        <v>6</v>
      </c>
      <c r="I349" s="37">
        <v>2197.5700000000002</v>
      </c>
      <c r="J349" s="36">
        <v>2016</v>
      </c>
    </row>
    <row r="350" spans="2:10" x14ac:dyDescent="0.3">
      <c r="B350" s="30" t="s">
        <v>1378</v>
      </c>
      <c r="C350" s="30" t="s">
        <v>636</v>
      </c>
      <c r="D350" s="30" t="s">
        <v>637</v>
      </c>
      <c r="E350" s="36">
        <v>19</v>
      </c>
      <c r="F350" s="30" t="s">
        <v>8</v>
      </c>
      <c r="G350" s="30" t="s">
        <v>1567</v>
      </c>
      <c r="H350" s="36">
        <v>91</v>
      </c>
      <c r="I350" s="37">
        <v>1543.92</v>
      </c>
      <c r="J350" s="36">
        <v>2022</v>
      </c>
    </row>
    <row r="351" spans="2:10" x14ac:dyDescent="0.3">
      <c r="B351" s="30" t="s">
        <v>1379</v>
      </c>
      <c r="C351" s="30" t="s">
        <v>638</v>
      </c>
      <c r="D351" s="30" t="s">
        <v>639</v>
      </c>
      <c r="E351" s="36">
        <v>68</v>
      </c>
      <c r="F351" s="30" t="s">
        <v>13</v>
      </c>
      <c r="G351" s="30" t="s">
        <v>1565</v>
      </c>
      <c r="H351" s="36">
        <v>89</v>
      </c>
      <c r="I351" s="37">
        <v>4757.7</v>
      </c>
      <c r="J351" s="36">
        <v>2018</v>
      </c>
    </row>
    <row r="352" spans="2:10" x14ac:dyDescent="0.3">
      <c r="B352" s="30" t="s">
        <v>1380</v>
      </c>
      <c r="C352" s="30" t="s">
        <v>640</v>
      </c>
      <c r="D352" s="30" t="s">
        <v>641</v>
      </c>
      <c r="E352" s="36">
        <v>59</v>
      </c>
      <c r="F352" s="30" t="s">
        <v>8</v>
      </c>
      <c r="G352" s="30" t="s">
        <v>1568</v>
      </c>
      <c r="H352" s="36">
        <v>53</v>
      </c>
      <c r="I352" s="37">
        <v>7431.6</v>
      </c>
      <c r="J352" s="36">
        <v>2014</v>
      </c>
    </row>
    <row r="353" spans="2:10" x14ac:dyDescent="0.3">
      <c r="B353" s="30" t="s">
        <v>1381</v>
      </c>
      <c r="C353" s="30" t="s">
        <v>642</v>
      </c>
      <c r="D353" s="30" t="s">
        <v>643</v>
      </c>
      <c r="E353" s="36">
        <v>38</v>
      </c>
      <c r="F353" s="30" t="s">
        <v>13</v>
      </c>
      <c r="G353" s="30" t="s">
        <v>1564</v>
      </c>
      <c r="H353" s="36">
        <v>60</v>
      </c>
      <c r="I353" s="37">
        <v>5325.25</v>
      </c>
      <c r="J353" s="36">
        <v>2021</v>
      </c>
    </row>
    <row r="354" spans="2:10" x14ac:dyDescent="0.3">
      <c r="B354" s="30" t="s">
        <v>1382</v>
      </c>
      <c r="C354" s="30" t="s">
        <v>644</v>
      </c>
      <c r="D354" s="30" t="s">
        <v>645</v>
      </c>
      <c r="E354" s="36">
        <v>52</v>
      </c>
      <c r="F354" s="30" t="s">
        <v>13</v>
      </c>
      <c r="G354" s="30" t="s">
        <v>1569</v>
      </c>
      <c r="H354" s="36">
        <v>36</v>
      </c>
      <c r="I354" s="37">
        <v>7566.93</v>
      </c>
      <c r="J354" s="36">
        <v>2011</v>
      </c>
    </row>
    <row r="355" spans="2:10" x14ac:dyDescent="0.3">
      <c r="B355" s="30" t="s">
        <v>1383</v>
      </c>
      <c r="C355" s="30" t="s">
        <v>646</v>
      </c>
      <c r="D355" s="30" t="s">
        <v>647</v>
      </c>
      <c r="E355" s="36">
        <v>69</v>
      </c>
      <c r="F355" s="30" t="s">
        <v>13</v>
      </c>
      <c r="G355" s="30" t="s">
        <v>1565</v>
      </c>
      <c r="H355" s="36">
        <v>29</v>
      </c>
      <c r="I355" s="37">
        <v>3192.64</v>
      </c>
      <c r="J355" s="36">
        <v>2014</v>
      </c>
    </row>
    <row r="356" spans="2:10" x14ac:dyDescent="0.3">
      <c r="B356" s="30" t="s">
        <v>1384</v>
      </c>
      <c r="C356" s="30" t="s">
        <v>648</v>
      </c>
      <c r="D356" s="30" t="s">
        <v>649</v>
      </c>
      <c r="E356" s="36">
        <v>57</v>
      </c>
      <c r="F356" s="30" t="s">
        <v>13</v>
      </c>
      <c r="G356" s="30" t="s">
        <v>1568</v>
      </c>
      <c r="H356" s="36">
        <v>73</v>
      </c>
      <c r="I356" s="37">
        <v>1111.68</v>
      </c>
      <c r="J356" s="36">
        <v>2020</v>
      </c>
    </row>
    <row r="357" spans="2:10" x14ac:dyDescent="0.3">
      <c r="B357" s="30" t="s">
        <v>1385</v>
      </c>
      <c r="C357" s="30" t="s">
        <v>650</v>
      </c>
      <c r="D357" s="30" t="s">
        <v>651</v>
      </c>
      <c r="E357" s="36">
        <v>56</v>
      </c>
      <c r="F357" s="30" t="s">
        <v>13</v>
      </c>
      <c r="G357" s="30" t="s">
        <v>1568</v>
      </c>
      <c r="H357" s="36">
        <v>15</v>
      </c>
      <c r="I357" s="37">
        <v>1039.32</v>
      </c>
      <c r="J357" s="36">
        <v>2020</v>
      </c>
    </row>
    <row r="358" spans="2:10" x14ac:dyDescent="0.3">
      <c r="B358" s="30" t="s">
        <v>1386</v>
      </c>
      <c r="C358" s="30" t="s">
        <v>652</v>
      </c>
      <c r="D358" s="30" t="s">
        <v>653</v>
      </c>
      <c r="E358" s="36">
        <v>34</v>
      </c>
      <c r="F358" s="30" t="s">
        <v>8</v>
      </c>
      <c r="G358" s="30" t="s">
        <v>1566</v>
      </c>
      <c r="H358" s="36">
        <v>39</v>
      </c>
      <c r="I358" s="37">
        <v>7632.09</v>
      </c>
      <c r="J358" s="36">
        <v>2015</v>
      </c>
    </row>
    <row r="359" spans="2:10" x14ac:dyDescent="0.3">
      <c r="B359" s="30" t="s">
        <v>1387</v>
      </c>
      <c r="C359" s="30" t="s">
        <v>654</v>
      </c>
      <c r="D359" s="30" t="s">
        <v>655</v>
      </c>
      <c r="E359" s="36">
        <v>39</v>
      </c>
      <c r="F359" s="30" t="s">
        <v>8</v>
      </c>
      <c r="G359" s="30" t="s">
        <v>1564</v>
      </c>
      <c r="H359" s="36">
        <v>35</v>
      </c>
      <c r="I359" s="37">
        <v>7511.32</v>
      </c>
      <c r="J359" s="36">
        <v>2023</v>
      </c>
    </row>
    <row r="360" spans="2:10" x14ac:dyDescent="0.3">
      <c r="B360" s="30" t="s">
        <v>1388</v>
      </c>
      <c r="C360" s="30" t="s">
        <v>656</v>
      </c>
      <c r="D360" s="30" t="s">
        <v>657</v>
      </c>
      <c r="E360" s="36">
        <v>64</v>
      </c>
      <c r="F360" s="30" t="s">
        <v>8</v>
      </c>
      <c r="G360" s="30" t="s">
        <v>1568</v>
      </c>
      <c r="H360" s="36">
        <v>5</v>
      </c>
      <c r="I360" s="37">
        <v>5118.6000000000004</v>
      </c>
      <c r="J360" s="36">
        <v>2022</v>
      </c>
    </row>
    <row r="361" spans="2:10" x14ac:dyDescent="0.3">
      <c r="B361" s="30" t="s">
        <v>1389</v>
      </c>
      <c r="C361" s="30" t="s">
        <v>658</v>
      </c>
      <c r="D361" s="30" t="s">
        <v>659</v>
      </c>
      <c r="E361" s="36">
        <v>66</v>
      </c>
      <c r="F361" s="30" t="s">
        <v>13</v>
      </c>
      <c r="G361" s="30" t="s">
        <v>1565</v>
      </c>
      <c r="H361" s="36">
        <v>11</v>
      </c>
      <c r="I361" s="37">
        <v>3234.17</v>
      </c>
      <c r="J361" s="36">
        <v>2021</v>
      </c>
    </row>
    <row r="362" spans="2:10" x14ac:dyDescent="0.3">
      <c r="B362" s="30" t="s">
        <v>1390</v>
      </c>
      <c r="C362" s="30" t="s">
        <v>660</v>
      </c>
      <c r="D362" s="30" t="s">
        <v>661</v>
      </c>
      <c r="E362" s="36">
        <v>42</v>
      </c>
      <c r="F362" s="30" t="s">
        <v>13</v>
      </c>
      <c r="G362" s="30" t="s">
        <v>1564</v>
      </c>
      <c r="H362" s="36">
        <v>85</v>
      </c>
      <c r="I362" s="37">
        <v>7107.29</v>
      </c>
      <c r="J362" s="36">
        <v>2012</v>
      </c>
    </row>
    <row r="363" spans="2:10" x14ac:dyDescent="0.3">
      <c r="B363" s="30" t="s">
        <v>1391</v>
      </c>
      <c r="C363" s="30" t="s">
        <v>662</v>
      </c>
      <c r="D363" s="30" t="s">
        <v>663</v>
      </c>
      <c r="E363" s="36">
        <v>45</v>
      </c>
      <c r="F363" s="30" t="s">
        <v>13</v>
      </c>
      <c r="G363" s="30" t="s">
        <v>1564</v>
      </c>
      <c r="H363" s="36">
        <v>21</v>
      </c>
      <c r="I363" s="37">
        <v>1843.12</v>
      </c>
      <c r="J363" s="36">
        <v>2010</v>
      </c>
    </row>
    <row r="364" spans="2:10" x14ac:dyDescent="0.3">
      <c r="B364" s="30" t="s">
        <v>1392</v>
      </c>
      <c r="C364" s="30" t="s">
        <v>664</v>
      </c>
      <c r="D364" s="30" t="s">
        <v>665</v>
      </c>
      <c r="E364" s="36">
        <v>52</v>
      </c>
      <c r="F364" s="30" t="s">
        <v>8</v>
      </c>
      <c r="G364" s="30" t="s">
        <v>1569</v>
      </c>
      <c r="H364" s="36">
        <v>83</v>
      </c>
      <c r="I364" s="37">
        <v>1834.9</v>
      </c>
      <c r="J364" s="36">
        <v>2017</v>
      </c>
    </row>
    <row r="365" spans="2:10" x14ac:dyDescent="0.3">
      <c r="B365" s="30" t="s">
        <v>1393</v>
      </c>
      <c r="C365" s="30" t="s">
        <v>666</v>
      </c>
      <c r="D365" s="30" t="s">
        <v>667</v>
      </c>
      <c r="E365" s="36">
        <v>64</v>
      </c>
      <c r="F365" s="30" t="s">
        <v>8</v>
      </c>
      <c r="G365" s="30" t="s">
        <v>1568</v>
      </c>
      <c r="H365" s="36">
        <v>84</v>
      </c>
      <c r="I365" s="37">
        <v>4545.6000000000004</v>
      </c>
      <c r="J365" s="36">
        <v>2011</v>
      </c>
    </row>
    <row r="366" spans="2:10" x14ac:dyDescent="0.3">
      <c r="B366" s="30" t="s">
        <v>1394</v>
      </c>
      <c r="C366" s="30" t="s">
        <v>668</v>
      </c>
      <c r="D366" s="30" t="s">
        <v>669</v>
      </c>
      <c r="E366" s="36">
        <v>66</v>
      </c>
      <c r="F366" s="30" t="s">
        <v>8</v>
      </c>
      <c r="G366" s="30" t="s">
        <v>1565</v>
      </c>
      <c r="H366" s="36">
        <v>51</v>
      </c>
      <c r="I366" s="37">
        <v>7867.94</v>
      </c>
      <c r="J366" s="36">
        <v>2011</v>
      </c>
    </row>
    <row r="367" spans="2:10" x14ac:dyDescent="0.3">
      <c r="B367" s="30" t="s">
        <v>1395</v>
      </c>
      <c r="C367" s="30" t="s">
        <v>670</v>
      </c>
      <c r="D367" s="30" t="s">
        <v>671</v>
      </c>
      <c r="E367" s="36">
        <v>55</v>
      </c>
      <c r="F367" s="30" t="s">
        <v>8</v>
      </c>
      <c r="G367" s="30" t="s">
        <v>1569</v>
      </c>
      <c r="H367" s="36">
        <v>24</v>
      </c>
      <c r="I367" s="37">
        <v>8739.24</v>
      </c>
      <c r="J367" s="36">
        <v>2021</v>
      </c>
    </row>
    <row r="368" spans="2:10" x14ac:dyDescent="0.3">
      <c r="B368" s="30" t="s">
        <v>1396</v>
      </c>
      <c r="C368" s="30" t="s">
        <v>672</v>
      </c>
      <c r="D368" s="30" t="s">
        <v>673</v>
      </c>
      <c r="E368" s="36">
        <v>48</v>
      </c>
      <c r="F368" s="30" t="s">
        <v>13</v>
      </c>
      <c r="G368" s="30" t="s">
        <v>1569</v>
      </c>
      <c r="H368" s="36">
        <v>62</v>
      </c>
      <c r="I368" s="37">
        <v>8567.93</v>
      </c>
      <c r="J368" s="36">
        <v>2021</v>
      </c>
    </row>
    <row r="369" spans="2:10" x14ac:dyDescent="0.3">
      <c r="B369" s="30" t="s">
        <v>1397</v>
      </c>
      <c r="C369" s="30" t="s">
        <v>674</v>
      </c>
      <c r="D369" s="30" t="s">
        <v>675</v>
      </c>
      <c r="E369" s="36">
        <v>18</v>
      </c>
      <c r="F369" s="30" t="s">
        <v>13</v>
      </c>
      <c r="G369" s="30" t="s">
        <v>1567</v>
      </c>
      <c r="H369" s="36">
        <v>95</v>
      </c>
      <c r="I369" s="37">
        <v>2694.96</v>
      </c>
      <c r="J369" s="36">
        <v>2020</v>
      </c>
    </row>
    <row r="370" spans="2:10" x14ac:dyDescent="0.3">
      <c r="B370" s="30" t="s">
        <v>1398</v>
      </c>
      <c r="C370" s="30" t="s">
        <v>676</v>
      </c>
      <c r="D370" s="30" t="s">
        <v>677</v>
      </c>
      <c r="E370" s="36">
        <v>70</v>
      </c>
      <c r="F370" s="30" t="s">
        <v>8</v>
      </c>
      <c r="G370" s="30" t="s">
        <v>1565</v>
      </c>
      <c r="H370" s="36">
        <v>98</v>
      </c>
      <c r="I370" s="37">
        <v>7095.54</v>
      </c>
      <c r="J370" s="36">
        <v>2018</v>
      </c>
    </row>
    <row r="371" spans="2:10" x14ac:dyDescent="0.3">
      <c r="B371" s="30" t="s">
        <v>1399</v>
      </c>
      <c r="C371" s="30" t="s">
        <v>678</v>
      </c>
      <c r="D371" s="30" t="s">
        <v>679</v>
      </c>
      <c r="E371" s="36">
        <v>48</v>
      </c>
      <c r="F371" s="30" t="s">
        <v>13</v>
      </c>
      <c r="G371" s="30" t="s">
        <v>1569</v>
      </c>
      <c r="H371" s="36">
        <v>97</v>
      </c>
      <c r="I371" s="37">
        <v>4086.22</v>
      </c>
      <c r="J371" s="36">
        <v>2023</v>
      </c>
    </row>
    <row r="372" spans="2:10" x14ac:dyDescent="0.3">
      <c r="B372" s="30" t="s">
        <v>1400</v>
      </c>
      <c r="C372" s="30" t="s">
        <v>680</v>
      </c>
      <c r="D372" s="30" t="s">
        <v>681</v>
      </c>
      <c r="E372" s="36">
        <v>26</v>
      </c>
      <c r="F372" s="30" t="s">
        <v>13</v>
      </c>
      <c r="G372" s="30" t="s">
        <v>1566</v>
      </c>
      <c r="H372" s="36">
        <v>8</v>
      </c>
      <c r="I372" s="37">
        <v>1583.79</v>
      </c>
      <c r="J372" s="36">
        <v>2019</v>
      </c>
    </row>
    <row r="373" spans="2:10" x14ac:dyDescent="0.3">
      <c r="B373" s="30" t="s">
        <v>1401</v>
      </c>
      <c r="C373" s="30" t="s">
        <v>682</v>
      </c>
      <c r="D373" s="30" t="s">
        <v>683</v>
      </c>
      <c r="E373" s="36">
        <v>19</v>
      </c>
      <c r="F373" s="30" t="s">
        <v>13</v>
      </c>
      <c r="G373" s="30" t="s">
        <v>1567</v>
      </c>
      <c r="H373" s="36">
        <v>20</v>
      </c>
      <c r="I373" s="37">
        <v>9502.92</v>
      </c>
      <c r="J373" s="36">
        <v>2015</v>
      </c>
    </row>
    <row r="374" spans="2:10" x14ac:dyDescent="0.3">
      <c r="B374" s="30" t="s">
        <v>1402</v>
      </c>
      <c r="C374" s="30" t="s">
        <v>684</v>
      </c>
      <c r="D374" s="30" t="s">
        <v>685</v>
      </c>
      <c r="E374" s="36">
        <v>27</v>
      </c>
      <c r="F374" s="30" t="s">
        <v>8</v>
      </c>
      <c r="G374" s="30" t="s">
        <v>1566</v>
      </c>
      <c r="H374" s="36">
        <v>87</v>
      </c>
      <c r="I374" s="37">
        <v>8135.94</v>
      </c>
      <c r="J374" s="36">
        <v>2014</v>
      </c>
    </row>
    <row r="375" spans="2:10" x14ac:dyDescent="0.3">
      <c r="B375" s="30" t="s">
        <v>1403</v>
      </c>
      <c r="C375" s="30" t="s">
        <v>686</v>
      </c>
      <c r="D375" s="30" t="s">
        <v>687</v>
      </c>
      <c r="E375" s="36">
        <v>24</v>
      </c>
      <c r="F375" s="30" t="s">
        <v>8</v>
      </c>
      <c r="G375" s="30" t="s">
        <v>1567</v>
      </c>
      <c r="H375" s="36">
        <v>85</v>
      </c>
      <c r="I375" s="37">
        <v>615.99</v>
      </c>
      <c r="J375" s="36">
        <v>2012</v>
      </c>
    </row>
    <row r="376" spans="2:10" x14ac:dyDescent="0.3">
      <c r="B376" s="30" t="s">
        <v>1404</v>
      </c>
      <c r="C376" s="30" t="s">
        <v>688</v>
      </c>
      <c r="D376" s="30" t="s">
        <v>689</v>
      </c>
      <c r="E376" s="36">
        <v>51</v>
      </c>
      <c r="F376" s="30" t="s">
        <v>8</v>
      </c>
      <c r="G376" s="30" t="s">
        <v>1569</v>
      </c>
      <c r="H376" s="36">
        <v>69</v>
      </c>
      <c r="I376" s="37">
        <v>7787.45</v>
      </c>
      <c r="J376" s="36">
        <v>2010</v>
      </c>
    </row>
    <row r="377" spans="2:10" x14ac:dyDescent="0.3">
      <c r="B377" s="30" t="s">
        <v>1405</v>
      </c>
      <c r="C377" s="30" t="s">
        <v>690</v>
      </c>
      <c r="D377" s="30" t="s">
        <v>691</v>
      </c>
      <c r="E377" s="36">
        <v>59</v>
      </c>
      <c r="F377" s="30" t="s">
        <v>13</v>
      </c>
      <c r="G377" s="30" t="s">
        <v>1568</v>
      </c>
      <c r="H377" s="36">
        <v>49</v>
      </c>
      <c r="I377" s="37">
        <v>7571.81</v>
      </c>
      <c r="J377" s="36">
        <v>2017</v>
      </c>
    </row>
    <row r="378" spans="2:10" x14ac:dyDescent="0.3">
      <c r="B378" s="30" t="s">
        <v>1406</v>
      </c>
      <c r="C378" s="30" t="s">
        <v>692</v>
      </c>
      <c r="D378" s="30" t="s">
        <v>693</v>
      </c>
      <c r="E378" s="36">
        <v>40</v>
      </c>
      <c r="F378" s="30" t="s">
        <v>13</v>
      </c>
      <c r="G378" s="30" t="s">
        <v>1564</v>
      </c>
      <c r="H378" s="36">
        <v>42</v>
      </c>
      <c r="I378" s="37">
        <v>4168.55</v>
      </c>
      <c r="J378" s="36">
        <v>2016</v>
      </c>
    </row>
    <row r="379" spans="2:10" x14ac:dyDescent="0.3">
      <c r="B379" s="30" t="s">
        <v>1407</v>
      </c>
      <c r="C379" s="30" t="s">
        <v>694</v>
      </c>
      <c r="D379" s="30" t="s">
        <v>695</v>
      </c>
      <c r="E379" s="36">
        <v>47</v>
      </c>
      <c r="F379" s="30" t="s">
        <v>13</v>
      </c>
      <c r="G379" s="30" t="s">
        <v>1569</v>
      </c>
      <c r="H379" s="36">
        <v>97</v>
      </c>
      <c r="I379" s="37">
        <v>9343.57</v>
      </c>
      <c r="J379" s="36">
        <v>2020</v>
      </c>
    </row>
    <row r="380" spans="2:10" x14ac:dyDescent="0.3">
      <c r="B380" s="30" t="s">
        <v>1408</v>
      </c>
      <c r="C380" s="30" t="s">
        <v>696</v>
      </c>
      <c r="D380" s="30" t="s">
        <v>697</v>
      </c>
      <c r="E380" s="36">
        <v>26</v>
      </c>
      <c r="F380" s="30" t="s">
        <v>8</v>
      </c>
      <c r="G380" s="30" t="s">
        <v>1566</v>
      </c>
      <c r="H380" s="36">
        <v>78</v>
      </c>
      <c r="I380" s="37">
        <v>6271.78</v>
      </c>
      <c r="J380" s="36">
        <v>2010</v>
      </c>
    </row>
    <row r="381" spans="2:10" x14ac:dyDescent="0.3">
      <c r="B381" s="30" t="s">
        <v>1409</v>
      </c>
      <c r="C381" s="30" t="s">
        <v>698</v>
      </c>
      <c r="D381" s="30" t="s">
        <v>699</v>
      </c>
      <c r="E381" s="36">
        <v>69</v>
      </c>
      <c r="F381" s="30" t="s">
        <v>13</v>
      </c>
      <c r="G381" s="30" t="s">
        <v>1565</v>
      </c>
      <c r="H381" s="36">
        <v>67</v>
      </c>
      <c r="I381" s="37">
        <v>2070.87</v>
      </c>
      <c r="J381" s="36">
        <v>2018</v>
      </c>
    </row>
    <row r="382" spans="2:10" x14ac:dyDescent="0.3">
      <c r="B382" s="30" t="s">
        <v>1410</v>
      </c>
      <c r="C382" s="30" t="s">
        <v>700</v>
      </c>
      <c r="D382" s="30" t="s">
        <v>701</v>
      </c>
      <c r="E382" s="36">
        <v>54</v>
      </c>
      <c r="F382" s="30" t="s">
        <v>13</v>
      </c>
      <c r="G382" s="30" t="s">
        <v>1569</v>
      </c>
      <c r="H382" s="36">
        <v>42</v>
      </c>
      <c r="I382" s="37">
        <v>1379.41</v>
      </c>
      <c r="J382" s="36">
        <v>2010</v>
      </c>
    </row>
    <row r="383" spans="2:10" x14ac:dyDescent="0.3">
      <c r="B383" s="30" t="s">
        <v>1411</v>
      </c>
      <c r="C383" s="30" t="s">
        <v>702</v>
      </c>
      <c r="D383" s="30" t="s">
        <v>703</v>
      </c>
      <c r="E383" s="36">
        <v>38</v>
      </c>
      <c r="F383" s="30" t="s">
        <v>8</v>
      </c>
      <c r="G383" s="30" t="s">
        <v>1564</v>
      </c>
      <c r="H383" s="36">
        <v>48</v>
      </c>
      <c r="I383" s="37">
        <v>7232.3</v>
      </c>
      <c r="J383" s="36">
        <v>2015</v>
      </c>
    </row>
    <row r="384" spans="2:10" x14ac:dyDescent="0.3">
      <c r="B384" s="30" t="s">
        <v>1412</v>
      </c>
      <c r="C384" s="30" t="s">
        <v>704</v>
      </c>
      <c r="D384" s="30" t="s">
        <v>705</v>
      </c>
      <c r="E384" s="36">
        <v>69</v>
      </c>
      <c r="F384" s="30" t="s">
        <v>13</v>
      </c>
      <c r="G384" s="30" t="s">
        <v>1565</v>
      </c>
      <c r="H384" s="36">
        <v>39</v>
      </c>
      <c r="I384" s="37">
        <v>3015.27</v>
      </c>
      <c r="J384" s="36">
        <v>2011</v>
      </c>
    </row>
    <row r="385" spans="2:10" x14ac:dyDescent="0.3">
      <c r="B385" s="30" t="s">
        <v>1413</v>
      </c>
      <c r="C385" s="30" t="s">
        <v>706</v>
      </c>
      <c r="D385" s="30" t="s">
        <v>707</v>
      </c>
      <c r="E385" s="36">
        <v>20</v>
      </c>
      <c r="F385" s="30" t="s">
        <v>8</v>
      </c>
      <c r="G385" s="30" t="s">
        <v>1567</v>
      </c>
      <c r="H385" s="36">
        <v>76</v>
      </c>
      <c r="I385" s="37">
        <v>5118.6400000000003</v>
      </c>
      <c r="J385" s="36">
        <v>2019</v>
      </c>
    </row>
    <row r="386" spans="2:10" x14ac:dyDescent="0.3">
      <c r="B386" s="30" t="s">
        <v>1414</v>
      </c>
      <c r="C386" s="30" t="s">
        <v>708</v>
      </c>
      <c r="D386" s="30" t="s">
        <v>709</v>
      </c>
      <c r="E386" s="36">
        <v>25</v>
      </c>
      <c r="F386" s="30" t="s">
        <v>8</v>
      </c>
      <c r="G386" s="30" t="s">
        <v>1567</v>
      </c>
      <c r="H386" s="36">
        <v>58</v>
      </c>
      <c r="I386" s="37">
        <v>3463.12</v>
      </c>
      <c r="J386" s="36">
        <v>2019</v>
      </c>
    </row>
    <row r="387" spans="2:10" x14ac:dyDescent="0.3">
      <c r="B387" s="30" t="s">
        <v>1415</v>
      </c>
      <c r="C387" s="30" t="s">
        <v>710</v>
      </c>
      <c r="D387" s="30" t="s">
        <v>711</v>
      </c>
      <c r="E387" s="36">
        <v>62</v>
      </c>
      <c r="F387" s="30" t="s">
        <v>8</v>
      </c>
      <c r="G387" s="30" t="s">
        <v>1568</v>
      </c>
      <c r="H387" s="36">
        <v>42</v>
      </c>
      <c r="I387" s="37">
        <v>9832.26</v>
      </c>
      <c r="J387" s="36">
        <v>2020</v>
      </c>
    </row>
    <row r="388" spans="2:10" x14ac:dyDescent="0.3">
      <c r="B388" s="30" t="s">
        <v>1416</v>
      </c>
      <c r="C388" s="30" t="s">
        <v>712</v>
      </c>
      <c r="D388" s="30" t="s">
        <v>713</v>
      </c>
      <c r="E388" s="36">
        <v>63</v>
      </c>
      <c r="F388" s="30" t="s">
        <v>8</v>
      </c>
      <c r="G388" s="30" t="s">
        <v>1568</v>
      </c>
      <c r="H388" s="36">
        <v>29</v>
      </c>
      <c r="I388" s="37">
        <v>1329.52</v>
      </c>
      <c r="J388" s="36">
        <v>2017</v>
      </c>
    </row>
    <row r="389" spans="2:10" x14ac:dyDescent="0.3">
      <c r="B389" s="30" t="s">
        <v>1417</v>
      </c>
      <c r="C389" s="30" t="s">
        <v>714</v>
      </c>
      <c r="D389" s="30" t="s">
        <v>715</v>
      </c>
      <c r="E389" s="36">
        <v>23</v>
      </c>
      <c r="F389" s="30" t="s">
        <v>13</v>
      </c>
      <c r="G389" s="30" t="s">
        <v>1567</v>
      </c>
      <c r="H389" s="36">
        <v>63</v>
      </c>
      <c r="I389" s="37">
        <v>2926.11</v>
      </c>
      <c r="J389" s="36">
        <v>2016</v>
      </c>
    </row>
    <row r="390" spans="2:10" x14ac:dyDescent="0.3">
      <c r="B390" s="30" t="s">
        <v>1418</v>
      </c>
      <c r="C390" s="30" t="s">
        <v>716</v>
      </c>
      <c r="D390" s="30" t="s">
        <v>717</v>
      </c>
      <c r="E390" s="36">
        <v>41</v>
      </c>
      <c r="F390" s="30" t="s">
        <v>13</v>
      </c>
      <c r="G390" s="30" t="s">
        <v>1564</v>
      </c>
      <c r="H390" s="36">
        <v>50</v>
      </c>
      <c r="I390" s="37">
        <v>6716.56</v>
      </c>
      <c r="J390" s="36">
        <v>2016</v>
      </c>
    </row>
    <row r="391" spans="2:10" x14ac:dyDescent="0.3">
      <c r="B391" s="30" t="s">
        <v>1419</v>
      </c>
      <c r="C391" s="30" t="s">
        <v>718</v>
      </c>
      <c r="D391" s="30" t="s">
        <v>719</v>
      </c>
      <c r="E391" s="36">
        <v>41</v>
      </c>
      <c r="F391" s="30" t="s">
        <v>13</v>
      </c>
      <c r="G391" s="30" t="s">
        <v>1564</v>
      </c>
      <c r="H391" s="36">
        <v>82</v>
      </c>
      <c r="I391" s="37">
        <v>7393.28</v>
      </c>
      <c r="J391" s="36">
        <v>2011</v>
      </c>
    </row>
    <row r="392" spans="2:10" x14ac:dyDescent="0.3">
      <c r="B392" s="30" t="s">
        <v>1420</v>
      </c>
      <c r="C392" s="30" t="s">
        <v>720</v>
      </c>
      <c r="D392" s="30" t="s">
        <v>721</v>
      </c>
      <c r="E392" s="36">
        <v>58</v>
      </c>
      <c r="F392" s="30" t="s">
        <v>8</v>
      </c>
      <c r="G392" s="30" t="s">
        <v>1568</v>
      </c>
      <c r="H392" s="36">
        <v>79</v>
      </c>
      <c r="I392" s="37">
        <v>6412.03</v>
      </c>
      <c r="J392" s="36">
        <v>2023</v>
      </c>
    </row>
    <row r="393" spans="2:10" x14ac:dyDescent="0.3">
      <c r="B393" s="30" t="s">
        <v>1421</v>
      </c>
      <c r="C393" s="30" t="s">
        <v>722</v>
      </c>
      <c r="D393" s="30" t="s">
        <v>723</v>
      </c>
      <c r="E393" s="36">
        <v>31</v>
      </c>
      <c r="F393" s="30" t="s">
        <v>8</v>
      </c>
      <c r="G393" s="30" t="s">
        <v>1566</v>
      </c>
      <c r="H393" s="36">
        <v>71</v>
      </c>
      <c r="I393" s="37">
        <v>9679.7999999999993</v>
      </c>
      <c r="J393" s="36">
        <v>2012</v>
      </c>
    </row>
    <row r="394" spans="2:10" x14ac:dyDescent="0.3">
      <c r="B394" s="30" t="s">
        <v>1422</v>
      </c>
      <c r="C394" s="30" t="s">
        <v>724</v>
      </c>
      <c r="D394" s="30" t="s">
        <v>725</v>
      </c>
      <c r="E394" s="36">
        <v>55</v>
      </c>
      <c r="F394" s="30" t="s">
        <v>13</v>
      </c>
      <c r="G394" s="30" t="s">
        <v>1569</v>
      </c>
      <c r="H394" s="36">
        <v>99</v>
      </c>
      <c r="I394" s="37">
        <v>5709.98</v>
      </c>
      <c r="J394" s="36">
        <v>2015</v>
      </c>
    </row>
    <row r="395" spans="2:10" x14ac:dyDescent="0.3">
      <c r="B395" s="30" t="s">
        <v>1423</v>
      </c>
      <c r="C395" s="30" t="s">
        <v>726</v>
      </c>
      <c r="D395" s="30" t="s">
        <v>727</v>
      </c>
      <c r="E395" s="36">
        <v>48</v>
      </c>
      <c r="F395" s="30" t="s">
        <v>13</v>
      </c>
      <c r="G395" s="30" t="s">
        <v>1569</v>
      </c>
      <c r="H395" s="36">
        <v>42</v>
      </c>
      <c r="I395" s="37">
        <v>0</v>
      </c>
      <c r="J395" s="36">
        <v>2011</v>
      </c>
    </row>
    <row r="396" spans="2:10" x14ac:dyDescent="0.3">
      <c r="B396" s="30" t="s">
        <v>1424</v>
      </c>
      <c r="C396" s="30" t="s">
        <v>728</v>
      </c>
      <c r="D396" s="30" t="s">
        <v>729</v>
      </c>
      <c r="E396" s="36">
        <v>58</v>
      </c>
      <c r="F396" s="30" t="s">
        <v>13</v>
      </c>
      <c r="G396" s="30" t="s">
        <v>1568</v>
      </c>
      <c r="H396" s="36">
        <v>14</v>
      </c>
      <c r="I396" s="37">
        <v>838.75</v>
      </c>
      <c r="J396" s="36">
        <v>2012</v>
      </c>
    </row>
    <row r="397" spans="2:10" x14ac:dyDescent="0.3">
      <c r="B397" s="30" t="s">
        <v>1425</v>
      </c>
      <c r="C397" s="30" t="s">
        <v>730</v>
      </c>
      <c r="D397" s="30" t="s">
        <v>731</v>
      </c>
      <c r="E397" s="36">
        <v>41</v>
      </c>
      <c r="F397" s="30" t="s">
        <v>13</v>
      </c>
      <c r="G397" s="30" t="s">
        <v>1564</v>
      </c>
      <c r="H397" s="36">
        <v>32</v>
      </c>
      <c r="I397" s="37">
        <v>8489.27</v>
      </c>
      <c r="J397" s="36">
        <v>2013</v>
      </c>
    </row>
    <row r="398" spans="2:10" x14ac:dyDescent="0.3">
      <c r="B398" s="30" t="s">
        <v>1426</v>
      </c>
      <c r="C398" s="30" t="s">
        <v>732</v>
      </c>
      <c r="D398" s="30" t="s">
        <v>733</v>
      </c>
      <c r="E398" s="36">
        <v>59</v>
      </c>
      <c r="F398" s="30" t="s">
        <v>8</v>
      </c>
      <c r="G398" s="30" t="s">
        <v>1568</v>
      </c>
      <c r="H398" s="36">
        <v>6</v>
      </c>
      <c r="I398" s="37">
        <v>6456.31</v>
      </c>
      <c r="J398" s="36">
        <v>2016</v>
      </c>
    </row>
    <row r="399" spans="2:10" x14ac:dyDescent="0.3">
      <c r="B399" s="30" t="s">
        <v>1427</v>
      </c>
      <c r="C399" s="30" t="s">
        <v>734</v>
      </c>
      <c r="D399" s="30" t="s">
        <v>735</v>
      </c>
      <c r="E399" s="36">
        <v>61</v>
      </c>
      <c r="F399" s="30" t="s">
        <v>8</v>
      </c>
      <c r="G399" s="30" t="s">
        <v>1568</v>
      </c>
      <c r="H399" s="36">
        <v>39</v>
      </c>
      <c r="I399" s="37">
        <v>9578.2199999999993</v>
      </c>
      <c r="J399" s="36">
        <v>2013</v>
      </c>
    </row>
    <row r="400" spans="2:10" x14ac:dyDescent="0.3">
      <c r="B400" s="30" t="s">
        <v>1428</v>
      </c>
      <c r="C400" s="30" t="s">
        <v>736</v>
      </c>
      <c r="D400" s="30" t="s">
        <v>737</v>
      </c>
      <c r="E400" s="36">
        <v>59</v>
      </c>
      <c r="F400" s="30" t="s">
        <v>13</v>
      </c>
      <c r="G400" s="30" t="s">
        <v>1568</v>
      </c>
      <c r="H400" s="36">
        <v>67</v>
      </c>
      <c r="I400" s="37">
        <v>8520.2099999999991</v>
      </c>
      <c r="J400" s="36">
        <v>2017</v>
      </c>
    </row>
    <row r="401" spans="2:10" x14ac:dyDescent="0.3">
      <c r="B401" s="30" t="s">
        <v>1429</v>
      </c>
      <c r="C401" s="30" t="s">
        <v>738</v>
      </c>
      <c r="D401" s="30" t="s">
        <v>739</v>
      </c>
      <c r="E401" s="36">
        <v>27</v>
      </c>
      <c r="F401" s="30" t="s">
        <v>13</v>
      </c>
      <c r="G401" s="30" t="s">
        <v>1566</v>
      </c>
      <c r="H401" s="36">
        <v>41</v>
      </c>
      <c r="I401" s="37">
        <v>5206.0600000000004</v>
      </c>
      <c r="J401" s="36">
        <v>2021</v>
      </c>
    </row>
    <row r="402" spans="2:10" x14ac:dyDescent="0.3">
      <c r="B402" s="30" t="s">
        <v>1430</v>
      </c>
      <c r="C402" s="30" t="s">
        <v>740</v>
      </c>
      <c r="D402" s="30" t="s">
        <v>741</v>
      </c>
      <c r="E402" s="36">
        <v>18</v>
      </c>
      <c r="F402" s="30" t="s">
        <v>8</v>
      </c>
      <c r="G402" s="30" t="s">
        <v>1567</v>
      </c>
      <c r="H402" s="36">
        <v>53</v>
      </c>
      <c r="I402" s="37">
        <v>6968.06</v>
      </c>
      <c r="J402" s="36">
        <v>2012</v>
      </c>
    </row>
    <row r="403" spans="2:10" x14ac:dyDescent="0.3">
      <c r="B403" s="30" t="s">
        <v>1431</v>
      </c>
      <c r="C403" s="30" t="s">
        <v>742</v>
      </c>
      <c r="D403" s="30" t="s">
        <v>743</v>
      </c>
      <c r="E403" s="36">
        <v>67</v>
      </c>
      <c r="F403" s="30" t="s">
        <v>13</v>
      </c>
      <c r="G403" s="30" t="s">
        <v>1565</v>
      </c>
      <c r="H403" s="36">
        <v>73</v>
      </c>
      <c r="I403" s="37">
        <v>5850.95</v>
      </c>
      <c r="J403" s="36">
        <v>2015</v>
      </c>
    </row>
    <row r="404" spans="2:10" x14ac:dyDescent="0.3">
      <c r="B404" s="30" t="s">
        <v>1432</v>
      </c>
      <c r="C404" s="30" t="s">
        <v>744</v>
      </c>
      <c r="D404" s="30" t="s">
        <v>745</v>
      </c>
      <c r="E404" s="36">
        <v>54</v>
      </c>
      <c r="F404" s="30" t="s">
        <v>13</v>
      </c>
      <c r="G404" s="30" t="s">
        <v>1569</v>
      </c>
      <c r="H404" s="36">
        <v>67</v>
      </c>
      <c r="I404" s="37">
        <v>2821.66</v>
      </c>
      <c r="J404" s="36">
        <v>2013</v>
      </c>
    </row>
    <row r="405" spans="2:10" x14ac:dyDescent="0.3">
      <c r="B405" s="30" t="s">
        <v>1433</v>
      </c>
      <c r="C405" s="30" t="s">
        <v>746</v>
      </c>
      <c r="D405" s="30" t="s">
        <v>747</v>
      </c>
      <c r="E405" s="36">
        <v>55</v>
      </c>
      <c r="F405" s="30" t="s">
        <v>13</v>
      </c>
      <c r="G405" s="30" t="s">
        <v>1569</v>
      </c>
      <c r="H405" s="36">
        <v>44</v>
      </c>
      <c r="I405" s="37">
        <v>8784.07</v>
      </c>
      <c r="J405" s="36">
        <v>2018</v>
      </c>
    </row>
    <row r="406" spans="2:10" x14ac:dyDescent="0.3">
      <c r="B406" s="30" t="s">
        <v>1434</v>
      </c>
      <c r="C406" s="30" t="s">
        <v>748</v>
      </c>
      <c r="D406" s="30" t="s">
        <v>749</v>
      </c>
      <c r="E406" s="36">
        <v>47</v>
      </c>
      <c r="F406" s="30" t="s">
        <v>8</v>
      </c>
      <c r="G406" s="30" t="s">
        <v>1569</v>
      </c>
      <c r="H406" s="36">
        <v>16</v>
      </c>
      <c r="I406" s="37">
        <v>3849.42</v>
      </c>
      <c r="J406" s="36">
        <v>2014</v>
      </c>
    </row>
    <row r="407" spans="2:10" x14ac:dyDescent="0.3">
      <c r="B407" s="30" t="s">
        <v>1435</v>
      </c>
      <c r="C407" s="30" t="s">
        <v>750</v>
      </c>
      <c r="D407" s="30" t="s">
        <v>751</v>
      </c>
      <c r="E407" s="36">
        <v>29</v>
      </c>
      <c r="F407" s="30" t="s">
        <v>13</v>
      </c>
      <c r="G407" s="30" t="s">
        <v>1566</v>
      </c>
      <c r="H407" s="36">
        <v>26</v>
      </c>
      <c r="I407" s="37">
        <v>6015.21</v>
      </c>
      <c r="J407" s="36">
        <v>2019</v>
      </c>
    </row>
    <row r="408" spans="2:10" x14ac:dyDescent="0.3">
      <c r="B408" s="30" t="s">
        <v>1436</v>
      </c>
      <c r="C408" s="30" t="s">
        <v>752</v>
      </c>
      <c r="D408" s="30" t="s">
        <v>753</v>
      </c>
      <c r="E408" s="36">
        <v>66</v>
      </c>
      <c r="F408" s="30" t="s">
        <v>13</v>
      </c>
      <c r="G408" s="30" t="s">
        <v>1565</v>
      </c>
      <c r="H408" s="36">
        <v>55</v>
      </c>
      <c r="I408" s="37">
        <v>9792.39</v>
      </c>
      <c r="J408" s="36">
        <v>2012</v>
      </c>
    </row>
    <row r="409" spans="2:10" x14ac:dyDescent="0.3">
      <c r="B409" s="30" t="s">
        <v>1437</v>
      </c>
      <c r="C409" s="30" t="s">
        <v>754</v>
      </c>
      <c r="D409" s="30" t="s">
        <v>755</v>
      </c>
      <c r="E409" s="36">
        <v>67</v>
      </c>
      <c r="F409" s="30" t="s">
        <v>13</v>
      </c>
      <c r="G409" s="30" t="s">
        <v>1565</v>
      </c>
      <c r="H409" s="36">
        <v>15</v>
      </c>
      <c r="I409" s="37">
        <v>2944.45</v>
      </c>
      <c r="J409" s="36">
        <v>2020</v>
      </c>
    </row>
    <row r="410" spans="2:10" x14ac:dyDescent="0.3">
      <c r="B410" s="30" t="s">
        <v>1438</v>
      </c>
      <c r="C410" s="30" t="s">
        <v>756</v>
      </c>
      <c r="D410" s="30" t="s">
        <v>757</v>
      </c>
      <c r="E410" s="36">
        <v>56</v>
      </c>
      <c r="F410" s="30" t="s">
        <v>8</v>
      </c>
      <c r="G410" s="30" t="s">
        <v>1568</v>
      </c>
      <c r="H410" s="36">
        <v>79</v>
      </c>
      <c r="I410" s="37">
        <v>4410</v>
      </c>
      <c r="J410" s="36">
        <v>2015</v>
      </c>
    </row>
    <row r="411" spans="2:10" x14ac:dyDescent="0.3">
      <c r="B411" s="30" t="s">
        <v>1439</v>
      </c>
      <c r="C411" s="30" t="s">
        <v>758</v>
      </c>
      <c r="D411" s="30" t="s">
        <v>759</v>
      </c>
      <c r="E411" s="36">
        <v>63</v>
      </c>
      <c r="F411" s="30" t="s">
        <v>8</v>
      </c>
      <c r="G411" s="30" t="s">
        <v>1568</v>
      </c>
      <c r="H411" s="36">
        <v>54</v>
      </c>
      <c r="I411" s="37">
        <v>9669.31</v>
      </c>
      <c r="J411" s="36">
        <v>2020</v>
      </c>
    </row>
    <row r="412" spans="2:10" x14ac:dyDescent="0.3">
      <c r="B412" s="30" t="s">
        <v>1440</v>
      </c>
      <c r="C412" s="30" t="s">
        <v>760</v>
      </c>
      <c r="D412" s="30" t="s">
        <v>761</v>
      </c>
      <c r="E412" s="36">
        <v>19</v>
      </c>
      <c r="F412" s="30" t="s">
        <v>8</v>
      </c>
      <c r="G412" s="30" t="s">
        <v>1567</v>
      </c>
      <c r="H412" s="36">
        <v>60</v>
      </c>
      <c r="I412" s="37">
        <v>3778.76</v>
      </c>
      <c r="J412" s="36">
        <v>2016</v>
      </c>
    </row>
    <row r="413" spans="2:10" x14ac:dyDescent="0.3">
      <c r="B413" s="30" t="s">
        <v>1441</v>
      </c>
      <c r="C413" s="30" t="s">
        <v>762</v>
      </c>
      <c r="D413" s="30" t="s">
        <v>763</v>
      </c>
      <c r="E413" s="36">
        <v>43</v>
      </c>
      <c r="F413" s="30" t="s">
        <v>8</v>
      </c>
      <c r="G413" s="30" t="s">
        <v>1564</v>
      </c>
      <c r="H413" s="36">
        <v>52</v>
      </c>
      <c r="I413" s="37">
        <v>1885.63</v>
      </c>
      <c r="J413" s="36">
        <v>2013</v>
      </c>
    </row>
    <row r="414" spans="2:10" x14ac:dyDescent="0.3">
      <c r="B414" s="30" t="s">
        <v>1442</v>
      </c>
      <c r="C414" s="30" t="s">
        <v>764</v>
      </c>
      <c r="D414" s="30" t="s">
        <v>765</v>
      </c>
      <c r="E414" s="36">
        <v>27</v>
      </c>
      <c r="F414" s="30" t="s">
        <v>8</v>
      </c>
      <c r="G414" s="30" t="s">
        <v>1566</v>
      </c>
      <c r="H414" s="36">
        <v>55</v>
      </c>
      <c r="I414" s="37">
        <v>4572.8</v>
      </c>
      <c r="J414" s="36">
        <v>2018</v>
      </c>
    </row>
    <row r="415" spans="2:10" x14ac:dyDescent="0.3">
      <c r="B415" s="30" t="s">
        <v>1443</v>
      </c>
      <c r="C415" s="30" t="s">
        <v>766</v>
      </c>
      <c r="D415" s="30" t="s">
        <v>767</v>
      </c>
      <c r="E415" s="36">
        <v>63</v>
      </c>
      <c r="F415" s="30" t="s">
        <v>13</v>
      </c>
      <c r="G415" s="30" t="s">
        <v>1568</v>
      </c>
      <c r="H415" s="36">
        <v>76</v>
      </c>
      <c r="I415" s="37">
        <v>3174.97</v>
      </c>
      <c r="J415" s="36">
        <v>2015</v>
      </c>
    </row>
    <row r="416" spans="2:10" x14ac:dyDescent="0.3">
      <c r="B416" s="30" t="s">
        <v>1444</v>
      </c>
      <c r="C416" s="30" t="s">
        <v>768</v>
      </c>
      <c r="D416" s="30" t="s">
        <v>769</v>
      </c>
      <c r="E416" s="36">
        <v>27</v>
      </c>
      <c r="F416" s="30" t="s">
        <v>8</v>
      </c>
      <c r="G416" s="30" t="s">
        <v>1566</v>
      </c>
      <c r="H416" s="36">
        <v>85</v>
      </c>
      <c r="I416" s="37">
        <v>7324.04</v>
      </c>
      <c r="J416" s="36">
        <v>2011</v>
      </c>
    </row>
    <row r="417" spans="2:10" x14ac:dyDescent="0.3">
      <c r="B417" s="30" t="s">
        <v>1445</v>
      </c>
      <c r="C417" s="30" t="s">
        <v>770</v>
      </c>
      <c r="D417" s="30" t="s">
        <v>771</v>
      </c>
      <c r="E417" s="36">
        <v>70</v>
      </c>
      <c r="F417" s="30" t="s">
        <v>13</v>
      </c>
      <c r="G417" s="30" t="s">
        <v>1565</v>
      </c>
      <c r="H417" s="36">
        <v>61</v>
      </c>
      <c r="I417" s="37">
        <v>7299.85</v>
      </c>
      <c r="J417" s="36">
        <v>2010</v>
      </c>
    </row>
    <row r="418" spans="2:10" x14ac:dyDescent="0.3">
      <c r="B418" s="30" t="s">
        <v>1446</v>
      </c>
      <c r="C418" s="30" t="s">
        <v>772</v>
      </c>
      <c r="D418" s="30" t="s">
        <v>773</v>
      </c>
      <c r="E418" s="36">
        <v>31</v>
      </c>
      <c r="F418" s="30" t="s">
        <v>13</v>
      </c>
      <c r="G418" s="30" t="s">
        <v>1566</v>
      </c>
      <c r="H418" s="36">
        <v>66</v>
      </c>
      <c r="I418" s="37">
        <v>6704.51</v>
      </c>
      <c r="J418" s="36">
        <v>2014</v>
      </c>
    </row>
    <row r="419" spans="2:10" x14ac:dyDescent="0.3">
      <c r="B419" s="30" t="s">
        <v>1447</v>
      </c>
      <c r="C419" s="30" t="s">
        <v>774</v>
      </c>
      <c r="D419" s="30" t="s">
        <v>775</v>
      </c>
      <c r="E419" s="36">
        <v>41</v>
      </c>
      <c r="F419" s="30" t="s">
        <v>8</v>
      </c>
      <c r="G419" s="30" t="s">
        <v>1564</v>
      </c>
      <c r="H419" s="36">
        <v>78</v>
      </c>
      <c r="I419" s="37">
        <v>5453.18</v>
      </c>
      <c r="J419" s="36">
        <v>2023</v>
      </c>
    </row>
    <row r="420" spans="2:10" x14ac:dyDescent="0.3">
      <c r="B420" s="30" t="s">
        <v>1448</v>
      </c>
      <c r="C420" s="30" t="s">
        <v>776</v>
      </c>
      <c r="D420" s="30" t="s">
        <v>777</v>
      </c>
      <c r="E420" s="36">
        <v>66</v>
      </c>
      <c r="F420" s="30" t="s">
        <v>13</v>
      </c>
      <c r="G420" s="30" t="s">
        <v>1565</v>
      </c>
      <c r="H420" s="36">
        <v>21</v>
      </c>
      <c r="I420" s="37">
        <v>9163.93</v>
      </c>
      <c r="J420" s="36">
        <v>2016</v>
      </c>
    </row>
    <row r="421" spans="2:10" x14ac:dyDescent="0.3">
      <c r="B421" s="30" t="s">
        <v>1449</v>
      </c>
      <c r="C421" s="30" t="s">
        <v>778</v>
      </c>
      <c r="D421" s="30" t="s">
        <v>779</v>
      </c>
      <c r="E421" s="36">
        <v>25</v>
      </c>
      <c r="F421" s="30" t="s">
        <v>13</v>
      </c>
      <c r="G421" s="30" t="s">
        <v>1567</v>
      </c>
      <c r="H421" s="36">
        <v>64</v>
      </c>
      <c r="I421" s="37">
        <v>7340.16</v>
      </c>
      <c r="J421" s="36">
        <v>2010</v>
      </c>
    </row>
    <row r="422" spans="2:10" x14ac:dyDescent="0.3">
      <c r="B422" s="30" t="s">
        <v>1450</v>
      </c>
      <c r="C422" s="30" t="s">
        <v>780</v>
      </c>
      <c r="D422" s="30" t="s">
        <v>781</v>
      </c>
      <c r="E422" s="36">
        <v>51</v>
      </c>
      <c r="F422" s="30" t="s">
        <v>8</v>
      </c>
      <c r="G422" s="30" t="s">
        <v>1569</v>
      </c>
      <c r="H422" s="36">
        <v>53</v>
      </c>
      <c r="I422" s="37">
        <v>6198.53</v>
      </c>
      <c r="J422" s="36">
        <v>2023</v>
      </c>
    </row>
    <row r="423" spans="2:10" x14ac:dyDescent="0.3">
      <c r="B423" s="30" t="s">
        <v>1451</v>
      </c>
      <c r="C423" s="30" t="s">
        <v>782</v>
      </c>
      <c r="D423" s="30" t="s">
        <v>783</v>
      </c>
      <c r="E423" s="36">
        <v>57</v>
      </c>
      <c r="F423" s="30" t="s">
        <v>13</v>
      </c>
      <c r="G423" s="30" t="s">
        <v>1568</v>
      </c>
      <c r="H423" s="36">
        <v>67</v>
      </c>
      <c r="I423" s="37">
        <v>1934.53</v>
      </c>
      <c r="J423" s="36">
        <v>2013</v>
      </c>
    </row>
    <row r="424" spans="2:10" x14ac:dyDescent="0.3">
      <c r="B424" s="30" t="s">
        <v>1452</v>
      </c>
      <c r="C424" s="30" t="s">
        <v>784</v>
      </c>
      <c r="D424" s="30" t="s">
        <v>785</v>
      </c>
      <c r="E424" s="36">
        <v>42</v>
      </c>
      <c r="F424" s="30" t="s">
        <v>13</v>
      </c>
      <c r="G424" s="30" t="s">
        <v>1564</v>
      </c>
      <c r="H424" s="36">
        <v>81</v>
      </c>
      <c r="I424" s="37">
        <v>5919.51</v>
      </c>
      <c r="J424" s="36">
        <v>2018</v>
      </c>
    </row>
    <row r="425" spans="2:10" x14ac:dyDescent="0.3">
      <c r="B425" s="30" t="s">
        <v>1453</v>
      </c>
      <c r="C425" s="30" t="s">
        <v>786</v>
      </c>
      <c r="D425" s="30" t="s">
        <v>787</v>
      </c>
      <c r="E425" s="36">
        <v>27</v>
      </c>
      <c r="F425" s="30" t="s">
        <v>8</v>
      </c>
      <c r="G425" s="30" t="s">
        <v>1566</v>
      </c>
      <c r="H425" s="36">
        <v>98</v>
      </c>
      <c r="I425" s="37">
        <v>8400.11</v>
      </c>
      <c r="J425" s="36">
        <v>2012</v>
      </c>
    </row>
    <row r="426" spans="2:10" x14ac:dyDescent="0.3">
      <c r="B426" s="30" t="s">
        <v>1454</v>
      </c>
      <c r="C426" s="30" t="s">
        <v>788</v>
      </c>
      <c r="D426" s="30" t="s">
        <v>789</v>
      </c>
      <c r="E426" s="36">
        <v>31</v>
      </c>
      <c r="F426" s="30" t="s">
        <v>8</v>
      </c>
      <c r="G426" s="30" t="s">
        <v>1566</v>
      </c>
      <c r="H426" s="36">
        <v>79</v>
      </c>
      <c r="I426" s="37">
        <v>3480.48</v>
      </c>
      <c r="J426" s="36">
        <v>2011</v>
      </c>
    </row>
    <row r="427" spans="2:10" x14ac:dyDescent="0.3">
      <c r="B427" s="30" t="s">
        <v>1455</v>
      </c>
      <c r="C427" s="30" t="s">
        <v>790</v>
      </c>
      <c r="D427" s="30" t="s">
        <v>791</v>
      </c>
      <c r="E427" s="36">
        <v>55</v>
      </c>
      <c r="F427" s="30" t="s">
        <v>8</v>
      </c>
      <c r="G427" s="30" t="s">
        <v>1569</v>
      </c>
      <c r="H427" s="36">
        <v>24</v>
      </c>
      <c r="I427" s="37">
        <v>382.64</v>
      </c>
      <c r="J427" s="36">
        <v>2012</v>
      </c>
    </row>
    <row r="428" spans="2:10" x14ac:dyDescent="0.3">
      <c r="B428" s="30" t="s">
        <v>1456</v>
      </c>
      <c r="C428" s="30" t="s">
        <v>792</v>
      </c>
      <c r="D428" s="30" t="s">
        <v>793</v>
      </c>
      <c r="E428" s="36">
        <v>55</v>
      </c>
      <c r="F428" s="30" t="s">
        <v>8</v>
      </c>
      <c r="G428" s="30" t="s">
        <v>1569</v>
      </c>
      <c r="H428" s="36">
        <v>10</v>
      </c>
      <c r="I428" s="37">
        <v>4739.43</v>
      </c>
      <c r="J428" s="36">
        <v>2019</v>
      </c>
    </row>
    <row r="429" spans="2:10" x14ac:dyDescent="0.3">
      <c r="B429" s="30" t="s">
        <v>1457</v>
      </c>
      <c r="C429" s="30" t="s">
        <v>794</v>
      </c>
      <c r="D429" s="30" t="s">
        <v>795</v>
      </c>
      <c r="E429" s="36">
        <v>26</v>
      </c>
      <c r="F429" s="30" t="s">
        <v>8</v>
      </c>
      <c r="G429" s="30" t="s">
        <v>1566</v>
      </c>
      <c r="H429" s="36">
        <v>26</v>
      </c>
      <c r="I429" s="37">
        <v>2178.65</v>
      </c>
      <c r="J429" s="36">
        <v>2013</v>
      </c>
    </row>
    <row r="430" spans="2:10" x14ac:dyDescent="0.3">
      <c r="B430" s="30" t="s">
        <v>1458</v>
      </c>
      <c r="C430" s="30" t="s">
        <v>796</v>
      </c>
      <c r="D430" s="30" t="s">
        <v>797</v>
      </c>
      <c r="E430" s="36">
        <v>49</v>
      </c>
      <c r="F430" s="30" t="s">
        <v>8</v>
      </c>
      <c r="G430" s="30" t="s">
        <v>1569</v>
      </c>
      <c r="H430" s="36">
        <v>11</v>
      </c>
      <c r="I430" s="37">
        <v>7556.94</v>
      </c>
      <c r="J430" s="36">
        <v>2014</v>
      </c>
    </row>
    <row r="431" spans="2:10" x14ac:dyDescent="0.3">
      <c r="B431" s="30" t="s">
        <v>1459</v>
      </c>
      <c r="C431" s="30" t="s">
        <v>798</v>
      </c>
      <c r="D431" s="30" t="s">
        <v>799</v>
      </c>
      <c r="E431" s="36">
        <v>70</v>
      </c>
      <c r="F431" s="30" t="s">
        <v>8</v>
      </c>
      <c r="G431" s="30" t="s">
        <v>1565</v>
      </c>
      <c r="H431" s="36">
        <v>92</v>
      </c>
      <c r="I431" s="37">
        <v>2164.44</v>
      </c>
      <c r="J431" s="36">
        <v>2019</v>
      </c>
    </row>
    <row r="432" spans="2:10" x14ac:dyDescent="0.3">
      <c r="B432" s="30" t="s">
        <v>1460</v>
      </c>
      <c r="C432" s="30" t="s">
        <v>800</v>
      </c>
      <c r="D432" s="30" t="s">
        <v>801</v>
      </c>
      <c r="E432" s="36">
        <v>27</v>
      </c>
      <c r="F432" s="30" t="s">
        <v>13</v>
      </c>
      <c r="G432" s="30" t="s">
        <v>1566</v>
      </c>
      <c r="H432" s="36">
        <v>34</v>
      </c>
      <c r="I432" s="37">
        <v>3895.14</v>
      </c>
      <c r="J432" s="36">
        <v>2022</v>
      </c>
    </row>
    <row r="433" spans="2:10" x14ac:dyDescent="0.3">
      <c r="B433" s="30" t="s">
        <v>1461</v>
      </c>
      <c r="C433" s="30" t="s">
        <v>802</v>
      </c>
      <c r="D433" s="30" t="s">
        <v>803</v>
      </c>
      <c r="E433" s="36">
        <v>19</v>
      </c>
      <c r="F433" s="30" t="s">
        <v>8</v>
      </c>
      <c r="G433" s="30" t="s">
        <v>1567</v>
      </c>
      <c r="H433" s="36">
        <v>19</v>
      </c>
      <c r="I433" s="37">
        <v>9883.7800000000007</v>
      </c>
      <c r="J433" s="36">
        <v>2020</v>
      </c>
    </row>
    <row r="434" spans="2:10" x14ac:dyDescent="0.3">
      <c r="B434" s="30" t="s">
        <v>1462</v>
      </c>
      <c r="C434" s="30" t="s">
        <v>804</v>
      </c>
      <c r="D434" s="30" t="s">
        <v>805</v>
      </c>
      <c r="E434" s="36">
        <v>23</v>
      </c>
      <c r="F434" s="30" t="s">
        <v>13</v>
      </c>
      <c r="G434" s="30" t="s">
        <v>1567</v>
      </c>
      <c r="H434" s="36">
        <v>72</v>
      </c>
      <c r="I434" s="37">
        <v>3935.47</v>
      </c>
      <c r="J434" s="36">
        <v>2022</v>
      </c>
    </row>
    <row r="435" spans="2:10" x14ac:dyDescent="0.3">
      <c r="B435" s="30" t="s">
        <v>1463</v>
      </c>
      <c r="C435" s="30" t="s">
        <v>806</v>
      </c>
      <c r="D435" s="30" t="s">
        <v>807</v>
      </c>
      <c r="E435" s="36">
        <v>41</v>
      </c>
      <c r="F435" s="30" t="s">
        <v>8</v>
      </c>
      <c r="G435" s="30" t="s">
        <v>1564</v>
      </c>
      <c r="H435" s="36">
        <v>15</v>
      </c>
      <c r="I435" s="37">
        <v>9709.99</v>
      </c>
      <c r="J435" s="36">
        <v>2018</v>
      </c>
    </row>
    <row r="436" spans="2:10" x14ac:dyDescent="0.3">
      <c r="B436" s="30" t="s">
        <v>1464</v>
      </c>
      <c r="C436" s="30" t="s">
        <v>808</v>
      </c>
      <c r="D436" s="30" t="s">
        <v>809</v>
      </c>
      <c r="E436" s="36">
        <v>42</v>
      </c>
      <c r="F436" s="30" t="s">
        <v>8</v>
      </c>
      <c r="G436" s="30" t="s">
        <v>1564</v>
      </c>
      <c r="H436" s="36">
        <v>89</v>
      </c>
      <c r="I436" s="37">
        <v>5142.3500000000004</v>
      </c>
      <c r="J436" s="36">
        <v>2016</v>
      </c>
    </row>
    <row r="437" spans="2:10" x14ac:dyDescent="0.3">
      <c r="B437" s="30" t="s">
        <v>1465</v>
      </c>
      <c r="C437" s="30" t="s">
        <v>810</v>
      </c>
      <c r="D437" s="30" t="s">
        <v>811</v>
      </c>
      <c r="E437" s="36">
        <v>65</v>
      </c>
      <c r="F437" s="30" t="s">
        <v>13</v>
      </c>
      <c r="G437" s="30" t="s">
        <v>1568</v>
      </c>
      <c r="H437" s="36">
        <v>14</v>
      </c>
      <c r="I437" s="37">
        <v>7890.07</v>
      </c>
      <c r="J437" s="36">
        <v>2011</v>
      </c>
    </row>
    <row r="438" spans="2:10" x14ac:dyDescent="0.3">
      <c r="B438" s="30" t="s">
        <v>1466</v>
      </c>
      <c r="C438" s="30" t="s">
        <v>812</v>
      </c>
      <c r="D438" s="30" t="s">
        <v>813</v>
      </c>
      <c r="E438" s="36">
        <v>66</v>
      </c>
      <c r="F438" s="30" t="s">
        <v>13</v>
      </c>
      <c r="G438" s="30" t="s">
        <v>1565</v>
      </c>
      <c r="H438" s="36">
        <v>38</v>
      </c>
      <c r="I438" s="37">
        <v>8895.15</v>
      </c>
      <c r="J438" s="36">
        <v>2018</v>
      </c>
    </row>
    <row r="439" spans="2:10" x14ac:dyDescent="0.3">
      <c r="B439" s="30" t="s">
        <v>1467</v>
      </c>
      <c r="C439" s="30" t="s">
        <v>814</v>
      </c>
      <c r="D439" s="30" t="s">
        <v>815</v>
      </c>
      <c r="E439" s="36">
        <v>57</v>
      </c>
      <c r="F439" s="30" t="s">
        <v>13</v>
      </c>
      <c r="G439" s="30" t="s">
        <v>1568</v>
      </c>
      <c r="H439" s="36">
        <v>95</v>
      </c>
      <c r="I439" s="37">
        <v>5242.7</v>
      </c>
      <c r="J439" s="36">
        <v>2010</v>
      </c>
    </row>
    <row r="440" spans="2:10" x14ac:dyDescent="0.3">
      <c r="B440" s="30" t="s">
        <v>1468</v>
      </c>
      <c r="C440" s="30" t="s">
        <v>816</v>
      </c>
      <c r="D440" s="30" t="s">
        <v>817</v>
      </c>
      <c r="E440" s="36">
        <v>54</v>
      </c>
      <c r="F440" s="30" t="s">
        <v>8</v>
      </c>
      <c r="G440" s="30" t="s">
        <v>1569</v>
      </c>
      <c r="H440" s="36">
        <v>30</v>
      </c>
      <c r="I440" s="37">
        <v>3652.85</v>
      </c>
      <c r="J440" s="36">
        <v>2017</v>
      </c>
    </row>
    <row r="441" spans="2:10" x14ac:dyDescent="0.3">
      <c r="B441" s="30" t="s">
        <v>1469</v>
      </c>
      <c r="C441" s="30" t="s">
        <v>818</v>
      </c>
      <c r="D441" s="30" t="s">
        <v>819</v>
      </c>
      <c r="E441" s="36">
        <v>50</v>
      </c>
      <c r="F441" s="30" t="s">
        <v>8</v>
      </c>
      <c r="G441" s="30" t="s">
        <v>1569</v>
      </c>
      <c r="H441" s="36">
        <v>32</v>
      </c>
      <c r="I441" s="37">
        <v>3353.4</v>
      </c>
      <c r="J441" s="36">
        <v>2013</v>
      </c>
    </row>
    <row r="442" spans="2:10" x14ac:dyDescent="0.3">
      <c r="B442" s="30" t="s">
        <v>1470</v>
      </c>
      <c r="C442" s="30" t="s">
        <v>820</v>
      </c>
      <c r="D442" s="30" t="s">
        <v>821</v>
      </c>
      <c r="E442" s="36">
        <v>21</v>
      </c>
      <c r="F442" s="30" t="s">
        <v>8</v>
      </c>
      <c r="G442" s="30" t="s">
        <v>1567</v>
      </c>
      <c r="H442" s="36">
        <v>99</v>
      </c>
      <c r="I442" s="37">
        <v>6612.37</v>
      </c>
      <c r="J442" s="36">
        <v>2011</v>
      </c>
    </row>
    <row r="443" spans="2:10" x14ac:dyDescent="0.3">
      <c r="B443" s="30" t="s">
        <v>1471</v>
      </c>
      <c r="C443" s="30" t="s">
        <v>822</v>
      </c>
      <c r="D443" s="30" t="s">
        <v>823</v>
      </c>
      <c r="E443" s="36">
        <v>52</v>
      </c>
      <c r="F443" s="30" t="s">
        <v>13</v>
      </c>
      <c r="G443" s="30" t="s">
        <v>1569</v>
      </c>
      <c r="H443" s="36">
        <v>17</v>
      </c>
      <c r="I443" s="37">
        <v>461.44</v>
      </c>
      <c r="J443" s="36">
        <v>2018</v>
      </c>
    </row>
    <row r="444" spans="2:10" x14ac:dyDescent="0.3">
      <c r="B444" s="30" t="s">
        <v>1472</v>
      </c>
      <c r="C444" s="30" t="s">
        <v>824</v>
      </c>
      <c r="D444" s="30" t="s">
        <v>825</v>
      </c>
      <c r="E444" s="36">
        <v>49</v>
      </c>
      <c r="F444" s="30" t="s">
        <v>8</v>
      </c>
      <c r="G444" s="30" t="s">
        <v>1569</v>
      </c>
      <c r="H444" s="36">
        <v>5</v>
      </c>
      <c r="I444" s="37">
        <v>3661.06</v>
      </c>
      <c r="J444" s="36">
        <v>2022</v>
      </c>
    </row>
    <row r="445" spans="2:10" x14ac:dyDescent="0.3">
      <c r="B445" s="30" t="s">
        <v>1473</v>
      </c>
      <c r="C445" s="30" t="s">
        <v>826</v>
      </c>
      <c r="D445" s="30" t="s">
        <v>827</v>
      </c>
      <c r="E445" s="36">
        <v>68</v>
      </c>
      <c r="F445" s="30" t="s">
        <v>8</v>
      </c>
      <c r="G445" s="30" t="s">
        <v>1565</v>
      </c>
      <c r="H445" s="36">
        <v>1</v>
      </c>
      <c r="I445" s="37">
        <v>3336.3</v>
      </c>
      <c r="J445" s="36">
        <v>2012</v>
      </c>
    </row>
    <row r="446" spans="2:10" x14ac:dyDescent="0.3">
      <c r="B446" s="30" t="s">
        <v>1474</v>
      </c>
      <c r="C446" s="30" t="s">
        <v>828</v>
      </c>
      <c r="D446" s="30" t="s">
        <v>829</v>
      </c>
      <c r="E446" s="36">
        <v>36</v>
      </c>
      <c r="F446" s="30" t="s">
        <v>8</v>
      </c>
      <c r="G446" s="30" t="s">
        <v>1564</v>
      </c>
      <c r="H446" s="36">
        <v>56</v>
      </c>
      <c r="I446" s="37">
        <v>2181.64</v>
      </c>
      <c r="J446" s="36">
        <v>2023</v>
      </c>
    </row>
    <row r="447" spans="2:10" x14ac:dyDescent="0.3">
      <c r="B447" s="30" t="s">
        <v>1475</v>
      </c>
      <c r="C447" s="30" t="s">
        <v>830</v>
      </c>
      <c r="D447" s="30" t="s">
        <v>831</v>
      </c>
      <c r="E447" s="36">
        <v>25</v>
      </c>
      <c r="F447" s="30" t="s">
        <v>8</v>
      </c>
      <c r="G447" s="30" t="s">
        <v>1567</v>
      </c>
      <c r="H447" s="36">
        <v>44</v>
      </c>
      <c r="I447" s="37">
        <v>9480.2800000000007</v>
      </c>
      <c r="J447" s="36">
        <v>2015</v>
      </c>
    </row>
    <row r="448" spans="2:10" x14ac:dyDescent="0.3">
      <c r="B448" s="30" t="s">
        <v>1476</v>
      </c>
      <c r="C448" s="30" t="s">
        <v>832</v>
      </c>
      <c r="D448" s="30" t="s">
        <v>833</v>
      </c>
      <c r="E448" s="36">
        <v>26</v>
      </c>
      <c r="F448" s="30" t="s">
        <v>13</v>
      </c>
      <c r="G448" s="30" t="s">
        <v>1566</v>
      </c>
      <c r="H448" s="36">
        <v>81</v>
      </c>
      <c r="I448" s="37">
        <v>9639.69</v>
      </c>
      <c r="J448" s="36">
        <v>2015</v>
      </c>
    </row>
    <row r="449" spans="2:10" x14ac:dyDescent="0.3">
      <c r="B449" s="30" t="s">
        <v>1477</v>
      </c>
      <c r="C449" s="30" t="s">
        <v>834</v>
      </c>
      <c r="D449" s="30" t="s">
        <v>835</v>
      </c>
      <c r="E449" s="36">
        <v>69</v>
      </c>
      <c r="F449" s="30" t="s">
        <v>8</v>
      </c>
      <c r="G449" s="30" t="s">
        <v>1565</v>
      </c>
      <c r="H449" s="36">
        <v>13</v>
      </c>
      <c r="I449" s="37">
        <v>3416.82</v>
      </c>
      <c r="J449" s="36">
        <v>2016</v>
      </c>
    </row>
    <row r="450" spans="2:10" x14ac:dyDescent="0.3">
      <c r="B450" s="30" t="s">
        <v>1478</v>
      </c>
      <c r="C450" s="30" t="s">
        <v>836</v>
      </c>
      <c r="D450" s="30" t="s">
        <v>837</v>
      </c>
      <c r="E450" s="36">
        <v>62</v>
      </c>
      <c r="F450" s="30" t="s">
        <v>8</v>
      </c>
      <c r="G450" s="30" t="s">
        <v>1568</v>
      </c>
      <c r="H450" s="36">
        <v>64</v>
      </c>
      <c r="I450" s="37">
        <v>616.35</v>
      </c>
      <c r="J450" s="36">
        <v>2010</v>
      </c>
    </row>
    <row r="451" spans="2:10" x14ac:dyDescent="0.3">
      <c r="B451" s="30" t="s">
        <v>1479</v>
      </c>
      <c r="C451" s="30" t="s">
        <v>838</v>
      </c>
      <c r="D451" s="30" t="s">
        <v>839</v>
      </c>
      <c r="E451" s="36">
        <v>24</v>
      </c>
      <c r="F451" s="30" t="s">
        <v>8</v>
      </c>
      <c r="G451" s="30" t="s">
        <v>1567</v>
      </c>
      <c r="H451" s="36">
        <v>75</v>
      </c>
      <c r="I451" s="37">
        <v>9498.1200000000008</v>
      </c>
      <c r="J451" s="36">
        <v>2015</v>
      </c>
    </row>
    <row r="452" spans="2:10" x14ac:dyDescent="0.3">
      <c r="B452" s="30" t="s">
        <v>1480</v>
      </c>
      <c r="C452" s="30" t="s">
        <v>840</v>
      </c>
      <c r="D452" s="30" t="s">
        <v>841</v>
      </c>
      <c r="E452" s="36">
        <v>53</v>
      </c>
      <c r="F452" s="30" t="s">
        <v>13</v>
      </c>
      <c r="G452" s="30" t="s">
        <v>1569</v>
      </c>
      <c r="H452" s="36">
        <v>100</v>
      </c>
      <c r="I452" s="37">
        <v>6050.97</v>
      </c>
      <c r="J452" s="36">
        <v>2021</v>
      </c>
    </row>
    <row r="453" spans="2:10" x14ac:dyDescent="0.3">
      <c r="B453" s="30" t="s">
        <v>1481</v>
      </c>
      <c r="C453" s="30" t="s">
        <v>842</v>
      </c>
      <c r="D453" s="30" t="s">
        <v>843</v>
      </c>
      <c r="E453" s="36">
        <v>23</v>
      </c>
      <c r="F453" s="30" t="s">
        <v>13</v>
      </c>
      <c r="G453" s="30" t="s">
        <v>1567</v>
      </c>
      <c r="H453" s="36">
        <v>59</v>
      </c>
      <c r="I453" s="37">
        <v>3720.52</v>
      </c>
      <c r="J453" s="36">
        <v>2017</v>
      </c>
    </row>
    <row r="454" spans="2:10" x14ac:dyDescent="0.3">
      <c r="B454" s="30" t="s">
        <v>1482</v>
      </c>
      <c r="C454" s="30" t="s">
        <v>844</v>
      </c>
      <c r="D454" s="30" t="s">
        <v>845</v>
      </c>
      <c r="E454" s="36">
        <v>66</v>
      </c>
      <c r="F454" s="30" t="s">
        <v>8</v>
      </c>
      <c r="G454" s="30" t="s">
        <v>1565</v>
      </c>
      <c r="H454" s="36">
        <v>12</v>
      </c>
      <c r="I454" s="37">
        <v>3621.29</v>
      </c>
      <c r="J454" s="36">
        <v>2013</v>
      </c>
    </row>
    <row r="455" spans="2:10" x14ac:dyDescent="0.3">
      <c r="B455" s="30" t="s">
        <v>1483</v>
      </c>
      <c r="C455" s="30" t="s">
        <v>846</v>
      </c>
      <c r="D455" s="30" t="s">
        <v>847</v>
      </c>
      <c r="E455" s="36">
        <v>39</v>
      </c>
      <c r="F455" s="30" t="s">
        <v>13</v>
      </c>
      <c r="G455" s="30" t="s">
        <v>1564</v>
      </c>
      <c r="H455" s="36">
        <v>70</v>
      </c>
      <c r="I455" s="37">
        <v>9420.18</v>
      </c>
      <c r="J455" s="36">
        <v>2014</v>
      </c>
    </row>
    <row r="456" spans="2:10" x14ac:dyDescent="0.3">
      <c r="B456" s="30" t="s">
        <v>1484</v>
      </c>
      <c r="C456" s="30" t="s">
        <v>848</v>
      </c>
      <c r="D456" s="30" t="s">
        <v>849</v>
      </c>
      <c r="E456" s="36">
        <v>48</v>
      </c>
      <c r="F456" s="30" t="s">
        <v>8</v>
      </c>
      <c r="G456" s="30" t="s">
        <v>1569</v>
      </c>
      <c r="H456" s="36">
        <v>2</v>
      </c>
      <c r="I456" s="37">
        <v>6485.38</v>
      </c>
      <c r="J456" s="36">
        <v>2019</v>
      </c>
    </row>
    <row r="457" spans="2:10" x14ac:dyDescent="0.3">
      <c r="B457" s="30" t="s">
        <v>1485</v>
      </c>
      <c r="C457" s="30" t="s">
        <v>850</v>
      </c>
      <c r="D457" s="30" t="s">
        <v>851</v>
      </c>
      <c r="E457" s="36">
        <v>58</v>
      </c>
      <c r="F457" s="30" t="s">
        <v>13</v>
      </c>
      <c r="G457" s="30" t="s">
        <v>1568</v>
      </c>
      <c r="H457" s="36">
        <v>98</v>
      </c>
      <c r="I457" s="37">
        <v>5057.21</v>
      </c>
      <c r="J457" s="36">
        <v>2011</v>
      </c>
    </row>
    <row r="458" spans="2:10" x14ac:dyDescent="0.3">
      <c r="B458" s="30" t="s">
        <v>1486</v>
      </c>
      <c r="C458" s="30" t="s">
        <v>852</v>
      </c>
      <c r="D458" s="30" t="s">
        <v>853</v>
      </c>
      <c r="E458" s="36">
        <v>51</v>
      </c>
      <c r="F458" s="30" t="s">
        <v>13</v>
      </c>
      <c r="G458" s="30" t="s">
        <v>1569</v>
      </c>
      <c r="H458" s="36">
        <v>97</v>
      </c>
      <c r="I458" s="37">
        <v>4560.1000000000004</v>
      </c>
      <c r="J458" s="36">
        <v>2015</v>
      </c>
    </row>
    <row r="459" spans="2:10" x14ac:dyDescent="0.3">
      <c r="B459" s="30" t="s">
        <v>1487</v>
      </c>
      <c r="C459" s="30" t="s">
        <v>854</v>
      </c>
      <c r="D459" s="30" t="s">
        <v>855</v>
      </c>
      <c r="E459" s="36">
        <v>66</v>
      </c>
      <c r="F459" s="30" t="s">
        <v>13</v>
      </c>
      <c r="G459" s="30" t="s">
        <v>1565</v>
      </c>
      <c r="H459" s="36">
        <v>75</v>
      </c>
      <c r="I459" s="37">
        <v>738.04</v>
      </c>
      <c r="J459" s="36">
        <v>2021</v>
      </c>
    </row>
    <row r="460" spans="2:10" x14ac:dyDescent="0.3">
      <c r="B460" s="30" t="s">
        <v>1488</v>
      </c>
      <c r="C460" s="30" t="s">
        <v>856</v>
      </c>
      <c r="D460" s="30" t="s">
        <v>857</v>
      </c>
      <c r="E460" s="36">
        <v>28</v>
      </c>
      <c r="F460" s="30" t="s">
        <v>13</v>
      </c>
      <c r="G460" s="30" t="s">
        <v>1566</v>
      </c>
      <c r="H460" s="36">
        <v>95</v>
      </c>
      <c r="I460" s="37">
        <v>3496.45</v>
      </c>
      <c r="J460" s="36">
        <v>2016</v>
      </c>
    </row>
    <row r="461" spans="2:10" x14ac:dyDescent="0.3">
      <c r="B461" s="30" t="s">
        <v>1489</v>
      </c>
      <c r="C461" s="30" t="s">
        <v>858</v>
      </c>
      <c r="D461" s="30" t="s">
        <v>859</v>
      </c>
      <c r="E461" s="36">
        <v>37</v>
      </c>
      <c r="F461" s="30" t="s">
        <v>8</v>
      </c>
      <c r="G461" s="30" t="s">
        <v>1564</v>
      </c>
      <c r="H461" s="36">
        <v>31</v>
      </c>
      <c r="I461" s="37">
        <v>549.65</v>
      </c>
      <c r="J461" s="36">
        <v>2022</v>
      </c>
    </row>
    <row r="462" spans="2:10" x14ac:dyDescent="0.3">
      <c r="B462" s="30" t="s">
        <v>1490</v>
      </c>
      <c r="C462" s="30" t="s">
        <v>860</v>
      </c>
      <c r="D462" s="30" t="s">
        <v>861</v>
      </c>
      <c r="E462" s="36">
        <v>55</v>
      </c>
      <c r="F462" s="30" t="s">
        <v>13</v>
      </c>
      <c r="G462" s="30" t="s">
        <v>1569</v>
      </c>
      <c r="H462" s="36">
        <v>51</v>
      </c>
      <c r="I462" s="37">
        <v>1021.88</v>
      </c>
      <c r="J462" s="36">
        <v>2011</v>
      </c>
    </row>
    <row r="463" spans="2:10" x14ac:dyDescent="0.3">
      <c r="B463" s="30" t="s">
        <v>1491</v>
      </c>
      <c r="C463" s="30" t="s">
        <v>862</v>
      </c>
      <c r="D463" s="30" t="s">
        <v>863</v>
      </c>
      <c r="E463" s="36">
        <v>53</v>
      </c>
      <c r="F463" s="30" t="s">
        <v>13</v>
      </c>
      <c r="G463" s="30" t="s">
        <v>1569</v>
      </c>
      <c r="H463" s="36">
        <v>25</v>
      </c>
      <c r="I463" s="37">
        <v>1717.34</v>
      </c>
      <c r="J463" s="36">
        <v>2023</v>
      </c>
    </row>
    <row r="464" spans="2:10" x14ac:dyDescent="0.3">
      <c r="B464" s="30" t="s">
        <v>1492</v>
      </c>
      <c r="C464" s="30" t="s">
        <v>864</v>
      </c>
      <c r="D464" s="30" t="s">
        <v>865</v>
      </c>
      <c r="E464" s="36">
        <v>39</v>
      </c>
      <c r="F464" s="30" t="s">
        <v>8</v>
      </c>
      <c r="G464" s="30" t="s">
        <v>1564</v>
      </c>
      <c r="H464" s="36">
        <v>47</v>
      </c>
      <c r="I464" s="37">
        <v>881.18</v>
      </c>
      <c r="J464" s="36">
        <v>2019</v>
      </c>
    </row>
    <row r="465" spans="2:10" x14ac:dyDescent="0.3">
      <c r="B465" s="30" t="s">
        <v>1493</v>
      </c>
      <c r="C465" s="30" t="s">
        <v>866</v>
      </c>
      <c r="D465" s="30" t="s">
        <v>867</v>
      </c>
      <c r="E465" s="36">
        <v>44</v>
      </c>
      <c r="F465" s="30" t="s">
        <v>8</v>
      </c>
      <c r="G465" s="30" t="s">
        <v>1564</v>
      </c>
      <c r="H465" s="36">
        <v>64</v>
      </c>
      <c r="I465" s="37">
        <v>160.12</v>
      </c>
      <c r="J465" s="36">
        <v>2023</v>
      </c>
    </row>
    <row r="466" spans="2:10" x14ac:dyDescent="0.3">
      <c r="B466" s="30" t="s">
        <v>1494</v>
      </c>
      <c r="C466" s="30" t="s">
        <v>868</v>
      </c>
      <c r="D466" s="30" t="s">
        <v>869</v>
      </c>
      <c r="E466" s="36">
        <v>40</v>
      </c>
      <c r="F466" s="30" t="s">
        <v>13</v>
      </c>
      <c r="G466" s="30" t="s">
        <v>1564</v>
      </c>
      <c r="H466" s="36">
        <v>4</v>
      </c>
      <c r="I466" s="37">
        <v>3024.09</v>
      </c>
      <c r="J466" s="36">
        <v>2022</v>
      </c>
    </row>
    <row r="467" spans="2:10" x14ac:dyDescent="0.3">
      <c r="B467" s="30" t="s">
        <v>1495</v>
      </c>
      <c r="C467" s="30" t="s">
        <v>870</v>
      </c>
      <c r="D467" s="30" t="s">
        <v>871</v>
      </c>
      <c r="E467" s="36">
        <v>50</v>
      </c>
      <c r="F467" s="30" t="s">
        <v>13</v>
      </c>
      <c r="G467" s="30" t="s">
        <v>1569</v>
      </c>
      <c r="H467" s="36">
        <v>52</v>
      </c>
      <c r="I467" s="37">
        <v>592.36</v>
      </c>
      <c r="J467" s="36">
        <v>2020</v>
      </c>
    </row>
    <row r="468" spans="2:10" x14ac:dyDescent="0.3">
      <c r="B468" s="30" t="s">
        <v>1496</v>
      </c>
      <c r="C468" s="30" t="s">
        <v>872</v>
      </c>
      <c r="D468" s="30" t="s">
        <v>873</v>
      </c>
      <c r="E468" s="36">
        <v>23</v>
      </c>
      <c r="F468" s="30" t="s">
        <v>8</v>
      </c>
      <c r="G468" s="30" t="s">
        <v>1567</v>
      </c>
      <c r="H468" s="36">
        <v>99</v>
      </c>
      <c r="I468" s="37">
        <v>1687.4</v>
      </c>
      <c r="J468" s="36">
        <v>2012</v>
      </c>
    </row>
    <row r="469" spans="2:10" x14ac:dyDescent="0.3">
      <c r="B469" s="30" t="s">
        <v>1497</v>
      </c>
      <c r="C469" s="30" t="s">
        <v>874</v>
      </c>
      <c r="D469" s="30" t="s">
        <v>875</v>
      </c>
      <c r="E469" s="36">
        <v>29</v>
      </c>
      <c r="F469" s="30" t="s">
        <v>13</v>
      </c>
      <c r="G469" s="30" t="s">
        <v>1566</v>
      </c>
      <c r="H469" s="36">
        <v>37</v>
      </c>
      <c r="I469" s="37">
        <v>3180.64</v>
      </c>
      <c r="J469" s="36">
        <v>2013</v>
      </c>
    </row>
    <row r="470" spans="2:10" x14ac:dyDescent="0.3">
      <c r="B470" s="30" t="s">
        <v>1498</v>
      </c>
      <c r="C470" s="30" t="s">
        <v>876</v>
      </c>
      <c r="D470" s="30" t="s">
        <v>877</v>
      </c>
      <c r="E470" s="36">
        <v>69</v>
      </c>
      <c r="F470" s="30" t="s">
        <v>8</v>
      </c>
      <c r="G470" s="30" t="s">
        <v>1565</v>
      </c>
      <c r="H470" s="36">
        <v>23</v>
      </c>
      <c r="I470" s="37">
        <v>7611.33</v>
      </c>
      <c r="J470" s="36">
        <v>2022</v>
      </c>
    </row>
    <row r="471" spans="2:10" x14ac:dyDescent="0.3">
      <c r="B471" s="30" t="s">
        <v>1499</v>
      </c>
      <c r="C471" s="30" t="s">
        <v>878</v>
      </c>
      <c r="D471" s="30" t="s">
        <v>879</v>
      </c>
      <c r="E471" s="36">
        <v>27</v>
      </c>
      <c r="F471" s="30" t="s">
        <v>13</v>
      </c>
      <c r="G471" s="30" t="s">
        <v>1566</v>
      </c>
      <c r="H471" s="36">
        <v>74</v>
      </c>
      <c r="I471" s="37">
        <v>7711.75</v>
      </c>
      <c r="J471" s="36">
        <v>2021</v>
      </c>
    </row>
    <row r="472" spans="2:10" x14ac:dyDescent="0.3">
      <c r="B472" s="30" t="s">
        <v>1500</v>
      </c>
      <c r="C472" s="30" t="s">
        <v>880</v>
      </c>
      <c r="D472" s="30" t="s">
        <v>881</v>
      </c>
      <c r="E472" s="36">
        <v>24</v>
      </c>
      <c r="F472" s="30" t="s">
        <v>13</v>
      </c>
      <c r="G472" s="30" t="s">
        <v>1567</v>
      </c>
      <c r="H472" s="36">
        <v>63</v>
      </c>
      <c r="I472" s="37">
        <v>7837.63</v>
      </c>
      <c r="J472" s="36">
        <v>2015</v>
      </c>
    </row>
    <row r="473" spans="2:10" x14ac:dyDescent="0.3">
      <c r="B473" s="30" t="s">
        <v>1501</v>
      </c>
      <c r="C473" s="30" t="s">
        <v>882</v>
      </c>
      <c r="D473" s="30" t="s">
        <v>883</v>
      </c>
      <c r="E473" s="36">
        <v>60</v>
      </c>
      <c r="F473" s="30" t="s">
        <v>8</v>
      </c>
      <c r="G473" s="30" t="s">
        <v>1568</v>
      </c>
      <c r="H473" s="36">
        <v>55</v>
      </c>
      <c r="I473" s="37">
        <v>9736.18</v>
      </c>
      <c r="J473" s="36">
        <v>2015</v>
      </c>
    </row>
    <row r="474" spans="2:10" x14ac:dyDescent="0.3">
      <c r="B474" s="30" t="s">
        <v>1502</v>
      </c>
      <c r="C474" s="30" t="s">
        <v>884</v>
      </c>
      <c r="D474" s="30" t="s">
        <v>885</v>
      </c>
      <c r="E474" s="36">
        <v>45</v>
      </c>
      <c r="F474" s="30" t="s">
        <v>8</v>
      </c>
      <c r="G474" s="30" t="s">
        <v>1564</v>
      </c>
      <c r="H474" s="36">
        <v>94</v>
      </c>
      <c r="I474" s="37">
        <v>4591.07</v>
      </c>
      <c r="J474" s="36">
        <v>2012</v>
      </c>
    </row>
    <row r="475" spans="2:10" x14ac:dyDescent="0.3">
      <c r="B475" s="30" t="s">
        <v>1503</v>
      </c>
      <c r="C475" s="30" t="s">
        <v>886</v>
      </c>
      <c r="D475" s="30" t="s">
        <v>887</v>
      </c>
      <c r="E475" s="36">
        <v>25</v>
      </c>
      <c r="F475" s="30" t="s">
        <v>8</v>
      </c>
      <c r="G475" s="30" t="s">
        <v>1567</v>
      </c>
      <c r="H475" s="36">
        <v>42</v>
      </c>
      <c r="I475" s="37">
        <v>2411.5100000000002</v>
      </c>
      <c r="J475" s="36">
        <v>2012</v>
      </c>
    </row>
    <row r="476" spans="2:10" x14ac:dyDescent="0.3">
      <c r="B476" s="30" t="s">
        <v>1504</v>
      </c>
      <c r="C476" s="30" t="s">
        <v>888</v>
      </c>
      <c r="D476" s="30" t="s">
        <v>889</v>
      </c>
      <c r="E476" s="36">
        <v>60</v>
      </c>
      <c r="F476" s="30" t="s">
        <v>13</v>
      </c>
      <c r="G476" s="30" t="s">
        <v>1568</v>
      </c>
      <c r="H476" s="36">
        <v>84</v>
      </c>
      <c r="I476" s="37">
        <v>417.06</v>
      </c>
      <c r="J476" s="36">
        <v>2018</v>
      </c>
    </row>
    <row r="477" spans="2:10" x14ac:dyDescent="0.3">
      <c r="B477" s="30" t="s">
        <v>1505</v>
      </c>
      <c r="C477" s="30" t="s">
        <v>890</v>
      </c>
      <c r="D477" s="30" t="s">
        <v>891</v>
      </c>
      <c r="E477" s="36">
        <v>41</v>
      </c>
      <c r="F477" s="30" t="s">
        <v>13</v>
      </c>
      <c r="G477" s="30" t="s">
        <v>1564</v>
      </c>
      <c r="H477" s="36">
        <v>38</v>
      </c>
      <c r="I477" s="37">
        <v>9467.07</v>
      </c>
      <c r="J477" s="36">
        <v>2018</v>
      </c>
    </row>
    <row r="478" spans="2:10" x14ac:dyDescent="0.3">
      <c r="B478" s="30" t="s">
        <v>1506</v>
      </c>
      <c r="C478" s="30" t="s">
        <v>892</v>
      </c>
      <c r="D478" s="30" t="s">
        <v>893</v>
      </c>
      <c r="E478" s="36">
        <v>70</v>
      </c>
      <c r="F478" s="30" t="s">
        <v>13</v>
      </c>
      <c r="G478" s="30" t="s">
        <v>1565</v>
      </c>
      <c r="H478" s="36">
        <v>22</v>
      </c>
      <c r="I478" s="37">
        <v>3415.39</v>
      </c>
      <c r="J478" s="36">
        <v>2020</v>
      </c>
    </row>
    <row r="479" spans="2:10" x14ac:dyDescent="0.3">
      <c r="B479" s="30" t="s">
        <v>1507</v>
      </c>
      <c r="C479" s="30" t="s">
        <v>894</v>
      </c>
      <c r="D479" s="30" t="s">
        <v>895</v>
      </c>
      <c r="E479" s="36">
        <v>34</v>
      </c>
      <c r="F479" s="30" t="s">
        <v>8</v>
      </c>
      <c r="G479" s="30" t="s">
        <v>1566</v>
      </c>
      <c r="H479" s="36">
        <v>79</v>
      </c>
      <c r="I479" s="37">
        <v>7402.1</v>
      </c>
      <c r="J479" s="36">
        <v>2011</v>
      </c>
    </row>
    <row r="480" spans="2:10" x14ac:dyDescent="0.3">
      <c r="B480" s="30" t="s">
        <v>1508</v>
      </c>
      <c r="C480" s="30" t="s">
        <v>896</v>
      </c>
      <c r="D480" s="30" t="s">
        <v>897</v>
      </c>
      <c r="E480" s="36">
        <v>65</v>
      </c>
      <c r="F480" s="30" t="s">
        <v>13</v>
      </c>
      <c r="G480" s="30" t="s">
        <v>1568</v>
      </c>
      <c r="H480" s="36">
        <v>73</v>
      </c>
      <c r="I480" s="37">
        <v>2036.86</v>
      </c>
      <c r="J480" s="36">
        <v>2021</v>
      </c>
    </row>
    <row r="481" spans="2:10" x14ac:dyDescent="0.3">
      <c r="B481" s="30" t="s">
        <v>1509</v>
      </c>
      <c r="C481" s="30" t="s">
        <v>898</v>
      </c>
      <c r="D481" s="30" t="s">
        <v>899</v>
      </c>
      <c r="E481" s="36">
        <v>35</v>
      </c>
      <c r="F481" s="30" t="s">
        <v>8</v>
      </c>
      <c r="G481" s="30" t="s">
        <v>1566</v>
      </c>
      <c r="H481" s="36">
        <v>4</v>
      </c>
      <c r="I481" s="37">
        <v>8853.6299999999992</v>
      </c>
      <c r="J481" s="36">
        <v>2012</v>
      </c>
    </row>
    <row r="482" spans="2:10" x14ac:dyDescent="0.3">
      <c r="B482" s="30" t="s">
        <v>1510</v>
      </c>
      <c r="C482" s="30" t="s">
        <v>900</v>
      </c>
      <c r="D482" s="30" t="s">
        <v>901</v>
      </c>
      <c r="E482" s="36">
        <v>66</v>
      </c>
      <c r="F482" s="30" t="s">
        <v>13</v>
      </c>
      <c r="G482" s="30" t="s">
        <v>1565</v>
      </c>
      <c r="H482" s="36">
        <v>93</v>
      </c>
      <c r="I482" s="37">
        <v>1669.92</v>
      </c>
      <c r="J482" s="36">
        <v>2014</v>
      </c>
    </row>
    <row r="483" spans="2:10" x14ac:dyDescent="0.3">
      <c r="B483" s="30" t="s">
        <v>1511</v>
      </c>
      <c r="C483" s="30" t="s">
        <v>902</v>
      </c>
      <c r="D483" s="30" t="s">
        <v>903</v>
      </c>
      <c r="E483" s="36">
        <v>29</v>
      </c>
      <c r="F483" s="30" t="s">
        <v>8</v>
      </c>
      <c r="G483" s="30" t="s">
        <v>1566</v>
      </c>
      <c r="H483" s="36">
        <v>64</v>
      </c>
      <c r="I483" s="37">
        <v>7669.61</v>
      </c>
      <c r="J483" s="36">
        <v>2010</v>
      </c>
    </row>
    <row r="484" spans="2:10" x14ac:dyDescent="0.3">
      <c r="B484" s="30" t="s">
        <v>1512</v>
      </c>
      <c r="C484" s="30" t="s">
        <v>904</v>
      </c>
      <c r="D484" s="30" t="s">
        <v>905</v>
      </c>
      <c r="E484" s="36">
        <v>27</v>
      </c>
      <c r="F484" s="30" t="s">
        <v>13</v>
      </c>
      <c r="G484" s="30" t="s">
        <v>1566</v>
      </c>
      <c r="H484" s="36">
        <v>91</v>
      </c>
      <c r="I484" s="37">
        <v>151.06</v>
      </c>
      <c r="J484" s="36">
        <v>2023</v>
      </c>
    </row>
    <row r="485" spans="2:10" x14ac:dyDescent="0.3">
      <c r="B485" s="30" t="s">
        <v>1513</v>
      </c>
      <c r="C485" s="30" t="s">
        <v>906</v>
      </c>
      <c r="D485" s="30" t="s">
        <v>907</v>
      </c>
      <c r="E485" s="36">
        <v>50</v>
      </c>
      <c r="F485" s="30" t="s">
        <v>13</v>
      </c>
      <c r="G485" s="30" t="s">
        <v>1569</v>
      </c>
      <c r="H485" s="36">
        <v>36</v>
      </c>
      <c r="I485" s="37">
        <v>769.54</v>
      </c>
      <c r="J485" s="36">
        <v>2013</v>
      </c>
    </row>
    <row r="486" spans="2:10" x14ac:dyDescent="0.3">
      <c r="B486" s="30" t="s">
        <v>1514</v>
      </c>
      <c r="C486" s="30" t="s">
        <v>908</v>
      </c>
      <c r="D486" s="30" t="s">
        <v>909</v>
      </c>
      <c r="E486" s="36">
        <v>22</v>
      </c>
      <c r="F486" s="30" t="s">
        <v>13</v>
      </c>
      <c r="G486" s="30" t="s">
        <v>1567</v>
      </c>
      <c r="H486" s="36">
        <v>55</v>
      </c>
      <c r="I486" s="37">
        <v>7390.71</v>
      </c>
      <c r="J486" s="36">
        <v>2016</v>
      </c>
    </row>
    <row r="487" spans="2:10" x14ac:dyDescent="0.3">
      <c r="B487" s="30" t="s">
        <v>1515</v>
      </c>
      <c r="C487" s="30" t="s">
        <v>910</v>
      </c>
      <c r="D487" s="30" t="s">
        <v>911</v>
      </c>
      <c r="E487" s="36">
        <v>65</v>
      </c>
      <c r="F487" s="30" t="s">
        <v>13</v>
      </c>
      <c r="G487" s="30" t="s">
        <v>1568</v>
      </c>
      <c r="H487" s="36">
        <v>43</v>
      </c>
      <c r="I487" s="37">
        <v>9411.4599999999991</v>
      </c>
      <c r="J487" s="36">
        <v>2019</v>
      </c>
    </row>
    <row r="488" spans="2:10" x14ac:dyDescent="0.3">
      <c r="B488" s="30" t="s">
        <v>1516</v>
      </c>
      <c r="C488" s="30" t="s">
        <v>912</v>
      </c>
      <c r="D488" s="30" t="s">
        <v>913</v>
      </c>
      <c r="E488" s="36">
        <v>20</v>
      </c>
      <c r="F488" s="30" t="s">
        <v>8</v>
      </c>
      <c r="G488" s="30" t="s">
        <v>1567</v>
      </c>
      <c r="H488" s="36">
        <v>74</v>
      </c>
      <c r="I488" s="37">
        <v>2005.2</v>
      </c>
      <c r="J488" s="36">
        <v>2023</v>
      </c>
    </row>
    <row r="489" spans="2:10" x14ac:dyDescent="0.3">
      <c r="B489" s="30" t="s">
        <v>1517</v>
      </c>
      <c r="C489" s="30" t="s">
        <v>914</v>
      </c>
      <c r="D489" s="30" t="s">
        <v>915</v>
      </c>
      <c r="E489" s="36">
        <v>38</v>
      </c>
      <c r="F489" s="30" t="s">
        <v>8</v>
      </c>
      <c r="G489" s="30" t="s">
        <v>1564</v>
      </c>
      <c r="H489" s="36">
        <v>45</v>
      </c>
      <c r="I489" s="37">
        <v>655.51</v>
      </c>
      <c r="J489" s="36">
        <v>2015</v>
      </c>
    </row>
    <row r="490" spans="2:10" x14ac:dyDescent="0.3">
      <c r="B490" s="30" t="s">
        <v>1518</v>
      </c>
      <c r="C490" s="30" t="s">
        <v>916</v>
      </c>
      <c r="D490" s="30" t="s">
        <v>917</v>
      </c>
      <c r="E490" s="36">
        <v>69</v>
      </c>
      <c r="F490" s="30" t="s">
        <v>13</v>
      </c>
      <c r="G490" s="30" t="s">
        <v>1565</v>
      </c>
      <c r="H490" s="36">
        <v>60</v>
      </c>
      <c r="I490" s="37">
        <v>5751.77</v>
      </c>
      <c r="J490" s="36">
        <v>2011</v>
      </c>
    </row>
    <row r="491" spans="2:10" x14ac:dyDescent="0.3">
      <c r="B491" s="30" t="s">
        <v>1519</v>
      </c>
      <c r="C491" s="30" t="s">
        <v>918</v>
      </c>
      <c r="D491" s="30" t="s">
        <v>919</v>
      </c>
      <c r="E491" s="36">
        <v>42</v>
      </c>
      <c r="F491" s="30" t="s">
        <v>8</v>
      </c>
      <c r="G491" s="30" t="s">
        <v>1564</v>
      </c>
      <c r="H491" s="36">
        <v>78</v>
      </c>
      <c r="I491" s="37">
        <v>7876.96</v>
      </c>
      <c r="J491" s="36">
        <v>2012</v>
      </c>
    </row>
    <row r="492" spans="2:10" x14ac:dyDescent="0.3">
      <c r="B492" s="30" t="s">
        <v>1520</v>
      </c>
      <c r="C492" s="30" t="s">
        <v>920</v>
      </c>
      <c r="D492" s="30" t="s">
        <v>921</v>
      </c>
      <c r="E492" s="36">
        <v>27</v>
      </c>
      <c r="F492" s="30" t="s">
        <v>8</v>
      </c>
      <c r="G492" s="30" t="s">
        <v>1566</v>
      </c>
      <c r="H492" s="36">
        <v>98</v>
      </c>
      <c r="I492" s="37">
        <v>2482.17</v>
      </c>
      <c r="J492" s="36">
        <v>2020</v>
      </c>
    </row>
    <row r="493" spans="2:10" x14ac:dyDescent="0.3">
      <c r="B493" s="30" t="s">
        <v>1521</v>
      </c>
      <c r="C493" s="30" t="s">
        <v>922</v>
      </c>
      <c r="D493" s="30" t="s">
        <v>923</v>
      </c>
      <c r="E493" s="36">
        <v>39</v>
      </c>
      <c r="F493" s="30" t="s">
        <v>13</v>
      </c>
      <c r="G493" s="30" t="s">
        <v>1564</v>
      </c>
      <c r="H493" s="36">
        <v>71</v>
      </c>
      <c r="I493" s="37">
        <v>7659.9</v>
      </c>
      <c r="J493" s="36">
        <v>2021</v>
      </c>
    </row>
    <row r="494" spans="2:10" x14ac:dyDescent="0.3">
      <c r="B494" s="30" t="s">
        <v>1522</v>
      </c>
      <c r="C494" s="30" t="s">
        <v>924</v>
      </c>
      <c r="D494" s="30" t="s">
        <v>925</v>
      </c>
      <c r="E494" s="36">
        <v>59</v>
      </c>
      <c r="F494" s="30" t="s">
        <v>13</v>
      </c>
      <c r="G494" s="30" t="s">
        <v>1568</v>
      </c>
      <c r="H494" s="36">
        <v>12</v>
      </c>
      <c r="I494" s="37">
        <v>7797.64</v>
      </c>
      <c r="J494" s="36">
        <v>2023</v>
      </c>
    </row>
    <row r="495" spans="2:10" x14ac:dyDescent="0.3">
      <c r="B495" s="30" t="s">
        <v>1523</v>
      </c>
      <c r="C495" s="30" t="s">
        <v>926</v>
      </c>
      <c r="D495" s="30" t="s">
        <v>927</v>
      </c>
      <c r="E495" s="36">
        <v>66</v>
      </c>
      <c r="F495" s="30" t="s">
        <v>13</v>
      </c>
      <c r="G495" s="30" t="s">
        <v>1565</v>
      </c>
      <c r="H495" s="36">
        <v>43</v>
      </c>
      <c r="I495" s="37">
        <v>2287.1</v>
      </c>
      <c r="J495" s="36">
        <v>2010</v>
      </c>
    </row>
    <row r="496" spans="2:10" x14ac:dyDescent="0.3">
      <c r="B496" s="30" t="s">
        <v>1524</v>
      </c>
      <c r="C496" s="30" t="s">
        <v>928</v>
      </c>
      <c r="D496" s="30" t="s">
        <v>929</v>
      </c>
      <c r="E496" s="36">
        <v>64</v>
      </c>
      <c r="F496" s="30" t="s">
        <v>8</v>
      </c>
      <c r="G496" s="30" t="s">
        <v>1568</v>
      </c>
      <c r="H496" s="36">
        <v>96</v>
      </c>
      <c r="I496" s="37">
        <v>3135.68</v>
      </c>
      <c r="J496" s="36">
        <v>2010</v>
      </c>
    </row>
    <row r="497" spans="2:10" x14ac:dyDescent="0.3">
      <c r="B497" s="30" t="s">
        <v>1525</v>
      </c>
      <c r="C497" s="30" t="s">
        <v>930</v>
      </c>
      <c r="D497" s="30" t="s">
        <v>931</v>
      </c>
      <c r="E497" s="36">
        <v>69</v>
      </c>
      <c r="F497" s="30" t="s">
        <v>13</v>
      </c>
      <c r="G497" s="30" t="s">
        <v>1565</v>
      </c>
      <c r="H497" s="36">
        <v>31</v>
      </c>
      <c r="I497" s="37">
        <v>6088.28</v>
      </c>
      <c r="J497" s="36">
        <v>2021</v>
      </c>
    </row>
    <row r="498" spans="2:10" x14ac:dyDescent="0.3">
      <c r="B498" s="30" t="s">
        <v>1526</v>
      </c>
      <c r="C498" s="30" t="s">
        <v>932</v>
      </c>
      <c r="D498" s="30" t="s">
        <v>933</v>
      </c>
      <c r="E498" s="36">
        <v>18</v>
      </c>
      <c r="F498" s="30" t="s">
        <v>8</v>
      </c>
      <c r="G498" s="30" t="s">
        <v>1567</v>
      </c>
      <c r="H498" s="36">
        <v>76</v>
      </c>
      <c r="I498" s="37">
        <v>1444.35</v>
      </c>
      <c r="J498" s="36">
        <v>2012</v>
      </c>
    </row>
    <row r="499" spans="2:10" x14ac:dyDescent="0.3">
      <c r="B499" s="30" t="s">
        <v>1527</v>
      </c>
      <c r="C499" s="30" t="s">
        <v>934</v>
      </c>
      <c r="D499" s="30" t="s">
        <v>935</v>
      </c>
      <c r="E499" s="36">
        <v>70</v>
      </c>
      <c r="F499" s="30" t="s">
        <v>8</v>
      </c>
      <c r="G499" s="30" t="s">
        <v>1565</v>
      </c>
      <c r="H499" s="36">
        <v>43</v>
      </c>
      <c r="I499" s="37">
        <v>1769.89</v>
      </c>
      <c r="J499" s="36">
        <v>2010</v>
      </c>
    </row>
    <row r="500" spans="2:10" x14ac:dyDescent="0.3">
      <c r="B500" s="30" t="s">
        <v>1528</v>
      </c>
      <c r="C500" s="30" t="s">
        <v>936</v>
      </c>
      <c r="D500" s="30" t="s">
        <v>937</v>
      </c>
      <c r="E500" s="36">
        <v>28</v>
      </c>
      <c r="F500" s="30" t="s">
        <v>13</v>
      </c>
      <c r="G500" s="30" t="s">
        <v>1566</v>
      </c>
      <c r="H500" s="36">
        <v>49</v>
      </c>
      <c r="I500" s="37">
        <v>4119.91</v>
      </c>
      <c r="J500" s="36">
        <v>2011</v>
      </c>
    </row>
    <row r="501" spans="2:10" x14ac:dyDescent="0.3">
      <c r="B501" s="30" t="s">
        <v>1529</v>
      </c>
      <c r="C501" s="30" t="s">
        <v>938</v>
      </c>
      <c r="D501" s="30" t="s">
        <v>939</v>
      </c>
      <c r="E501" s="36">
        <v>50</v>
      </c>
      <c r="F501" s="30" t="s">
        <v>13</v>
      </c>
      <c r="G501" s="30" t="s">
        <v>1569</v>
      </c>
      <c r="H501" s="36">
        <v>30</v>
      </c>
      <c r="I501" s="37">
        <v>8745.4599999999991</v>
      </c>
      <c r="J501" s="36">
        <v>2023</v>
      </c>
    </row>
    <row r="502" spans="2:10" x14ac:dyDescent="0.3">
      <c r="B502" s="30" t="s">
        <v>1530</v>
      </c>
      <c r="C502" s="30" t="s">
        <v>940</v>
      </c>
      <c r="D502" s="30" t="s">
        <v>941</v>
      </c>
      <c r="E502" s="36">
        <v>23</v>
      </c>
      <c r="F502" s="30" t="s">
        <v>13</v>
      </c>
      <c r="G502" s="30" t="s">
        <v>1567</v>
      </c>
      <c r="H502" s="36">
        <v>76</v>
      </c>
      <c r="I502" s="37">
        <v>7257.68</v>
      </c>
      <c r="J502" s="36">
        <v>2019</v>
      </c>
    </row>
    <row r="503" spans="2:10" x14ac:dyDescent="0.3">
      <c r="B503" s="30" t="s">
        <v>1531</v>
      </c>
      <c r="C503" s="30" t="s">
        <v>942</v>
      </c>
      <c r="D503" s="30" t="s">
        <v>943</v>
      </c>
      <c r="E503" s="36">
        <v>33</v>
      </c>
      <c r="F503" s="30" t="s">
        <v>8</v>
      </c>
      <c r="G503" s="30" t="s">
        <v>1566</v>
      </c>
      <c r="H503" s="36">
        <v>81</v>
      </c>
      <c r="I503" s="37">
        <v>8432.5</v>
      </c>
      <c r="J503" s="36">
        <v>2014</v>
      </c>
    </row>
    <row r="504" spans="2:10" x14ac:dyDescent="0.3">
      <c r="B504" s="30" t="s">
        <v>1532</v>
      </c>
      <c r="C504" s="30" t="s">
        <v>944</v>
      </c>
      <c r="D504" s="30" t="s">
        <v>945</v>
      </c>
      <c r="E504" s="36">
        <v>38</v>
      </c>
      <c r="F504" s="30" t="s">
        <v>13</v>
      </c>
      <c r="G504" s="30" t="s">
        <v>1564</v>
      </c>
      <c r="H504" s="36">
        <v>77</v>
      </c>
      <c r="I504" s="37">
        <v>9021.7000000000007</v>
      </c>
      <c r="J504" s="36">
        <v>2011</v>
      </c>
    </row>
    <row r="505" spans="2:10" x14ac:dyDescent="0.3">
      <c r="B505" s="30" t="s">
        <v>1533</v>
      </c>
      <c r="C505" s="30" t="s">
        <v>946</v>
      </c>
      <c r="D505" s="30" t="s">
        <v>947</v>
      </c>
      <c r="E505" s="36">
        <v>41</v>
      </c>
      <c r="F505" s="30" t="s">
        <v>8</v>
      </c>
      <c r="G505" s="30" t="s">
        <v>1564</v>
      </c>
      <c r="H505" s="36">
        <v>66</v>
      </c>
      <c r="I505" s="37">
        <v>3526.67</v>
      </c>
      <c r="J505" s="36">
        <v>2013</v>
      </c>
    </row>
    <row r="506" spans="2:10" x14ac:dyDescent="0.3">
      <c r="B506" s="30" t="s">
        <v>1534</v>
      </c>
      <c r="C506" s="30" t="s">
        <v>948</v>
      </c>
      <c r="D506" s="30" t="s">
        <v>949</v>
      </c>
      <c r="E506" s="36">
        <v>46</v>
      </c>
      <c r="F506" s="30" t="s">
        <v>13</v>
      </c>
      <c r="G506" s="30" t="s">
        <v>1569</v>
      </c>
      <c r="H506" s="36">
        <v>84</v>
      </c>
      <c r="I506" s="37">
        <v>5208.01</v>
      </c>
      <c r="J506" s="36">
        <v>2013</v>
      </c>
    </row>
    <row r="507" spans="2:10" x14ac:dyDescent="0.3">
      <c r="B507" s="30" t="s">
        <v>1535</v>
      </c>
      <c r="C507" s="30" t="s">
        <v>950</v>
      </c>
      <c r="D507" s="30" t="s">
        <v>951</v>
      </c>
      <c r="E507" s="36">
        <v>23</v>
      </c>
      <c r="F507" s="30" t="s">
        <v>13</v>
      </c>
      <c r="G507" s="30" t="s">
        <v>1567</v>
      </c>
      <c r="H507" s="36">
        <v>63</v>
      </c>
      <c r="I507" s="37">
        <v>847.86</v>
      </c>
      <c r="J507" s="36">
        <v>2012</v>
      </c>
    </row>
    <row r="508" spans="2:10" x14ac:dyDescent="0.3">
      <c r="B508" s="30" t="s">
        <v>1536</v>
      </c>
      <c r="C508" s="30" t="s">
        <v>952</v>
      </c>
      <c r="D508" s="30" t="s">
        <v>953</v>
      </c>
      <c r="E508" s="36">
        <v>31</v>
      </c>
      <c r="F508" s="30" t="s">
        <v>13</v>
      </c>
      <c r="G508" s="30" t="s">
        <v>1566</v>
      </c>
      <c r="H508" s="36">
        <v>78</v>
      </c>
      <c r="I508" s="37">
        <v>8054.81</v>
      </c>
      <c r="J508" s="36">
        <v>2019</v>
      </c>
    </row>
    <row r="509" spans="2:10" x14ac:dyDescent="0.3">
      <c r="B509" s="30" t="s">
        <v>1537</v>
      </c>
      <c r="C509" s="30" t="s">
        <v>954</v>
      </c>
      <c r="D509" s="30" t="s">
        <v>955</v>
      </c>
      <c r="E509" s="36">
        <v>70</v>
      </c>
      <c r="F509" s="30" t="s">
        <v>13</v>
      </c>
      <c r="G509" s="30" t="s">
        <v>1565</v>
      </c>
      <c r="H509" s="36">
        <v>71</v>
      </c>
      <c r="I509" s="37">
        <v>7204.78</v>
      </c>
      <c r="J509" s="36">
        <v>2020</v>
      </c>
    </row>
    <row r="510" spans="2:10" x14ac:dyDescent="0.3">
      <c r="B510" s="30" t="s">
        <v>1538</v>
      </c>
      <c r="C510" s="30" t="s">
        <v>956</v>
      </c>
      <c r="D510" s="30" t="s">
        <v>957</v>
      </c>
      <c r="E510" s="36">
        <v>46</v>
      </c>
      <c r="F510" s="30" t="s">
        <v>13</v>
      </c>
      <c r="G510" s="30" t="s">
        <v>1569</v>
      </c>
      <c r="H510" s="36">
        <v>94</v>
      </c>
      <c r="I510" s="37">
        <v>9973.99</v>
      </c>
      <c r="J510" s="36">
        <v>2014</v>
      </c>
    </row>
    <row r="511" spans="2:10" x14ac:dyDescent="0.3">
      <c r="B511" s="30" t="s">
        <v>1539</v>
      </c>
      <c r="C511" s="30" t="s">
        <v>958</v>
      </c>
      <c r="D511" s="30" t="s">
        <v>959</v>
      </c>
      <c r="E511" s="36">
        <v>35</v>
      </c>
      <c r="F511" s="30" t="s">
        <v>13</v>
      </c>
      <c r="G511" s="30" t="s">
        <v>1566</v>
      </c>
      <c r="H511" s="36">
        <v>68</v>
      </c>
      <c r="I511" s="37">
        <v>7850.24</v>
      </c>
      <c r="J511" s="36">
        <v>2022</v>
      </c>
    </row>
    <row r="512" spans="2:10" x14ac:dyDescent="0.3">
      <c r="B512" s="30" t="s">
        <v>1540</v>
      </c>
      <c r="C512" s="30" t="s">
        <v>960</v>
      </c>
      <c r="D512" s="30" t="s">
        <v>961</v>
      </c>
      <c r="E512" s="36">
        <v>32</v>
      </c>
      <c r="F512" s="30" t="s">
        <v>8</v>
      </c>
      <c r="G512" s="30" t="s">
        <v>1566</v>
      </c>
      <c r="H512" s="36">
        <v>58</v>
      </c>
      <c r="I512" s="37">
        <v>9565.6</v>
      </c>
      <c r="J512" s="36">
        <v>2021</v>
      </c>
    </row>
    <row r="513" spans="2:10" x14ac:dyDescent="0.3">
      <c r="B513" s="30" t="s">
        <v>1541</v>
      </c>
      <c r="C513" s="30" t="s">
        <v>962</v>
      </c>
      <c r="D513" s="30" t="s">
        <v>963</v>
      </c>
      <c r="E513" s="36">
        <v>18</v>
      </c>
      <c r="F513" s="30" t="s">
        <v>8</v>
      </c>
      <c r="G513" s="30" t="s">
        <v>1567</v>
      </c>
      <c r="H513" s="36">
        <v>44</v>
      </c>
      <c r="I513" s="37">
        <v>1539.94</v>
      </c>
      <c r="J513" s="36">
        <v>2012</v>
      </c>
    </row>
    <row r="514" spans="2:10" x14ac:dyDescent="0.3">
      <c r="B514" s="30" t="s">
        <v>1542</v>
      </c>
      <c r="C514" s="30" t="s">
        <v>964</v>
      </c>
      <c r="D514" s="30" t="s">
        <v>965</v>
      </c>
      <c r="E514" s="36">
        <v>46</v>
      </c>
      <c r="F514" s="30" t="s">
        <v>8</v>
      </c>
      <c r="G514" s="30" t="s">
        <v>1569</v>
      </c>
      <c r="H514" s="36">
        <v>21</v>
      </c>
      <c r="I514" s="37">
        <v>2483.59</v>
      </c>
      <c r="J514" s="36">
        <v>2010</v>
      </c>
    </row>
    <row r="515" spans="2:10" x14ac:dyDescent="0.3">
      <c r="B515" s="30" t="s">
        <v>1543</v>
      </c>
      <c r="C515" s="30" t="s">
        <v>966</v>
      </c>
      <c r="D515" s="30" t="s">
        <v>967</v>
      </c>
      <c r="E515" s="36">
        <v>59</v>
      </c>
      <c r="F515" s="30" t="s">
        <v>8</v>
      </c>
      <c r="G515" s="30" t="s">
        <v>1568</v>
      </c>
      <c r="H515" s="36">
        <v>38</v>
      </c>
      <c r="I515" s="37">
        <v>9034.6200000000008</v>
      </c>
      <c r="J515" s="36">
        <v>2021</v>
      </c>
    </row>
    <row r="516" spans="2:10" x14ac:dyDescent="0.3">
      <c r="B516" s="30" t="s">
        <v>1544</v>
      </c>
      <c r="C516" s="30" t="s">
        <v>968</v>
      </c>
      <c r="D516" s="30" t="s">
        <v>969</v>
      </c>
      <c r="E516" s="36">
        <v>36</v>
      </c>
      <c r="F516" s="30" t="s">
        <v>8</v>
      </c>
      <c r="G516" s="30" t="s">
        <v>1564</v>
      </c>
      <c r="H516" s="36">
        <v>13</v>
      </c>
      <c r="I516" s="37">
        <v>7416.22</v>
      </c>
      <c r="J516" s="36">
        <v>2021</v>
      </c>
    </row>
    <row r="517" spans="2:10" x14ac:dyDescent="0.3">
      <c r="B517" s="30" t="s">
        <v>1545</v>
      </c>
      <c r="C517" s="30" t="s">
        <v>970</v>
      </c>
      <c r="D517" s="30" t="s">
        <v>971</v>
      </c>
      <c r="E517" s="36">
        <v>70</v>
      </c>
      <c r="F517" s="30" t="s">
        <v>8</v>
      </c>
      <c r="G517" s="30" t="s">
        <v>1565</v>
      </c>
      <c r="H517" s="36">
        <v>21</v>
      </c>
      <c r="I517" s="37">
        <v>6265.34</v>
      </c>
      <c r="J517" s="36">
        <v>2010</v>
      </c>
    </row>
    <row r="518" spans="2:10" x14ac:dyDescent="0.3">
      <c r="B518" s="30" t="s">
        <v>1546</v>
      </c>
      <c r="C518" s="30" t="s">
        <v>972</v>
      </c>
      <c r="D518" s="30" t="s">
        <v>973</v>
      </c>
      <c r="E518" s="36">
        <v>20</v>
      </c>
      <c r="F518" s="30" t="s">
        <v>13</v>
      </c>
      <c r="G518" s="30" t="s">
        <v>1567</v>
      </c>
      <c r="H518" s="36">
        <v>1</v>
      </c>
      <c r="I518" s="37">
        <v>4346.47</v>
      </c>
      <c r="J518" s="36">
        <v>2017</v>
      </c>
    </row>
    <row r="519" spans="2:10" x14ac:dyDescent="0.3">
      <c r="B519" s="30" t="s">
        <v>1547</v>
      </c>
      <c r="C519" s="30" t="s">
        <v>974</v>
      </c>
      <c r="D519" s="30" t="s">
        <v>975</v>
      </c>
      <c r="E519" s="36">
        <v>20</v>
      </c>
      <c r="F519" s="30" t="s">
        <v>8</v>
      </c>
      <c r="G519" s="30" t="s">
        <v>1567</v>
      </c>
      <c r="H519" s="36">
        <v>20</v>
      </c>
      <c r="I519" s="37">
        <v>1302.27</v>
      </c>
      <c r="J519" s="36">
        <v>2012</v>
      </c>
    </row>
    <row r="520" spans="2:10" x14ac:dyDescent="0.3">
      <c r="B520" s="30" t="s">
        <v>1548</v>
      </c>
      <c r="C520" s="30" t="s">
        <v>976</v>
      </c>
      <c r="D520" s="30" t="s">
        <v>977</v>
      </c>
      <c r="E520" s="36">
        <v>30</v>
      </c>
      <c r="F520" s="30" t="s">
        <v>13</v>
      </c>
      <c r="G520" s="30" t="s">
        <v>1566</v>
      </c>
      <c r="H520" s="36">
        <v>29</v>
      </c>
      <c r="I520" s="37">
        <v>6292.16</v>
      </c>
      <c r="J520" s="36">
        <v>2021</v>
      </c>
    </row>
    <row r="521" spans="2:10" x14ac:dyDescent="0.3">
      <c r="B521" s="30" t="s">
        <v>1549</v>
      </c>
      <c r="C521" s="30" t="s">
        <v>978</v>
      </c>
      <c r="D521" s="30" t="s">
        <v>979</v>
      </c>
      <c r="E521" s="36">
        <v>70</v>
      </c>
      <c r="F521" s="30" t="s">
        <v>8</v>
      </c>
      <c r="G521" s="30" t="s">
        <v>1565</v>
      </c>
      <c r="H521" s="36">
        <v>17</v>
      </c>
      <c r="I521" s="37">
        <v>9307.58</v>
      </c>
      <c r="J521" s="36">
        <v>2012</v>
      </c>
    </row>
    <row r="522" spans="2:10" x14ac:dyDescent="0.3">
      <c r="B522" s="30" t="s">
        <v>1550</v>
      </c>
      <c r="C522" s="30" t="s">
        <v>980</v>
      </c>
      <c r="D522" s="30" t="s">
        <v>981</v>
      </c>
      <c r="E522" s="36">
        <v>69</v>
      </c>
      <c r="F522" s="30" t="s">
        <v>8</v>
      </c>
      <c r="G522" s="30" t="s">
        <v>1565</v>
      </c>
      <c r="H522" s="36">
        <v>26</v>
      </c>
      <c r="I522" s="37">
        <v>3843.54</v>
      </c>
      <c r="J522" s="36">
        <v>2022</v>
      </c>
    </row>
    <row r="523" spans="2:10" x14ac:dyDescent="0.3">
      <c r="B523" s="30" t="s">
        <v>1551</v>
      </c>
      <c r="C523" s="30" t="s">
        <v>982</v>
      </c>
      <c r="D523" s="30" t="s">
        <v>983</v>
      </c>
      <c r="E523" s="36">
        <v>50</v>
      </c>
      <c r="F523" s="30" t="s">
        <v>13</v>
      </c>
      <c r="G523" s="30" t="s">
        <v>1569</v>
      </c>
      <c r="H523" s="36">
        <v>81</v>
      </c>
      <c r="I523" s="37">
        <v>9938.31</v>
      </c>
      <c r="J523" s="36">
        <v>2011</v>
      </c>
    </row>
    <row r="524" spans="2:10" x14ac:dyDescent="0.3">
      <c r="B524" s="30" t="s">
        <v>1552</v>
      </c>
      <c r="C524" s="30" t="s">
        <v>984</v>
      </c>
      <c r="D524" s="30" t="s">
        <v>985</v>
      </c>
      <c r="E524" s="36">
        <v>24</v>
      </c>
      <c r="F524" s="30" t="s">
        <v>8</v>
      </c>
      <c r="G524" s="30" t="s">
        <v>1567</v>
      </c>
      <c r="H524" s="36">
        <v>36</v>
      </c>
      <c r="I524" s="37">
        <v>5424.54</v>
      </c>
      <c r="J524" s="36">
        <v>2015</v>
      </c>
    </row>
    <row r="525" spans="2:10" x14ac:dyDescent="0.3">
      <c r="B525" s="30" t="s">
        <v>1553</v>
      </c>
      <c r="C525" s="30" t="s">
        <v>986</v>
      </c>
      <c r="D525" s="30" t="s">
        <v>987</v>
      </c>
      <c r="E525" s="36">
        <v>29</v>
      </c>
      <c r="F525" s="30" t="s">
        <v>13</v>
      </c>
      <c r="G525" s="30" t="s">
        <v>1566</v>
      </c>
      <c r="H525" s="36">
        <v>84</v>
      </c>
      <c r="I525" s="37">
        <v>5166.7299999999996</v>
      </c>
      <c r="J525" s="36">
        <v>2014</v>
      </c>
    </row>
    <row r="526" spans="2:10" x14ac:dyDescent="0.3">
      <c r="B526" s="30" t="s">
        <v>1554</v>
      </c>
      <c r="C526" s="30" t="s">
        <v>988</v>
      </c>
      <c r="D526" s="30" t="s">
        <v>989</v>
      </c>
      <c r="E526" s="36">
        <v>56</v>
      </c>
      <c r="F526" s="30" t="s">
        <v>13</v>
      </c>
      <c r="G526" s="30" t="s">
        <v>1568</v>
      </c>
      <c r="H526" s="36">
        <v>92</v>
      </c>
      <c r="I526" s="37">
        <v>3665.49</v>
      </c>
      <c r="J526" s="36">
        <v>2015</v>
      </c>
    </row>
    <row r="527" spans="2:10" x14ac:dyDescent="0.3">
      <c r="B527" s="30" t="s">
        <v>1555</v>
      </c>
      <c r="C527" s="30" t="s">
        <v>990</v>
      </c>
      <c r="D527" s="30" t="s">
        <v>991</v>
      </c>
      <c r="E527" s="36">
        <v>49</v>
      </c>
      <c r="F527" s="30" t="s">
        <v>13</v>
      </c>
      <c r="G527" s="30" t="s">
        <v>1569</v>
      </c>
      <c r="H527" s="36">
        <v>9</v>
      </c>
      <c r="I527" s="37">
        <v>2889.32</v>
      </c>
      <c r="J527" s="36">
        <v>2014</v>
      </c>
    </row>
    <row r="528" spans="2:10" x14ac:dyDescent="0.3">
      <c r="B528" s="30" t="s">
        <v>1556</v>
      </c>
      <c r="C528" s="30" t="s">
        <v>992</v>
      </c>
      <c r="D528" s="30" t="s">
        <v>993</v>
      </c>
      <c r="E528" s="36">
        <v>43</v>
      </c>
      <c r="F528" s="30" t="s">
        <v>8</v>
      </c>
      <c r="G528" s="30" t="s">
        <v>1564</v>
      </c>
      <c r="H528" s="36">
        <v>89</v>
      </c>
      <c r="I528" s="37">
        <v>8462.94</v>
      </c>
      <c r="J528" s="36">
        <v>2022</v>
      </c>
    </row>
    <row r="529" spans="2:10" x14ac:dyDescent="0.3">
      <c r="B529" s="30" t="s">
        <v>1557</v>
      </c>
      <c r="C529" s="30" t="s">
        <v>994</v>
      </c>
      <c r="D529" s="30" t="s">
        <v>995</v>
      </c>
      <c r="E529" s="36">
        <v>64</v>
      </c>
      <c r="F529" s="30" t="s">
        <v>8</v>
      </c>
      <c r="G529" s="30" t="s">
        <v>1568</v>
      </c>
      <c r="H529" s="36">
        <v>85</v>
      </c>
      <c r="I529" s="37">
        <v>3479.18</v>
      </c>
      <c r="J529" s="36">
        <v>2019</v>
      </c>
    </row>
    <row r="530" spans="2:10" x14ac:dyDescent="0.3">
      <c r="B530" s="30" t="s">
        <v>1558</v>
      </c>
      <c r="C530" s="30" t="s">
        <v>996</v>
      </c>
      <c r="D530" s="30" t="s">
        <v>997</v>
      </c>
      <c r="E530" s="36">
        <v>64</v>
      </c>
      <c r="F530" s="30" t="s">
        <v>13</v>
      </c>
      <c r="G530" s="30" t="s">
        <v>1568</v>
      </c>
      <c r="H530" s="36">
        <v>34</v>
      </c>
      <c r="I530" s="37">
        <v>8882.74</v>
      </c>
      <c r="J530" s="36">
        <v>2019</v>
      </c>
    </row>
    <row r="531" spans="2:10" x14ac:dyDescent="0.3">
      <c r="B531" s="30" t="s">
        <v>1559</v>
      </c>
      <c r="C531" s="30" t="s">
        <v>998</v>
      </c>
      <c r="D531" s="30" t="s">
        <v>999</v>
      </c>
      <c r="E531" s="36">
        <v>59</v>
      </c>
      <c r="F531" s="30" t="s">
        <v>13</v>
      </c>
      <c r="G531" s="30" t="s">
        <v>1568</v>
      </c>
      <c r="H531" s="36">
        <v>19</v>
      </c>
      <c r="I531" s="37">
        <v>9907.99</v>
      </c>
      <c r="J531" s="36">
        <v>2020</v>
      </c>
    </row>
    <row r="532" spans="2:10" x14ac:dyDescent="0.3">
      <c r="B532" s="30" t="s">
        <v>1560</v>
      </c>
      <c r="C532" s="30" t="s">
        <v>1000</v>
      </c>
      <c r="D532" s="30" t="s">
        <v>1001</v>
      </c>
      <c r="E532" s="36">
        <v>60</v>
      </c>
      <c r="F532" s="30" t="s">
        <v>13</v>
      </c>
      <c r="G532" s="30" t="s">
        <v>1568</v>
      </c>
      <c r="H532" s="36">
        <v>9</v>
      </c>
      <c r="I532" s="37">
        <v>9098.7900000000009</v>
      </c>
      <c r="J532" s="36">
        <v>2020</v>
      </c>
    </row>
    <row r="533" spans="2:10" x14ac:dyDescent="0.3">
      <c r="B533" s="30" t="s">
        <v>1561</v>
      </c>
      <c r="C533" s="30" t="s">
        <v>1002</v>
      </c>
      <c r="D533" s="30" t="s">
        <v>1003</v>
      </c>
      <c r="E533" s="36">
        <v>53</v>
      </c>
      <c r="F533" s="30" t="s">
        <v>8</v>
      </c>
      <c r="G533" s="30" t="s">
        <v>1569</v>
      </c>
      <c r="H533" s="36">
        <v>60</v>
      </c>
      <c r="I533" s="37">
        <v>3915.7</v>
      </c>
      <c r="J533" s="36">
        <v>2021</v>
      </c>
    </row>
    <row r="534" spans="2:10" x14ac:dyDescent="0.3">
      <c r="B534" s="30" t="s">
        <v>1562</v>
      </c>
      <c r="C534" s="30" t="s">
        <v>1004</v>
      </c>
      <c r="D534" s="30" t="s">
        <v>1005</v>
      </c>
      <c r="E534" s="36">
        <v>60</v>
      </c>
      <c r="F534" s="30" t="s">
        <v>8</v>
      </c>
      <c r="G534" s="30" t="s">
        <v>1568</v>
      </c>
      <c r="H534" s="36">
        <v>76</v>
      </c>
      <c r="I534" s="37">
        <v>5287.74</v>
      </c>
      <c r="J534" s="36">
        <v>2010</v>
      </c>
    </row>
    <row r="535" spans="2:10" x14ac:dyDescent="0.3">
      <c r="B535" s="30" t="s">
        <v>1563</v>
      </c>
      <c r="C535" s="30" t="s">
        <v>1006</v>
      </c>
      <c r="D535" s="30" t="s">
        <v>1007</v>
      </c>
      <c r="E535" s="36">
        <v>65</v>
      </c>
      <c r="F535" s="30" t="s">
        <v>8</v>
      </c>
      <c r="G535" s="30" t="s">
        <v>1568</v>
      </c>
      <c r="H535" s="36">
        <v>55</v>
      </c>
      <c r="I535" s="37">
        <v>8504.32</v>
      </c>
      <c r="J535" s="36">
        <v>2013</v>
      </c>
    </row>
  </sheetData>
  <mergeCells count="2">
    <mergeCell ref="B2:G2"/>
    <mergeCell ref="B4:I5"/>
  </mergeCells>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9F57A337-EC0C-4088-A1C3-6FB19D359FD6}">
  <ds:schemaRefs/>
</ds:datastoreItem>
</file>

<file path=customXml/itemProps2.xml><?xml version="1.0" encoding="utf-8"?>
<ds:datastoreItem xmlns:ds="http://schemas.openxmlformats.org/officeDocument/2006/customXml" ds:itemID="{3E32C687-8DA2-4F88-89C2-06D57719F20D}">
  <ds:schemaRefs/>
</ds:datastoreItem>
</file>

<file path=customXml/itemProps3.xml><?xml version="1.0" encoding="utf-8"?>
<ds:datastoreItem xmlns:ds="http://schemas.openxmlformats.org/officeDocument/2006/customXml" ds:itemID="{E98D1A7C-F55A-440B-AAA9-B899B192183E}">
  <ds:schemaRefs/>
</ds:datastoreItem>
</file>

<file path=customXml/itemProps4.xml><?xml version="1.0" encoding="utf-8"?>
<ds:datastoreItem xmlns:ds="http://schemas.openxmlformats.org/officeDocument/2006/customXml" ds:itemID="{CB25FECA-F07E-45A4-8005-13C9FFE86230}">
  <ds:schemaRefs/>
</ds:datastoreItem>
</file>

<file path=customXml/itemProps5.xml><?xml version="1.0" encoding="utf-8"?>
<ds:datastoreItem xmlns:ds="http://schemas.openxmlformats.org/officeDocument/2006/customXml" ds:itemID="{E0936A8E-F789-411C-85EB-2BE711657756}">
  <ds:schemaRefs/>
</ds:datastoreItem>
</file>

<file path=customXml/itemProps6.xml><?xml version="1.0" encoding="utf-8"?>
<ds:datastoreItem xmlns:ds="http://schemas.openxmlformats.org/officeDocument/2006/customXml" ds:itemID="{C96AA23B-CBEC-427E-AAD9-6ED07B15FECE}">
  <ds:schemaRefs/>
</ds:datastoreItem>
</file>

<file path=customXml/itemProps7.xml><?xml version="1.0" encoding="utf-8"?>
<ds:datastoreItem xmlns:ds="http://schemas.openxmlformats.org/officeDocument/2006/customXml" ds:itemID="{CC42942C-0967-46A9-9312-D19D2D25CA81}">
  <ds:schemaRefs/>
</ds:datastoreItem>
</file>

<file path=customXml/itemProps8.xml><?xml version="1.0" encoding="utf-8"?>
<ds:datastoreItem xmlns:ds="http://schemas.openxmlformats.org/officeDocument/2006/customXml" ds:itemID="{EE1FC258-83DE-416E-A372-0A416FF03BF5}">
  <ds:schemaRefs/>
</ds:datastoreItem>
</file>

<file path=customXml/itemProps9.xml><?xml version="1.0" encoding="utf-8"?>
<ds:datastoreItem xmlns:ds="http://schemas.openxmlformats.org/officeDocument/2006/customXml" ds:itemID="{8DC1BEB3-2BCC-4BCD-B02E-0E38FBF14B1D}">
  <ds:schemaRefs/>
</ds:datastoreItem>
</file>

<file path=customXml/itemProps10.xml><?xml version="1.0" encoding="utf-8"?>
<ds:datastoreItem xmlns:ds="http://schemas.openxmlformats.org/officeDocument/2006/customXml" ds:itemID="{ACA03368-AD5F-45A1-9066-EB412FC29602}">
  <ds:schemaRefs/>
</ds:datastoreItem>
</file>

<file path=customXml/itemProps11.xml><?xml version="1.0" encoding="utf-8"?>
<ds:datastoreItem xmlns:ds="http://schemas.openxmlformats.org/officeDocument/2006/customXml" ds:itemID="{BA57C83E-8BE3-49C8-AF75-2590AF3FD925}">
  <ds:schemaRefs/>
</ds:datastoreItem>
</file>

<file path=customXml/itemProps12.xml><?xml version="1.0" encoding="utf-8"?>
<ds:datastoreItem xmlns:ds="http://schemas.openxmlformats.org/officeDocument/2006/customXml" ds:itemID="{991D12E2-EB2C-442A-BE9D-04BC8F8EC598}">
  <ds:schemaRefs/>
</ds:datastoreItem>
</file>

<file path=customXml/itemProps13.xml><?xml version="1.0" encoding="utf-8"?>
<ds:datastoreItem xmlns:ds="http://schemas.openxmlformats.org/officeDocument/2006/customXml" ds:itemID="{8BDB240A-01F2-40C0-96DA-CC59091AC728}">
  <ds:schemaRefs/>
</ds:datastoreItem>
</file>

<file path=customXml/itemProps14.xml><?xml version="1.0" encoding="utf-8"?>
<ds:datastoreItem xmlns:ds="http://schemas.openxmlformats.org/officeDocument/2006/customXml" ds:itemID="{A8FF10B1-DF20-49B5-8E50-D861B37A81AD}">
  <ds:schemaRefs/>
</ds:datastoreItem>
</file>

<file path=customXml/itemProps15.xml><?xml version="1.0" encoding="utf-8"?>
<ds:datastoreItem xmlns:ds="http://schemas.openxmlformats.org/officeDocument/2006/customXml" ds:itemID="{96BA0466-5AE3-4AEC-B95B-F6989FB8A4B0}">
  <ds:schemaRefs/>
</ds:datastoreItem>
</file>

<file path=customXml/itemProps16.xml><?xml version="1.0" encoding="utf-8"?>
<ds:datastoreItem xmlns:ds="http://schemas.openxmlformats.org/officeDocument/2006/customXml" ds:itemID="{C4C5AF5A-3100-4994-98FD-75C64F9659CA}">
  <ds:schemaRefs/>
</ds:datastoreItem>
</file>

<file path=customXml/itemProps17.xml><?xml version="1.0" encoding="utf-8"?>
<ds:datastoreItem xmlns:ds="http://schemas.openxmlformats.org/officeDocument/2006/customXml" ds:itemID="{1691B945-F4FF-43CE-ADB1-601A468B906C}">
  <ds:schemaRefs/>
</ds:datastoreItem>
</file>

<file path=customXml/itemProps18.xml><?xml version="1.0" encoding="utf-8"?>
<ds:datastoreItem xmlns:ds="http://schemas.openxmlformats.org/officeDocument/2006/customXml" ds:itemID="{F0E28983-2B77-4524-8813-DEFE0ACF82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Customer Personal Data</vt:lpstr>
      <vt:lpstr>Customer Sales Data</vt:lpstr>
      <vt:lpstr>Cross Referenced Data</vt:lpstr>
      <vt:lpstr>Advanced Excel Data Analysis</vt:lpstr>
      <vt:lpstr>Power Pivot Data Model</vt:lpstr>
      <vt:lpstr>The Final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Dasgupta</dc:creator>
  <cp:lastModifiedBy>Abhishek Dasgupta</cp:lastModifiedBy>
  <dcterms:created xsi:type="dcterms:W3CDTF">2024-09-08T14:02:20Z</dcterms:created>
  <dcterms:modified xsi:type="dcterms:W3CDTF">2024-10-13T14:40:52Z</dcterms:modified>
</cp:coreProperties>
</file>