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L git\"/>
    </mc:Choice>
  </mc:AlternateContent>
  <xr:revisionPtr revIDLastSave="0" documentId="8_{8C7C035C-133E-4BB7-A68D-FB8BEEFBA760}" xr6:coauthVersionLast="47" xr6:coauthVersionMax="47" xr10:uidLastSave="{00000000-0000-0000-0000-000000000000}"/>
  <bookViews>
    <workbookView xWindow="-120" yWindow="-120" windowWidth="20730" windowHeight="11160" xr2:uid="{432926F6-67F6-4B6B-9DAE-58F383051540}"/>
  </bookViews>
  <sheets>
    <sheet name="Лист3" sheetId="3" r:id="rId1"/>
  </sheets>
  <definedNames>
    <definedName name="ExternalData_1" localSheetId="0" hidden="1">Лист3!$B$7:$E$52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3" i="3"/>
  <c r="K2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H9" i="3" l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G2" i="3" l="1"/>
  <c r="H2" i="3"/>
  <c r="F2" i="3"/>
  <c r="L16" i="3" s="1"/>
  <c r="L12" i="3"/>
  <c r="L40" i="3"/>
  <c r="L44" i="3"/>
  <c r="L52" i="3"/>
  <c r="L14" i="3"/>
  <c r="L22" i="3"/>
  <c r="L30" i="3"/>
  <c r="L34" i="3"/>
  <c r="L38" i="3"/>
  <c r="L42" i="3"/>
  <c r="L46" i="3"/>
  <c r="L50" i="3"/>
  <c r="L11" i="3"/>
  <c r="L15" i="3"/>
  <c r="L19" i="3"/>
  <c r="L23" i="3"/>
  <c r="L27" i="3"/>
  <c r="L31" i="3"/>
  <c r="L35" i="3"/>
  <c r="L39" i="3"/>
  <c r="L43" i="3"/>
  <c r="L47" i="3"/>
  <c r="L51" i="3"/>
  <c r="L9" i="3"/>
  <c r="L13" i="3"/>
  <c r="L17" i="3"/>
  <c r="L21" i="3"/>
  <c r="L25" i="3"/>
  <c r="L29" i="3"/>
  <c r="L33" i="3"/>
  <c r="L37" i="3"/>
  <c r="L41" i="3"/>
  <c r="L45" i="3"/>
  <c r="L49" i="3"/>
  <c r="L8" i="3"/>
  <c r="L10" i="3"/>
  <c r="L18" i="3"/>
  <c r="L26" i="3"/>
  <c r="F3" i="3"/>
  <c r="H3" i="3"/>
  <c r="G3" i="3"/>
  <c r="L28" i="3" l="1"/>
  <c r="L24" i="3"/>
  <c r="L36" i="3"/>
  <c r="L20" i="3"/>
  <c r="L48" i="3"/>
  <c r="L32" i="3"/>
  <c r="M9" i="3"/>
  <c r="M13" i="3"/>
  <c r="M17" i="3"/>
  <c r="M21" i="3"/>
  <c r="M25" i="3"/>
  <c r="M29" i="3"/>
  <c r="M33" i="3"/>
  <c r="M37" i="3"/>
  <c r="M41" i="3"/>
  <c r="M45" i="3"/>
  <c r="M49" i="3"/>
  <c r="M8" i="3"/>
  <c r="M11" i="3"/>
  <c r="M19" i="3"/>
  <c r="M27" i="3"/>
  <c r="M35" i="3"/>
  <c r="M43" i="3"/>
  <c r="M51" i="3"/>
  <c r="M12" i="3"/>
  <c r="M16" i="3"/>
  <c r="M20" i="3"/>
  <c r="M24" i="3"/>
  <c r="M28" i="3"/>
  <c r="M32" i="3"/>
  <c r="M36" i="3"/>
  <c r="M40" i="3"/>
  <c r="M44" i="3"/>
  <c r="M48" i="3"/>
  <c r="M52" i="3"/>
  <c r="M10" i="3"/>
  <c r="M14" i="3"/>
  <c r="M18" i="3"/>
  <c r="M22" i="3"/>
  <c r="M26" i="3"/>
  <c r="M30" i="3"/>
  <c r="M34" i="3"/>
  <c r="M38" i="3"/>
  <c r="M42" i="3"/>
  <c r="M46" i="3"/>
  <c r="M50" i="3"/>
  <c r="M15" i="3"/>
  <c r="M23" i="3"/>
  <c r="M31" i="3"/>
  <c r="M39" i="3"/>
  <c r="M4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F46D76-ACC2-44B6-9296-8F8B8E9271A3}" keepAlive="1" name="Запрос — GAZP" description="Соединение с запросом &quot;GAZP&quot; в книге." type="5" refreshedVersion="0" background="1">
    <dbPr connection="Provider=Microsoft.Mashup.OleDb.1;Data Source=$Workbook$;Location=GAZP;Extended Properties=&quot;&quot;" command="SELECT * FROM [GAZP]"/>
  </connection>
  <connection id="2" xr16:uid="{B880F232-D47E-4D19-BADE-E749EC05A89A}" keepAlive="1" name="Запрос — SBER" description="Соединение с запросом &quot;SBER&quot; в книге." type="5" refreshedVersion="0" background="1">
    <dbPr connection="Provider=Microsoft.Mashup.OleDb.1;Data Source=$Workbook$;Location=SBER;Extended Properties=&quot;&quot;" command="SELECT * FROM [SBER]"/>
  </connection>
  <connection id="3" xr16:uid="{A642305C-9934-4E68-91FC-A526DBB79752}" keepAlive="1" name="Запрос — SELG" description="Соединение с запросом &quot;SELG&quot; в книге." type="5" refreshedVersion="8" background="1" saveData="1">
    <dbPr connection="Provider=Microsoft.Mashup.OleDb.1;Data Source=$Workbook$;Location=SELG;Extended Properties=&quot;&quot;" command="SELECT * FROM [SELG]"/>
  </connection>
  <connection id="4" xr16:uid="{2C2462C8-C228-4A3B-BBD8-705B0FFD56F8}" keepAlive="1" name="Запрос — Слияние" description="Соединение с запросом &quot;Слияние&quot; в книге." type="5" refreshedVersion="8" background="1" saveData="1">
    <dbPr connection="Provider=Microsoft.Mashup.OleDb.1;Data Source=$Workbook$;Location=Слияние;Extended Properties=&quot;&quot;" command="SELECT * FROM [Слияние]"/>
  </connection>
  <connection id="5" xr16:uid="{B5475CDF-D5BD-4E22-A46A-6277003A2987}" keepAlive="1" name="Запрос — Слияние1" description="Соединение с запросом &quot;Слияние1&quot; в книге." type="5" refreshedVersion="0" background="1">
    <dbPr connection="Provider=Microsoft.Mashup.OleDb.1;Data Source=$Workbook$;Location=Слияние1;Extended Properties=&quot;&quot;" command="SELECT * FROM [Слияние1]"/>
  </connection>
</connections>
</file>

<file path=xl/sharedStrings.xml><?xml version="1.0" encoding="utf-8"?>
<sst xmlns="http://schemas.openxmlformats.org/spreadsheetml/2006/main" count="22" uniqueCount="22">
  <si>
    <t>SELG</t>
  </si>
  <si>
    <t>&lt;DATE&gt;</t>
  </si>
  <si>
    <t>GAZP.&lt;CLOSE&gt;</t>
  </si>
  <si>
    <t>SBER.&lt;CLOSE&gt;</t>
  </si>
  <si>
    <t>SELG.&lt;CLOSE&gt;</t>
  </si>
  <si>
    <t>GAZP.Доход</t>
  </si>
  <si>
    <t>SBER.Доход</t>
  </si>
  <si>
    <t>SELG.Доход</t>
  </si>
  <si>
    <t>GAZP</t>
  </si>
  <si>
    <t>SBER</t>
  </si>
  <si>
    <t>сред доход R</t>
  </si>
  <si>
    <t>риск Sigma</t>
  </si>
  <si>
    <t>корреляция</t>
  </si>
  <si>
    <t>GAZP_SBER</t>
  </si>
  <si>
    <t>GAZP_SELG</t>
  </si>
  <si>
    <t>SBER_SELG</t>
  </si>
  <si>
    <t>R</t>
  </si>
  <si>
    <t>Sigma</t>
  </si>
  <si>
    <t>GAZP_W</t>
  </si>
  <si>
    <t>SBER_W</t>
  </si>
  <si>
    <t>SELG_W</t>
  </si>
  <si>
    <t>Гейнц Дарья ПМ21-2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</si>
</sst>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0" xfId="0" applyFont="1" applyFill="1"/>
  </cellXfs>
  <cellStyles count="1">
    <cellStyle name="Обычный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056D533-098B-43B7-B428-3DAE548CE159}" autoFormatId="16" applyNumberFormats="0" applyBorderFormats="0" applyFontFormats="0" applyPatternFormats="0" applyAlignmentFormats="0" applyWidthHeightFormats="0">
  <queryTableRefresh nextId="13" unboundColumnsRight="8">
    <queryTableFields count="12">
      <queryTableField id="1" name="&lt;DATE&gt;" tableColumnId="5"/>
      <queryTableField id="2" name="GAZP.&lt;CLOSE&gt;" tableColumnId="2"/>
      <queryTableField id="3" name="SBER.&lt;CLOSE&gt;" tableColumnId="3"/>
      <queryTableField id="4" name="SELG.&lt;CLOSE&gt;" tableColumnId="4"/>
      <queryTableField id="5" dataBound="0" tableColumnId="6"/>
      <queryTableField id="6" dataBound="0" tableColumnId="7"/>
      <queryTableField id="7" dataBound="0" tableColumnId="8"/>
      <queryTableField id="8" dataBound="0" tableColumnId="9"/>
      <queryTableField id="9" dataBound="0" tableColumnId="10"/>
      <queryTableField id="10" dataBound="0" tableColumnId="11"/>
      <queryTableField id="11" dataBound="0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4998A-50AE-4B07-B985-4BC700799239}" name="Слияние" displayName="Слияние" ref="B7:M52" tableType="queryTable" totalsRowShown="0">
  <autoFilter ref="B7:M52" xr:uid="{E714998A-50AE-4B07-B985-4BC700799239}"/>
  <tableColumns count="12">
    <tableColumn id="5" xr3:uid="{771FB9DA-A9AF-47F1-A78C-95FDB0306134}" uniqueName="5" name="&lt;DATE&gt;" queryTableFieldId="1" dataDxfId="11"/>
    <tableColumn id="2" xr3:uid="{8C60E06E-F7DA-4BD0-95DF-90FA64EE9B63}" uniqueName="2" name="GAZP.&lt;CLOSE&gt;" queryTableFieldId="2" dataDxfId="10"/>
    <tableColumn id="3" xr3:uid="{DA969DAA-6641-445C-A599-8585F6DD6EEA}" uniqueName="3" name="SBER.&lt;CLOSE&gt;" queryTableFieldId="3" dataDxfId="9"/>
    <tableColumn id="4" xr3:uid="{D7658203-2FA5-47F4-A35F-7B628BBB7020}" uniqueName="4" name="SELG.&lt;CLOSE&gt;" queryTableFieldId="4" dataDxfId="8"/>
    <tableColumn id="6" xr3:uid="{6FDC574E-D008-41A2-8190-E8A0E2BE7C37}" uniqueName="6" name="GAZP.Доход" queryTableFieldId="5" dataDxfId="7">
      <calculatedColumnFormula>(C8 - C7)/C7</calculatedColumnFormula>
    </tableColumn>
    <tableColumn id="7" xr3:uid="{B8F54091-A9EE-4AE3-A7A6-960BC5F4A794}" uniqueName="7" name="SBER.Доход" queryTableFieldId="6" dataDxfId="6">
      <calculatedColumnFormula>(D8 - D7)/D7</calculatedColumnFormula>
    </tableColumn>
    <tableColumn id="8" xr3:uid="{0504BE8F-D862-4574-94CC-7CA76DC3C4F9}" uniqueName="8" name="SELG.Доход" queryTableFieldId="7" dataDxfId="5">
      <calculatedColumnFormula>(E8 - E7)/E7</calculatedColumnFormula>
    </tableColumn>
    <tableColumn id="9" xr3:uid="{CE2AB251-F71F-47B3-AFCD-617901F6E3CF}" uniqueName="9" name="GAZP_W" queryTableFieldId="8" dataDxfId="4"/>
    <tableColumn id="10" xr3:uid="{702729F2-1EC1-4753-B210-5A4E9DC4EE70}" uniqueName="10" name="SBER_W" queryTableFieldId="9" dataDxfId="3"/>
    <tableColumn id="11" xr3:uid="{FEB4EBAD-5653-411D-BE73-700F7539CDBC}" uniqueName="11" name="SELG_W" queryTableFieldId="10" dataDxfId="2">
      <calculatedColumnFormula>1-(J8+I8)</calculatedColumnFormula>
    </tableColumn>
    <tableColumn id="12" xr3:uid="{1AC90CF9-C087-4C4D-A076-53504429F83A}" uniqueName="12" name="R" queryTableFieldId="11" dataDxfId="1">
      <calculatedColumnFormula>SUMPRODUCT($F$2:$H$2,I8:K8)</calculatedColumnFormula>
    </tableColumn>
    <tableColumn id="13" xr3:uid="{A08E4BD6-90A8-49B9-A9D6-655FBD3F3A8D}" uniqueName="13" name="Sigma" queryTableFieldId="12" dataDxfId="0">
      <calculatedColumnFormula>SQRT(I8^2*$F$3^2 + J8^2*$G$3^2 + K8^2 * $H$3^2 + 2*I8*J8*$F$3*$G$3*$K$2 + 2*I8*K8*$F$3 * $H$3 * $K$3 + 2*J8*K8*$G$3*$H$3*$K$4)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557F-C7D3-45EC-B07E-485BB35769E4}">
  <dimension ref="A1:M52"/>
  <sheetViews>
    <sheetView tabSelected="1" workbookViewId="0">
      <selection activeCell="C3" sqref="C3"/>
    </sheetView>
  </sheetViews>
  <sheetFormatPr defaultRowHeight="15" x14ac:dyDescent="0.25"/>
  <cols>
    <col min="1" max="1" width="12.42578125" customWidth="1"/>
    <col min="2" max="2" width="12.7109375" customWidth="1"/>
    <col min="3" max="4" width="15.7109375" bestFit="1" customWidth="1"/>
    <col min="5" max="5" width="17" customWidth="1"/>
    <col min="6" max="6" width="16.28515625" customWidth="1"/>
    <col min="7" max="8" width="15.28515625" customWidth="1"/>
    <col min="9" max="9" width="12" customWidth="1"/>
    <col min="10" max="10" width="13.42578125" customWidth="1"/>
    <col min="11" max="11" width="11.5703125" customWidth="1"/>
  </cols>
  <sheetData>
    <row r="1" spans="1:13" x14ac:dyDescent="0.25">
      <c r="F1" t="s">
        <v>8</v>
      </c>
      <c r="G1" t="s">
        <v>9</v>
      </c>
      <c r="H1" t="s">
        <v>0</v>
      </c>
      <c r="J1" t="s">
        <v>12</v>
      </c>
    </row>
    <row r="2" spans="1:13" x14ac:dyDescent="0.25">
      <c r="A2" s="4" t="s">
        <v>21</v>
      </c>
      <c r="B2" s="4"/>
      <c r="E2" t="s">
        <v>10</v>
      </c>
      <c r="F2" s="2">
        <f>AVERAGE(F9:F52)*44</f>
        <v>0.24085853107457955</v>
      </c>
      <c r="G2" s="2">
        <f t="shared" ref="G2:H2" si="0">AVERAGE(G9:G52)*44</f>
        <v>0.10277910957982714</v>
      </c>
      <c r="H2" s="2">
        <f t="shared" si="0"/>
        <v>3.4020613387210186E-2</v>
      </c>
      <c r="J2" t="s">
        <v>13</v>
      </c>
      <c r="K2">
        <f>CORREL(F9:F52,G9:G52)</f>
        <v>0.30442095915213602</v>
      </c>
    </row>
    <row r="3" spans="1:13" x14ac:dyDescent="0.25">
      <c r="E3" t="s">
        <v>11</v>
      </c>
      <c r="F3" s="2">
        <f>_xlfn.STDEV.S(F9:F52)*SQRT(44)</f>
        <v>8.7778193498661325E-2</v>
      </c>
      <c r="G3" s="2">
        <f t="shared" ref="G3:H3" si="1">_xlfn.STDEV.S(G9:G52)*SQRT(44)</f>
        <v>8.4297779014264315E-2</v>
      </c>
      <c r="H3" s="2">
        <f t="shared" si="1"/>
        <v>5.8032910961120461E-2</v>
      </c>
      <c r="J3" t="s">
        <v>14</v>
      </c>
      <c r="K3">
        <f>CORREL(F9:F52,H9:H52)</f>
        <v>0.32337244861494879</v>
      </c>
    </row>
    <row r="4" spans="1:13" x14ac:dyDescent="0.25">
      <c r="J4" t="s">
        <v>15</v>
      </c>
      <c r="K4">
        <f>CORREL(G9:G52,H9:H52)</f>
        <v>5.6719966597818652E-2</v>
      </c>
    </row>
    <row r="7" spans="1:13" x14ac:dyDescent="0.2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18</v>
      </c>
      <c r="J7" t="s">
        <v>19</v>
      </c>
      <c r="K7" t="s">
        <v>20</v>
      </c>
      <c r="L7" t="s">
        <v>16</v>
      </c>
      <c r="M7" t="s">
        <v>17</v>
      </c>
    </row>
    <row r="8" spans="1:13" x14ac:dyDescent="0.25">
      <c r="B8" s="1">
        <v>44410</v>
      </c>
      <c r="C8">
        <v>286.75</v>
      </c>
      <c r="D8">
        <v>306.51</v>
      </c>
      <c r="E8">
        <v>43.77</v>
      </c>
      <c r="I8" s="3">
        <v>0.1</v>
      </c>
      <c r="J8" s="3">
        <v>0.9</v>
      </c>
      <c r="K8" s="3">
        <f t="shared" ref="K8:K52" si="2">1-(J8+I8)</f>
        <v>0</v>
      </c>
      <c r="L8">
        <f>SUMPRODUCT($F$2:$H$2,I8:K8)</f>
        <v>0.11658705172930239</v>
      </c>
      <c r="M8">
        <f>SQRT(I8^2*$F$3^2 + J8^2*$G$3^2 + K8^2 * $H$3^2 + 2*I8*J8*$F$3*$G$3*$K$2 + 2*I8*K8*$F$3 * $H$3 * $K$3 + 2*J8*K8*$G$3*$H$3*$K$4)</f>
        <v>7.8983956569678285E-2</v>
      </c>
    </row>
    <row r="9" spans="1:13" x14ac:dyDescent="0.25">
      <c r="B9" s="1">
        <v>44411</v>
      </c>
      <c r="C9">
        <v>287.08999999999997</v>
      </c>
      <c r="D9">
        <v>309.89</v>
      </c>
      <c r="E9">
        <v>43.79</v>
      </c>
      <c r="F9" s="2">
        <f t="shared" ref="F9:F52" si="3">(C9 - C8)/C8</f>
        <v>1.1857018308630339E-3</v>
      </c>
      <c r="G9" s="2">
        <f>(D9 - D8)/D8</f>
        <v>1.1027372679521046E-2</v>
      </c>
      <c r="H9" s="2">
        <f t="shared" ref="H9:H52" si="4">(E9 - E8)/E8</f>
        <v>4.5693397304080464E-4</v>
      </c>
      <c r="I9" s="3">
        <v>0.1</v>
      </c>
      <c r="J9" s="3">
        <v>0.8</v>
      </c>
      <c r="K9" s="3">
        <f t="shared" si="2"/>
        <v>9.9999999999999978E-2</v>
      </c>
      <c r="L9">
        <f t="shared" ref="L9:L52" si="5">SUMPRODUCT($F$2:$H$2,I9:K9)</f>
        <v>0.10971120211004069</v>
      </c>
      <c r="M9">
        <f t="shared" ref="M9:M52" si="6">SQRT(I9^2*$F$3^2 + J9^2*$G$3^2 + K9^2 * $H$3^2 + 2*I9*J9*$F$3*$G$3*$K$2 + 2*I9*K9*$F$3 * $H$3 * $K$3 + 2*J9*K9*$G$3*$H$3*$K$4)</f>
        <v>7.138903450232098E-2</v>
      </c>
    </row>
    <row r="10" spans="1:13" x14ac:dyDescent="0.25">
      <c r="B10" s="1">
        <v>44412</v>
      </c>
      <c r="C10">
        <v>287.94</v>
      </c>
      <c r="D10">
        <v>311.10000000000002</v>
      </c>
      <c r="E10">
        <v>43.86</v>
      </c>
      <c r="F10" s="2">
        <f t="shared" si="3"/>
        <v>2.9607440175555499E-3</v>
      </c>
      <c r="G10" s="2">
        <f t="shared" ref="G10:G52" si="7">(D10 - D9)/D9</f>
        <v>3.9046113136920729E-3</v>
      </c>
      <c r="H10" s="2">
        <f t="shared" si="4"/>
        <v>1.5985384791048249E-3</v>
      </c>
      <c r="I10" s="3">
        <v>0.1</v>
      </c>
      <c r="J10" s="3">
        <v>0.7</v>
      </c>
      <c r="K10" s="3">
        <f t="shared" si="2"/>
        <v>0.20000000000000007</v>
      </c>
      <c r="L10">
        <f t="shared" si="5"/>
        <v>0.10283535249077899</v>
      </c>
      <c r="M10">
        <f t="shared" si="6"/>
        <v>6.4441467384524873E-2</v>
      </c>
    </row>
    <row r="11" spans="1:13" x14ac:dyDescent="0.25">
      <c r="B11" s="1">
        <v>44413</v>
      </c>
      <c r="C11">
        <v>285.95</v>
      </c>
      <c r="D11">
        <v>315.82</v>
      </c>
      <c r="E11">
        <v>44.17</v>
      </c>
      <c r="F11" s="2">
        <f t="shared" si="3"/>
        <v>-6.9111620476488477E-3</v>
      </c>
      <c r="G11" s="2">
        <f t="shared" si="7"/>
        <v>1.5171970427515172E-2</v>
      </c>
      <c r="H11" s="2">
        <f t="shared" si="4"/>
        <v>7.0679434564524003E-3</v>
      </c>
      <c r="I11" s="3">
        <v>0.1</v>
      </c>
      <c r="J11" s="3">
        <v>0.6</v>
      </c>
      <c r="K11" s="3">
        <f t="shared" si="2"/>
        <v>0.30000000000000004</v>
      </c>
      <c r="L11">
        <f t="shared" si="5"/>
        <v>9.5959502871517277E-2</v>
      </c>
      <c r="M11">
        <f t="shared" si="6"/>
        <v>5.8372860216820414E-2</v>
      </c>
    </row>
    <row r="12" spans="1:13" x14ac:dyDescent="0.25">
      <c r="B12" s="1">
        <v>44414</v>
      </c>
      <c r="C12">
        <v>282.27</v>
      </c>
      <c r="D12">
        <v>319.14999999999998</v>
      </c>
      <c r="E12">
        <v>43.91</v>
      </c>
      <c r="F12" s="2">
        <f t="shared" si="3"/>
        <v>-1.2869382759223665E-2</v>
      </c>
      <c r="G12" s="2">
        <f t="shared" si="7"/>
        <v>1.0543980748527592E-2</v>
      </c>
      <c r="H12" s="2">
        <f t="shared" si="4"/>
        <v>-5.8863482001359543E-3</v>
      </c>
      <c r="I12" s="3">
        <v>0.1</v>
      </c>
      <c r="J12" s="3">
        <v>0.5</v>
      </c>
      <c r="K12" s="3">
        <f t="shared" si="2"/>
        <v>0.4</v>
      </c>
      <c r="L12">
        <f t="shared" si="5"/>
        <v>8.9083653252255604E-2</v>
      </c>
      <c r="M12">
        <f t="shared" si="6"/>
        <v>5.3483254583454341E-2</v>
      </c>
    </row>
    <row r="13" spans="1:13" x14ac:dyDescent="0.25">
      <c r="B13" s="1">
        <v>44417</v>
      </c>
      <c r="C13">
        <v>286.68</v>
      </c>
      <c r="D13">
        <v>326.91000000000003</v>
      </c>
      <c r="E13">
        <v>43.72</v>
      </c>
      <c r="F13" s="2">
        <f t="shared" si="3"/>
        <v>1.5623339355935895E-2</v>
      </c>
      <c r="G13" s="2">
        <f t="shared" si="7"/>
        <v>2.4314585618048092E-2</v>
      </c>
      <c r="H13" s="2">
        <f t="shared" si="4"/>
        <v>-4.3270325666134764E-3</v>
      </c>
      <c r="I13" s="3">
        <v>0.1</v>
      </c>
      <c r="J13" s="3">
        <v>0.4</v>
      </c>
      <c r="K13" s="3">
        <f t="shared" si="2"/>
        <v>0.5</v>
      </c>
      <c r="L13">
        <f t="shared" si="5"/>
        <v>8.2207803632993903E-2</v>
      </c>
      <c r="M13">
        <f t="shared" si="6"/>
        <v>5.011891710231961E-2</v>
      </c>
    </row>
    <row r="14" spans="1:13" x14ac:dyDescent="0.25">
      <c r="B14" s="1">
        <v>44418</v>
      </c>
      <c r="C14">
        <v>288.61</v>
      </c>
      <c r="D14">
        <v>330.11</v>
      </c>
      <c r="E14">
        <v>43.54</v>
      </c>
      <c r="F14" s="2">
        <f t="shared" si="3"/>
        <v>6.7322450118599371E-3</v>
      </c>
      <c r="G14" s="2">
        <f t="shared" si="7"/>
        <v>9.78862683919118E-3</v>
      </c>
      <c r="H14" s="2">
        <f t="shared" si="4"/>
        <v>-4.1171088746569011E-3</v>
      </c>
      <c r="I14" s="3">
        <v>0.1</v>
      </c>
      <c r="J14" s="3">
        <v>0.3</v>
      </c>
      <c r="K14" s="3">
        <f t="shared" si="2"/>
        <v>0.6</v>
      </c>
      <c r="L14">
        <f t="shared" si="5"/>
        <v>7.5331954013732202E-2</v>
      </c>
      <c r="M14">
        <f t="shared" si="6"/>
        <v>4.8597662514818979E-2</v>
      </c>
    </row>
    <row r="15" spans="1:13" x14ac:dyDescent="0.25">
      <c r="B15" s="1">
        <v>44419</v>
      </c>
      <c r="C15">
        <v>290.35000000000002</v>
      </c>
      <c r="D15">
        <v>329.9</v>
      </c>
      <c r="E15">
        <v>43.64</v>
      </c>
      <c r="F15" s="2">
        <f t="shared" si="3"/>
        <v>6.0288971276116869E-3</v>
      </c>
      <c r="G15" s="2">
        <f t="shared" si="7"/>
        <v>-6.3615158583513491E-4</v>
      </c>
      <c r="H15" s="2">
        <f t="shared" si="4"/>
        <v>2.2967386311438086E-3</v>
      </c>
      <c r="I15" s="3">
        <v>0.1</v>
      </c>
      <c r="J15" s="3">
        <v>0.1</v>
      </c>
      <c r="K15" s="3">
        <f t="shared" si="2"/>
        <v>0.8</v>
      </c>
      <c r="L15">
        <f t="shared" si="5"/>
        <v>6.1580254775208822E-2</v>
      </c>
      <c r="M15">
        <f t="shared" si="6"/>
        <v>5.1541493593683742E-2</v>
      </c>
    </row>
    <row r="16" spans="1:13" x14ac:dyDescent="0.25">
      <c r="B16" s="1">
        <v>44420</v>
      </c>
      <c r="C16">
        <v>293.23</v>
      </c>
      <c r="D16">
        <v>328.57</v>
      </c>
      <c r="E16">
        <v>43.79</v>
      </c>
      <c r="F16" s="2">
        <f t="shared" si="3"/>
        <v>9.9190631995866897E-3</v>
      </c>
      <c r="G16" s="2">
        <f t="shared" si="7"/>
        <v>-4.0315247044558477E-3</v>
      </c>
      <c r="H16" s="2">
        <f t="shared" si="4"/>
        <v>3.4372135655361727E-3</v>
      </c>
      <c r="I16" s="3">
        <v>0.1</v>
      </c>
      <c r="J16" s="3">
        <v>0.2</v>
      </c>
      <c r="K16" s="3">
        <f t="shared" si="2"/>
        <v>0.7</v>
      </c>
      <c r="L16">
        <f t="shared" si="5"/>
        <v>6.8456104394470516E-2</v>
      </c>
      <c r="M16">
        <f t="shared" si="6"/>
        <v>4.9091133334073278E-2</v>
      </c>
    </row>
    <row r="17" spans="2:13" x14ac:dyDescent="0.25">
      <c r="B17" s="1">
        <v>44421</v>
      </c>
      <c r="C17">
        <v>292.7</v>
      </c>
      <c r="D17">
        <v>328.68</v>
      </c>
      <c r="E17">
        <v>43.8</v>
      </c>
      <c r="F17" s="2">
        <f t="shared" si="3"/>
        <v>-1.807454898884935E-3</v>
      </c>
      <c r="G17" s="2">
        <f t="shared" si="7"/>
        <v>3.3478406427858189E-4</v>
      </c>
      <c r="H17" s="2">
        <f t="shared" si="4"/>
        <v>2.283626398720715E-4</v>
      </c>
      <c r="I17" s="3">
        <v>0.2</v>
      </c>
      <c r="J17" s="3">
        <v>0.8</v>
      </c>
      <c r="K17" s="3">
        <f t="shared" si="2"/>
        <v>0</v>
      </c>
      <c r="L17">
        <f t="shared" si="5"/>
        <v>0.13039499387877762</v>
      </c>
      <c r="M17">
        <f t="shared" si="6"/>
        <v>7.4678880430130226E-2</v>
      </c>
    </row>
    <row r="18" spans="2:13" x14ac:dyDescent="0.25">
      <c r="B18" s="1">
        <v>44424</v>
      </c>
      <c r="C18">
        <v>295.10000000000002</v>
      </c>
      <c r="D18">
        <v>329.36</v>
      </c>
      <c r="E18">
        <v>43.77</v>
      </c>
      <c r="F18" s="2">
        <f t="shared" si="3"/>
        <v>8.199521694567934E-3</v>
      </c>
      <c r="G18" s="2">
        <f t="shared" si="7"/>
        <v>2.0688815869538968E-3</v>
      </c>
      <c r="H18" s="2">
        <f t="shared" si="4"/>
        <v>-6.849315068491789E-4</v>
      </c>
      <c r="I18" s="3">
        <v>0.2</v>
      </c>
      <c r="J18" s="3">
        <v>0.7</v>
      </c>
      <c r="K18" s="3">
        <f t="shared" si="2"/>
        <v>0.10000000000000009</v>
      </c>
      <c r="L18">
        <f t="shared" si="5"/>
        <v>0.12351914425951592</v>
      </c>
      <c r="M18">
        <f t="shared" si="6"/>
        <v>6.7522817282862982E-2</v>
      </c>
    </row>
    <row r="19" spans="2:13" x14ac:dyDescent="0.25">
      <c r="B19" s="1">
        <v>44425</v>
      </c>
      <c r="C19">
        <v>298.32</v>
      </c>
      <c r="D19">
        <v>334.5</v>
      </c>
      <c r="E19">
        <v>44.24</v>
      </c>
      <c r="F19" s="2">
        <f t="shared" si="3"/>
        <v>1.0911555404947374E-2</v>
      </c>
      <c r="G19" s="2">
        <f t="shared" si="7"/>
        <v>1.5606023803740546E-2</v>
      </c>
      <c r="H19" s="2">
        <f t="shared" si="4"/>
        <v>1.073794836646102E-2</v>
      </c>
      <c r="I19" s="3">
        <v>0.2</v>
      </c>
      <c r="J19" s="3">
        <v>0.5</v>
      </c>
      <c r="K19" s="3">
        <f t="shared" si="2"/>
        <v>0.30000000000000004</v>
      </c>
      <c r="L19">
        <f t="shared" si="5"/>
        <v>0.10976744502099253</v>
      </c>
      <c r="M19">
        <f t="shared" si="6"/>
        <v>5.5850345173711465E-2</v>
      </c>
    </row>
    <row r="20" spans="2:13" x14ac:dyDescent="0.25">
      <c r="B20" s="1">
        <v>44426</v>
      </c>
      <c r="C20">
        <v>295.05</v>
      </c>
      <c r="D20">
        <v>334.9</v>
      </c>
      <c r="E20">
        <v>44.08</v>
      </c>
      <c r="F20" s="2">
        <f t="shared" si="3"/>
        <v>-1.0961383748994307E-2</v>
      </c>
      <c r="G20" s="2">
        <f t="shared" si="7"/>
        <v>1.1958146487293789E-3</v>
      </c>
      <c r="H20" s="2">
        <f t="shared" si="4"/>
        <v>-3.6166365280290162E-3</v>
      </c>
      <c r="I20" s="3">
        <v>0.2</v>
      </c>
      <c r="J20" s="3">
        <v>0.3</v>
      </c>
      <c r="K20" s="3">
        <f t="shared" si="2"/>
        <v>0.5</v>
      </c>
      <c r="L20">
        <f t="shared" si="5"/>
        <v>9.6015745782469145E-2</v>
      </c>
      <c r="M20">
        <f t="shared" si="6"/>
        <v>4.9726348519958496E-2</v>
      </c>
    </row>
    <row r="21" spans="2:13" x14ac:dyDescent="0.25">
      <c r="B21" s="1">
        <v>44427</v>
      </c>
      <c r="C21">
        <v>293.68</v>
      </c>
      <c r="D21">
        <v>332.69</v>
      </c>
      <c r="E21">
        <v>44.02</v>
      </c>
      <c r="F21" s="2">
        <f t="shared" si="3"/>
        <v>-4.6432807998644451E-3</v>
      </c>
      <c r="G21" s="2">
        <f t="shared" si="7"/>
        <v>-6.5989847715735434E-3</v>
      </c>
      <c r="H21" s="2">
        <f t="shared" si="4"/>
        <v>-1.3611615245007979E-3</v>
      </c>
      <c r="I21" s="3">
        <v>0.2</v>
      </c>
      <c r="J21" s="3">
        <v>0.2</v>
      </c>
      <c r="K21" s="3">
        <f t="shared" si="2"/>
        <v>0.6</v>
      </c>
      <c r="L21">
        <f t="shared" si="5"/>
        <v>8.9139896163207458E-2</v>
      </c>
      <c r="M21">
        <f t="shared" si="6"/>
        <v>4.9467196274580814E-2</v>
      </c>
    </row>
    <row r="22" spans="2:13" x14ac:dyDescent="0.25">
      <c r="B22" s="1">
        <v>44428</v>
      </c>
      <c r="C22">
        <v>292.57</v>
      </c>
      <c r="D22">
        <v>325.67</v>
      </c>
      <c r="E22">
        <v>43.87</v>
      </c>
      <c r="F22" s="2">
        <f t="shared" si="3"/>
        <v>-3.7796240806320268E-3</v>
      </c>
      <c r="G22" s="2">
        <f t="shared" si="7"/>
        <v>-2.1100724398088255E-2</v>
      </c>
      <c r="H22" s="2">
        <f t="shared" si="4"/>
        <v>-3.407542026351787E-3</v>
      </c>
      <c r="I22" s="3">
        <v>0.2</v>
      </c>
      <c r="J22" s="3">
        <v>0.1</v>
      </c>
      <c r="K22" s="3">
        <f t="shared" si="2"/>
        <v>0.7</v>
      </c>
      <c r="L22">
        <f t="shared" si="5"/>
        <v>8.2264046543945757E-2</v>
      </c>
      <c r="M22">
        <f t="shared" si="6"/>
        <v>5.118277930253385E-2</v>
      </c>
    </row>
    <row r="23" spans="2:13" x14ac:dyDescent="0.25">
      <c r="B23" s="1">
        <v>44431</v>
      </c>
      <c r="C23">
        <v>297.69</v>
      </c>
      <c r="D23">
        <v>329.22</v>
      </c>
      <c r="E23">
        <v>43.99</v>
      </c>
      <c r="F23" s="2">
        <f t="shared" si="3"/>
        <v>1.7500085449636001E-2</v>
      </c>
      <c r="G23" s="2">
        <f t="shared" si="7"/>
        <v>1.0900604906807538E-2</v>
      </c>
      <c r="H23" s="2">
        <f t="shared" si="4"/>
        <v>2.7353544563484054E-3</v>
      </c>
      <c r="I23" s="3">
        <v>0.2</v>
      </c>
      <c r="J23" s="3">
        <v>0.6</v>
      </c>
      <c r="K23" s="3">
        <f t="shared" si="2"/>
        <v>0.19999999999999996</v>
      </c>
      <c r="L23">
        <f t="shared" si="5"/>
        <v>0.11664329464025422</v>
      </c>
      <c r="M23">
        <f t="shared" si="6"/>
        <v>6.1156407228160292E-2</v>
      </c>
    </row>
    <row r="24" spans="2:13" x14ac:dyDescent="0.25">
      <c r="B24" s="1">
        <v>44432</v>
      </c>
      <c r="C24">
        <v>298.7</v>
      </c>
      <c r="D24">
        <v>324.83</v>
      </c>
      <c r="E24">
        <v>44.26</v>
      </c>
      <c r="F24" s="2">
        <f t="shared" si="3"/>
        <v>3.3927911585877623E-3</v>
      </c>
      <c r="G24" s="2">
        <f t="shared" si="7"/>
        <v>-1.3334548326347253E-2</v>
      </c>
      <c r="H24" s="2">
        <f t="shared" si="4"/>
        <v>6.1377585814957041E-3</v>
      </c>
      <c r="I24" s="3">
        <v>0.2</v>
      </c>
      <c r="J24" s="3">
        <v>0.4</v>
      </c>
      <c r="K24" s="3">
        <f t="shared" si="2"/>
        <v>0.39999999999999991</v>
      </c>
      <c r="L24">
        <f t="shared" si="5"/>
        <v>0.10289159540173085</v>
      </c>
      <c r="M24">
        <f t="shared" si="6"/>
        <v>5.193068059166292E-2</v>
      </c>
    </row>
    <row r="25" spans="2:13" x14ac:dyDescent="0.25">
      <c r="B25" s="1">
        <v>44433</v>
      </c>
      <c r="C25">
        <v>296.7</v>
      </c>
      <c r="D25">
        <v>324.57</v>
      </c>
      <c r="E25">
        <v>44</v>
      </c>
      <c r="F25" s="2">
        <f t="shared" si="3"/>
        <v>-6.6956812855708068E-3</v>
      </c>
      <c r="G25" s="2">
        <f t="shared" si="7"/>
        <v>-8.0041868054056249E-4</v>
      </c>
      <c r="H25" s="2">
        <f t="shared" si="4"/>
        <v>-5.8743786714866254E-3</v>
      </c>
      <c r="I25" s="3">
        <v>0.3</v>
      </c>
      <c r="J25" s="3">
        <v>0.6</v>
      </c>
      <c r="K25" s="3">
        <f t="shared" si="2"/>
        <v>0.10000000000000009</v>
      </c>
      <c r="L25">
        <f t="shared" si="5"/>
        <v>0.13732708640899119</v>
      </c>
      <c r="M25">
        <f t="shared" si="6"/>
        <v>6.5026051692302522E-2</v>
      </c>
    </row>
    <row r="26" spans="2:13" x14ac:dyDescent="0.25">
      <c r="B26" s="1">
        <v>44434</v>
      </c>
      <c r="C26">
        <v>294.33999999999997</v>
      </c>
      <c r="D26">
        <v>322.54000000000002</v>
      </c>
      <c r="E26">
        <v>43.29</v>
      </c>
      <c r="F26" s="2">
        <f t="shared" si="3"/>
        <v>-7.9541624536569391E-3</v>
      </c>
      <c r="G26" s="2">
        <f t="shared" si="7"/>
        <v>-6.2544289367469971E-3</v>
      </c>
      <c r="H26" s="2">
        <f t="shared" si="4"/>
        <v>-1.6136363636363657E-2</v>
      </c>
      <c r="I26" s="3">
        <v>0.3</v>
      </c>
      <c r="J26" s="3">
        <v>0.4</v>
      </c>
      <c r="K26" s="3">
        <f t="shared" si="2"/>
        <v>0.30000000000000004</v>
      </c>
      <c r="L26">
        <f t="shared" si="5"/>
        <v>0.12357538717046779</v>
      </c>
      <c r="M26">
        <f t="shared" si="6"/>
        <v>5.511126237337291E-2</v>
      </c>
    </row>
    <row r="27" spans="2:13" x14ac:dyDescent="0.25">
      <c r="B27" s="1">
        <v>44435</v>
      </c>
      <c r="C27">
        <v>299.66000000000003</v>
      </c>
      <c r="D27">
        <v>327.41000000000003</v>
      </c>
      <c r="E27">
        <v>43.61</v>
      </c>
      <c r="F27" s="2">
        <f t="shared" si="3"/>
        <v>1.8074335802133759E-2</v>
      </c>
      <c r="G27" s="2">
        <f t="shared" si="7"/>
        <v>1.5098902461710188E-2</v>
      </c>
      <c r="H27" s="2">
        <f t="shared" si="4"/>
        <v>7.3920073920073987E-3</v>
      </c>
      <c r="I27" s="3">
        <v>0.3</v>
      </c>
      <c r="J27" s="3">
        <v>0.3</v>
      </c>
      <c r="K27" s="3">
        <f t="shared" si="2"/>
        <v>0.4</v>
      </c>
      <c r="L27">
        <f t="shared" si="5"/>
        <v>0.11669953755120607</v>
      </c>
      <c r="M27">
        <f t="shared" si="6"/>
        <v>5.2337869567090863E-2</v>
      </c>
    </row>
    <row r="28" spans="2:13" x14ac:dyDescent="0.25">
      <c r="B28" s="1">
        <v>44438</v>
      </c>
      <c r="C28">
        <v>305.17</v>
      </c>
      <c r="D28">
        <v>328.28</v>
      </c>
      <c r="E28">
        <v>43.14</v>
      </c>
      <c r="F28" s="2">
        <f t="shared" si="3"/>
        <v>1.8387505839951912E-2</v>
      </c>
      <c r="G28" s="2">
        <f t="shared" si="7"/>
        <v>2.6572187776792025E-3</v>
      </c>
      <c r="H28" s="2">
        <f t="shared" si="4"/>
        <v>-1.0777344645723433E-2</v>
      </c>
      <c r="I28" s="3">
        <v>0.3</v>
      </c>
      <c r="J28" s="3">
        <v>0.2</v>
      </c>
      <c r="K28" s="3">
        <f t="shared" si="2"/>
        <v>0.5</v>
      </c>
      <c r="L28">
        <f t="shared" si="5"/>
        <v>0.10982368793194439</v>
      </c>
      <c r="M28">
        <f t="shared" si="6"/>
        <v>5.1377364286048631E-2</v>
      </c>
    </row>
    <row r="29" spans="2:13" x14ac:dyDescent="0.25">
      <c r="B29" s="1">
        <v>44439</v>
      </c>
      <c r="C29">
        <v>305.64999999999998</v>
      </c>
      <c r="D29">
        <v>327.94</v>
      </c>
      <c r="E29">
        <v>43.62</v>
      </c>
      <c r="F29" s="2">
        <f t="shared" si="3"/>
        <v>1.5728937968999617E-3</v>
      </c>
      <c r="G29" s="2">
        <f t="shared" si="7"/>
        <v>-1.0357012306566804E-3</v>
      </c>
      <c r="H29" s="2">
        <f t="shared" si="4"/>
        <v>1.1126564673157089E-2</v>
      </c>
      <c r="I29" s="3">
        <v>0.3</v>
      </c>
      <c r="J29" s="3">
        <v>0.1</v>
      </c>
      <c r="K29" s="3">
        <f t="shared" si="2"/>
        <v>0.6</v>
      </c>
      <c r="L29">
        <f t="shared" si="5"/>
        <v>0.10294783831268269</v>
      </c>
      <c r="M29">
        <f t="shared" si="6"/>
        <v>5.2329667979697105E-2</v>
      </c>
    </row>
    <row r="30" spans="2:13" x14ac:dyDescent="0.25">
      <c r="B30" s="1">
        <v>44440</v>
      </c>
      <c r="C30">
        <v>312.89</v>
      </c>
      <c r="D30">
        <v>334.57</v>
      </c>
      <c r="E30">
        <v>43.65</v>
      </c>
      <c r="F30" s="2">
        <f t="shared" si="3"/>
        <v>2.3687223948961261E-2</v>
      </c>
      <c r="G30" s="2">
        <f t="shared" si="7"/>
        <v>2.0217112886503616E-2</v>
      </c>
      <c r="H30" s="2">
        <f t="shared" si="4"/>
        <v>6.8775790921598212E-4</v>
      </c>
      <c r="I30" s="3">
        <v>0.3</v>
      </c>
      <c r="J30" s="3">
        <v>0.7</v>
      </c>
      <c r="K30" s="3">
        <f t="shared" si="2"/>
        <v>0</v>
      </c>
      <c r="L30">
        <f t="shared" si="5"/>
        <v>0.14420293602825285</v>
      </c>
      <c r="M30">
        <f t="shared" si="6"/>
        <v>7.1564830101302684E-2</v>
      </c>
    </row>
    <row r="31" spans="2:13" x14ac:dyDescent="0.25">
      <c r="B31" s="1">
        <v>44441</v>
      </c>
      <c r="C31">
        <v>312.3</v>
      </c>
      <c r="D31">
        <v>329</v>
      </c>
      <c r="E31">
        <v>43.72</v>
      </c>
      <c r="F31" s="2">
        <f t="shared" si="3"/>
        <v>-1.8856467129022181E-3</v>
      </c>
      <c r="G31" s="2">
        <f t="shared" si="7"/>
        <v>-1.6648235047972002E-2</v>
      </c>
      <c r="H31" s="2">
        <f t="shared" si="4"/>
        <v>1.603665521191301E-3</v>
      </c>
      <c r="I31" s="3">
        <v>0.3</v>
      </c>
      <c r="J31" s="3">
        <v>0.5</v>
      </c>
      <c r="K31" s="3">
        <f t="shared" si="2"/>
        <v>0.19999999999999996</v>
      </c>
      <c r="L31">
        <f t="shared" si="5"/>
        <v>0.13045123678972947</v>
      </c>
      <c r="M31">
        <f t="shared" si="6"/>
        <v>5.94443395932375E-2</v>
      </c>
    </row>
    <row r="32" spans="2:13" x14ac:dyDescent="0.25">
      <c r="B32" s="1">
        <v>44442</v>
      </c>
      <c r="C32">
        <v>317.94</v>
      </c>
      <c r="D32">
        <v>329.71</v>
      </c>
      <c r="E32">
        <v>44</v>
      </c>
      <c r="F32" s="2">
        <f t="shared" si="3"/>
        <v>1.8059558117194962E-2</v>
      </c>
      <c r="G32" s="2">
        <f t="shared" si="7"/>
        <v>2.1580547112461383E-3</v>
      </c>
      <c r="H32" s="2">
        <f t="shared" si="4"/>
        <v>6.4043915827996598E-3</v>
      </c>
      <c r="I32" s="3">
        <v>0.4</v>
      </c>
      <c r="J32" s="3">
        <v>0.6</v>
      </c>
      <c r="K32" s="3">
        <f t="shared" si="2"/>
        <v>0</v>
      </c>
      <c r="L32">
        <f t="shared" si="5"/>
        <v>0.1580108781777281</v>
      </c>
      <c r="M32">
        <f t="shared" si="6"/>
        <v>6.9801393759671621E-2</v>
      </c>
    </row>
    <row r="33" spans="2:13" x14ac:dyDescent="0.25">
      <c r="B33" s="1">
        <v>44445</v>
      </c>
      <c r="C33">
        <v>328.93</v>
      </c>
      <c r="D33">
        <v>329.37</v>
      </c>
      <c r="E33">
        <v>45</v>
      </c>
      <c r="F33" s="2">
        <f t="shared" si="3"/>
        <v>3.456627036547779E-2</v>
      </c>
      <c r="G33" s="2">
        <f t="shared" si="7"/>
        <v>-1.0312092444875042E-3</v>
      </c>
      <c r="H33" s="2">
        <f t="shared" si="4"/>
        <v>2.2727272727272728E-2</v>
      </c>
      <c r="I33" s="3">
        <v>0.4</v>
      </c>
      <c r="J33" s="3">
        <v>0.4</v>
      </c>
      <c r="K33" s="3">
        <f t="shared" si="2"/>
        <v>0.19999999999999996</v>
      </c>
      <c r="L33">
        <f t="shared" si="5"/>
        <v>0.14425917893920473</v>
      </c>
      <c r="M33">
        <f t="shared" si="6"/>
        <v>5.9441339255853626E-2</v>
      </c>
    </row>
    <row r="34" spans="2:13" x14ac:dyDescent="0.25">
      <c r="B34" s="1">
        <v>44446</v>
      </c>
      <c r="C34">
        <v>327.73</v>
      </c>
      <c r="D34">
        <v>325.95999999999998</v>
      </c>
      <c r="E34">
        <v>44.52</v>
      </c>
      <c r="F34" s="2">
        <f t="shared" si="3"/>
        <v>-3.6481926245705426E-3</v>
      </c>
      <c r="G34" s="2">
        <f t="shared" si="7"/>
        <v>-1.0353098339253802E-2</v>
      </c>
      <c r="H34" s="2">
        <f t="shared" si="4"/>
        <v>-1.0666666666666597E-2</v>
      </c>
      <c r="I34" s="3">
        <v>0.4</v>
      </c>
      <c r="J34" s="3">
        <v>0.3</v>
      </c>
      <c r="K34" s="3">
        <f t="shared" si="2"/>
        <v>0.30000000000000004</v>
      </c>
      <c r="L34">
        <f t="shared" si="5"/>
        <v>0.13738332931994302</v>
      </c>
      <c r="M34">
        <f t="shared" si="6"/>
        <v>5.6225984766694458E-2</v>
      </c>
    </row>
    <row r="35" spans="2:13" x14ac:dyDescent="0.25">
      <c r="B35" s="1">
        <v>44447</v>
      </c>
      <c r="C35">
        <v>327.60000000000002</v>
      </c>
      <c r="D35">
        <v>331.7</v>
      </c>
      <c r="E35">
        <v>44.88</v>
      </c>
      <c r="F35" s="2">
        <f t="shared" si="3"/>
        <v>-3.9666798889328244E-4</v>
      </c>
      <c r="G35" s="2">
        <f t="shared" si="7"/>
        <v>1.7609522640814852E-2</v>
      </c>
      <c r="H35" s="2">
        <f t="shared" si="4"/>
        <v>8.0862533692722238E-3</v>
      </c>
      <c r="I35" s="3">
        <v>0.4</v>
      </c>
      <c r="J35" s="3">
        <v>0.1</v>
      </c>
      <c r="K35" s="3">
        <f t="shared" si="2"/>
        <v>0.5</v>
      </c>
      <c r="L35">
        <f t="shared" si="5"/>
        <v>0.12363163008141964</v>
      </c>
      <c r="M35">
        <f t="shared" si="6"/>
        <v>5.4887861345365677E-2</v>
      </c>
    </row>
    <row r="36" spans="2:13" x14ac:dyDescent="0.25">
      <c r="B36" s="1">
        <v>44448</v>
      </c>
      <c r="C36">
        <v>324.57</v>
      </c>
      <c r="D36">
        <v>326.01</v>
      </c>
      <c r="E36">
        <v>44.49</v>
      </c>
      <c r="F36" s="2">
        <f t="shared" si="3"/>
        <v>-9.2490842490843394E-3</v>
      </c>
      <c r="G36" s="2">
        <f t="shared" si="7"/>
        <v>-1.7154054868857394E-2</v>
      </c>
      <c r="H36" s="2">
        <f t="shared" si="4"/>
        <v>-8.6898395721925255E-3</v>
      </c>
      <c r="I36" s="3">
        <v>0.4</v>
      </c>
      <c r="J36" s="3">
        <v>0.5</v>
      </c>
      <c r="K36" s="3">
        <f t="shared" si="2"/>
        <v>9.9999999999999978E-2</v>
      </c>
      <c r="L36">
        <f t="shared" si="5"/>
        <v>0.15113502855846639</v>
      </c>
      <c r="M36">
        <f t="shared" si="6"/>
        <v>6.4059065570759577E-2</v>
      </c>
    </row>
    <row r="37" spans="2:13" x14ac:dyDescent="0.25">
      <c r="B37" s="1">
        <v>44449</v>
      </c>
      <c r="C37">
        <v>326.43</v>
      </c>
      <c r="D37">
        <v>326.25</v>
      </c>
      <c r="E37">
        <v>45.5</v>
      </c>
      <c r="F37" s="2">
        <f t="shared" si="3"/>
        <v>5.7306590257880079E-3</v>
      </c>
      <c r="G37" s="2">
        <f t="shared" si="7"/>
        <v>7.3617373700196034E-4</v>
      </c>
      <c r="H37" s="2">
        <f t="shared" si="4"/>
        <v>2.2701730726005797E-2</v>
      </c>
      <c r="I37" s="3">
        <v>0.4</v>
      </c>
      <c r="J37" s="3">
        <v>0.2</v>
      </c>
      <c r="K37" s="3">
        <f t="shared" si="2"/>
        <v>0.39999999999999991</v>
      </c>
      <c r="L37">
        <f t="shared" si="5"/>
        <v>0.13050747970068133</v>
      </c>
      <c r="M37">
        <f t="shared" si="6"/>
        <v>5.4661042188784613E-2</v>
      </c>
    </row>
    <row r="38" spans="2:13" x14ac:dyDescent="0.25">
      <c r="B38" s="1">
        <v>44452</v>
      </c>
      <c r="C38">
        <v>332.75</v>
      </c>
      <c r="D38">
        <v>327.41000000000003</v>
      </c>
      <c r="E38">
        <v>45.01</v>
      </c>
      <c r="F38" s="2">
        <f t="shared" si="3"/>
        <v>1.9360965597524715E-2</v>
      </c>
      <c r="G38" s="2">
        <f t="shared" si="7"/>
        <v>3.5555555555556321E-3</v>
      </c>
      <c r="H38" s="2">
        <f t="shared" si="4"/>
        <v>-1.0769230769230812E-2</v>
      </c>
      <c r="I38" s="3">
        <v>0.5</v>
      </c>
      <c r="J38" s="3">
        <v>0.5</v>
      </c>
      <c r="K38" s="3">
        <f t="shared" si="2"/>
        <v>0</v>
      </c>
      <c r="L38">
        <f t="shared" si="5"/>
        <v>0.17181882032720336</v>
      </c>
      <c r="M38">
        <f t="shared" si="6"/>
        <v>6.9491468342458465E-2</v>
      </c>
    </row>
    <row r="39" spans="2:13" x14ac:dyDescent="0.25">
      <c r="B39" s="1">
        <v>44453</v>
      </c>
      <c r="C39">
        <v>338.98</v>
      </c>
      <c r="D39">
        <v>326.48</v>
      </c>
      <c r="E39">
        <v>44.79</v>
      </c>
      <c r="F39" s="2">
        <f t="shared" si="3"/>
        <v>1.8722764838467371E-2</v>
      </c>
      <c r="G39" s="2">
        <f t="shared" si="7"/>
        <v>-2.840475245105546E-3</v>
      </c>
      <c r="H39" s="2">
        <f t="shared" si="4"/>
        <v>-4.8878027105087509E-3</v>
      </c>
      <c r="I39" s="3">
        <v>0.5</v>
      </c>
      <c r="J39" s="3">
        <v>0.2</v>
      </c>
      <c r="K39" s="3">
        <f t="shared" si="2"/>
        <v>0.30000000000000004</v>
      </c>
      <c r="L39">
        <f t="shared" si="5"/>
        <v>0.15119127146941827</v>
      </c>
      <c r="M39">
        <f t="shared" si="6"/>
        <v>5.908968965747019E-2</v>
      </c>
    </row>
    <row r="40" spans="2:13" x14ac:dyDescent="0.25">
      <c r="B40" s="1">
        <v>44454</v>
      </c>
      <c r="C40">
        <v>343.34</v>
      </c>
      <c r="D40">
        <v>333.51</v>
      </c>
      <c r="E40">
        <v>44.66</v>
      </c>
      <c r="F40" s="2">
        <f t="shared" si="3"/>
        <v>1.2862115759041703E-2</v>
      </c>
      <c r="G40" s="2">
        <f t="shared" si="7"/>
        <v>2.1532712570448333E-2</v>
      </c>
      <c r="H40" s="2">
        <f t="shared" si="4"/>
        <v>-2.9024335789239243E-3</v>
      </c>
      <c r="I40" s="3">
        <v>0.5</v>
      </c>
      <c r="J40" s="3">
        <v>0.1</v>
      </c>
      <c r="K40" s="3">
        <f t="shared" si="2"/>
        <v>0.4</v>
      </c>
      <c r="L40">
        <f t="shared" si="5"/>
        <v>0.14431542185015658</v>
      </c>
      <c r="M40">
        <f t="shared" si="6"/>
        <v>5.8673046739879976E-2</v>
      </c>
    </row>
    <row r="41" spans="2:13" x14ac:dyDescent="0.25">
      <c r="B41" s="1">
        <v>44455</v>
      </c>
      <c r="C41">
        <v>338.5</v>
      </c>
      <c r="D41">
        <v>326.99</v>
      </c>
      <c r="E41">
        <v>44.51</v>
      </c>
      <c r="F41" s="2">
        <f t="shared" si="3"/>
        <v>-1.4096813654103733E-2</v>
      </c>
      <c r="G41" s="2">
        <f t="shared" si="7"/>
        <v>-1.9549638691493454E-2</v>
      </c>
      <c r="H41" s="2">
        <f t="shared" si="4"/>
        <v>-3.3587102552619479E-3</v>
      </c>
      <c r="I41" s="3">
        <v>0.5</v>
      </c>
      <c r="J41" s="3">
        <v>0.4</v>
      </c>
      <c r="K41" s="3">
        <f t="shared" si="2"/>
        <v>9.9999999999999978E-2</v>
      </c>
      <c r="L41">
        <f t="shared" si="5"/>
        <v>0.16494297070794164</v>
      </c>
      <c r="M41">
        <f t="shared" si="6"/>
        <v>6.4690496235084827E-2</v>
      </c>
    </row>
    <row r="42" spans="2:13" x14ac:dyDescent="0.25">
      <c r="B42" s="1">
        <v>44456</v>
      </c>
      <c r="C42">
        <v>334.5</v>
      </c>
      <c r="D42">
        <v>329.56</v>
      </c>
      <c r="E42">
        <v>44</v>
      </c>
      <c r="F42" s="2">
        <f t="shared" si="3"/>
        <v>-1.1816838995568686E-2</v>
      </c>
      <c r="G42" s="2">
        <f t="shared" si="7"/>
        <v>7.8595675708737055E-3</v>
      </c>
      <c r="H42" s="2">
        <f t="shared" si="4"/>
        <v>-1.1458099303527253E-2</v>
      </c>
      <c r="I42" s="3">
        <v>0.5</v>
      </c>
      <c r="J42" s="3">
        <v>0.3</v>
      </c>
      <c r="K42" s="3">
        <f t="shared" si="2"/>
        <v>0.19999999999999996</v>
      </c>
      <c r="L42">
        <f t="shared" si="5"/>
        <v>0.15806712108867996</v>
      </c>
      <c r="M42">
        <f t="shared" si="6"/>
        <v>6.1147657793382409E-2</v>
      </c>
    </row>
    <row r="43" spans="2:13" x14ac:dyDescent="0.25">
      <c r="B43" s="1">
        <v>44459</v>
      </c>
      <c r="C43">
        <v>325.7</v>
      </c>
      <c r="D43">
        <v>326.92</v>
      </c>
      <c r="E43">
        <v>43.68</v>
      </c>
      <c r="F43" s="2">
        <f t="shared" si="3"/>
        <v>-2.6307922272047868E-2</v>
      </c>
      <c r="G43" s="2">
        <f t="shared" si="7"/>
        <v>-8.0106809078771286E-3</v>
      </c>
      <c r="H43" s="2">
        <f t="shared" si="4"/>
        <v>-7.2727272727272788E-3</v>
      </c>
      <c r="I43" s="3">
        <v>0.6</v>
      </c>
      <c r="J43" s="3">
        <v>0.4</v>
      </c>
      <c r="K43" s="3">
        <f t="shared" si="2"/>
        <v>0</v>
      </c>
      <c r="L43">
        <f t="shared" si="5"/>
        <v>0.18562676247667859</v>
      </c>
      <c r="M43">
        <f t="shared" si="6"/>
        <v>7.0654183968275108E-2</v>
      </c>
    </row>
    <row r="44" spans="2:13" x14ac:dyDescent="0.25">
      <c r="B44" s="1">
        <v>44460</v>
      </c>
      <c r="C44">
        <v>335.3</v>
      </c>
      <c r="D44">
        <v>323.25</v>
      </c>
      <c r="E44">
        <v>44</v>
      </c>
      <c r="F44" s="2">
        <f t="shared" si="3"/>
        <v>2.9474976972674313E-2</v>
      </c>
      <c r="G44" s="2">
        <f t="shared" si="7"/>
        <v>-1.1225988009298958E-2</v>
      </c>
      <c r="H44" s="2">
        <f t="shared" si="4"/>
        <v>7.3260073260073329E-3</v>
      </c>
      <c r="I44" s="3">
        <v>0.6</v>
      </c>
      <c r="J44" s="3">
        <v>0.3</v>
      </c>
      <c r="K44" s="3">
        <f t="shared" si="2"/>
        <v>0.10000000000000009</v>
      </c>
      <c r="L44">
        <f t="shared" si="5"/>
        <v>0.1787509128574169</v>
      </c>
      <c r="M44">
        <f t="shared" si="6"/>
        <v>6.6875082524943064E-2</v>
      </c>
    </row>
    <row r="45" spans="2:13" x14ac:dyDescent="0.25">
      <c r="B45" s="1">
        <v>44461</v>
      </c>
      <c r="C45">
        <v>340.59</v>
      </c>
      <c r="D45">
        <v>327.8</v>
      </c>
      <c r="E45">
        <v>43.85</v>
      </c>
      <c r="F45" s="2">
        <f t="shared" si="3"/>
        <v>1.5776916194452619E-2</v>
      </c>
      <c r="G45" s="2">
        <f t="shared" si="7"/>
        <v>1.4075792730085109E-2</v>
      </c>
      <c r="H45" s="2">
        <f t="shared" si="4"/>
        <v>-3.4090909090908768E-3</v>
      </c>
      <c r="I45" s="3">
        <v>0.6</v>
      </c>
      <c r="J45" s="3">
        <v>0.1</v>
      </c>
      <c r="K45" s="3">
        <f t="shared" si="2"/>
        <v>0.30000000000000004</v>
      </c>
      <c r="L45">
        <f t="shared" si="5"/>
        <v>0.1649992136188935</v>
      </c>
      <c r="M45">
        <f t="shared" si="6"/>
        <v>6.3466065128393576E-2</v>
      </c>
    </row>
    <row r="46" spans="2:13" x14ac:dyDescent="0.25">
      <c r="B46" s="1">
        <v>44462</v>
      </c>
      <c r="C46">
        <v>343.47</v>
      </c>
      <c r="D46">
        <v>327.02</v>
      </c>
      <c r="E46">
        <v>44.5</v>
      </c>
      <c r="F46" s="2">
        <f t="shared" si="3"/>
        <v>8.4559147361932315E-3</v>
      </c>
      <c r="G46" s="2">
        <f t="shared" si="7"/>
        <v>-2.3794996949360265E-3</v>
      </c>
      <c r="H46" s="2">
        <f t="shared" si="4"/>
        <v>1.4823261117445806E-2</v>
      </c>
      <c r="I46" s="3">
        <v>0.6</v>
      </c>
      <c r="J46" s="3">
        <v>0.2</v>
      </c>
      <c r="K46" s="3">
        <f t="shared" si="2"/>
        <v>0.19999999999999996</v>
      </c>
      <c r="L46">
        <f t="shared" si="5"/>
        <v>0.17187506323815518</v>
      </c>
      <c r="M46">
        <f t="shared" si="6"/>
        <v>6.4427627869862558E-2</v>
      </c>
    </row>
    <row r="47" spans="2:13" x14ac:dyDescent="0.25">
      <c r="B47" s="1">
        <v>44463</v>
      </c>
      <c r="C47">
        <v>344.29</v>
      </c>
      <c r="D47">
        <v>325.44</v>
      </c>
      <c r="E47">
        <v>45.02</v>
      </c>
      <c r="F47" s="2">
        <f t="shared" si="3"/>
        <v>2.3873991906134249E-3</v>
      </c>
      <c r="G47" s="2">
        <f t="shared" si="7"/>
        <v>-4.8315087762215896E-3</v>
      </c>
      <c r="H47" s="2">
        <f t="shared" si="4"/>
        <v>1.1685393258427037E-2</v>
      </c>
      <c r="I47" s="3">
        <v>0.7</v>
      </c>
      <c r="J47" s="3">
        <v>0.2</v>
      </c>
      <c r="K47" s="3">
        <f t="shared" si="2"/>
        <v>0.10000000000000009</v>
      </c>
      <c r="L47">
        <f t="shared" si="5"/>
        <v>0.19255885500689215</v>
      </c>
      <c r="M47">
        <f t="shared" si="6"/>
        <v>7.0468524608708408E-2</v>
      </c>
    </row>
    <row r="48" spans="2:13" x14ac:dyDescent="0.25">
      <c r="B48" s="1">
        <v>44466</v>
      </c>
      <c r="C48">
        <v>355.19</v>
      </c>
      <c r="D48">
        <v>331.68</v>
      </c>
      <c r="E48">
        <v>45.15</v>
      </c>
      <c r="F48" s="2">
        <f t="shared" si="3"/>
        <v>3.1659356937465438E-2</v>
      </c>
      <c r="G48" s="2">
        <f t="shared" si="7"/>
        <v>1.9174041297935131E-2</v>
      </c>
      <c r="H48" s="2">
        <f t="shared" si="4"/>
        <v>2.8876055086627154E-3</v>
      </c>
      <c r="I48" s="3">
        <v>0.7</v>
      </c>
      <c r="J48" s="3">
        <v>0.1</v>
      </c>
      <c r="K48" s="3">
        <f t="shared" si="2"/>
        <v>0.20000000000000007</v>
      </c>
      <c r="L48">
        <f t="shared" si="5"/>
        <v>0.18568300538763044</v>
      </c>
      <c r="M48">
        <f t="shared" si="6"/>
        <v>6.9057384474740677E-2</v>
      </c>
    </row>
    <row r="49" spans="2:13" x14ac:dyDescent="0.25">
      <c r="B49" s="1">
        <v>44467</v>
      </c>
      <c r="C49">
        <v>354.07</v>
      </c>
      <c r="D49">
        <v>329.3</v>
      </c>
      <c r="E49">
        <v>45.8</v>
      </c>
      <c r="F49" s="2">
        <f t="shared" si="3"/>
        <v>-3.1532419268560617E-3</v>
      </c>
      <c r="G49" s="2">
        <f t="shared" si="7"/>
        <v>-7.1755909310178348E-3</v>
      </c>
      <c r="H49" s="2">
        <f t="shared" si="4"/>
        <v>1.4396456256921342E-2</v>
      </c>
      <c r="I49" s="3">
        <v>0.7</v>
      </c>
      <c r="J49" s="3">
        <v>0.3</v>
      </c>
      <c r="K49" s="3">
        <f t="shared" si="2"/>
        <v>0</v>
      </c>
      <c r="L49">
        <f t="shared" si="5"/>
        <v>0.19943470462615381</v>
      </c>
      <c r="M49">
        <f t="shared" si="6"/>
        <v>7.3219418123122187E-2</v>
      </c>
    </row>
    <row r="50" spans="2:13" x14ac:dyDescent="0.25">
      <c r="B50" s="1">
        <v>44468</v>
      </c>
      <c r="C50">
        <v>360.88</v>
      </c>
      <c r="D50">
        <v>328.43</v>
      </c>
      <c r="E50">
        <v>45.69</v>
      </c>
      <c r="F50" s="2">
        <f t="shared" si="3"/>
        <v>1.9233484904115011E-2</v>
      </c>
      <c r="G50" s="2">
        <f t="shared" si="7"/>
        <v>-2.64196781050715E-3</v>
      </c>
      <c r="H50" s="2">
        <f t="shared" si="4"/>
        <v>-2.4017467248908173E-3</v>
      </c>
      <c r="I50" s="3">
        <v>0.8</v>
      </c>
      <c r="J50" s="3">
        <v>0.2</v>
      </c>
      <c r="K50" s="3">
        <f t="shared" si="2"/>
        <v>0</v>
      </c>
      <c r="L50">
        <f t="shared" si="5"/>
        <v>0.2132426467756291</v>
      </c>
      <c r="M50">
        <f t="shared" si="6"/>
        <v>7.7047210245330094E-2</v>
      </c>
    </row>
    <row r="51" spans="2:13" x14ac:dyDescent="0.25">
      <c r="B51" s="1">
        <v>44469</v>
      </c>
      <c r="C51">
        <v>360.8</v>
      </c>
      <c r="D51">
        <v>340.99</v>
      </c>
      <c r="E51">
        <v>45.62</v>
      </c>
      <c r="F51" s="2">
        <f t="shared" si="3"/>
        <v>-2.2168033695406806E-4</v>
      </c>
      <c r="G51" s="2">
        <f t="shared" si="7"/>
        <v>3.8242547879304575E-2</v>
      </c>
      <c r="H51" s="2">
        <f t="shared" si="4"/>
        <v>-1.5320639089516368E-3</v>
      </c>
      <c r="I51" s="3">
        <v>0.8</v>
      </c>
      <c r="J51" s="3">
        <v>0.1</v>
      </c>
      <c r="K51" s="3">
        <f t="shared" si="2"/>
        <v>9.9999999999999978E-2</v>
      </c>
      <c r="L51">
        <f t="shared" si="5"/>
        <v>0.20636679715636738</v>
      </c>
      <c r="M51">
        <f t="shared" si="6"/>
        <v>7.5269311120616175E-2</v>
      </c>
    </row>
    <row r="52" spans="2:13" x14ac:dyDescent="0.25">
      <c r="B52" s="1">
        <v>44470</v>
      </c>
      <c r="C52">
        <v>363.25</v>
      </c>
      <c r="D52">
        <v>338.48</v>
      </c>
      <c r="E52">
        <v>45.21</v>
      </c>
      <c r="F52" s="2">
        <f t="shared" si="3"/>
        <v>6.7904656319290151E-3</v>
      </c>
      <c r="G52" s="2">
        <f t="shared" si="7"/>
        <v>-7.360919675063758E-3</v>
      </c>
      <c r="H52" s="2">
        <f t="shared" si="4"/>
        <v>-8.9872862779481946E-3</v>
      </c>
      <c r="I52" s="3">
        <v>0.9</v>
      </c>
      <c r="J52" s="3">
        <v>0.1</v>
      </c>
      <c r="K52" s="3">
        <f t="shared" si="2"/>
        <v>0</v>
      </c>
      <c r="L52">
        <f t="shared" si="5"/>
        <v>0.22705058892510432</v>
      </c>
      <c r="M52">
        <f t="shared" si="6"/>
        <v>8.1960856273719934E-2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F A A B Q S w M E F A A C A A g A 4 A C a V m p B Y G m l A A A A 9 g A A A B I A H A B D b 2 5 m a W c v U G F j a 2 F n Z S 5 4 b W w g o h g A K K A U A A A A A A A A A A A A A A A A A A A A A A A A A A A A h Y + 9 D o I w A I R f h X S n L U U T Q 0 o Z X C U x G o 1 r U y o 0 Q j H 9 s b y b g 4 / k K 4 h R 1 M 3 x 7 r 5 L 7 u 7 X G y 2 G r o 0 u 0 l j V 6 x w k E I N I a t F X S t c 5 8 O 4 Y L 0 D B 6 J q L E 6 9 l N M L a Z o N V O W i c O 2 c I h R B g S G F v a k Q w T t C h X G 1 F I z s e K 2 0 d 1 0 K C T 6 v 6 3 w K M 7 l 9 j G I F J M o d k l k J M 0 W T S U u k v Q M a 9 z / T H p E v f O m 8 k M z 7 e 7 C i a J E X v D + w B U E s D B B Q A A g A I A O A A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A J p W 7 b 8 K O v c C A A C A E A A A E w A c A E Z v c m 1 1 b G F z L 1 N l Y 3 R p b 2 4 x L m 0 g o h g A K K A U A A A A A A A A A A A A A A A A A A A A A A A A A A A A 7 V X L b t N A F N 1 H y j + M z C a V T B R X g I A S p J C Y N j Q 0 I U 5 B o k H I j Q e w Z I 8 r e 1 J a V Z F K K w F S h d i w 6 K 4 g f q A 8 o o a + + I W Z P + K O 3 d Z 2 s E h C V a m L e G P 7 z P j e c 8 / c 6 + P h F j U d g r T g r k y l U + m U 9 0 p 3 s Y G m C 0 9 r K I 8 s T N M p B B f b 5 m / 4 B j v m 7 9 g R 6 7 F 9 W C t 6 y 9 m S 0 2 r b m N D M f d P C 2 a J D K L x 4 G a l 4 u z n v Y d d r F g z b J M 2 S 8 5 p Y j m 5 4 T R H 3 + a S S u 5 l T 4 K b k c k q 2 5 S 1 L E / J C C V u m b V L s 5 q U p S U Z F x 2 r b x M v f k p F K W o 5 h k p d 5 Z f K 6 I q N H b Y d i j a 5 a O B 8 + Z u c c g p 9 N y A H b K x L b Y c f s O 9 / i 7 1 k X G B / x L d Z F b I / t s h + w c C A W 2 T 7 r S V B H Q 1 + E 7 2 u u Y 0 O w G a w b w D v T X 6 + M F k 5 2 F C x L a + m W 7 n p 5 6 r Z j O b c h w a G f 7 z T n L w R B e u x 3 m K f h 6 s R 7 4 b h 2 U G B j d Q l 7 m e H 5 y m t r 0 p 1 G u T i r 1 u + C S h Q + R x S v 0 I 6 M Y K G W i J Y K D f U M N n S K A 7 h R f h j C 1 L R P 4 G p N n U s I M l O e n k m A K 9 U n C W i x U t X U B P x x t S L Q M q E 3 r m V F 6 Z 1 O R L 5 P f J 1 v Q r 0 9 K B 0 e f k L x B x E 1 g g M B 6 B t / y 7 d C R T V s Q Q O f 9 E v m 3 8 c g x 9 Q L p T m j 3 B n q O I E L 4 h / Z H k D 7 Q O l w 8 P G O V h u I 9 Z e K p G 0 v Y r c D Q k q Y X J 3 X p I l 0 y i T / Q z Y 6 5 9 o 9 t X 4 R c y 7 i j u d 8 P O f j O b 8 c c 8 6 + Q N I e L I s u 7 y o D R j 6 o c Q 5 7 F B s P H J N k h G 1 H e g z I i Q G P I 5 K A o A r x w a x J j G y Z E O x G d P 4 M Y u x B f 3 f 5 O h D f 5 B s B + Q + + Q n 5 N f M O P G 8 q s r i z p x P C f A 6 E T B v Y 0 7 8 A j F 1 v E 3 m x 0 X w C c b Q 5 e E 5 p k x 6 f d h Z S B + m J Q d w f 2 b B 0 T 3 c a R n h 1 e A z n W G p I 4 g Z B Y l N n X o S e o j m 1 n O c p m p K L 6 Z u q f S n b i T T u Q Y s y S 1 M r 0 h V g S x B 1 b 0 t i S x p Z 0 G S 1 p V E f q M 7 Q + c 4 J R 7 z c n g M 5 v T i L I i O Y U 5 B 3 O n G B v / J f q A 6 E 5 + a 8 J 7 X I O C x i + b n k A w Z H / + X 8 A U E s B A i 0 A F A A C A A g A 4 A C a V m p B Y G m l A A A A 9 g A A A B I A A A A A A A A A A A A A A A A A A A A A A E N v b m Z p Z y 9 Q Y W N r Y W d l L n h t b F B L A Q I t A B Q A A g A I A O A A m l Y P y u m r p A A A A O k A A A A T A A A A A A A A A A A A A A A A A P E A A A B b Q 2 9 u d G V u d F 9 U e X B l c 1 0 u e G 1 s U E s B A i 0 A F A A C A A g A 4 A C a V u 2 / C j r 3 A g A A g B A A A B M A A A A A A A A A A A A A A A A A 4 g E A A E Z v c m 1 1 b G F z L 1 N l Y 3 R p b 2 4 x L m 1 Q S w U G A A A A A A M A A w D C A A A A J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S 8 A A A A A A A D P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0 F a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y N V Q x M D o w N j o y M y 4 0 M D I x N z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Q V p Q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W l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a U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p Q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W l A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y N V Q x M D o w O D o z N S 4 0 M j g z N T k y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J F U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V U M T A 6 M D g 6 M z U u N D c 4 M T U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N C R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Q t M j V U M T A 6 M T E 6 M D Y u M j Y z M j g 1 M l o i I C 8 + P E V u d H J 5 I F R 5 c G U 9 I k Z p b G x D b 2 x 1 b W 5 U e X B l c y I g V m F s d W U 9 I n N C Z 2 t G I i A v P j x F b n R y e S B U e X B l P S J G a W x s Q 2 9 s d W 1 u T m F t Z X M i I F Z h b H V l P S J z W y Z x d W 9 0 O 1 x 1 M D A z Y 1 R J Q 0 t F U l x 1 M D A z Z S Z x d W 9 0 O y w m c X V v d D t c d T A w M 2 N E Q V R F X H U w M D N l J n F 1 b 3 Q 7 L C Z x d W 9 0 O 1 x 1 M D A z Y 0 N M T 1 N F X H U w M D N l J n F 1 b 3 Q 7 X S I g L z 4 8 R W 5 0 c n k g V H l w Z T 0 i R m l s b F N 0 Y X R 1 c y I g V m F s d W U 9 I n N D b 2 1 w b G V 0 Z S I g L z 4 8 R W 5 0 c n k g V H l w Z T 0 i R m l s b E N v d W 5 0 I i B W Y W x 1 Z T 0 i b D Q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E c v 0 J j Q t 9 C 8 0 L X Q v d C 1 0 L 3 Q v d G L 0 L k g 0 Y L Q u N C / L n t c d T A w M 2 N U S U N L R V J c d T A w M 2 U s M H 0 m c X V v d D s s J n F 1 b 3 Q 7 U 2 V j d G l v b j E v U 0 V M R y / Q m N C 3 0 L z Q t d C 9 0 L X Q v d C 9 0 Y v Q u S D R g t C 4 0 L 8 u e 1 x 1 M D A z Y 0 R B V E V c d T A w M 2 U s M n 0 m c X V v d D s s J n F 1 b 3 Q 7 U 2 V j d G l v b j E v U 0 V M R y / Q m N C 3 0 L z Q t d C 9 0 L X Q v d C 9 0 Y v Q u S D R g t C 4 0 L 8 g 0 Y E g 0 Y / Q t 9 G L 0 L r Q v t C 8 L n t c d T A w M 2 N D T E 9 T R V x 1 M D A z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R U x H L 9 C Y 0 L f Q v N C 1 0 L 3 Q t d C 9 0 L 3 R i 9 C 5 I N G C 0 L j Q v y 5 7 X H U w M D N j V E l D S 0 V S X H U w M D N l L D B 9 J n F 1 b 3 Q 7 L C Z x d W 9 0 O 1 N l Y 3 R p b 2 4 x L 1 N F T E c v 0 J j Q t 9 C 8 0 L X Q v d C 1 0 L 3 Q v d G L 0 L k g 0 Y L Q u N C / L n t c d T A w M 2 N E Q V R F X H U w M D N l L D J 9 J n F 1 b 3 Q 7 L C Z x d W 9 0 O 1 N l Y 3 R p b 2 4 x L 1 N F T E c v 0 J j Q t 9 C 8 0 L X Q v d C 1 0 L 3 Q v d G L 0 L k g 0 Y L Q u N C / I N G B I N G P 0 L f R i 9 C 6 0 L 7 Q v C 5 7 X H U w M D N j Q 0 x P U 0 V c d T A w M 2 U s M n 0 m c X V v d D t d L C Z x d W 9 0 O 1 J l b G F 0 a W 9 u c 2 h p c E l u Z m 8 m c X V v d D s 6 W 1 1 9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M R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H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R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H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h 0 L v Q u N G P 0 L 3 Q u N C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M D o x M T o w N y 4 2 M D E 1 O T M 4 W i I g L z 4 8 R W 5 0 c n k g V H l w Z T 0 i R m l s b E N v b H V t b l R 5 c G V z I i B W Y W x 1 Z T 0 i c 0 N R V U Z C U T 0 9 I i A v P j x F b n R y e S B U e X B l P S J G a W x s Q 2 9 s d W 1 u T m F t Z X M i I F Z h b H V l P S J z W y Z x d W 9 0 O 1 x 1 M D A z Y 0 R B V E V c d T A w M 2 U m c X V v d D s s J n F 1 b 3 Q 7 R 0 F a U C 5 c d T A w M 2 N D T E 9 T R V x 1 M D A z Z S Z x d W 9 0 O y w m c X V v d D t T Q k V S L l x 1 M D A z Y 0 N M T 1 N F X H U w M D N l J n F 1 b 3 Q 7 L C Z x d W 9 0 O 1 N F T E c u X H U w M D N j Q 0 x P U 0 V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V p Q L 9 C Y 0 L f Q v N C 1 0 L 3 Q t d C 9 0 L 3 R i 9 C 5 I N G C 0 L j Q v y 5 7 X H U w M D N j R E F U R V x 1 M D A z Z S w y f S Z x d W 9 0 O y w m c X V v d D t T Z W N 0 a W 9 u M S 9 H Q V p Q L 9 C Y 0 L f Q v N C 1 0 L 3 Q t d C 9 0 L 3 R i 9 C 5 I N G C 0 L j Q v y D R g S D R j 9 C 3 0 Y v Q u t C + 0 L w u e 1 x 1 M D A z Y 0 N M T 1 N F X H U w M D N l L D J 9 J n F 1 b 3 Q 7 L C Z x d W 9 0 O 1 N l Y 3 R p b 2 4 x L 1 N C R V I v 0 J j Q t 9 C 8 0 L X Q v d C 1 0 L 3 Q v d G L 0 L k g 0 Y L Q u N C / I N G B I N G P 0 L f R i 9 C 6 0 L 7 Q v C 5 7 X H U w M D N j Q 0 x P U 0 V c d T A w M 2 U s M n 0 m c X V v d D s s J n F 1 b 3 Q 7 U 2 V j d G l v b j E v U 0 V M R y / Q m N C 3 0 L z Q t d C 9 0 L X Q v d C 9 0 Y v Q u S D R g t C 4 0 L 8 g 0 Y E g 0 Y / Q t 9 G L 0 L r Q v t C 8 L n t c d T A w M 2 N D T E 9 T R V x 1 M D A z Z S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Q V p Q L 9 C Y 0 L f Q v N C 1 0 L 3 Q t d C 9 0 L 3 R i 9 C 5 I N G C 0 L j Q v y 5 7 X H U w M D N j R E F U R V x 1 M D A z Z S w y f S Z x d W 9 0 O y w m c X V v d D t T Z W N 0 a W 9 u M S 9 H Q V p Q L 9 C Y 0 L f Q v N C 1 0 L 3 Q t d C 9 0 L 3 R i 9 C 5 I N G C 0 L j Q v y D R g S D R j 9 C 3 0 Y v Q u t C + 0 L w u e 1 x 1 M D A z Y 0 N M T 1 N F X H U w M D N l L D J 9 J n F 1 b 3 Q 7 L C Z x d W 9 0 O 1 N l Y 3 R p b 2 4 x L 1 N C R V I v 0 J j Q t 9 C 8 0 L X Q v d C 1 0 L 3 Q v d G L 0 L k g 0 Y L Q u N C / I N G B I N G P 0 L f R i 9 C 6 0 L 7 Q v C 5 7 X H U w M D N j Q 0 x P U 0 V c d T A w M 2 U s M n 0 m c X V v d D s s J n F 1 b 3 Q 7 U 2 V j d G l v b j E v U 0 V M R y / Q m N C 3 0 L z Q t d C 9 0 L X Q v d C 9 0 Y v Q u S D R g t C 4 0 L 8 g 0 Y E g 0 Y / Q t 9 G L 0 L r Q v t C 8 L n t c d T A w M 2 N D T E 9 T R V x 1 M D A z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T R U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P 9 y G L a H c T Y D L i S I 6 F I B X A A A A A A I A A A A A A B B m A A A A A Q A A I A A A A F c Z E V O R l c C 9 3 F D 6 t t I B H k r n W h g l T g 5 i 6 / 6 s Y v A 7 6 A L M A A A A A A 6 A A A A A A g A A I A A A A E L 0 W 8 Q h Y C b g E n b 1 P l B c c G T l h K c n 1 8 j Z i 0 r h 5 P 5 u X O + 6 U A A A A I f q p + p + r h Q 3 y U 8 m z q p f z o Q 3 P + X 7 h T E g h N j 4 Y k / S / 6 E 5 M w u L F 3 O H 9 i t r f o l v K v 2 R m p 9 Z U 2 s 9 m H J P K 2 P w K A w c p 9 K k 5 I p o l A y X 8 g 5 R L a W k S A / B Q A A A A M G W t d p Z C a y Z + f y K U Z W R 7 b R b Q p X a u G x i h 9 1 0 x W f 0 C / R E H q 4 u / p j C 8 g A u S O M u 1 K V t 8 + t 2 s 4 4 v R o w q I s 3 O 6 e D n J N 4 = < / D a t a M a s h u p > 
</file>

<file path=customXml/itemProps1.xml><?xml version="1.0" encoding="utf-8"?>
<ds:datastoreItem xmlns:ds="http://schemas.openxmlformats.org/officeDocument/2006/customXml" ds:itemID="{6C001A81-EAC1-497B-B424-EED001CDA3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Гейнц Дарья Денисовна</cp:lastModifiedBy>
  <dcterms:created xsi:type="dcterms:W3CDTF">2023-04-25T10:04:57Z</dcterms:created>
  <dcterms:modified xsi:type="dcterms:W3CDTF">2024-07-29T13:49:38Z</dcterms:modified>
</cp:coreProperties>
</file>