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yanedel\New_envi\"/>
    </mc:Choice>
  </mc:AlternateContent>
  <xr:revisionPtr revIDLastSave="0" documentId="13_ncr:1_{262D9B2E-22D9-4212-8E3D-2C6621B16668}" xr6:coauthVersionLast="47" xr6:coauthVersionMax="47" xr10:uidLastSave="{00000000-0000-0000-0000-000000000000}"/>
  <bookViews>
    <workbookView xWindow="-120" yWindow="-120" windowWidth="20730" windowHeight="11160" firstSheet="4" activeTab="6" xr2:uid="{B4E08EC2-CDFA-4D22-BDF3-B5A68DD0B9A7}"/>
  </bookViews>
  <sheets>
    <sheet name="pagos diciembre" sheetId="19" r:id="rId1"/>
    <sheet name="pagos noviembre" sheetId="18" r:id="rId2"/>
    <sheet name="pagos octubre" sheetId="17" r:id="rId3"/>
    <sheet name="Fechas Pago PDI" sheetId="13" r:id="rId4"/>
    <sheet name="Fechas Pago Repositorio" sheetId="10" r:id="rId5"/>
    <sheet name="Fechas Pago AnidTerritorios" sheetId="11" r:id="rId6"/>
    <sheet name="Fechas pago DataCiencia" sheetId="9" r:id="rId7"/>
    <sheet name="nota de fechas" sheetId="21" r:id="rId8"/>
    <sheet name="pagos septiembre" sheetId="15" r:id="rId9"/>
    <sheet name="pagos julio" sheetId="1" r:id="rId10"/>
    <sheet name="julio x semana" sheetId="6" r:id="rId11"/>
    <sheet name="borrador" sheetId="4" r:id="rId12"/>
    <sheet name="pagos agosto" sheetId="7" r:id="rId13"/>
    <sheet name="pagos enero 2024" sheetId="20" r:id="rId14"/>
    <sheet name="RICARDO" sheetId="12" r:id="rId15"/>
    <sheet name="Programación Caja" sheetId="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9" l="1"/>
  <c r="G17" i="17"/>
  <c r="G16" i="17"/>
  <c r="G2" i="15"/>
  <c r="G19" i="18"/>
  <c r="G14" i="7"/>
  <c r="G7" i="7"/>
  <c r="G4" i="7"/>
  <c r="G9" i="15"/>
  <c r="G10" i="15" s="1"/>
  <c r="G9" i="20"/>
  <c r="D17" i="13"/>
  <c r="K11" i="13"/>
  <c r="H10" i="6"/>
  <c r="G19" i="1"/>
  <c r="G8" i="1"/>
  <c r="G20" i="1" s="1"/>
  <c r="E16" i="4"/>
  <c r="D8" i="4"/>
  <c r="C15" i="4"/>
  <c r="K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BCDF0125-1119-4FCC-BE7B-1F9849E1151C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D46E0ACD-DFE3-4227-B9ED-356DCC0739E8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8821647F-3BA6-4452-A33D-7974FC047051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03BB79AD-980F-4A85-90CD-B238744C0687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4AE48780-E9D5-4B44-BBBA-92763E259D39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17ADC6C0-5A24-4163-80E5-E2FE6EA88AA0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Zulema Fuentes Millar</author>
  </authors>
  <commentList>
    <comment ref="B1" authorId="0" shapeId="0" xr:uid="{7DE8D9AE-F501-421F-BD25-270C65FF3D5B}">
      <text>
        <r>
          <rPr>
            <b/>
            <sz val="9"/>
            <color indexed="81"/>
            <rFont val="Tahoma"/>
            <family val="2"/>
          </rPr>
          <t>Zulema Fuentes Millar:</t>
        </r>
        <r>
          <rPr>
            <sz val="9"/>
            <color indexed="81"/>
            <rFont val="Tahoma"/>
            <family val="2"/>
          </rPr>
          <t xml:space="preserve">
Expediente, OC o Resoluc o numero factura</t>
        </r>
      </text>
    </comment>
  </commentList>
</comments>
</file>

<file path=xl/sharedStrings.xml><?xml version="1.0" encoding="utf-8"?>
<sst xmlns="http://schemas.openxmlformats.org/spreadsheetml/2006/main" count="1082" uniqueCount="406">
  <si>
    <t>Documento</t>
  </si>
  <si>
    <t>rut proveedor</t>
  </si>
  <si>
    <t>Descripción Servicio</t>
  </si>
  <si>
    <t>N°TED solicitando resolución de pago</t>
  </si>
  <si>
    <t>Monto USD$</t>
  </si>
  <si>
    <t>Monto CLP</t>
  </si>
  <si>
    <t>Semana Estimada de pago</t>
  </si>
  <si>
    <t>Observaciones</t>
  </si>
  <si>
    <t>Fortalecimiento de la base de datos internet de publicaciones Nacionales</t>
  </si>
  <si>
    <t>00.778.294/0001-87 (Cabo Verde)</t>
  </si>
  <si>
    <t>MARCAJE SCIELO</t>
  </si>
  <si>
    <t>x</t>
  </si>
  <si>
    <t>3ra semana</t>
  </si>
  <si>
    <t> </t>
  </si>
  <si>
    <t>Suscripciones ISI y base de Datos</t>
  </si>
  <si>
    <t>2007INV00071256</t>
  </si>
  <si>
    <t>Clarivate</t>
  </si>
  <si>
    <t>JOURNALS API</t>
  </si>
  <si>
    <t>E21693/2023</t>
  </si>
  <si>
    <t>2007INV00071459</t>
  </si>
  <si>
    <t>INCITES API</t>
  </si>
  <si>
    <t>E21689/2023</t>
  </si>
  <si>
    <t>2007INV00071476</t>
  </si>
  <si>
    <t>INCITES</t>
  </si>
  <si>
    <t xml:space="preserve">	E21688/2023</t>
  </si>
  <si>
    <t>88,599.02</t>
  </si>
  <si>
    <t>Fortalecimiento del Acceso a datos de investigación generados con fondos públicos</t>
  </si>
  <si>
    <t>77.592.300-8 (Analyze)</t>
  </si>
  <si>
    <t>Repositorio Institucional Mantención (mes 11) 7 diciembre</t>
  </si>
  <si>
    <t>Repositorio Institucional Desarrollo (hito 7) 20 diciembre</t>
  </si>
  <si>
    <t>12.589.171-3 (Juan Pablo Cardenas)</t>
  </si>
  <si>
    <t>DataCiencia Mantención (mes 7) 18 dic</t>
  </si>
  <si>
    <t>DataCiencia 1111089-4-LE23 Desarrollo (hito 4) 14 dic</t>
  </si>
  <si>
    <t>Bloks SPA</t>
  </si>
  <si>
    <t>PDI Mantención (mes 5) 18/12/2023</t>
  </si>
  <si>
    <t>si lo entregan 1ra semana de dic se paga en diciembre.</t>
  </si>
  <si>
    <t>Digital Science &amp; Research Solutions, Inc.</t>
  </si>
  <si>
    <t>Sistema de Revistas Indexación y seguimiento Scielo-Chile (API Dimensions)</t>
  </si>
  <si>
    <t>falta firmar contrato, en manos de CAparicio y luego pedir invoice.</t>
  </si>
  <si>
    <t>U$64.387</t>
  </si>
  <si>
    <t>Conexo PDI actualizaciones clave única</t>
  </si>
  <si>
    <t>se gestionará en noviembre</t>
  </si>
  <si>
    <t>contrato honorarios (API DataCiencia-Reporte Mineduc)</t>
  </si>
  <si>
    <t>contrato honorarios repositorio?</t>
  </si>
  <si>
    <t>TOTAL</t>
  </si>
  <si>
    <t>en diciembre pedir que los informes de mantencion y desarrollo se entreguen la primera semana, de lo contrario saldrá pago en enero.</t>
  </si>
  <si>
    <t>Los v°b° de los  informes tienen que estar el 17 de cada mes</t>
  </si>
  <si>
    <t>Instrumento</t>
  </si>
  <si>
    <t>INV-73874</t>
  </si>
  <si>
    <t>CROSSREF</t>
  </si>
  <si>
    <t>DOI (Jul.Agost.Sept.)</t>
  </si>
  <si>
    <t>E19714/2023 -10/10/2023
(Pendiente de Pago)</t>
  </si>
  <si>
    <t>580.00</t>
  </si>
  <si>
    <t>Factura 2309</t>
  </si>
  <si>
    <t>enviado a facturacion@ 31-10-2023
(Pendiente de Pago)</t>
  </si>
  <si>
    <t>Res. Ex. 779_21-10-2014</t>
  </si>
  <si>
    <t>Red-Clara (La Referencia)</t>
  </si>
  <si>
    <t>Aporte pago</t>
  </si>
  <si>
    <t>E21309/2023
Fecha: 08/11/2023</t>
  </si>
  <si>
    <t xml:space="preserve">no se ha recibido factura </t>
  </si>
  <si>
    <t>Factura 635</t>
  </si>
  <si>
    <t>Repositorio Institucional Mantención (mes 9) 6 octubre</t>
  </si>
  <si>
    <t>enviado a facturacion@ 19/10/2023
(PENDIENTE DE PAGO EXPEDIEINTE E20783/2023)</t>
  </si>
  <si>
    <t>Factura 636</t>
  </si>
  <si>
    <t>Repositorio Institucional Desarrollo (hito 6) 17 octubre</t>
  </si>
  <si>
    <t>enviado a facturacion@ 31/10/2023
(Pendiente de Pago)</t>
  </si>
  <si>
    <t>Factura 34</t>
  </si>
  <si>
    <t>DataCiencia Mantención (mes 5) 18 oct</t>
  </si>
  <si>
    <t>enviado a facturacion@ 23/10/2023
(Pendiente de Pago)</t>
  </si>
  <si>
    <t>Fctura 35</t>
  </si>
  <si>
    <t>DataCiencia 1111089-4-LE23 Desarrollo (hito 3) 15 oct</t>
  </si>
  <si>
    <t>.</t>
  </si>
  <si>
    <t>Repositorio Institucional Mantención (mes 10) 7 noviembre</t>
  </si>
  <si>
    <t>4a semana</t>
  </si>
  <si>
    <t>DataCiencia Mantención (mes 6) 20 nov</t>
  </si>
  <si>
    <t>Factura 38</t>
  </si>
  <si>
    <t>ANID Territorios Mantención (mes 12) 9 nov</t>
  </si>
  <si>
    <t>enviado a facturacion@ 10/11/2023</t>
  </si>
  <si>
    <t>Factura 12</t>
  </si>
  <si>
    <t>PDI Mantención (mes 3) 19/10/2023</t>
  </si>
  <si>
    <t>Enviado a facturacion@ 24-10-2023</t>
  </si>
  <si>
    <t>2da semana</t>
  </si>
  <si>
    <t>PDI Desarrollo (hito 2) 01/11/2023</t>
  </si>
  <si>
    <t>Factura 13</t>
  </si>
  <si>
    <t>PDI Mantención (mes 4) 19/11/2023</t>
  </si>
  <si>
    <t xml:space="preserve"> </t>
  </si>
  <si>
    <t xml:space="preserve">enviado a facturacion@ 31-10-2023
(Pendiente de Pago)
</t>
  </si>
  <si>
    <t>Factura 2308</t>
  </si>
  <si>
    <t>enviado a facturacion@ 20-09-2023
 (Pagado 12/10/2023 en expediente E18871/2023)</t>
  </si>
  <si>
    <t>tercera semana</t>
  </si>
  <si>
    <t>pasó a noviembre</t>
  </si>
  <si>
    <t xml:space="preserve">Factura 31 </t>
  </si>
  <si>
    <t>DataCiencia Mantención (mes 4) 14 sep</t>
  </si>
  <si>
    <t>enviado a facturacion@ 03/10/2023
(Pagado 23/10/2023 en Expediente E19873/2023)</t>
  </si>
  <si>
    <t>4ta semana sept.</t>
  </si>
  <si>
    <t>Factura 28</t>
  </si>
  <si>
    <t>DataCiencia 1111089-4-LE23 Desarrollo (hito 2) 14 sept.</t>
  </si>
  <si>
    <t>enviado a facturacion@ 27/09/2023
(Pagado 20/10/2023 en expediente E16551/2023)</t>
  </si>
  <si>
    <t>Factura 634</t>
  </si>
  <si>
    <t>Repositorio Institucional Mantención (mes 8) 7 sep.</t>
  </si>
  <si>
    <t>enviado a facturacion@ 28/09/2023
( Pagado el 20/10/2023 en expediente E16551/2023)</t>
  </si>
  <si>
    <t>Factura 32</t>
  </si>
  <si>
    <t>ANID Territorios Mantención (mes 11) 5 oct</t>
  </si>
  <si>
    <t>enviado a facturacion@ 11/10/2023
(Pagado el 24/10/2023 en expediente E20094/2023)</t>
  </si>
  <si>
    <t>Factura 10</t>
  </si>
  <si>
    <t>77.710.339-3</t>
  </si>
  <si>
    <t>PDI Mantención (mes 2) 19/09/2023</t>
  </si>
  <si>
    <t>enviado a facturacion@ 22/09/2023
(Pagado el 06/10/2023 en expediente E18869/2023)</t>
  </si>
  <si>
    <t>no se tramitó en octubre, pasa el pago a noviembre.</t>
  </si>
  <si>
    <t>cuarta semana</t>
  </si>
  <si>
    <t>SE INTENTARÁ GESTIONAR EN SEP POR LO QUE SE MANTUVO EN PROYECCIÓN DE EJECUCCIÓN DE SEPTIEMBRE.</t>
  </si>
  <si>
    <t>Fechas Pago Portal del Investigador</t>
  </si>
  <si>
    <t>Hitos de pago ítem 1: Mantención</t>
  </si>
  <si>
    <t>12 pagos iguales y sucesivos, por mes vencido</t>
  </si>
  <si>
    <t>Iva incluido</t>
  </si>
  <si>
    <t>MES</t>
  </si>
  <si>
    <t>Fecha de entrega Informe</t>
  </si>
  <si>
    <t>Monto a pagar</t>
  </si>
  <si>
    <t xml:space="preserve">se paga en </t>
  </si>
  <si>
    <t>Hitos de pago ítem 2: Desarrollos</t>
  </si>
  <si>
    <t>Mes 1</t>
  </si>
  <si>
    <t>quinto día hábil del mes siguiente</t>
  </si>
  <si>
    <t>sep</t>
  </si>
  <si>
    <t>%Hitos de pago</t>
  </si>
  <si>
    <t>Fecha</t>
  </si>
  <si>
    <t>Mes 2</t>
  </si>
  <si>
    <t>oct</t>
  </si>
  <si>
    <t>Primer hito 15%</t>
  </si>
  <si>
    <t>30 días corridos a contar de kick-off</t>
  </si>
  <si>
    <t>Mes 3</t>
  </si>
  <si>
    <t>nov</t>
  </si>
  <si>
    <t>Segundo hito 15%</t>
  </si>
  <si>
    <t>90 días corridos a contar de kick-off</t>
  </si>
  <si>
    <t>Mes 4</t>
  </si>
  <si>
    <t>dic (llego 08/11/2023</t>
  </si>
  <si>
    <t>120 días corridos a contar de kick-off</t>
  </si>
  <si>
    <t>feb</t>
  </si>
  <si>
    <t>Mes 5</t>
  </si>
  <si>
    <t>dic*adelantar</t>
  </si>
  <si>
    <t>Cuarto hito 15%</t>
  </si>
  <si>
    <t>180 días corridos a contar de kick-off</t>
  </si>
  <si>
    <t>junio</t>
  </si>
  <si>
    <t>Mes 6</t>
  </si>
  <si>
    <t>Quinto hito 20%</t>
  </si>
  <si>
    <t>240 días corridos a contar de kick-off</t>
  </si>
  <si>
    <t>julio</t>
  </si>
  <si>
    <t>Mes 7</t>
  </si>
  <si>
    <t>mar</t>
  </si>
  <si>
    <t>Sexto hito 20%</t>
  </si>
  <si>
    <t>300 días corridos a contar de kick-off</t>
  </si>
  <si>
    <t>ago</t>
  </si>
  <si>
    <t>Mes 8</t>
  </si>
  <si>
    <t>abr</t>
  </si>
  <si>
    <t>Mes 9</t>
  </si>
  <si>
    <t>may</t>
  </si>
  <si>
    <t>Mes 10</t>
  </si>
  <si>
    <t>jun</t>
  </si>
  <si>
    <t>Mes 11</t>
  </si>
  <si>
    <t>jul</t>
  </si>
  <si>
    <t>Mes 12</t>
  </si>
  <si>
    <t>Total</t>
  </si>
  <si>
    <t>Fechas Pago Repositorio</t>
  </si>
  <si>
    <t>Primer hito 10%</t>
  </si>
  <si>
    <t>Tercer hito 10%</t>
  </si>
  <si>
    <t>Quinto hito 15%</t>
  </si>
  <si>
    <t>Séptimo hito 15%</t>
  </si>
  <si>
    <t>360 días corridos a contar de kick-off</t>
  </si>
  <si>
    <t>Diferencia</t>
  </si>
  <si>
    <t>Fechas Pago AnidTerritorios</t>
  </si>
  <si>
    <t>Mantención</t>
  </si>
  <si>
    <t xml:space="preserve"> $                                               13.200.000</t>
  </si>
  <si>
    <t>Desarrollo</t>
  </si>
  <si>
    <t xml:space="preserve"> $                                               26.000.000</t>
  </si>
  <si>
    <t>Hito</t>
  </si>
  <si>
    <t>Fecha Inicio Proyecto (Kick Off)</t>
  </si>
  <si>
    <t>Ppto 2022</t>
  </si>
  <si>
    <t>Primer Informe Mantención</t>
  </si>
  <si>
    <t>Entrega Primer Hito</t>
  </si>
  <si>
    <t>Segundo Informe Mantención</t>
  </si>
  <si>
    <t>Entrega Segundo Hito</t>
  </si>
  <si>
    <t>Tercer Informe Mantención</t>
  </si>
  <si>
    <t xml:space="preserve"> $   3.300.000</t>
  </si>
  <si>
    <t>Entrega Tercer Hito</t>
  </si>
  <si>
    <t xml:space="preserve"> $14.300.000</t>
  </si>
  <si>
    <t>Ppto 2023</t>
  </si>
  <si>
    <t>Cuarto Informe Mantención</t>
  </si>
  <si>
    <t>Entrega Cuarto Hito</t>
  </si>
  <si>
    <t xml:space="preserve"> $17.600.000</t>
  </si>
  <si>
    <t>Quinto Informe Mantención</t>
  </si>
  <si>
    <t>Entrega Quinto Hito</t>
  </si>
  <si>
    <t>Sexto Informe Mantención</t>
  </si>
  <si>
    <t>Séptimo Informe Mantención</t>
  </si>
  <si>
    <t>Octavo Informe Mantención</t>
  </si>
  <si>
    <t>Noveno Informe Mantención</t>
  </si>
  <si>
    <t>Decimo Informe Mantención</t>
  </si>
  <si>
    <t>Decimo Primer Informe Mantención</t>
  </si>
  <si>
    <t>Decimo Segundo Informe Mantención</t>
  </si>
  <si>
    <t>Fechas pago DataCiencia 1111089-4-LE23</t>
  </si>
  <si>
    <r>
      <t xml:space="preserve">Fecha de </t>
    </r>
    <r>
      <rPr>
        <b/>
        <sz val="11"/>
        <color theme="1"/>
        <rFont val="Calibri"/>
        <family val="2"/>
        <charset val="1"/>
      </rPr>
      <t>respuesta i</t>
    </r>
    <r>
      <rPr>
        <b/>
        <sz val="11"/>
        <color rgb="FF000000"/>
        <rFont val="Calibri"/>
        <family val="2"/>
        <charset val="1"/>
      </rPr>
      <t>nforme</t>
    </r>
  </si>
  <si>
    <t>Fecha entrega</t>
  </si>
  <si>
    <r>
      <t xml:space="preserve">quinto día hábil </t>
    </r>
    <r>
      <rPr>
        <sz val="11"/>
        <color theme="1"/>
        <rFont val="Calibri"/>
        <family val="2"/>
        <charset val="1"/>
      </rPr>
      <t>desde que se recibe.</t>
    </r>
  </si>
  <si>
    <t>Primer hito 18%</t>
  </si>
  <si>
    <t>60 días corridos a contar de firma de orden de compra.</t>
  </si>
  <si>
    <t>Lu 17-07-2023</t>
  </si>
  <si>
    <t>Segundo hito 10%</t>
  </si>
  <si>
    <t>120 días corridos a contar de firma de orden de compra.</t>
  </si>
  <si>
    <t>Vi 15-09-2023</t>
  </si>
  <si>
    <t>Tercer hito 5%</t>
  </si>
  <si>
    <t>150 días corridos a contar de firma de orden de compra.</t>
  </si>
  <si>
    <t>Do 15-10-2023</t>
  </si>
  <si>
    <t>Lu 16-10-2023</t>
  </si>
  <si>
    <t>Cuarto hito 17%</t>
  </si>
  <si>
    <t>210 días corridos a contar de firma de orden de compra.</t>
  </si>
  <si>
    <t>Ju 14-12-2023</t>
  </si>
  <si>
    <t>Quinto hito 30%</t>
  </si>
  <si>
    <t>270 días corridos a contar de firma de orden de compra.</t>
  </si>
  <si>
    <t>Lu 12-02-2024</t>
  </si>
  <si>
    <t>360 días corridos a contar de firma de orden de compra.</t>
  </si>
  <si>
    <t>Do 12-05-2024</t>
  </si>
  <si>
    <t>Lu 13-05-2028</t>
  </si>
  <si>
    <t>Factura 23 (31/08/2023)</t>
  </si>
  <si>
    <t>DataCiencia Mantención (mes 3) 18 agosto</t>
  </si>
  <si>
    <t>enviado a facturacion@ 22-08-2023 (Pagado 29/08/2023)</t>
  </si>
  <si>
    <t>3ra semana sep.</t>
  </si>
  <si>
    <t>Factura 26</t>
  </si>
  <si>
    <t>ANID Territorios Mantención (mes 10) 31 agosto</t>
  </si>
  <si>
    <t>enviado a facturacion@ 05-09-2023
 (Pagado 15/09/2023</t>
  </si>
  <si>
    <t>Factura 6</t>
  </si>
  <si>
    <t>PDI Mantención (mes 1) 20/08/2023</t>
  </si>
  <si>
    <t>enviado a facturacion@ 30-08-2023
 (Pagado 6/09/2023)</t>
  </si>
  <si>
    <t>Factura 8</t>
  </si>
  <si>
    <t>PDI Desarrollo (hito 1) 02/09/2023</t>
  </si>
  <si>
    <t>enviado a facturacion@ viernes 01-09-2023
(Pagado 20/09/2023)</t>
  </si>
  <si>
    <t>PDI Desarrollo (reporte 2) 19/09/2023</t>
  </si>
  <si>
    <t>enviado a facturacion@ viernes 22-09-2023
(Pagado 06/10/2023</t>
  </si>
  <si>
    <t>F591821</t>
  </si>
  <si>
    <t>S/N</t>
  </si>
  <si>
    <t>SCOPUS</t>
  </si>
  <si>
    <t>E8692/2023 (02-05-2023 )</t>
  </si>
  <si>
    <t>27.990.916, 5 (26760317,7</t>
  </si>
  <si>
    <t>depende de DAF</t>
  </si>
  <si>
    <t>pagado en junio RESOLUCION EXENTO Nº: 4546/2023 (rectificación 8 junio)
Santiago  17/05/2023</t>
  </si>
  <si>
    <t>2007INV00064528</t>
  </si>
  <si>
    <t>Company Reg. Number: 03940169</t>
  </si>
  <si>
    <t>API WOS</t>
  </si>
  <si>
    <t>E11385/2023 (05-06-2023)</t>
  </si>
  <si>
    <t>(pendiente de pago) RESOLUCION EXENTO Nº: 6241/2023
30-06-2023</t>
  </si>
  <si>
    <t>2007INV00065857</t>
  </si>
  <si>
    <t>BOOK CITATION INDEX</t>
  </si>
  <si>
    <t>E12019/2023 (13-06-2023)</t>
  </si>
  <si>
    <t>(pendiente de pago) REFRENDADO POR ZULEMA 03/07/2023
FISCALIA 29/06/2023 RODRIGO ORELLANA</t>
  </si>
  <si>
    <t>2007INV00065844</t>
  </si>
  <si>
    <t>MA-00034964.0</t>
  </si>
  <si>
    <t>WOS 2023</t>
  </si>
  <si>
    <t xml:space="preserve">E12287/2023 (15-06-2023) </t>
  </si>
  <si>
    <t>Depende de Fiscalía</t>
  </si>
  <si>
    <t>(pendiente de pago) FISCALIA 29/06/2023 RODRIGO ORELLANA</t>
  </si>
  <si>
    <t>CONFERENCE PROCEEDINGS</t>
  </si>
  <si>
    <t>E12054/2023 (12-06-2023)</t>
  </si>
  <si>
    <t xml:space="preserve"> 8.062.00,93 (7710159)</t>
  </si>
  <si>
    <t>(pendiente de pago) FISCALIA 28/06/2023 JUAN VIAL</t>
  </si>
  <si>
    <t>Factura 2305</t>
  </si>
  <si>
    <t>enviado a facturacion@ 03/07/2023</t>
  </si>
  <si>
    <t>Factura 627</t>
  </si>
  <si>
    <t>Repositorio Mantención (mes 5) 7 junio</t>
  </si>
  <si>
    <t>enviado a facturación@ 13/07/2023</t>
  </si>
  <si>
    <t>1ra semana julio</t>
  </si>
  <si>
    <t>Factura 326</t>
  </si>
  <si>
    <t>Repositorio Desarrollo (hito 4) (12 junio)</t>
  </si>
  <si>
    <t>enviado a facturación@13/07/2023</t>
  </si>
  <si>
    <t>3da semana julio</t>
  </si>
  <si>
    <t>Factura 15</t>
  </si>
  <si>
    <t>DataCiencia 1111089-4-LE23 Mantención (mes 1)  18 junio</t>
  </si>
  <si>
    <t>enviado a facturacion@ 23/06/2023</t>
  </si>
  <si>
    <t>Factura 19</t>
  </si>
  <si>
    <t>DataCiencia 1111089-4-LE23 Mantención (mes 2) 18 julio</t>
  </si>
  <si>
    <t>enviado a facturacion@ 21/07/2023</t>
  </si>
  <si>
    <t>no recibido</t>
  </si>
  <si>
    <t xml:space="preserve">DataCiencia 1111089-4-LE23 Desarrollo (hito 1) 17 julio </t>
  </si>
  <si>
    <t>falta v°b° Karl DataCiencia 1111089-4-LE23 Desarrollo (hito 1) 17 julio 	Enviado facturacion@ 03/08/2023</t>
  </si>
  <si>
    <t>Factura 18</t>
  </si>
  <si>
    <t>ANID Territorios Mantención (mes 8) 18 junio</t>
  </si>
  <si>
    <t>enviado a facturacion@ 04/07/2023</t>
  </si>
  <si>
    <t>ANID Territorios Mantención (mes 9) 27 julio</t>
  </si>
  <si>
    <t>v°b° 31 de julio enviado a facturacion@ 01/08/2023</t>
  </si>
  <si>
    <t>Factura 409</t>
  </si>
  <si>
    <t>76.558.134-6 (Learning tools SPA)</t>
  </si>
  <si>
    <t>Centros Conexos PDI (cuota final)</t>
  </si>
  <si>
    <t>En junio estaba presupuestado pagar  y no se concretó, por lo que pasan a caja de julio:</t>
  </si>
  <si>
    <t>Web Of Science</t>
  </si>
  <si>
    <t>API WOS Expanded 2022-2023</t>
  </si>
  <si>
    <t>Conference Proceedings 2023-2024</t>
  </si>
  <si>
    <t>DataCiencia</t>
  </si>
  <si>
    <t>Centros Conexos PDI</t>
  </si>
  <si>
    <t xml:space="preserve"> DETALLE DE PRESUPUESTO Y COBERTURAS POR INSTRUMENTO PARA PPTO 2023 - ANID </t>
  </si>
  <si>
    <t xml:space="preserve"> Montos en miles de pesos de 2023 </t>
  </si>
  <si>
    <t>Servicio</t>
  </si>
  <si>
    <t>S I A</t>
  </si>
  <si>
    <t xml:space="preserve">Denominación </t>
  </si>
  <si>
    <t>Financiamiento</t>
  </si>
  <si>
    <t>Convocatoria</t>
  </si>
  <si>
    <t>Julio</t>
  </si>
  <si>
    <t>Julio Actualizado</t>
  </si>
  <si>
    <t>3 al 7 julio</t>
  </si>
  <si>
    <t>10 al 15 julio</t>
  </si>
  <si>
    <t>17 al 21 julio</t>
  </si>
  <si>
    <t>24 a 25 julio</t>
  </si>
  <si>
    <t>M$</t>
  </si>
  <si>
    <t>PROG 01 ANID</t>
  </si>
  <si>
    <t>24.01.229</t>
  </si>
  <si>
    <t>Acceso a Información Electrónica para Ciencia y Tecnología</t>
  </si>
  <si>
    <t>AF</t>
  </si>
  <si>
    <t>Arrastres</t>
  </si>
  <si>
    <t>Acceso a Biblioteca Electrónica Información Científica (CINCEL)</t>
  </si>
  <si>
    <t xml:space="preserve"> TOTAL 24.01.229 Acceso a Información Electrónica para Ciencia y Tecnología</t>
  </si>
  <si>
    <t>Los 149.115 corresponden a suscripciones que se enviaron a pago en junio y sin embargo, los pagos no salieron dentro del mes presupuestado. Están en manos de DAF una parte, otra parte en Fiscalía no tenemos como aproximar semana de pago.</t>
  </si>
  <si>
    <t>24.032 corresponden a facturas enviadas, según las instrucciones de DAF hasta el 23 antes de las 12:00 hrs y sin embargo, no fuero consideradas para el pago de junio.</t>
  </si>
  <si>
    <t>De: Andrea Yanez Clavel &lt;ayanez@conicyt.cl&gt;</t>
  </si>
  <si>
    <r>
      <t>Enviado el:</t>
    </r>
    <r>
      <rPr>
        <sz val="7"/>
        <color theme="1"/>
        <rFont val="Calibri"/>
        <family val="2"/>
        <charset val="1"/>
      </rPr>
      <t xml:space="preserve"> martes, 20 de junio de 2023 16:31</t>
    </r>
  </si>
  <si>
    <r>
      <t>Para:</t>
    </r>
    <r>
      <rPr>
        <sz val="7"/>
        <color theme="1"/>
        <rFont val="Calibri"/>
        <family val="2"/>
        <charset val="1"/>
      </rPr>
      <t xml:space="preserve"> Cristian Aparicio Mansilla &lt;caparicio@anid.cl&gt;; Andrea Yanez Clavel &lt;ayanez@anid.cl&gt;</t>
    </r>
  </si>
  <si>
    <r>
      <t>Asunto:</t>
    </r>
    <r>
      <rPr>
        <sz val="7"/>
        <color theme="1"/>
        <rFont val="Calibri"/>
        <family val="2"/>
        <charset val="1"/>
      </rPr>
      <t xml:space="preserve"> Conversación con Cristian Aparicio Mansilla</t>
    </r>
  </si>
  <si>
    <r>
      <t>Andrea Yanez Clavel</t>
    </r>
    <r>
      <rPr>
        <sz val="7"/>
        <color theme="1"/>
        <rFont val="Calibri"/>
        <family val="2"/>
        <charset val="1"/>
      </rPr>
      <t xml:space="preserve"> </t>
    </r>
    <r>
      <rPr>
        <b/>
        <sz val="7"/>
        <color rgb="FF666666"/>
        <rFont val="Segoe UI"/>
        <family val="2"/>
        <charset val="1"/>
      </rPr>
      <t>16:17:</t>
    </r>
  </si>
  <si>
    <t>Hola Cristian cuando cierra caja para enviar a pago documentos a facturación??, gracias</t>
  </si>
  <si>
    <r>
      <t>Cristian Aparicio Mansilla</t>
    </r>
    <r>
      <rPr>
        <sz val="7"/>
        <color theme="1"/>
        <rFont val="Calibri"/>
        <family val="2"/>
        <charset val="1"/>
      </rPr>
      <t xml:space="preserve"> </t>
    </r>
    <r>
      <rPr>
        <b/>
        <sz val="7"/>
        <color rgb="FF666666"/>
        <rFont val="Segoe UI"/>
        <family val="2"/>
        <charset val="1"/>
      </rPr>
      <t>16:18:</t>
    </r>
  </si>
  <si>
    <t>Hola, me reciben pagos hasta el viernes antes de las 12, acaban de enviar el calendario</t>
  </si>
  <si>
    <r>
      <t>Andrea Yanez Clavel</t>
    </r>
    <r>
      <rPr>
        <sz val="7"/>
        <color theme="1"/>
        <rFont val="Calibri"/>
        <family val="2"/>
        <charset val="1"/>
      </rPr>
      <t xml:space="preserve"> </t>
    </r>
    <r>
      <rPr>
        <b/>
        <sz val="7"/>
        <color rgb="FF666666"/>
        <rFont val="Segoe UI"/>
        <family val="2"/>
        <charset val="1"/>
      </rPr>
      <t>16:18:</t>
    </r>
  </si>
  <si>
    <t>gracias</t>
  </si>
  <si>
    <t>API</t>
  </si>
  <si>
    <t>BOOCK</t>
  </si>
  <si>
    <t>WOS</t>
  </si>
  <si>
    <t>CONFERENCE</t>
  </si>
  <si>
    <t>Analyze</t>
  </si>
  <si>
    <t>JUAN PABLO</t>
  </si>
  <si>
    <t>Repositorio Institucional</t>
  </si>
  <si>
    <t>DataCiencia Mantención (mes 1)  18 junio</t>
  </si>
  <si>
    <t>DataCiencia Mantención (mes 2) 18 julio</t>
  </si>
  <si>
    <t>DataCiencia Desarrollo 17 julio</t>
  </si>
  <si>
    <t>LEARNING  TOOLS</t>
  </si>
  <si>
    <t>ANID Territorios Mantención (mes 9) 18 julio</t>
  </si>
  <si>
    <t>el ambio a US804</t>
  </si>
  <si>
    <t>scopus</t>
  </si>
  <si>
    <t>pagado</t>
  </si>
  <si>
    <t>ELSEVIER</t>
  </si>
  <si>
    <t>E8692/2023 (PAGADO 20-06-2023 )</t>
  </si>
  <si>
    <t>US$ 33295,17</t>
  </si>
  <si>
    <t>CLARIVATE</t>
  </si>
  <si>
    <t>E12054/2023 (PAGADO 14-08-2023)</t>
  </si>
  <si>
    <t>US$ 9589,75</t>
  </si>
  <si>
    <t>2ra semana</t>
  </si>
  <si>
    <t>72515 (14/08/2023)</t>
  </si>
  <si>
    <t>DOI</t>
  </si>
  <si>
    <t>E14098/2023 13/07/2023 (el pago doi no se paga por facturación si no por ted el numero del expedientes es: E14098/2023 13/07/2023)</t>
  </si>
  <si>
    <t>US$ 595</t>
  </si>
  <si>
    <t>(corresponde a abril, mayo y julio? está en manos de Francia EXPEDIENTE E14098/2023. el pago doi no se paga por facturación si no por ted el numero del expedientes es: E14098/2023 13/07/2023</t>
  </si>
  <si>
    <t xml:space="preserve">Factura 2306 </t>
  </si>
  <si>
    <t>enviado a facturacion@ 27/07/2023</t>
  </si>
  <si>
    <t>factura 629</t>
  </si>
  <si>
    <t>Repositorio Institucional Mantención (mes 6) 7 julio</t>
  </si>
  <si>
    <t>4ta semana agosto</t>
  </si>
  <si>
    <t>Factura 633</t>
  </si>
  <si>
    <t>Repositorio Institucional Mantención (mes 7) 7 agosto</t>
  </si>
  <si>
    <t>Enviado a facturacion@ 18/08/2023</t>
  </si>
  <si>
    <t>Factura 632</t>
  </si>
  <si>
    <t>Repositorio Institucional Desarrollo (hito 5) 14 agosto</t>
  </si>
  <si>
    <t>Factura 23</t>
  </si>
  <si>
    <t>enviado a facturacion@ 22/08/2023</t>
  </si>
  <si>
    <t>Factura 22</t>
  </si>
  <si>
    <t>Enviado facturacion@ 03/08/2023</t>
  </si>
  <si>
    <t>Factura 21</t>
  </si>
  <si>
    <t>enviado a facturacion@ 01/08/2023</t>
  </si>
  <si>
    <t>1ra semana de agosto</t>
  </si>
  <si>
    <t>Repositorio Institucional Mantención (mes 12) 5 enero</t>
  </si>
  <si>
    <t>PDI Mantención (mes 6) 17/01/2023</t>
  </si>
  <si>
    <t>Agosto</t>
  </si>
  <si>
    <t>07 AL 11 AGOSTO</t>
  </si>
  <si>
    <t>14 AL 18 AGOSTO</t>
  </si>
  <si>
    <t>21 AL 23 AGOSTO</t>
  </si>
  <si>
    <t>Estimación mensual solicitada</t>
  </si>
  <si>
    <t>Ejecución Efectiva</t>
  </si>
  <si>
    <t>Proyección</t>
  </si>
  <si>
    <t>Presupuesto 2023</t>
  </si>
  <si>
    <t>Enero</t>
  </si>
  <si>
    <t>Febrero</t>
  </si>
  <si>
    <t>Marzo</t>
  </si>
  <si>
    <t>Abril</t>
  </si>
  <si>
    <t>Mayo</t>
  </si>
  <si>
    <t>Junio</t>
  </si>
  <si>
    <t>Septiembre</t>
  </si>
  <si>
    <t>Octubre</t>
  </si>
  <si>
    <t>Noviembre</t>
  </si>
  <si>
    <t>Diciembre</t>
  </si>
  <si>
    <t>Total Pagos 2023</t>
  </si>
  <si>
    <t>Saldo</t>
  </si>
  <si>
    <t>N°</t>
  </si>
  <si>
    <t>24.01.223</t>
  </si>
  <si>
    <t>PROGRAMA COOPERACION INTERNACIONAL</t>
  </si>
  <si>
    <t>CENTRO ANTARTICO INTERNACIONAL</t>
  </si>
  <si>
    <t>Conv 2023</t>
  </si>
  <si>
    <t>PARQUE ASTRONOMIA</t>
  </si>
  <si>
    <t>24.03.170</t>
  </si>
  <si>
    <t>Programa de Investigación Asociativa</t>
  </si>
  <si>
    <t>Contraprestación de fibra óptica Austral</t>
  </si>
  <si>
    <t>24.07.001</t>
  </si>
  <si>
    <t>Membresías Organismos Internacionales</t>
  </si>
  <si>
    <t>modificado: 176.497.294</t>
  </si>
  <si>
    <t>Ppto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</si>
</sst>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$-340A]* #,##0_ ;_ [$$-340A]* \-#,##0_ ;_ [$$-340A]* &quot;-&quot;_ ;_ @_ "/>
    <numFmt numFmtId="168" formatCode="_ [$$-340A]* #,##0_ ;_ [$$-340A]* \-#,##0_ ;_ [$$-340A]* &quot;-&quot;??_ ;_ @_ "/>
  </numFmts>
  <fonts count="5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8"/>
      <name val="Calibri"/>
    </font>
    <font>
      <sz val="8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charset val="1"/>
    </font>
    <font>
      <b/>
      <sz val="7"/>
      <color theme="1"/>
      <name val="Calibri"/>
      <family val="2"/>
      <charset val="1"/>
    </font>
    <font>
      <b/>
      <sz val="7"/>
      <color rgb="FF666666"/>
      <name val="Segoe UI"/>
      <family val="2"/>
      <charset val="1"/>
    </font>
    <font>
      <sz val="7"/>
      <color rgb="FF000000"/>
      <name val="Segoe UI"/>
      <family val="2"/>
      <charset val="1"/>
    </font>
    <font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scheme val="minor"/>
    </font>
    <font>
      <strike/>
      <sz val="11"/>
      <color theme="1"/>
      <name val="Calibri"/>
      <family val="2"/>
      <scheme val="minor"/>
    </font>
    <font>
      <b/>
      <sz val="9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1"/>
      <color theme="1"/>
      <name val="Calibri"/>
      <charset val="1"/>
    </font>
    <font>
      <sz val="9"/>
      <color theme="1"/>
      <name val="Calibri"/>
      <charset val="1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0"/>
      <color rgb="FFFF0000"/>
      <name val="Times New Roman"/>
    </font>
    <font>
      <b/>
      <sz val="11"/>
      <name val="Calibri"/>
    </font>
    <font>
      <b/>
      <sz val="11"/>
      <color rgb="FF444444"/>
      <name val="Calibri"/>
      <charset val="1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92D050"/>
      <name val="Calibri"/>
      <family val="2"/>
    </font>
    <font>
      <sz val="11"/>
      <color rgb="FF00B0F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0000"/>
      <name val="Calibri"/>
    </font>
    <font>
      <sz val="11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3">
    <xf numFmtId="0" fontId="0" fillId="0" borderId="0" xfId="0"/>
    <xf numFmtId="3" fontId="0" fillId="0" borderId="2" xfId="0" applyNumberForma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2" xfId="0" applyFont="1" applyBorder="1" applyAlignment="1">
      <alignment horizontal="left"/>
    </xf>
    <xf numFmtId="16" fontId="10" fillId="0" borderId="2" xfId="0" applyNumberFormat="1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9" fontId="8" fillId="2" borderId="0" xfId="0" applyNumberFormat="1" applyFont="1" applyFill="1" applyAlignment="1">
      <alignment horizontal="left" wrapText="1"/>
    </xf>
    <xf numFmtId="49" fontId="6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/>
    </xf>
    <xf numFmtId="3" fontId="7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3" fontId="5" fillId="0" borderId="2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11" fillId="0" borderId="6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14" fontId="0" fillId="0" borderId="4" xfId="0" applyNumberFormat="1" applyBorder="1" applyAlignment="1">
      <alignment horizontal="left"/>
    </xf>
    <xf numFmtId="0" fontId="14" fillId="0" borderId="0" xfId="0" applyFont="1"/>
    <xf numFmtId="0" fontId="0" fillId="0" borderId="2" xfId="0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" fontId="0" fillId="0" borderId="9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4" fontId="0" fillId="0" borderId="8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4" fontId="0" fillId="0" borderId="0" xfId="0" applyNumberFormat="1" applyAlignment="1">
      <alignment horizontal="left"/>
    </xf>
    <xf numFmtId="3" fontId="10" fillId="0" borderId="2" xfId="0" applyNumberFormat="1" applyFont="1" applyBorder="1" applyAlignment="1">
      <alignment horizontal="left"/>
    </xf>
    <xf numFmtId="4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12" fillId="0" borderId="2" xfId="0" applyNumberFormat="1" applyFont="1" applyBorder="1" applyAlignment="1">
      <alignment horizontal="left"/>
    </xf>
    <xf numFmtId="4" fontId="0" fillId="3" borderId="0" xfId="0" applyNumberFormat="1" applyFill="1" applyAlignment="1">
      <alignment horizontal="left"/>
    </xf>
    <xf numFmtId="3" fontId="0" fillId="3" borderId="0" xfId="0" applyNumberFormat="1" applyFill="1"/>
    <xf numFmtId="0" fontId="0" fillId="5" borderId="0" xfId="0" applyFill="1"/>
    <xf numFmtId="0" fontId="2" fillId="5" borderId="0" xfId="0" applyFont="1" applyFill="1"/>
    <xf numFmtId="16" fontId="2" fillId="5" borderId="0" xfId="0" applyNumberFormat="1" applyFon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3" fontId="0" fillId="0" borderId="0" xfId="0" applyNumberFormat="1" applyAlignment="1">
      <alignment horizontal="right"/>
    </xf>
    <xf numFmtId="3" fontId="0" fillId="5" borderId="0" xfId="0" applyNumberFormat="1" applyFill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3" fontId="0" fillId="0" borderId="0" xfId="0" applyNumberFormat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5" fillId="0" borderId="2" xfId="0" applyFont="1" applyBorder="1" applyAlignment="1">
      <alignment horizontal="right"/>
    </xf>
    <xf numFmtId="4" fontId="13" fillId="0" borderId="2" xfId="0" applyNumberFormat="1" applyFont="1" applyBorder="1" applyAlignment="1">
      <alignment horizontal="right"/>
    </xf>
    <xf numFmtId="3" fontId="13" fillId="0" borderId="2" xfId="0" applyNumberFormat="1" applyFont="1" applyBorder="1" applyAlignment="1">
      <alignment horizontal="right"/>
    </xf>
    <xf numFmtId="3" fontId="0" fillId="0" borderId="2" xfId="0" applyNumberFormat="1" applyBorder="1" applyAlignment="1">
      <alignment horizontal="right" wrapText="1"/>
    </xf>
    <xf numFmtId="3" fontId="12" fillId="0" borderId="7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7" xfId="0" applyNumberFormat="1" applyBorder="1" applyAlignment="1">
      <alignment horizontal="right" wrapText="1"/>
    </xf>
    <xf numFmtId="0" fontId="2" fillId="6" borderId="0" xfId="0" applyFont="1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right"/>
    </xf>
    <xf numFmtId="0" fontId="0" fillId="6" borderId="0" xfId="0" applyFill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4" fontId="0" fillId="6" borderId="8" xfId="0" applyNumberFormat="1" applyFill="1" applyBorder="1" applyAlignment="1">
      <alignment horizontal="left"/>
    </xf>
    <xf numFmtId="3" fontId="13" fillId="6" borderId="2" xfId="0" applyNumberFormat="1" applyFont="1" applyFill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3" fontId="13" fillId="0" borderId="0" xfId="0" applyNumberFormat="1" applyFont="1" applyAlignment="1">
      <alignment horizontal="right"/>
    </xf>
    <xf numFmtId="0" fontId="11" fillId="6" borderId="2" xfId="0" applyFont="1" applyFill="1" applyBorder="1" applyAlignment="1">
      <alignment horizontal="left"/>
    </xf>
    <xf numFmtId="4" fontId="0" fillId="6" borderId="2" xfId="0" applyNumberFormat="1" applyFill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3" fontId="5" fillId="0" borderId="6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3" fontId="0" fillId="0" borderId="0" xfId="0" applyNumberFormat="1" applyAlignment="1">
      <alignment horizontal="right" wrapText="1"/>
    </xf>
    <xf numFmtId="0" fontId="17" fillId="0" borderId="0" xfId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3" fontId="15" fillId="0" borderId="0" xfId="0" applyNumberFormat="1" applyFont="1"/>
    <xf numFmtId="0" fontId="22" fillId="0" borderId="0" xfId="0" applyFont="1"/>
    <xf numFmtId="0" fontId="22" fillId="7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8" borderId="0" xfId="0" applyFont="1" applyFill="1"/>
    <xf numFmtId="0" fontId="26" fillId="0" borderId="0" xfId="0" applyFont="1"/>
    <xf numFmtId="0" fontId="27" fillId="0" borderId="0" xfId="0" applyFont="1"/>
    <xf numFmtId="0" fontId="22" fillId="9" borderId="0" xfId="0" applyFont="1" applyFill="1"/>
    <xf numFmtId="0" fontId="27" fillId="8" borderId="14" xfId="0" applyFont="1" applyFill="1" applyBorder="1" applyAlignment="1">
      <alignment wrapText="1"/>
    </xf>
    <xf numFmtId="0" fontId="27" fillId="7" borderId="14" xfId="0" applyFont="1" applyFill="1" applyBorder="1" applyAlignment="1">
      <alignment wrapText="1"/>
    </xf>
    <xf numFmtId="0" fontId="27" fillId="9" borderId="14" xfId="0" applyFont="1" applyFill="1" applyBorder="1" applyAlignment="1">
      <alignment wrapText="1"/>
    </xf>
    <xf numFmtId="0" fontId="27" fillId="10" borderId="15" xfId="0" applyFont="1" applyFill="1" applyBorder="1" applyAlignment="1">
      <alignment wrapText="1"/>
    </xf>
    <xf numFmtId="0" fontId="27" fillId="10" borderId="0" xfId="0" applyFont="1" applyFill="1" applyAlignment="1">
      <alignment wrapText="1"/>
    </xf>
    <xf numFmtId="0" fontId="27" fillId="8" borderId="1" xfId="0" applyFont="1" applyFill="1" applyBorder="1" applyAlignment="1">
      <alignment wrapText="1"/>
    </xf>
    <xf numFmtId="0" fontId="27" fillId="8" borderId="11" xfId="0" applyFont="1" applyFill="1" applyBorder="1" applyAlignment="1">
      <alignment wrapText="1"/>
    </xf>
    <xf numFmtId="0" fontId="27" fillId="7" borderId="12" xfId="0" applyFont="1" applyFill="1" applyBorder="1" applyAlignment="1">
      <alignment wrapText="1"/>
    </xf>
    <xf numFmtId="0" fontId="27" fillId="9" borderId="12" xfId="0" applyFont="1" applyFill="1" applyBorder="1" applyAlignment="1">
      <alignment wrapText="1"/>
    </xf>
    <xf numFmtId="0" fontId="29" fillId="0" borderId="7" xfId="0" applyFont="1" applyBorder="1"/>
    <xf numFmtId="0" fontId="29" fillId="0" borderId="16" xfId="0" applyFont="1" applyBorder="1"/>
    <xf numFmtId="0" fontId="29" fillId="0" borderId="16" xfId="0" applyFont="1" applyBorder="1" applyAlignment="1">
      <alignment wrapText="1"/>
    </xf>
    <xf numFmtId="0" fontId="29" fillId="0" borderId="5" xfId="0" applyFont="1" applyBorder="1"/>
    <xf numFmtId="3" fontId="29" fillId="0" borderId="13" xfId="0" applyNumberFormat="1" applyFont="1" applyBorder="1"/>
    <xf numFmtId="0" fontId="29" fillId="0" borderId="17" xfId="0" applyFont="1" applyBorder="1"/>
    <xf numFmtId="0" fontId="29" fillId="0" borderId="18" xfId="0" applyFont="1" applyBorder="1"/>
    <xf numFmtId="0" fontId="29" fillId="0" borderId="11" xfId="0" applyFont="1" applyBorder="1"/>
    <xf numFmtId="3" fontId="29" fillId="0" borderId="11" xfId="0" applyNumberFormat="1" applyFont="1" applyBorder="1"/>
    <xf numFmtId="3" fontId="29" fillId="0" borderId="19" xfId="0" applyNumberFormat="1" applyFont="1" applyBorder="1"/>
    <xf numFmtId="3" fontId="29" fillId="0" borderId="18" xfId="0" applyNumberFormat="1" applyFont="1" applyBorder="1"/>
    <xf numFmtId="0" fontId="29" fillId="5" borderId="16" xfId="0" applyFont="1" applyFill="1" applyBorder="1" applyAlignment="1">
      <alignment wrapText="1"/>
    </xf>
    <xf numFmtId="0" fontId="27" fillId="9" borderId="14" xfId="0" applyFont="1" applyFill="1" applyBorder="1" applyAlignment="1">
      <alignment horizontal="left" wrapText="1"/>
    </xf>
    <xf numFmtId="0" fontId="32" fillId="0" borderId="0" xfId="0" applyFont="1"/>
    <xf numFmtId="0" fontId="31" fillId="0" borderId="20" xfId="0" applyFont="1" applyBorder="1"/>
    <xf numFmtId="0" fontId="31" fillId="0" borderId="21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23" xfId="0" applyFont="1" applyBorder="1"/>
    <xf numFmtId="0" fontId="31" fillId="0" borderId="22" xfId="0" applyFont="1" applyBorder="1"/>
    <xf numFmtId="0" fontId="31" fillId="0" borderId="23" xfId="0" applyFont="1" applyBorder="1"/>
    <xf numFmtId="0" fontId="15" fillId="0" borderId="0" xfId="0" applyFont="1"/>
    <xf numFmtId="0" fontId="15" fillId="0" borderId="24" xfId="0" applyFont="1" applyBorder="1"/>
    <xf numFmtId="0" fontId="15" fillId="0" borderId="25" xfId="0" applyFont="1" applyBorder="1"/>
    <xf numFmtId="0" fontId="0" fillId="0" borderId="22" xfId="0" applyBorder="1"/>
    <xf numFmtId="0" fontId="0" fillId="0" borderId="23" xfId="0" applyBorder="1"/>
    <xf numFmtId="0" fontId="31" fillId="0" borderId="26" xfId="0" applyFont="1" applyBorder="1"/>
    <xf numFmtId="0" fontId="34" fillId="0" borderId="0" xfId="0" applyFont="1"/>
    <xf numFmtId="14" fontId="15" fillId="0" borderId="23" xfId="0" applyNumberFormat="1" applyFont="1" applyBorder="1"/>
    <xf numFmtId="3" fontId="15" fillId="0" borderId="23" xfId="0" applyNumberFormat="1" applyFont="1" applyBorder="1"/>
    <xf numFmtId="0" fontId="26" fillId="0" borderId="1" xfId="0" applyFont="1" applyBorder="1"/>
    <xf numFmtId="0" fontId="26" fillId="0" borderId="11" xfId="0" applyFont="1" applyBorder="1"/>
    <xf numFmtId="0" fontId="22" fillId="0" borderId="17" xfId="0" applyFont="1" applyBorder="1"/>
    <xf numFmtId="0" fontId="22" fillId="0" borderId="1" xfId="0" applyFont="1" applyBorder="1"/>
    <xf numFmtId="14" fontId="22" fillId="0" borderId="18" xfId="0" applyNumberFormat="1" applyFont="1" applyBorder="1"/>
    <xf numFmtId="0" fontId="12" fillId="0" borderId="2" xfId="0" applyFont="1" applyBorder="1"/>
    <xf numFmtId="3" fontId="10" fillId="0" borderId="5" xfId="0" applyNumberFormat="1" applyFon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31" fillId="6" borderId="5" xfId="0" applyNumberFormat="1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5" fillId="0" borderId="8" xfId="0" applyFont="1" applyBorder="1" applyAlignment="1">
      <alignment horizontal="left"/>
    </xf>
    <xf numFmtId="0" fontId="12" fillId="0" borderId="0" xfId="0" applyFont="1"/>
    <xf numFmtId="0" fontId="35" fillId="0" borderId="4" xfId="0" applyFont="1" applyBorder="1" applyAlignment="1">
      <alignment horizontal="left"/>
    </xf>
    <xf numFmtId="0" fontId="15" fillId="3" borderId="23" xfId="0" applyFont="1" applyFill="1" applyBorder="1"/>
    <xf numFmtId="14" fontId="15" fillId="11" borderId="23" xfId="0" applyNumberFormat="1" applyFont="1" applyFill="1" applyBorder="1"/>
    <xf numFmtId="3" fontId="10" fillId="0" borderId="16" xfId="0" applyNumberFormat="1" applyFont="1" applyBorder="1" applyAlignment="1">
      <alignment horizontal="right"/>
    </xf>
    <xf numFmtId="0" fontId="29" fillId="3" borderId="7" xfId="0" applyFont="1" applyFill="1" applyBorder="1"/>
    <xf numFmtId="0" fontId="29" fillId="3" borderId="16" xfId="0" applyFont="1" applyFill="1" applyBorder="1"/>
    <xf numFmtId="0" fontId="29" fillId="3" borderId="16" xfId="0" applyFont="1" applyFill="1" applyBorder="1" applyAlignment="1">
      <alignment wrapText="1"/>
    </xf>
    <xf numFmtId="3" fontId="29" fillId="3" borderId="19" xfId="0" applyNumberFormat="1" applyFont="1" applyFill="1" applyBorder="1"/>
    <xf numFmtId="0" fontId="29" fillId="3" borderId="17" xfId="0" applyFont="1" applyFill="1" applyBorder="1"/>
    <xf numFmtId="0" fontId="29" fillId="3" borderId="18" xfId="0" applyFont="1" applyFill="1" applyBorder="1"/>
    <xf numFmtId="3" fontId="29" fillId="3" borderId="18" xfId="0" applyNumberFormat="1" applyFont="1" applyFill="1" applyBorder="1"/>
    <xf numFmtId="0" fontId="29" fillId="5" borderId="7" xfId="0" applyFont="1" applyFill="1" applyBorder="1"/>
    <xf numFmtId="0" fontId="29" fillId="5" borderId="16" xfId="0" applyFont="1" applyFill="1" applyBorder="1"/>
    <xf numFmtId="3" fontId="29" fillId="5" borderId="19" xfId="0" applyNumberFormat="1" applyFont="1" applyFill="1" applyBorder="1"/>
    <xf numFmtId="3" fontId="29" fillId="5" borderId="18" xfId="0" applyNumberFormat="1" applyFont="1" applyFill="1" applyBorder="1"/>
    <xf numFmtId="0" fontId="29" fillId="5" borderId="17" xfId="0" applyFont="1" applyFill="1" applyBorder="1"/>
    <xf numFmtId="3" fontId="30" fillId="5" borderId="2" xfId="0" applyNumberFormat="1" applyFont="1" applyFill="1" applyBorder="1" applyAlignment="1">
      <alignment horizontal="right"/>
    </xf>
    <xf numFmtId="0" fontId="36" fillId="0" borderId="0" xfId="0" applyFont="1" applyAlignment="1">
      <alignment horizontal="left"/>
    </xf>
    <xf numFmtId="0" fontId="38" fillId="12" borderId="14" xfId="0" applyFont="1" applyFill="1" applyBorder="1" applyAlignment="1">
      <alignment wrapText="1"/>
    </xf>
    <xf numFmtId="0" fontId="38" fillId="12" borderId="12" xfId="0" applyFont="1" applyFill="1" applyBorder="1" applyAlignment="1">
      <alignment wrapText="1"/>
    </xf>
    <xf numFmtId="0" fontId="0" fillId="11" borderId="4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15" fillId="3" borderId="2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right"/>
    </xf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horizontal="left"/>
    </xf>
    <xf numFmtId="3" fontId="0" fillId="0" borderId="2" xfId="0" applyNumberFormat="1" applyBorder="1"/>
    <xf numFmtId="0" fontId="2" fillId="6" borderId="9" xfId="0" applyFont="1" applyFill="1" applyBorder="1" applyAlignment="1">
      <alignment horizontal="left"/>
    </xf>
    <xf numFmtId="16" fontId="10" fillId="0" borderId="7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3" fontId="0" fillId="0" borderId="2" xfId="0" applyNumberFormat="1" applyBorder="1" applyAlignment="1">
      <alignment horizontal="right"/>
    </xf>
    <xf numFmtId="3" fontId="6" fillId="0" borderId="0" xfId="0" applyNumberFormat="1" applyFont="1"/>
    <xf numFmtId="0" fontId="38" fillId="12" borderId="2" xfId="0" applyFont="1" applyFill="1" applyBorder="1" applyAlignment="1">
      <alignment wrapText="1"/>
    </xf>
    <xf numFmtId="0" fontId="39" fillId="0" borderId="2" xfId="0" applyFont="1" applyBorder="1"/>
    <xf numFmtId="0" fontId="39" fillId="0" borderId="2" xfId="0" applyFont="1" applyBorder="1" applyAlignment="1">
      <alignment wrapText="1"/>
    </xf>
    <xf numFmtId="0" fontId="0" fillId="0" borderId="2" xfId="0" applyBorder="1"/>
    <xf numFmtId="0" fontId="37" fillId="0" borderId="2" xfId="0" applyFont="1" applyBorder="1" applyAlignment="1">
      <alignment wrapText="1"/>
    </xf>
    <xf numFmtId="3" fontId="6" fillId="0" borderId="2" xfId="0" applyNumberFormat="1" applyFont="1" applyBorder="1"/>
    <xf numFmtId="3" fontId="39" fillId="0" borderId="2" xfId="0" applyNumberFormat="1" applyFont="1" applyBorder="1"/>
    <xf numFmtId="3" fontId="7" fillId="0" borderId="2" xfId="0" applyNumberFormat="1" applyFont="1" applyBorder="1"/>
    <xf numFmtId="0" fontId="38" fillId="0" borderId="2" xfId="0" applyFont="1" applyBorder="1" applyAlignment="1">
      <alignment wrapText="1"/>
    </xf>
    <xf numFmtId="3" fontId="6" fillId="0" borderId="4" xfId="0" applyNumberFormat="1" applyFont="1" applyBorder="1"/>
    <xf numFmtId="3" fontId="7" fillId="0" borderId="4" xfId="0" applyNumberFormat="1" applyFont="1" applyBorder="1"/>
    <xf numFmtId="0" fontId="38" fillId="12" borderId="6" xfId="0" applyFont="1" applyFill="1" applyBorder="1" applyAlignment="1">
      <alignment wrapText="1"/>
    </xf>
    <xf numFmtId="14" fontId="15" fillId="11" borderId="23" xfId="0" applyNumberFormat="1" applyFont="1" applyFill="1" applyBorder="1" applyAlignment="1">
      <alignment horizontal="right"/>
    </xf>
    <xf numFmtId="0" fontId="32" fillId="0" borderId="0" xfId="0" applyFont="1" applyAlignment="1">
      <alignment horizontal="center" vertical="center"/>
    </xf>
    <xf numFmtId="0" fontId="0" fillId="11" borderId="7" xfId="0" applyFill="1" applyBorder="1" applyAlignment="1">
      <alignment horizontal="left"/>
    </xf>
    <xf numFmtId="0" fontId="5" fillId="0" borderId="0" xfId="0" applyFont="1" applyAlignment="1">
      <alignment horizontal="left"/>
    </xf>
    <xf numFmtId="3" fontId="5" fillId="0" borderId="16" xfId="0" applyNumberFormat="1" applyFont="1" applyBorder="1" applyAlignment="1">
      <alignment horizontal="right" wrapText="1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left"/>
    </xf>
    <xf numFmtId="0" fontId="10" fillId="11" borderId="7" xfId="0" applyFont="1" applyFill="1" applyBorder="1"/>
    <xf numFmtId="0" fontId="0" fillId="11" borderId="19" xfId="0" applyFill="1" applyBorder="1" applyAlignment="1">
      <alignment horizontal="center"/>
    </xf>
    <xf numFmtId="3" fontId="0" fillId="11" borderId="7" xfId="0" applyNumberFormat="1" applyFill="1" applyBorder="1" applyAlignment="1">
      <alignment horizontal="right" wrapText="1"/>
    </xf>
    <xf numFmtId="0" fontId="41" fillId="0" borderId="0" xfId="0" applyFont="1"/>
    <xf numFmtId="0" fontId="40" fillId="0" borderId="0" xfId="0" applyFont="1"/>
    <xf numFmtId="0" fontId="0" fillId="11" borderId="27" xfId="0" applyFill="1" applyBorder="1" applyAlignment="1">
      <alignment horizontal="left"/>
    </xf>
    <xf numFmtId="0" fontId="14" fillId="11" borderId="0" xfId="0" applyFont="1" applyFill="1"/>
    <xf numFmtId="0" fontId="0" fillId="11" borderId="0" xfId="0" applyFill="1" applyAlignment="1">
      <alignment horizontal="left"/>
    </xf>
    <xf numFmtId="3" fontId="10" fillId="11" borderId="2" xfId="0" applyNumberFormat="1" applyFont="1" applyFill="1" applyBorder="1" applyAlignment="1">
      <alignment horizontal="right"/>
    </xf>
    <xf numFmtId="0" fontId="0" fillId="11" borderId="2" xfId="0" applyFill="1" applyBorder="1" applyAlignment="1">
      <alignment horizontal="center"/>
    </xf>
    <xf numFmtId="0" fontId="22" fillId="11" borderId="0" xfId="0" applyFont="1" applyFill="1"/>
    <xf numFmtId="0" fontId="22" fillId="11" borderId="17" xfId="0" applyFont="1" applyFill="1" applyBorder="1"/>
    <xf numFmtId="14" fontId="22" fillId="11" borderId="18" xfId="0" applyNumberFormat="1" applyFont="1" applyFill="1" applyBorder="1"/>
    <xf numFmtId="0" fontId="22" fillId="11" borderId="11" xfId="0" applyFont="1" applyFill="1" applyBorder="1"/>
    <xf numFmtId="0" fontId="22" fillId="11" borderId="18" xfId="0" applyFont="1" applyFill="1" applyBorder="1"/>
    <xf numFmtId="9" fontId="22" fillId="11" borderId="11" xfId="0" applyNumberFormat="1" applyFont="1" applyFill="1" applyBorder="1"/>
    <xf numFmtId="9" fontId="22" fillId="11" borderId="18" xfId="0" applyNumberFormat="1" applyFont="1" applyFill="1" applyBorder="1"/>
    <xf numFmtId="0" fontId="22" fillId="3" borderId="17" xfId="0" applyFont="1" applyFill="1" applyBorder="1"/>
    <xf numFmtId="14" fontId="22" fillId="3" borderId="18" xfId="0" applyNumberFormat="1" applyFont="1" applyFill="1" applyBorder="1"/>
    <xf numFmtId="0" fontId="22" fillId="3" borderId="18" xfId="0" applyFont="1" applyFill="1" applyBorder="1"/>
    <xf numFmtId="0" fontId="12" fillId="11" borderId="2" xfId="0" applyFont="1" applyFill="1" applyBorder="1"/>
    <xf numFmtId="3" fontId="0" fillId="11" borderId="16" xfId="0" applyNumberFormat="1" applyFill="1" applyBorder="1" applyAlignment="1">
      <alignment horizontal="right"/>
    </xf>
    <xf numFmtId="0" fontId="42" fillId="0" borderId="22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42" fillId="0" borderId="4" xfId="0" applyFont="1" applyBorder="1" applyAlignment="1">
      <alignment horizontal="left"/>
    </xf>
    <xf numFmtId="0" fontId="43" fillId="0" borderId="4" xfId="0" applyFont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14" fillId="11" borderId="2" xfId="0" applyFont="1" applyFill="1" applyBorder="1"/>
    <xf numFmtId="0" fontId="44" fillId="0" borderId="0" xfId="0" applyFont="1"/>
    <xf numFmtId="17" fontId="32" fillId="0" borderId="0" xfId="0" applyNumberFormat="1" applyFont="1"/>
    <xf numFmtId="0" fontId="0" fillId="6" borderId="0" xfId="0" applyFill="1"/>
    <xf numFmtId="0" fontId="42" fillId="6" borderId="0" xfId="0" applyFont="1" applyFill="1" applyAlignment="1">
      <alignment horizontal="left" vertical="top"/>
    </xf>
    <xf numFmtId="3" fontId="2" fillId="6" borderId="2" xfId="0" applyNumberFormat="1" applyFont="1" applyFill="1" applyBorder="1" applyAlignment="1">
      <alignment horizontal="right"/>
    </xf>
    <xf numFmtId="16" fontId="10" fillId="0" borderId="5" xfId="0" applyNumberFormat="1" applyFont="1" applyBorder="1" applyAlignment="1">
      <alignment horizontal="left"/>
    </xf>
    <xf numFmtId="3" fontId="10" fillId="0" borderId="14" xfId="0" applyNumberFormat="1" applyFont="1" applyBorder="1" applyAlignment="1">
      <alignment horizontal="right"/>
    </xf>
    <xf numFmtId="4" fontId="0" fillId="6" borderId="7" xfId="0" applyNumberFormat="1" applyFill="1" applyBorder="1" applyAlignment="1">
      <alignment horizontal="left"/>
    </xf>
    <xf numFmtId="3" fontId="31" fillId="6" borderId="16" xfId="0" applyNumberFormat="1" applyFont="1" applyFill="1" applyBorder="1" applyAlignment="1">
      <alignment horizontal="right"/>
    </xf>
    <xf numFmtId="3" fontId="45" fillId="6" borderId="2" xfId="0" applyNumberFormat="1" applyFont="1" applyFill="1" applyBorder="1"/>
    <xf numFmtId="16" fontId="10" fillId="0" borderId="16" xfId="0" applyNumberFormat="1" applyFont="1" applyBorder="1" applyAlignment="1">
      <alignment horizontal="left"/>
    </xf>
    <xf numFmtId="4" fontId="11" fillId="0" borderId="6" xfId="0" applyNumberFormat="1" applyFont="1" applyBorder="1" applyAlignment="1">
      <alignment horizontal="left"/>
    </xf>
    <xf numFmtId="3" fontId="15" fillId="0" borderId="6" xfId="0" applyNumberFormat="1" applyFont="1" applyBorder="1" applyAlignment="1">
      <alignment horizontal="right"/>
    </xf>
    <xf numFmtId="0" fontId="0" fillId="0" borderId="7" xfId="0" applyBorder="1" applyAlignment="1">
      <alignment horizontal="center"/>
    </xf>
    <xf numFmtId="3" fontId="0" fillId="11" borderId="2" xfId="0" applyNumberFormat="1" applyFill="1" applyBorder="1" applyAlignment="1">
      <alignment horizontal="right" wrapText="1"/>
    </xf>
    <xf numFmtId="3" fontId="15" fillId="11" borderId="2" xfId="0" applyNumberFormat="1" applyFont="1" applyFill="1" applyBorder="1"/>
    <xf numFmtId="0" fontId="2" fillId="6" borderId="6" xfId="0" applyFont="1" applyFill="1" applyBorder="1" applyAlignment="1">
      <alignment horizontal="right"/>
    </xf>
    <xf numFmtId="0" fontId="0" fillId="13" borderId="0" xfId="0" applyFill="1"/>
    <xf numFmtId="0" fontId="0" fillId="13" borderId="30" xfId="0" applyFill="1" applyBorder="1"/>
    <xf numFmtId="0" fontId="0" fillId="13" borderId="31" xfId="0" applyFill="1" applyBorder="1"/>
    <xf numFmtId="0" fontId="0" fillId="13" borderId="32" xfId="0" applyFill="1" applyBorder="1"/>
    <xf numFmtId="0" fontId="0" fillId="13" borderId="33" xfId="0" applyFill="1" applyBorder="1"/>
    <xf numFmtId="0" fontId="0" fillId="13" borderId="34" xfId="0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6" borderId="5" xfId="0" applyFill="1" applyBorder="1" applyAlignment="1">
      <alignment horizontal="left"/>
    </xf>
    <xf numFmtId="0" fontId="12" fillId="11" borderId="0" xfId="0" applyFont="1" applyFill="1"/>
    <xf numFmtId="0" fontId="5" fillId="11" borderId="0" xfId="0" applyFont="1" applyFill="1" applyAlignment="1">
      <alignment horizontal="left"/>
    </xf>
    <xf numFmtId="0" fontId="12" fillId="11" borderId="28" xfId="0" applyFont="1" applyFill="1" applyBorder="1"/>
    <xf numFmtId="0" fontId="11" fillId="3" borderId="0" xfId="0" applyFont="1" applyFill="1"/>
    <xf numFmtId="14" fontId="15" fillId="3" borderId="23" xfId="0" applyNumberFormat="1" applyFont="1" applyFill="1" applyBorder="1"/>
    <xf numFmtId="14" fontId="15" fillId="3" borderId="23" xfId="0" applyNumberFormat="1" applyFont="1" applyFill="1" applyBorder="1" applyAlignment="1">
      <alignment horizontal="right"/>
    </xf>
    <xf numFmtId="0" fontId="15" fillId="14" borderId="22" xfId="0" applyFont="1" applyFill="1" applyBorder="1"/>
    <xf numFmtId="0" fontId="15" fillId="14" borderId="23" xfId="0" applyFont="1" applyFill="1" applyBorder="1"/>
    <xf numFmtId="14" fontId="15" fillId="14" borderId="23" xfId="0" applyNumberFormat="1" applyFont="1" applyFill="1" applyBorder="1"/>
    <xf numFmtId="14" fontId="15" fillId="14" borderId="23" xfId="0" applyNumberFormat="1" applyFont="1" applyFill="1" applyBorder="1" applyAlignment="1">
      <alignment horizontal="right"/>
    </xf>
    <xf numFmtId="0" fontId="49" fillId="11" borderId="17" xfId="0" applyFont="1" applyFill="1" applyBorder="1"/>
    <xf numFmtId="14" fontId="49" fillId="11" borderId="18" xfId="0" applyNumberFormat="1" applyFont="1" applyFill="1" applyBorder="1"/>
    <xf numFmtId="0" fontId="50" fillId="11" borderId="17" xfId="0" applyFont="1" applyFill="1" applyBorder="1"/>
    <xf numFmtId="14" fontId="50" fillId="11" borderId="18" xfId="0" applyNumberFormat="1" applyFont="1" applyFill="1" applyBorder="1"/>
    <xf numFmtId="14" fontId="51" fillId="11" borderId="18" xfId="0" applyNumberFormat="1" applyFont="1" applyFill="1" applyBorder="1"/>
    <xf numFmtId="0" fontId="15" fillId="15" borderId="22" xfId="0" applyFont="1" applyFill="1" applyBorder="1"/>
    <xf numFmtId="0" fontId="15" fillId="15" borderId="23" xfId="0" applyFont="1" applyFill="1" applyBorder="1"/>
    <xf numFmtId="0" fontId="48" fillId="5" borderId="7" xfId="0" applyFont="1" applyFill="1" applyBorder="1"/>
    <xf numFmtId="0" fontId="48" fillId="5" borderId="16" xfId="0" applyFont="1" applyFill="1" applyBorder="1"/>
    <xf numFmtId="0" fontId="48" fillId="5" borderId="16" xfId="0" applyFont="1" applyFill="1" applyBorder="1" applyAlignment="1">
      <alignment wrapText="1"/>
    </xf>
    <xf numFmtId="3" fontId="48" fillId="5" borderId="19" xfId="0" applyNumberFormat="1" applyFont="1" applyFill="1" applyBorder="1"/>
    <xf numFmtId="3" fontId="48" fillId="5" borderId="17" xfId="0" applyNumberFormat="1" applyFont="1" applyFill="1" applyBorder="1"/>
    <xf numFmtId="3" fontId="48" fillId="5" borderId="18" xfId="0" applyNumberFormat="1" applyFont="1" applyFill="1" applyBorder="1"/>
    <xf numFmtId="0" fontId="48" fillId="5" borderId="18" xfId="0" applyFont="1" applyFill="1" applyBorder="1"/>
    <xf numFmtId="0" fontId="5" fillId="5" borderId="0" xfId="0" applyFont="1" applyFill="1"/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2" xfId="0" applyBorder="1" applyAlignment="1">
      <alignment horizontal="left" vertical="center"/>
    </xf>
    <xf numFmtId="0" fontId="11" fillId="11" borderId="8" xfId="0" applyFont="1" applyFill="1" applyBorder="1" applyAlignment="1">
      <alignment horizontal="left" vertical="center"/>
    </xf>
    <xf numFmtId="0" fontId="5" fillId="0" borderId="29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1" fillId="11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3" fontId="0" fillId="0" borderId="16" xfId="0" applyNumberFormat="1" applyBorder="1" applyAlignment="1">
      <alignment horizontal="right" vertical="center"/>
    </xf>
    <xf numFmtId="16" fontId="10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0" fontId="12" fillId="11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52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4" fontId="47" fillId="0" borderId="6" xfId="0" applyNumberFormat="1" applyFont="1" applyBorder="1" applyAlignment="1">
      <alignment horizontal="center" vertical="center"/>
    </xf>
    <xf numFmtId="3" fontId="14" fillId="0" borderId="6" xfId="0" applyNumberFormat="1" applyFont="1" applyBorder="1" applyAlignment="1">
      <alignment horizontal="right" vertical="center"/>
    </xf>
    <xf numFmtId="0" fontId="27" fillId="9" borderId="14" xfId="0" applyFont="1" applyFill="1" applyBorder="1" applyAlignment="1">
      <alignment horizontal="center" wrapText="1"/>
    </xf>
    <xf numFmtId="0" fontId="53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12" fillId="11" borderId="2" xfId="0" applyFont="1" applyFill="1" applyBorder="1" applyAlignment="1">
      <alignment vertical="center"/>
    </xf>
    <xf numFmtId="16" fontId="46" fillId="0" borderId="2" xfId="0" applyNumberFormat="1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3" fontId="2" fillId="6" borderId="7" xfId="0" applyNumberFormat="1" applyFont="1" applyFill="1" applyBorder="1" applyAlignment="1">
      <alignment horizontal="right" vertical="center"/>
    </xf>
    <xf numFmtId="0" fontId="2" fillId="6" borderId="16" xfId="0" applyFont="1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19" xfId="0" applyFill="1" applyBorder="1" applyAlignment="1">
      <alignment horizontal="center" vertical="center"/>
    </xf>
    <xf numFmtId="3" fontId="0" fillId="11" borderId="7" xfId="0" applyNumberFormat="1" applyFill="1" applyBorder="1" applyAlignment="1">
      <alignment horizontal="right" vertical="center" wrapText="1"/>
    </xf>
    <xf numFmtId="0" fontId="0" fillId="0" borderId="16" xfId="0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0" fillId="11" borderId="28" xfId="0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0" fillId="11" borderId="14" xfId="0" applyFill="1" applyBorder="1" applyAlignment="1">
      <alignment horizontal="center" vertical="center"/>
    </xf>
    <xf numFmtId="3" fontId="10" fillId="11" borderId="2" xfId="0" applyNumberFormat="1" applyFont="1" applyFill="1" applyBorder="1" applyAlignment="1">
      <alignment horizontal="right" vertical="center"/>
    </xf>
    <xf numFmtId="3" fontId="10" fillId="11" borderId="5" xfId="0" applyNumberFormat="1" applyFont="1" applyFill="1" applyBorder="1" applyAlignment="1">
      <alignment horizontal="right" vertical="center"/>
    </xf>
    <xf numFmtId="0" fontId="0" fillId="11" borderId="5" xfId="0" applyFill="1" applyBorder="1" applyAlignment="1">
      <alignment horizontal="center" vertical="center"/>
    </xf>
    <xf numFmtId="3" fontId="10" fillId="11" borderId="16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2" xfId="0" applyFont="1" applyBorder="1" applyAlignment="1">
      <alignment vertical="center"/>
    </xf>
    <xf numFmtId="3" fontId="10" fillId="0" borderId="16" xfId="0" applyNumberFormat="1" applyFont="1" applyBorder="1" applyAlignment="1">
      <alignment horizontal="right" vertical="center"/>
    </xf>
    <xf numFmtId="0" fontId="0" fillId="6" borderId="16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4" fontId="0" fillId="6" borderId="2" xfId="0" applyNumberFormat="1" applyFill="1" applyBorder="1" applyAlignment="1">
      <alignment horizontal="left" vertical="center"/>
    </xf>
    <xf numFmtId="3" fontId="31" fillId="6" borderId="5" xfId="0" applyNumberFormat="1" applyFont="1" applyFill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54" fillId="0" borderId="0" xfId="0" applyFont="1" applyAlignment="1">
      <alignment vertical="center"/>
    </xf>
    <xf numFmtId="0" fontId="54" fillId="0" borderId="5" xfId="0" applyFont="1" applyBorder="1" applyAlignment="1">
      <alignment vertical="center"/>
    </xf>
    <xf numFmtId="0" fontId="11" fillId="11" borderId="2" xfId="0" applyFont="1" applyFill="1" applyBorder="1" applyAlignment="1">
      <alignment horizontal="left" vertical="center" wrapText="1"/>
    </xf>
    <xf numFmtId="0" fontId="14" fillId="11" borderId="2" xfId="0" applyFont="1" applyFill="1" applyBorder="1" applyAlignment="1">
      <alignment vertical="center" wrapText="1"/>
    </xf>
    <xf numFmtId="0" fontId="11" fillId="0" borderId="13" xfId="0" applyFont="1" applyBorder="1" applyAlignment="1">
      <alignment horizontal="left" vertical="center"/>
    </xf>
    <xf numFmtId="0" fontId="11" fillId="11" borderId="7" xfId="0" applyFont="1" applyFill="1" applyBorder="1" applyAlignment="1">
      <alignment horizontal="left" vertical="center"/>
    </xf>
    <xf numFmtId="0" fontId="14" fillId="11" borderId="7" xfId="0" applyFont="1" applyFill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34" fillId="0" borderId="2" xfId="0" applyFont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 vertical="center"/>
    </xf>
    <xf numFmtId="0" fontId="0" fillId="11" borderId="6" xfId="0" applyFill="1" applyBorder="1" applyAlignment="1">
      <alignment horizontal="center" vertical="center"/>
    </xf>
    <xf numFmtId="0" fontId="5" fillId="3" borderId="2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6" borderId="2" xfId="0" applyNumberForma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vertical="center"/>
    </xf>
    <xf numFmtId="4" fontId="0" fillId="0" borderId="2" xfId="0" applyNumberFormat="1" applyBorder="1" applyAlignment="1">
      <alignment horizontal="center" vertical="center"/>
    </xf>
    <xf numFmtId="3" fontId="39" fillId="0" borderId="2" xfId="0" applyNumberFormat="1" applyFont="1" applyBorder="1" applyAlignment="1">
      <alignment horizontal="center" vertical="center"/>
    </xf>
    <xf numFmtId="3" fontId="34" fillId="0" borderId="2" xfId="0" applyNumberFormat="1" applyFont="1" applyBorder="1" applyAlignment="1">
      <alignment horizontal="right" vertical="center"/>
    </xf>
    <xf numFmtId="0" fontId="0" fillId="11" borderId="2" xfId="0" applyFill="1" applyBorder="1" applyAlignment="1">
      <alignment horizontal="center" vertical="center" wrapText="1"/>
    </xf>
    <xf numFmtId="3" fontId="0" fillId="11" borderId="2" xfId="0" applyNumberFormat="1" applyFill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55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vertical="center" wrapText="1"/>
    </xf>
    <xf numFmtId="0" fontId="2" fillId="6" borderId="10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12" fillId="0" borderId="7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5" fillId="0" borderId="28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0" fillId="11" borderId="2" xfId="0" applyFont="1" applyFill="1" applyBorder="1"/>
    <xf numFmtId="0" fontId="16" fillId="0" borderId="2" xfId="0" applyFont="1" applyBorder="1" applyAlignment="1">
      <alignment horizontal="left"/>
    </xf>
    <xf numFmtId="0" fontId="14" fillId="0" borderId="2" xfId="0" applyFont="1" applyBorder="1"/>
    <xf numFmtId="3" fontId="31" fillId="6" borderId="2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3" fontId="14" fillId="11" borderId="2" xfId="0" applyNumberFormat="1" applyFont="1" applyFill="1" applyBorder="1"/>
    <xf numFmtId="0" fontId="5" fillId="11" borderId="2" xfId="0" applyFont="1" applyFill="1" applyBorder="1" applyAlignment="1">
      <alignment horizontal="center"/>
    </xf>
    <xf numFmtId="3" fontId="13" fillId="11" borderId="2" xfId="0" applyNumberFormat="1" applyFont="1" applyFill="1" applyBorder="1"/>
    <xf numFmtId="3" fontId="12" fillId="11" borderId="2" xfId="0" applyNumberFormat="1" applyFont="1" applyFill="1" applyBorder="1"/>
    <xf numFmtId="0" fontId="1" fillId="0" borderId="6" xfId="0" applyFont="1" applyBorder="1" applyAlignment="1">
      <alignment horizontal="left"/>
    </xf>
    <xf numFmtId="14" fontId="34" fillId="0" borderId="23" xfId="0" applyNumberFormat="1" applyFont="1" applyBorder="1"/>
    <xf numFmtId="14" fontId="34" fillId="0" borderId="25" xfId="0" applyNumberFormat="1" applyFont="1" applyBorder="1"/>
    <xf numFmtId="3" fontId="14" fillId="0" borderId="0" xfId="0" applyNumberFormat="1" applyFont="1"/>
    <xf numFmtId="14" fontId="15" fillId="11" borderId="38" xfId="0" applyNumberFormat="1" applyFont="1" applyFill="1" applyBorder="1"/>
    <xf numFmtId="164" fontId="15" fillId="0" borderId="23" xfId="0" applyNumberFormat="1" applyFont="1" applyBorder="1"/>
    <xf numFmtId="164" fontId="15" fillId="0" borderId="25" xfId="0" applyNumberFormat="1" applyFont="1" applyBorder="1"/>
    <xf numFmtId="164" fontId="15" fillId="3" borderId="1" xfId="0" applyNumberFormat="1" applyFont="1" applyFill="1" applyBorder="1"/>
    <xf numFmtId="164" fontId="22" fillId="0" borderId="0" xfId="0" applyNumberFormat="1" applyFont="1"/>
    <xf numFmtId="0" fontId="31" fillId="0" borderId="24" xfId="0" applyFont="1" applyBorder="1"/>
    <xf numFmtId="0" fontId="31" fillId="0" borderId="1" xfId="0" applyFont="1" applyBorder="1"/>
    <xf numFmtId="0" fontId="31" fillId="0" borderId="0" xfId="0" applyFont="1"/>
    <xf numFmtId="0" fontId="37" fillId="9" borderId="2" xfId="0" applyFont="1" applyFill="1" applyBorder="1" applyAlignment="1">
      <alignment wrapText="1"/>
    </xf>
    <xf numFmtId="0" fontId="27" fillId="10" borderId="13" xfId="0" applyFont="1" applyFill="1" applyBorder="1" applyAlignment="1">
      <alignment wrapText="1"/>
    </xf>
    <xf numFmtId="0" fontId="27" fillId="10" borderId="5" xfId="0" applyFont="1" applyFill="1" applyBorder="1" applyAlignment="1">
      <alignment wrapText="1"/>
    </xf>
    <xf numFmtId="0" fontId="28" fillId="9" borderId="6" xfId="0" applyFont="1" applyFill="1" applyBorder="1" applyAlignment="1">
      <alignment wrapText="1"/>
    </xf>
    <xf numFmtId="0" fontId="28" fillId="9" borderId="7" xfId="0" applyFont="1" applyFill="1" applyBorder="1" applyAlignment="1">
      <alignment wrapText="1"/>
    </xf>
    <xf numFmtId="168" fontId="22" fillId="11" borderId="18" xfId="0" applyNumberFormat="1" applyFont="1" applyFill="1" applyBorder="1"/>
    <xf numFmtId="168" fontId="22" fillId="11" borderId="1" xfId="0" applyNumberFormat="1" applyFont="1" applyFill="1" applyBorder="1"/>
    <xf numFmtId="168" fontId="15" fillId="0" borderId="23" xfId="0" applyNumberFormat="1" applyFont="1" applyBorder="1"/>
    <xf numFmtId="168" fontId="15" fillId="3" borderId="23" xfId="0" applyNumberFormat="1" applyFont="1" applyFill="1" applyBorder="1"/>
    <xf numFmtId="168" fontId="22" fillId="0" borderId="0" xfId="0" applyNumberFormat="1" applyFont="1"/>
    <xf numFmtId="168" fontId="15" fillId="0" borderId="25" xfId="0" applyNumberFormat="1" applyFont="1" applyBorder="1"/>
    <xf numFmtId="168" fontId="0" fillId="0" borderId="23" xfId="0" applyNumberFormat="1" applyBorder="1"/>
    <xf numFmtId="168" fontId="32" fillId="3" borderId="0" xfId="0" applyNumberFormat="1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yanez@conicyt.c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3195-B888-4A99-ABAC-543E0A834D6D}">
  <dimension ref="A1:O22"/>
  <sheetViews>
    <sheetView topLeftCell="A2" workbookViewId="0">
      <selection activeCell="C10" sqref="C10"/>
    </sheetView>
  </sheetViews>
  <sheetFormatPr baseColWidth="10" defaultColWidth="11.42578125" defaultRowHeight="15"/>
  <cols>
    <col min="1" max="1" width="18.85546875" style="5" customWidth="1"/>
    <col min="2" max="2" width="17.85546875" style="5" customWidth="1"/>
    <col min="3" max="3" width="32.7109375" style="5" customWidth="1"/>
    <col min="4" max="4" width="66.5703125" style="5" customWidth="1"/>
    <col min="5" max="5" width="13.5703125" style="5" customWidth="1"/>
    <col min="6" max="6" width="13.85546875" style="5" customWidth="1"/>
    <col min="7" max="7" width="12.7109375" style="53" customWidth="1"/>
    <col min="8" max="8" width="23" style="5" customWidth="1"/>
    <col min="9" max="9" width="25.5703125" style="5" customWidth="1"/>
    <col min="10" max="16384" width="11.42578125" style="5"/>
  </cols>
  <sheetData>
    <row r="1" spans="1:10" s="2" customFormat="1">
      <c r="A1" s="71"/>
      <c r="B1" s="421" t="s">
        <v>0</v>
      </c>
      <c r="C1" s="422" t="s">
        <v>1</v>
      </c>
      <c r="D1" s="423" t="s">
        <v>2</v>
      </c>
      <c r="E1" s="423" t="s">
        <v>3</v>
      </c>
      <c r="F1" s="423" t="s">
        <v>4</v>
      </c>
      <c r="G1" s="255" t="s">
        <v>5</v>
      </c>
      <c r="H1" s="182" t="s">
        <v>6</v>
      </c>
      <c r="I1" s="182" t="s">
        <v>7</v>
      </c>
    </row>
    <row r="2" spans="1:10" s="291" customFormat="1" ht="56.25" customHeight="1">
      <c r="A2" s="395" t="s">
        <v>8</v>
      </c>
      <c r="B2" s="396"/>
      <c r="C2" s="394" t="s">
        <v>9</v>
      </c>
      <c r="D2" s="394" t="s">
        <v>10</v>
      </c>
      <c r="E2" s="397"/>
      <c r="F2" s="387" t="s">
        <v>11</v>
      </c>
      <c r="G2" s="388">
        <v>3500000</v>
      </c>
      <c r="H2" s="394" t="s">
        <v>12</v>
      </c>
      <c r="I2" s="369" t="s">
        <v>13</v>
      </c>
      <c r="J2" s="370" t="s">
        <v>13</v>
      </c>
    </row>
    <row r="3" spans="1:10" s="291" customFormat="1" ht="42" customHeight="1">
      <c r="A3" s="293" t="s">
        <v>14</v>
      </c>
      <c r="B3" s="404" t="s">
        <v>15</v>
      </c>
      <c r="C3" s="293" t="s">
        <v>16</v>
      </c>
      <c r="D3" s="293" t="s">
        <v>17</v>
      </c>
      <c r="E3" s="313" t="s">
        <v>18</v>
      </c>
      <c r="F3" s="389">
        <v>16537.61</v>
      </c>
      <c r="G3" s="391">
        <v>16538000</v>
      </c>
      <c r="H3" s="420" t="s">
        <v>12</v>
      </c>
      <c r="I3" s="371"/>
    </row>
    <row r="4" spans="1:10" s="291" customFormat="1">
      <c r="A4" s="293" t="s">
        <v>14</v>
      </c>
      <c r="B4" s="404" t="s">
        <v>19</v>
      </c>
      <c r="C4" s="293" t="s">
        <v>16</v>
      </c>
      <c r="D4" s="372" t="s">
        <v>20</v>
      </c>
      <c r="E4" s="412" t="s">
        <v>21</v>
      </c>
      <c r="F4" s="389">
        <v>13343.41</v>
      </c>
      <c r="G4" s="391">
        <v>13344000</v>
      </c>
      <c r="H4" s="420" t="s">
        <v>12</v>
      </c>
      <c r="I4" s="371"/>
    </row>
    <row r="5" spans="1:10" s="291" customFormat="1" ht="30" customHeight="1">
      <c r="A5" s="293" t="s">
        <v>14</v>
      </c>
      <c r="B5" s="404" t="s">
        <v>22</v>
      </c>
      <c r="C5" s="293" t="s">
        <v>16</v>
      </c>
      <c r="D5" s="372" t="s">
        <v>23</v>
      </c>
      <c r="E5" s="412" t="s">
        <v>24</v>
      </c>
      <c r="F5" s="301" t="s">
        <v>25</v>
      </c>
      <c r="G5" s="391">
        <v>88599020</v>
      </c>
      <c r="H5" s="420" t="s">
        <v>12</v>
      </c>
      <c r="I5" s="371"/>
    </row>
    <row r="6" spans="1:10" ht="19.5" customHeight="1">
      <c r="A6" s="9" t="s">
        <v>26</v>
      </c>
      <c r="B6" s="9"/>
      <c r="C6" s="9" t="s">
        <v>27</v>
      </c>
      <c r="D6" s="179" t="s">
        <v>28</v>
      </c>
      <c r="E6" s="416"/>
      <c r="F6" s="220" t="s">
        <v>11</v>
      </c>
      <c r="G6" s="253">
        <v>1505000</v>
      </c>
      <c r="H6" s="249"/>
      <c r="I6" s="189"/>
    </row>
    <row r="7" spans="1:10" ht="19.5" customHeight="1">
      <c r="A7" s="9" t="s">
        <v>26</v>
      </c>
      <c r="B7" s="417"/>
      <c r="C7" s="9" t="s">
        <v>27</v>
      </c>
      <c r="D7" s="179" t="s">
        <v>29</v>
      </c>
      <c r="E7" s="179"/>
      <c r="F7" s="220" t="s">
        <v>11</v>
      </c>
      <c r="G7" s="253">
        <v>3749000</v>
      </c>
      <c r="H7" s="244"/>
      <c r="I7" s="12"/>
    </row>
    <row r="8" spans="1:10" ht="16.5" customHeight="1">
      <c r="A8" s="9" t="s">
        <v>26</v>
      </c>
      <c r="B8" s="418"/>
      <c r="C8" s="9" t="s">
        <v>30</v>
      </c>
      <c r="D8" s="179" t="s">
        <v>31</v>
      </c>
      <c r="E8" s="237"/>
      <c r="F8" s="220" t="s">
        <v>11</v>
      </c>
      <c r="G8" s="219">
        <v>1333333</v>
      </c>
      <c r="H8" s="244"/>
      <c r="I8" s="12"/>
    </row>
    <row r="9" spans="1:10" ht="16.5" customHeight="1">
      <c r="A9" s="9" t="s">
        <v>26</v>
      </c>
      <c r="B9" s="418"/>
      <c r="C9" s="9" t="s">
        <v>30</v>
      </c>
      <c r="D9" s="179" t="s">
        <v>32</v>
      </c>
      <c r="E9" s="238"/>
      <c r="F9" s="220" t="s">
        <v>11</v>
      </c>
      <c r="G9" s="254">
        <v>7480000</v>
      </c>
      <c r="H9" s="244"/>
      <c r="I9" s="12"/>
    </row>
    <row r="10" spans="1:10" ht="16.5" customHeight="1">
      <c r="A10" s="9" t="s">
        <v>26</v>
      </c>
      <c r="B10" s="418"/>
      <c r="C10" s="9" t="s">
        <v>33</v>
      </c>
      <c r="D10" s="179" t="s">
        <v>34</v>
      </c>
      <c r="E10" s="238" t="s">
        <v>35</v>
      </c>
      <c r="F10" s="220" t="s">
        <v>11</v>
      </c>
      <c r="G10" s="254">
        <v>6042582</v>
      </c>
      <c r="H10" s="244"/>
      <c r="I10" s="12"/>
    </row>
    <row r="11" spans="1:10" ht="16.5" customHeight="1">
      <c r="A11" s="9"/>
      <c r="B11" s="418"/>
      <c r="C11" s="326" t="s">
        <v>36</v>
      </c>
      <c r="D11" s="327" t="s">
        <v>37</v>
      </c>
      <c r="E11" s="328" t="s">
        <v>38</v>
      </c>
      <c r="F11" s="308" t="s">
        <v>39</v>
      </c>
      <c r="G11" s="424"/>
      <c r="H11" s="244"/>
      <c r="I11" s="12"/>
    </row>
    <row r="12" spans="1:10" ht="16.5" customHeight="1">
      <c r="A12" s="9"/>
      <c r="B12" s="418"/>
      <c r="C12" s="9"/>
      <c r="D12" s="237" t="s">
        <v>40</v>
      </c>
      <c r="E12" s="231"/>
      <c r="F12" s="425"/>
      <c r="G12" s="426">
        <v>45000000</v>
      </c>
      <c r="H12" s="244"/>
      <c r="I12" s="12" t="s">
        <v>41</v>
      </c>
    </row>
    <row r="13" spans="1:10" ht="16.5" customHeight="1">
      <c r="A13" s="9"/>
      <c r="B13" s="418"/>
      <c r="C13" s="9"/>
      <c r="D13" s="237" t="s">
        <v>42</v>
      </c>
      <c r="E13" s="231"/>
      <c r="F13" s="425"/>
      <c r="G13" s="426">
        <v>15000000</v>
      </c>
      <c r="H13" s="244"/>
      <c r="I13" s="12" t="s">
        <v>41</v>
      </c>
    </row>
    <row r="14" spans="1:10" ht="16.5" customHeight="1">
      <c r="A14" s="9"/>
      <c r="B14" s="418"/>
      <c r="C14" s="9"/>
      <c r="D14" s="237" t="s">
        <v>43</v>
      </c>
      <c r="E14" s="231"/>
      <c r="F14" s="425"/>
      <c r="G14" s="427">
        <v>15000000</v>
      </c>
      <c r="H14" s="244"/>
      <c r="I14" s="12" t="s">
        <v>41</v>
      </c>
    </row>
    <row r="15" spans="1:10">
      <c r="A15" s="76" t="s">
        <v>44</v>
      </c>
      <c r="B15" s="76"/>
      <c r="C15" s="76"/>
      <c r="D15" s="84"/>
      <c r="E15" s="84"/>
      <c r="F15" s="85"/>
      <c r="G15" s="419">
        <f>SUM(G6:G13)</f>
        <v>80109915</v>
      </c>
      <c r="H15" s="12"/>
      <c r="I15" s="12" t="s">
        <v>41</v>
      </c>
    </row>
    <row r="17" spans="3:15">
      <c r="G17" s="55"/>
    </row>
    <row r="18" spans="3:15"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9"/>
    </row>
    <row r="19" spans="3:15">
      <c r="C19" s="260" t="s">
        <v>45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61"/>
    </row>
    <row r="20" spans="3:15">
      <c r="C20" s="260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61"/>
    </row>
    <row r="21" spans="3:15">
      <c r="C21" s="260" t="s">
        <v>46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61"/>
    </row>
    <row r="22" spans="3:15">
      <c r="C22" s="262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4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FC47-1CE1-455C-B6CD-2FCCFF907DD4}">
  <dimension ref="A1:I27"/>
  <sheetViews>
    <sheetView topLeftCell="D1" workbookViewId="0">
      <selection activeCell="B2" sqref="B2"/>
    </sheetView>
  </sheetViews>
  <sheetFormatPr baseColWidth="10" defaultColWidth="11.42578125" defaultRowHeight="15"/>
  <cols>
    <col min="1" max="1" width="40.140625" style="5" customWidth="1"/>
    <col min="2" max="2" width="17.85546875" style="5" customWidth="1"/>
    <col min="3" max="3" width="32.7109375" style="5" customWidth="1"/>
    <col min="4" max="4" width="50.42578125" style="5" customWidth="1"/>
    <col min="5" max="5" width="34.85546875" style="5" customWidth="1"/>
    <col min="6" max="6" width="18.5703125" style="5" customWidth="1"/>
    <col min="7" max="7" width="29.28515625" style="53" customWidth="1"/>
    <col min="8" max="8" width="24.42578125" style="5" customWidth="1"/>
    <col min="9" max="9" width="43.42578125" style="5" customWidth="1"/>
    <col min="10" max="16384" width="11.42578125" style="5"/>
  </cols>
  <sheetData>
    <row r="1" spans="1:9" s="2" customFormat="1">
      <c r="A1" s="71"/>
      <c r="B1" s="72" t="s">
        <v>0</v>
      </c>
      <c r="C1" s="72" t="s">
        <v>1</v>
      </c>
      <c r="D1" s="72" t="s">
        <v>2</v>
      </c>
      <c r="E1" s="72" t="s">
        <v>3</v>
      </c>
      <c r="F1" s="72" t="s">
        <v>4</v>
      </c>
      <c r="G1" s="73" t="s">
        <v>5</v>
      </c>
      <c r="H1" s="72" t="s">
        <v>6</v>
      </c>
      <c r="I1" s="72" t="s">
        <v>7</v>
      </c>
    </row>
    <row r="2" spans="1:9" ht="42" customHeight="1">
      <c r="A2" s="5" t="s">
        <v>14</v>
      </c>
      <c r="B2" s="3" t="s">
        <v>235</v>
      </c>
      <c r="C2" s="3" t="s">
        <v>236</v>
      </c>
      <c r="D2" s="3" t="s">
        <v>237</v>
      </c>
      <c r="E2" s="4" t="s">
        <v>238</v>
      </c>
      <c r="F2" s="33">
        <v>33295.17</v>
      </c>
      <c r="G2" s="62" t="s">
        <v>239</v>
      </c>
      <c r="H2" s="37" t="s">
        <v>240</v>
      </c>
      <c r="I2" s="4" t="s">
        <v>241</v>
      </c>
    </row>
    <row r="3" spans="1:9" ht="45">
      <c r="A3" s="5" t="s">
        <v>14</v>
      </c>
      <c r="B3" s="3" t="s">
        <v>242</v>
      </c>
      <c r="C3" s="3" t="s">
        <v>243</v>
      </c>
      <c r="D3" s="6" t="s">
        <v>244</v>
      </c>
      <c r="E3" s="6" t="s">
        <v>245</v>
      </c>
      <c r="F3" s="33">
        <v>28204.79</v>
      </c>
      <c r="G3" s="64">
        <v>22676651</v>
      </c>
      <c r="H3" s="37" t="s">
        <v>240</v>
      </c>
      <c r="I3" s="4" t="s">
        <v>246</v>
      </c>
    </row>
    <row r="4" spans="1:9" ht="30" customHeight="1">
      <c r="A4" s="5" t="s">
        <v>14</v>
      </c>
      <c r="B4" s="3" t="s">
        <v>247</v>
      </c>
      <c r="C4" s="3" t="s">
        <v>243</v>
      </c>
      <c r="D4" s="6" t="s">
        <v>248</v>
      </c>
      <c r="E4" s="6" t="s">
        <v>249</v>
      </c>
      <c r="F4" s="33">
        <v>10574.66</v>
      </c>
      <c r="G4" s="64">
        <v>8502026</v>
      </c>
      <c r="H4" s="37" t="s">
        <v>240</v>
      </c>
      <c r="I4" s="25" t="s">
        <v>250</v>
      </c>
    </row>
    <row r="5" spans="1:9">
      <c r="A5" s="5" t="s">
        <v>14</v>
      </c>
      <c r="B5" s="7" t="s">
        <v>251</v>
      </c>
      <c r="C5" s="7" t="s">
        <v>252</v>
      </c>
      <c r="D5" s="8" t="s">
        <v>253</v>
      </c>
      <c r="E5" s="27" t="s">
        <v>254</v>
      </c>
      <c r="F5" s="34">
        <v>138098</v>
      </c>
      <c r="G5" s="64">
        <v>110226792</v>
      </c>
      <c r="H5" s="37" t="s">
        <v>255</v>
      </c>
      <c r="I5" s="7" t="s">
        <v>256</v>
      </c>
    </row>
    <row r="6" spans="1:9">
      <c r="A6" s="5" t="s">
        <v>14</v>
      </c>
      <c r="B6" s="5" t="s">
        <v>44</v>
      </c>
      <c r="D6" s="57"/>
      <c r="E6" s="58"/>
      <c r="F6" s="59"/>
      <c r="G6" s="63"/>
      <c r="H6" s="38"/>
    </row>
    <row r="7" spans="1:9">
      <c r="A7" s="5" t="s">
        <v>14</v>
      </c>
      <c r="B7" s="9" t="s">
        <v>251</v>
      </c>
      <c r="C7" s="9" t="s">
        <v>243</v>
      </c>
      <c r="D7" s="10" t="s">
        <v>257</v>
      </c>
      <c r="E7" s="26" t="s">
        <v>258</v>
      </c>
      <c r="F7" s="35">
        <v>9589.75</v>
      </c>
      <c r="G7" s="64" t="s">
        <v>259</v>
      </c>
      <c r="H7" s="38" t="s">
        <v>255</v>
      </c>
      <c r="I7" s="9" t="s">
        <v>260</v>
      </c>
    </row>
    <row r="8" spans="1:9">
      <c r="A8" s="74" t="s">
        <v>44</v>
      </c>
      <c r="B8" s="75"/>
      <c r="C8" s="76"/>
      <c r="D8" s="77"/>
      <c r="E8" s="78"/>
      <c r="F8" s="79"/>
      <c r="G8" s="80">
        <f>SUM(G3:G7)</f>
        <v>141405469</v>
      </c>
      <c r="I8" s="12"/>
    </row>
    <row r="9" spans="1:9">
      <c r="A9" s="5" t="s">
        <v>8</v>
      </c>
      <c r="B9" s="11" t="s">
        <v>261</v>
      </c>
      <c r="C9" s="9"/>
      <c r="D9" s="60" t="s">
        <v>10</v>
      </c>
      <c r="E9" s="61" t="s">
        <v>262</v>
      </c>
      <c r="F9" s="35"/>
      <c r="G9" s="64">
        <v>3349000</v>
      </c>
      <c r="I9" s="12"/>
    </row>
    <row r="10" spans="1:9">
      <c r="A10" s="74" t="s">
        <v>44</v>
      </c>
      <c r="B10" s="75"/>
      <c r="C10" s="76"/>
      <c r="D10" s="77"/>
      <c r="E10" s="78"/>
      <c r="F10" s="79"/>
      <c r="G10" s="80">
        <v>3349000</v>
      </c>
      <c r="I10" s="12"/>
    </row>
    <row r="11" spans="1:9" ht="19.5" customHeight="1">
      <c r="A11" s="5" t="s">
        <v>26</v>
      </c>
      <c r="B11" s="60" t="s">
        <v>263</v>
      </c>
      <c r="C11" s="9" t="s">
        <v>27</v>
      </c>
      <c r="D11" s="178" t="s">
        <v>264</v>
      </c>
      <c r="E11" s="60" t="s">
        <v>265</v>
      </c>
      <c r="F11" s="36" t="s">
        <v>11</v>
      </c>
      <c r="G11" s="65">
        <v>1505000</v>
      </c>
      <c r="H11" s="12" t="s">
        <v>266</v>
      </c>
      <c r="I11" s="12"/>
    </row>
    <row r="12" spans="1:9" ht="19.5" customHeight="1">
      <c r="A12" s="5" t="s">
        <v>26</v>
      </c>
      <c r="B12" s="158" t="s">
        <v>267</v>
      </c>
      <c r="C12" s="9" t="s">
        <v>27</v>
      </c>
      <c r="D12" s="178" t="s">
        <v>268</v>
      </c>
      <c r="E12" s="60" t="s">
        <v>269</v>
      </c>
      <c r="F12" s="36" t="s">
        <v>11</v>
      </c>
      <c r="G12" s="70">
        <v>3741000</v>
      </c>
      <c r="H12" s="12" t="s">
        <v>270</v>
      </c>
      <c r="I12" s="12"/>
    </row>
    <row r="13" spans="1:9" ht="16.5" customHeight="1">
      <c r="A13" s="5" t="s">
        <v>26</v>
      </c>
      <c r="B13" s="9" t="s">
        <v>271</v>
      </c>
      <c r="C13" s="9" t="s">
        <v>30</v>
      </c>
      <c r="D13" s="178" t="s">
        <v>272</v>
      </c>
      <c r="E13" s="28" t="s">
        <v>273</v>
      </c>
      <c r="F13" s="30" t="s">
        <v>11</v>
      </c>
      <c r="G13" s="66">
        <v>1333333</v>
      </c>
      <c r="H13" s="13" t="s">
        <v>266</v>
      </c>
      <c r="I13" s="12"/>
    </row>
    <row r="14" spans="1:9" ht="16.5" customHeight="1">
      <c r="A14" s="5" t="s">
        <v>26</v>
      </c>
      <c r="B14" s="9" t="s">
        <v>274</v>
      </c>
      <c r="C14" s="9" t="s">
        <v>30</v>
      </c>
      <c r="D14" s="178" t="s">
        <v>275</v>
      </c>
      <c r="E14" s="28" t="s">
        <v>276</v>
      </c>
      <c r="F14" s="30" t="s">
        <v>11</v>
      </c>
      <c r="G14" s="67">
        <v>1333333</v>
      </c>
      <c r="H14" s="14" t="s">
        <v>89</v>
      </c>
      <c r="I14" s="12"/>
    </row>
    <row r="15" spans="1:9" ht="16.5" customHeight="1">
      <c r="A15" s="5" t="s">
        <v>26</v>
      </c>
      <c r="B15" s="157" t="s">
        <v>277</v>
      </c>
      <c r="C15" s="9" t="s">
        <v>30</v>
      </c>
      <c r="D15" s="11" t="s">
        <v>278</v>
      </c>
      <c r="E15" s="214" t="s">
        <v>279</v>
      </c>
      <c r="F15" s="30" t="s">
        <v>11</v>
      </c>
      <c r="G15" s="67">
        <v>7920000</v>
      </c>
      <c r="H15" s="14" t="s">
        <v>89</v>
      </c>
      <c r="I15" s="12"/>
    </row>
    <row r="16" spans="1:9" ht="16.5" customHeight="1">
      <c r="A16" s="5" t="s">
        <v>26</v>
      </c>
      <c r="B16" s="9" t="s">
        <v>280</v>
      </c>
      <c r="C16" s="9" t="s">
        <v>30</v>
      </c>
      <c r="D16" s="179" t="s">
        <v>281</v>
      </c>
      <c r="E16" s="28" t="s">
        <v>282</v>
      </c>
      <c r="F16" s="30" t="s">
        <v>11</v>
      </c>
      <c r="G16" s="68">
        <v>1100000</v>
      </c>
      <c r="H16" s="13" t="s">
        <v>266</v>
      </c>
      <c r="I16" s="12"/>
    </row>
    <row r="17" spans="1:9">
      <c r="A17" s="5" t="s">
        <v>26</v>
      </c>
      <c r="B17" s="157" t="s">
        <v>277</v>
      </c>
      <c r="C17" s="9" t="s">
        <v>30</v>
      </c>
      <c r="D17" s="9" t="s">
        <v>283</v>
      </c>
      <c r="E17" s="215" t="s">
        <v>284</v>
      </c>
      <c r="F17" s="30" t="s">
        <v>11</v>
      </c>
      <c r="G17" s="69">
        <v>1100000</v>
      </c>
      <c r="H17" s="14" t="s">
        <v>89</v>
      </c>
      <c r="I17" s="9"/>
    </row>
    <row r="18" spans="1:9">
      <c r="A18" s="5" t="s">
        <v>26</v>
      </c>
      <c r="B18" s="86" t="s">
        <v>285</v>
      </c>
      <c r="C18" s="428" t="s">
        <v>286</v>
      </c>
      <c r="D18" s="180" t="s">
        <v>287</v>
      </c>
      <c r="E18" s="87" t="s">
        <v>273</v>
      </c>
      <c r="F18" s="88" t="s">
        <v>11</v>
      </c>
      <c r="G18" s="89">
        <v>6000000</v>
      </c>
      <c r="H18" s="90" t="s">
        <v>266</v>
      </c>
      <c r="I18" s="86"/>
    </row>
    <row r="19" spans="1:9">
      <c r="A19" s="76" t="s">
        <v>44</v>
      </c>
      <c r="B19" s="76"/>
      <c r="C19" s="76"/>
      <c r="D19" s="84"/>
      <c r="E19" s="84"/>
      <c r="F19" s="85"/>
      <c r="G19" s="80">
        <f>SUM(G11:G18)</f>
        <v>24032666</v>
      </c>
      <c r="H19" s="9"/>
      <c r="I19" s="9"/>
    </row>
    <row r="20" spans="1:9">
      <c r="D20" s="57"/>
      <c r="E20" s="57"/>
      <c r="F20" s="39"/>
      <c r="G20" s="83">
        <f>SUM(G8,G10,G19)</f>
        <v>168787135</v>
      </c>
    </row>
    <row r="21" spans="1:9">
      <c r="B21" s="175"/>
      <c r="D21" s="57"/>
      <c r="E21" s="57"/>
      <c r="F21" s="39"/>
      <c r="G21" s="83"/>
    </row>
    <row r="22" spans="1:9">
      <c r="B22" s="15" t="s">
        <v>288</v>
      </c>
      <c r="C22" s="15"/>
      <c r="D22" s="16"/>
      <c r="E22" s="16"/>
      <c r="G22" s="55"/>
    </row>
    <row r="23" spans="1:9">
      <c r="B23" s="17" t="s">
        <v>289</v>
      </c>
      <c r="C23" s="18"/>
    </row>
    <row r="24" spans="1:9" ht="23.25">
      <c r="B24" s="17" t="s">
        <v>290</v>
      </c>
      <c r="C24" s="19"/>
    </row>
    <row r="25" spans="1:9">
      <c r="B25" s="20" t="s">
        <v>291</v>
      </c>
      <c r="C25" s="19"/>
      <c r="E25" s="5" t="s">
        <v>85</v>
      </c>
    </row>
    <row r="26" spans="1:9">
      <c r="B26" s="21" t="s">
        <v>292</v>
      </c>
      <c r="C26" s="22"/>
      <c r="G26" s="55">
        <v>176497294</v>
      </c>
    </row>
    <row r="27" spans="1:9">
      <c r="B27" s="21" t="s">
        <v>293</v>
      </c>
      <c r="C27" s="2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F78F-065E-4517-9611-A285E064CB0C}">
  <dimension ref="A1:N25"/>
  <sheetViews>
    <sheetView workbookViewId="0">
      <selection activeCell="D4" sqref="D4"/>
    </sheetView>
  </sheetViews>
  <sheetFormatPr baseColWidth="10" defaultColWidth="8.7109375" defaultRowHeight="15"/>
  <cols>
    <col min="4" max="4" width="29" customWidth="1"/>
    <col min="7" max="7" width="13.140625" style="53" customWidth="1"/>
    <col min="8" max="8" width="14.5703125" customWidth="1"/>
    <col min="9" max="9" width="12.7109375" customWidth="1"/>
    <col min="10" max="10" width="13.42578125" customWidth="1"/>
    <col min="11" max="12" width="13.140625" customWidth="1"/>
    <col min="14" max="14" width="28.7109375" customWidth="1"/>
  </cols>
  <sheetData>
    <row r="1" spans="1:14">
      <c r="D1" s="49" t="s">
        <v>294</v>
      </c>
      <c r="E1" s="49"/>
      <c r="F1" s="49"/>
      <c r="G1" s="52"/>
    </row>
    <row r="2" spans="1:14">
      <c r="D2" s="49" t="s">
        <v>295</v>
      </c>
      <c r="E2" s="49"/>
      <c r="F2" s="49"/>
      <c r="G2" s="52"/>
    </row>
    <row r="4" spans="1:14">
      <c r="A4" s="47" t="s">
        <v>296</v>
      </c>
      <c r="B4" s="47" t="s">
        <v>297</v>
      </c>
      <c r="C4" s="47" t="s">
        <v>298</v>
      </c>
      <c r="D4" s="47" t="s">
        <v>47</v>
      </c>
      <c r="E4" s="47" t="s">
        <v>299</v>
      </c>
      <c r="F4" s="47" t="s">
        <v>300</v>
      </c>
      <c r="G4" s="54" t="s">
        <v>301</v>
      </c>
      <c r="H4" s="51" t="s">
        <v>302</v>
      </c>
      <c r="I4" s="47" t="s">
        <v>303</v>
      </c>
      <c r="J4" s="47" t="s">
        <v>304</v>
      </c>
      <c r="K4" s="47" t="s">
        <v>305</v>
      </c>
      <c r="L4" s="48" t="s">
        <v>306</v>
      </c>
      <c r="M4" s="47"/>
    </row>
    <row r="5" spans="1:14">
      <c r="G5" s="53" t="s">
        <v>307</v>
      </c>
      <c r="H5" s="50" t="s">
        <v>307</v>
      </c>
    </row>
    <row r="6" spans="1:14">
      <c r="A6" t="s">
        <v>308</v>
      </c>
      <c r="B6" t="s">
        <v>309</v>
      </c>
      <c r="C6" t="s">
        <v>310</v>
      </c>
      <c r="D6" t="s">
        <v>14</v>
      </c>
      <c r="E6" t="s">
        <v>311</v>
      </c>
      <c r="F6" t="s">
        <v>312</v>
      </c>
      <c r="G6" s="55">
        <v>146787</v>
      </c>
      <c r="H6" s="45">
        <v>149115</v>
      </c>
    </row>
    <row r="7" spans="1:14">
      <c r="A7" t="s">
        <v>308</v>
      </c>
      <c r="B7" t="s">
        <v>309</v>
      </c>
      <c r="C7" t="s">
        <v>310</v>
      </c>
      <c r="D7" t="s">
        <v>8</v>
      </c>
      <c r="E7" t="s">
        <v>311</v>
      </c>
      <c r="F7" t="s">
        <v>312</v>
      </c>
      <c r="G7" s="55">
        <v>3800</v>
      </c>
      <c r="H7" s="45">
        <v>3349</v>
      </c>
      <c r="I7" s="32">
        <v>3349</v>
      </c>
      <c r="J7" s="91"/>
    </row>
    <row r="8" spans="1:14">
      <c r="A8" t="s">
        <v>308</v>
      </c>
      <c r="B8" t="s">
        <v>309</v>
      </c>
      <c r="C8" t="s">
        <v>310</v>
      </c>
      <c r="D8" t="s">
        <v>26</v>
      </c>
      <c r="E8" t="s">
        <v>311</v>
      </c>
      <c r="F8" t="s">
        <v>312</v>
      </c>
      <c r="G8" s="55">
        <v>16723</v>
      </c>
      <c r="H8" s="45">
        <v>24032</v>
      </c>
      <c r="I8" s="32">
        <v>9938</v>
      </c>
      <c r="J8" s="91">
        <v>3741</v>
      </c>
      <c r="K8" s="32">
        <v>10353</v>
      </c>
      <c r="N8" s="32"/>
    </row>
    <row r="9" spans="1:14">
      <c r="A9" t="s">
        <v>308</v>
      </c>
      <c r="B9" t="s">
        <v>309</v>
      </c>
      <c r="C9" t="s">
        <v>310</v>
      </c>
      <c r="D9" t="s">
        <v>313</v>
      </c>
      <c r="E9" t="s">
        <v>311</v>
      </c>
      <c r="F9" t="s">
        <v>312</v>
      </c>
      <c r="G9" s="53">
        <v>0</v>
      </c>
      <c r="H9" s="50">
        <v>0</v>
      </c>
      <c r="I9">
        <v>0</v>
      </c>
    </row>
    <row r="10" spans="1:14">
      <c r="A10" s="46" t="s">
        <v>314</v>
      </c>
      <c r="B10" s="46"/>
      <c r="C10" s="46"/>
      <c r="D10" s="46"/>
      <c r="E10" s="46"/>
      <c r="F10" s="46"/>
      <c r="G10" s="56">
        <v>167310</v>
      </c>
      <c r="H10" s="45">
        <f>SUM(H6:H9)</f>
        <v>176496</v>
      </c>
      <c r="I10" s="46"/>
      <c r="J10" s="46"/>
      <c r="K10" s="46"/>
      <c r="L10" s="46"/>
      <c r="M10" s="46"/>
    </row>
    <row r="11" spans="1:14">
      <c r="H11" s="32"/>
    </row>
    <row r="12" spans="1:14">
      <c r="B12" t="s">
        <v>315</v>
      </c>
    </row>
    <row r="13" spans="1:14">
      <c r="B13" s="97" t="s">
        <v>316</v>
      </c>
    </row>
    <row r="15" spans="1:14">
      <c r="B15" s="92" t="s">
        <v>317</v>
      </c>
    </row>
    <row r="16" spans="1:14">
      <c r="B16" s="93" t="s">
        <v>318</v>
      </c>
    </row>
    <row r="17" spans="2:2">
      <c r="B17" s="93" t="s">
        <v>319</v>
      </c>
    </row>
    <row r="18" spans="2:2">
      <c r="B18" s="93" t="s">
        <v>320</v>
      </c>
    </row>
    <row r="19" spans="2:2">
      <c r="B19" s="94" t="s">
        <v>13</v>
      </c>
    </row>
    <row r="20" spans="2:2">
      <c r="B20" s="95" t="s">
        <v>321</v>
      </c>
    </row>
    <row r="21" spans="2:2">
      <c r="B21" s="96" t="s">
        <v>322</v>
      </c>
    </row>
    <row r="22" spans="2:2">
      <c r="B22" s="95" t="s">
        <v>323</v>
      </c>
    </row>
    <row r="23" spans="2:2">
      <c r="B23" s="96" t="s">
        <v>324</v>
      </c>
    </row>
    <row r="24" spans="2:2">
      <c r="B24" s="95" t="s">
        <v>325</v>
      </c>
    </row>
    <row r="25" spans="2:2">
      <c r="B25" s="96" t="s">
        <v>326</v>
      </c>
    </row>
  </sheetData>
  <hyperlinks>
    <hyperlink ref="B15" r:id="rId1" xr:uid="{368E6A57-F894-4D6B-9511-B0BA874B4F0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FE8A-E911-4449-AD7C-B63114237144}">
  <dimension ref="A2:I19"/>
  <sheetViews>
    <sheetView workbookViewId="0">
      <selection activeCell="C12" sqref="C12"/>
    </sheetView>
  </sheetViews>
  <sheetFormatPr baseColWidth="10" defaultColWidth="8.7109375" defaultRowHeight="15"/>
  <cols>
    <col min="1" max="1" width="43.42578125" customWidth="1"/>
    <col min="2" max="2" width="29" customWidth="1"/>
    <col min="3" max="3" width="41.42578125" customWidth="1"/>
    <col min="4" max="4" width="25.42578125" style="5" customWidth="1"/>
    <col min="5" max="5" width="19.85546875" customWidth="1"/>
    <col min="7" max="7" width="33" customWidth="1"/>
  </cols>
  <sheetData>
    <row r="2" spans="1:8">
      <c r="G2" s="31">
        <v>22676651.199999999</v>
      </c>
      <c r="H2" t="s">
        <v>327</v>
      </c>
    </row>
    <row r="3" spans="1:8">
      <c r="A3" s="3" t="s">
        <v>237</v>
      </c>
      <c r="B3" s="33">
        <v>33295.17</v>
      </c>
      <c r="C3" s="41"/>
      <c r="G3" s="31">
        <v>8502026.6400000006</v>
      </c>
      <c r="H3" t="s">
        <v>328</v>
      </c>
    </row>
    <row r="4" spans="1:8">
      <c r="A4" s="6" t="s">
        <v>244</v>
      </c>
      <c r="B4" s="33">
        <v>28204.79</v>
      </c>
      <c r="C4" s="41">
        <v>22676651.199999999</v>
      </c>
      <c r="D4" s="41">
        <v>22676651.199999999</v>
      </c>
      <c r="G4" s="31">
        <v>110226792</v>
      </c>
      <c r="H4" t="s">
        <v>329</v>
      </c>
    </row>
    <row r="5" spans="1:8">
      <c r="A5" s="6" t="s">
        <v>248</v>
      </c>
      <c r="B5" s="33">
        <v>10574.66</v>
      </c>
      <c r="C5" s="41">
        <v>8502026.6400000006</v>
      </c>
      <c r="D5" s="39">
        <v>8502026.6400000006</v>
      </c>
      <c r="G5" s="32">
        <v>7710159</v>
      </c>
      <c r="H5" t="s">
        <v>330</v>
      </c>
    </row>
    <row r="6" spans="1:8">
      <c r="A6" s="8" t="s">
        <v>253</v>
      </c>
      <c r="B6" s="34">
        <v>138098</v>
      </c>
      <c r="C6" s="41">
        <v>110226792</v>
      </c>
      <c r="D6" s="39">
        <v>110226792</v>
      </c>
      <c r="G6" s="32">
        <v>1505000</v>
      </c>
      <c r="H6" t="s">
        <v>331</v>
      </c>
    </row>
    <row r="7" spans="1:8">
      <c r="A7" s="10" t="s">
        <v>257</v>
      </c>
      <c r="B7" s="35">
        <v>9589.75</v>
      </c>
      <c r="C7" s="42">
        <v>7710159</v>
      </c>
      <c r="D7" s="39">
        <v>7710159</v>
      </c>
      <c r="G7" s="32">
        <v>1333333</v>
      </c>
      <c r="H7" t="s">
        <v>332</v>
      </c>
    </row>
    <row r="8" spans="1:8">
      <c r="A8" s="11" t="s">
        <v>333</v>
      </c>
      <c r="B8" s="36" t="s">
        <v>11</v>
      </c>
      <c r="C8" s="1">
        <v>1505000</v>
      </c>
      <c r="D8" s="44">
        <f>SUM(D4:D7)</f>
        <v>149115628.84</v>
      </c>
      <c r="G8" s="32">
        <v>7920000</v>
      </c>
      <c r="H8" t="s">
        <v>332</v>
      </c>
    </row>
    <row r="9" spans="1:8">
      <c r="A9" s="11" t="s">
        <v>334</v>
      </c>
      <c r="B9" s="36" t="s">
        <v>11</v>
      </c>
      <c r="C9" s="43">
        <v>1333333</v>
      </c>
      <c r="D9" s="39"/>
      <c r="E9" s="1">
        <v>1505000</v>
      </c>
      <c r="G9" s="32">
        <v>1100000</v>
      </c>
      <c r="H9" t="s">
        <v>332</v>
      </c>
    </row>
    <row r="10" spans="1:8">
      <c r="A10" s="11" t="s">
        <v>335</v>
      </c>
      <c r="B10" s="36" t="s">
        <v>11</v>
      </c>
      <c r="C10" s="40">
        <v>1333333</v>
      </c>
      <c r="E10" s="43">
        <v>1333333</v>
      </c>
      <c r="G10" s="32">
        <v>1100000</v>
      </c>
      <c r="H10" t="s">
        <v>332</v>
      </c>
    </row>
    <row r="11" spans="1:8">
      <c r="A11" s="11" t="s">
        <v>336</v>
      </c>
      <c r="B11" s="36" t="s">
        <v>11</v>
      </c>
      <c r="C11" s="40">
        <v>7920000</v>
      </c>
      <c r="E11" s="40">
        <v>1333333</v>
      </c>
      <c r="G11" s="32">
        <v>6000000</v>
      </c>
      <c r="H11" t="s">
        <v>337</v>
      </c>
    </row>
    <row r="12" spans="1:8">
      <c r="A12" s="9" t="s">
        <v>281</v>
      </c>
      <c r="B12" s="36" t="s">
        <v>11</v>
      </c>
      <c r="C12" s="24">
        <v>1100000</v>
      </c>
      <c r="E12" s="40">
        <v>7920000</v>
      </c>
      <c r="G12" s="31">
        <v>169407294.84</v>
      </c>
      <c r="H12" t="s">
        <v>44</v>
      </c>
    </row>
    <row r="13" spans="1:8">
      <c r="A13" s="9" t="s">
        <v>338</v>
      </c>
      <c r="B13" s="36" t="s">
        <v>11</v>
      </c>
      <c r="C13" s="42">
        <v>1100000</v>
      </c>
      <c r="E13" s="24">
        <v>1100000</v>
      </c>
    </row>
    <row r="14" spans="1:8">
      <c r="A14" s="9" t="s">
        <v>287</v>
      </c>
      <c r="C14" s="24">
        <v>6000000</v>
      </c>
      <c r="E14" s="42">
        <v>1100000</v>
      </c>
    </row>
    <row r="15" spans="1:8">
      <c r="C15" s="31">
        <f>SUM(C4:C14)</f>
        <v>169407294.84</v>
      </c>
      <c r="E15" s="24">
        <v>6000000</v>
      </c>
    </row>
    <row r="16" spans="1:8">
      <c r="B16" t="s">
        <v>339</v>
      </c>
      <c r="E16" s="45">
        <f>SUM(E9:E15)</f>
        <v>20291666</v>
      </c>
    </row>
    <row r="19" spans="7:9">
      <c r="G19" s="31">
        <v>26760317.699999999</v>
      </c>
      <c r="H19" t="s">
        <v>340</v>
      </c>
      <c r="I19" t="s">
        <v>341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0926-5ADE-43D8-A45A-4A93D17A1809}">
  <dimension ref="A1:I17"/>
  <sheetViews>
    <sheetView workbookViewId="0">
      <selection activeCell="E6" sqref="E6"/>
    </sheetView>
  </sheetViews>
  <sheetFormatPr baseColWidth="10" defaultColWidth="11.42578125" defaultRowHeight="15"/>
  <cols>
    <col min="1" max="1" width="77.42578125" style="5" customWidth="1"/>
    <col min="2" max="2" width="24.85546875" style="5" customWidth="1"/>
    <col min="3" max="3" width="32.7109375" style="5" customWidth="1"/>
    <col min="4" max="4" width="66.5703125" style="5" customWidth="1"/>
    <col min="5" max="5" width="40.5703125" style="5" customWidth="1"/>
    <col min="6" max="6" width="18.5703125" style="5" customWidth="1"/>
    <col min="7" max="7" width="29.28515625" style="53" customWidth="1"/>
    <col min="8" max="8" width="24.42578125" style="5" customWidth="1"/>
    <col min="9" max="9" width="43.42578125" style="5" customWidth="1"/>
    <col min="10" max="16384" width="11.42578125" style="5"/>
  </cols>
  <sheetData>
    <row r="1" spans="1:9" s="2" customFormat="1">
      <c r="A1" s="71"/>
      <c r="B1" s="72" t="s">
        <v>0</v>
      </c>
      <c r="C1" s="187" t="s">
        <v>1</v>
      </c>
      <c r="D1" s="182" t="s">
        <v>2</v>
      </c>
      <c r="E1" s="182" t="s">
        <v>3</v>
      </c>
      <c r="F1" s="182" t="s">
        <v>4</v>
      </c>
      <c r="G1" s="183" t="s">
        <v>5</v>
      </c>
      <c r="H1" s="182" t="s">
        <v>6</v>
      </c>
      <c r="I1" s="182" t="s">
        <v>7</v>
      </c>
    </row>
    <row r="2" spans="1:9" s="2" customFormat="1">
      <c r="A2" t="s">
        <v>14</v>
      </c>
      <c r="B2" s="2">
        <v>591821</v>
      </c>
      <c r="C2" s="2" t="s">
        <v>342</v>
      </c>
      <c r="D2" s="9" t="s">
        <v>237</v>
      </c>
      <c r="E2" s="184" t="s">
        <v>343</v>
      </c>
      <c r="F2" s="41" t="s">
        <v>344</v>
      </c>
      <c r="G2" s="190">
        <v>27990916</v>
      </c>
      <c r="H2" s="9" t="s">
        <v>81</v>
      </c>
      <c r="I2" s="185"/>
    </row>
    <row r="3" spans="1:9" s="2" customFormat="1">
      <c r="A3" t="s">
        <v>14</v>
      </c>
      <c r="B3" s="233">
        <v>65844</v>
      </c>
      <c r="C3" s="2" t="s">
        <v>345</v>
      </c>
      <c r="D3" s="10" t="s">
        <v>257</v>
      </c>
      <c r="E3" s="10" t="s">
        <v>346</v>
      </c>
      <c r="F3" s="41" t="s">
        <v>347</v>
      </c>
      <c r="G3" s="190">
        <v>8062000</v>
      </c>
      <c r="H3" s="9" t="s">
        <v>348</v>
      </c>
      <c r="I3" s="185"/>
    </row>
    <row r="4" spans="1:9" s="2" customFormat="1">
      <c r="A4" s="241" t="s">
        <v>44</v>
      </c>
      <c r="B4" s="242"/>
      <c r="C4" s="71"/>
      <c r="D4" s="84"/>
      <c r="E4" s="84"/>
      <c r="F4" s="85"/>
      <c r="G4" s="243">
        <f>SUM(G2:G3)</f>
        <v>36052916</v>
      </c>
      <c r="H4" s="9"/>
      <c r="I4" s="185"/>
    </row>
    <row r="5" spans="1:9">
      <c r="A5" s="16" t="s">
        <v>8</v>
      </c>
      <c r="B5" s="235" t="s">
        <v>349</v>
      </c>
      <c r="C5" s="234" t="s">
        <v>49</v>
      </c>
      <c r="D5" s="10" t="s">
        <v>350</v>
      </c>
      <c r="E5" s="10" t="s">
        <v>351</v>
      </c>
      <c r="F5" s="41" t="s">
        <v>352</v>
      </c>
      <c r="G5" s="186">
        <v>486376</v>
      </c>
      <c r="H5" s="9" t="s">
        <v>12</v>
      </c>
      <c r="I5" s="9" t="s">
        <v>353</v>
      </c>
    </row>
    <row r="6" spans="1:9">
      <c r="A6" s="16" t="s">
        <v>8</v>
      </c>
      <c r="B6" s="236" t="s">
        <v>354</v>
      </c>
      <c r="C6" s="11" t="s">
        <v>9</v>
      </c>
      <c r="D6" s="10" t="s">
        <v>10</v>
      </c>
      <c r="E6" s="13" t="s">
        <v>355</v>
      </c>
      <c r="F6" s="250"/>
      <c r="G6" s="251">
        <v>939600</v>
      </c>
      <c r="H6" s="9" t="s">
        <v>12</v>
      </c>
      <c r="I6" s="9"/>
    </row>
    <row r="7" spans="1:9">
      <c r="A7" s="74" t="s">
        <v>44</v>
      </c>
      <c r="B7" s="75"/>
      <c r="C7" s="75"/>
      <c r="D7" s="84"/>
      <c r="E7" s="77"/>
      <c r="F7" s="85"/>
      <c r="G7" s="248">
        <f>SUM(G5:G6)</f>
        <v>1425976</v>
      </c>
      <c r="H7" s="12"/>
      <c r="I7" s="9"/>
    </row>
    <row r="8" spans="1:9" ht="19.5" customHeight="1">
      <c r="A8" s="5" t="s">
        <v>26</v>
      </c>
      <c r="B8" s="82" t="s">
        <v>356</v>
      </c>
      <c r="C8" s="178" t="s">
        <v>27</v>
      </c>
      <c r="D8" s="216" t="s">
        <v>357</v>
      </c>
      <c r="E8" s="268" t="s">
        <v>276</v>
      </c>
      <c r="F8" s="30" t="s">
        <v>11</v>
      </c>
      <c r="G8" s="65">
        <v>1505000</v>
      </c>
      <c r="H8" s="249" t="s">
        <v>358</v>
      </c>
      <c r="I8" s="189"/>
    </row>
    <row r="9" spans="1:9" ht="19.5" customHeight="1">
      <c r="A9" s="207" t="s">
        <v>26</v>
      </c>
      <c r="B9" s="82" t="s">
        <v>359</v>
      </c>
      <c r="C9" s="60" t="s">
        <v>27</v>
      </c>
      <c r="D9" s="13" t="s">
        <v>360</v>
      </c>
      <c r="E9" s="151" t="s">
        <v>361</v>
      </c>
      <c r="F9" s="252" t="s">
        <v>11</v>
      </c>
      <c r="G9" s="208">
        <v>1505000</v>
      </c>
      <c r="H9" s="188" t="s">
        <v>358</v>
      </c>
      <c r="I9" s="189"/>
    </row>
    <row r="10" spans="1:9" ht="19.5" customHeight="1">
      <c r="A10" s="5" t="s">
        <v>26</v>
      </c>
      <c r="B10" s="81" t="s">
        <v>362</v>
      </c>
      <c r="C10" s="9" t="s">
        <v>27</v>
      </c>
      <c r="D10" s="210" t="s">
        <v>363</v>
      </c>
      <c r="E10" s="151" t="s">
        <v>361</v>
      </c>
      <c r="F10" s="209" t="s">
        <v>11</v>
      </c>
      <c r="G10" s="70">
        <v>3741000</v>
      </c>
      <c r="H10" s="14" t="s">
        <v>358</v>
      </c>
      <c r="I10" s="12"/>
    </row>
    <row r="11" spans="1:9" ht="16.5" customHeight="1">
      <c r="A11" s="5" t="s">
        <v>26</v>
      </c>
      <c r="B11" s="157" t="s">
        <v>364</v>
      </c>
      <c r="C11" s="9" t="s">
        <v>30</v>
      </c>
      <c r="D11" s="156" t="s">
        <v>221</v>
      </c>
      <c r="E11" s="210" t="s">
        <v>365</v>
      </c>
      <c r="F11" s="88" t="s">
        <v>11</v>
      </c>
      <c r="G11" s="67">
        <v>1333333</v>
      </c>
      <c r="H11" s="14" t="s">
        <v>358</v>
      </c>
      <c r="I11" s="12"/>
    </row>
    <row r="12" spans="1:9" ht="16.5" customHeight="1">
      <c r="A12" s="5" t="s">
        <v>26</v>
      </c>
      <c r="B12" s="157" t="s">
        <v>366</v>
      </c>
      <c r="C12" s="11" t="s">
        <v>30</v>
      </c>
      <c r="D12" s="178" t="s">
        <v>278</v>
      </c>
      <c r="E12" s="266" t="s">
        <v>367</v>
      </c>
      <c r="F12" s="88" t="s">
        <v>11</v>
      </c>
      <c r="G12" s="245">
        <v>7920000</v>
      </c>
      <c r="H12" s="14" t="s">
        <v>358</v>
      </c>
      <c r="I12" s="12"/>
    </row>
    <row r="13" spans="1:9">
      <c r="B13" s="207" t="s">
        <v>368</v>
      </c>
      <c r="C13" s="5" t="s">
        <v>30</v>
      </c>
      <c r="D13" s="179" t="s">
        <v>283</v>
      </c>
      <c r="E13" s="267" t="s">
        <v>369</v>
      </c>
      <c r="F13" s="9"/>
      <c r="G13" s="190">
        <v>1100000</v>
      </c>
      <c r="H13" s="244" t="s">
        <v>370</v>
      </c>
    </row>
    <row r="14" spans="1:9">
      <c r="A14" s="76" t="s">
        <v>44</v>
      </c>
      <c r="B14" s="76"/>
      <c r="C14" s="75"/>
      <c r="D14" s="84"/>
      <c r="E14" s="84"/>
      <c r="F14" s="246"/>
      <c r="G14" s="247">
        <f>SUM(G8:G13)</f>
        <v>17104333</v>
      </c>
      <c r="H14" s="9"/>
      <c r="I14" s="9"/>
    </row>
    <row r="16" spans="1:9">
      <c r="G16" s="55"/>
    </row>
    <row r="17" spans="7:7">
      <c r="G17" s="55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D227-2CF9-4D5F-92A5-525FB5F549C7}">
  <dimension ref="A1:I12"/>
  <sheetViews>
    <sheetView topLeftCell="B1" workbookViewId="0">
      <selection activeCell="D3" sqref="D3:E4"/>
    </sheetView>
  </sheetViews>
  <sheetFormatPr baseColWidth="10" defaultColWidth="11.42578125" defaultRowHeight="15"/>
  <cols>
    <col min="1" max="1" width="18.85546875" style="5" customWidth="1"/>
    <col min="2" max="2" width="17.85546875" style="5" customWidth="1"/>
    <col min="3" max="3" width="32.7109375" style="5" customWidth="1"/>
    <col min="4" max="4" width="66.5703125" style="5" customWidth="1"/>
    <col min="5" max="5" width="35.85546875" style="5" customWidth="1"/>
    <col min="6" max="6" width="4.85546875" style="5" customWidth="1"/>
    <col min="7" max="7" width="29.28515625" style="53" customWidth="1"/>
    <col min="8" max="8" width="24.42578125" style="5" customWidth="1"/>
    <col min="9" max="9" width="43.42578125" style="5" customWidth="1"/>
    <col min="10" max="16384" width="11.42578125" style="5"/>
  </cols>
  <sheetData>
    <row r="1" spans="1:9" s="2" customFormat="1">
      <c r="A1" s="71"/>
      <c r="B1" s="72" t="s">
        <v>0</v>
      </c>
      <c r="C1" s="187" t="s">
        <v>1</v>
      </c>
      <c r="D1" s="182" t="s">
        <v>2</v>
      </c>
      <c r="E1" s="182" t="s">
        <v>3</v>
      </c>
      <c r="F1" s="182" t="s">
        <v>4</v>
      </c>
      <c r="G1" s="183" t="s">
        <v>5</v>
      </c>
      <c r="H1" s="182" t="s">
        <v>6</v>
      </c>
      <c r="I1" s="182" t="s">
        <v>7</v>
      </c>
    </row>
    <row r="2" spans="1:9" ht="19.5" customHeight="1">
      <c r="A2" s="5" t="s">
        <v>26</v>
      </c>
      <c r="B2" s="11"/>
      <c r="C2" s="11" t="s">
        <v>27</v>
      </c>
      <c r="D2" s="206" t="s">
        <v>371</v>
      </c>
      <c r="E2" s="211"/>
      <c r="F2" s="212" t="s">
        <v>11</v>
      </c>
      <c r="G2" s="213">
        <v>1505000</v>
      </c>
      <c r="H2" s="188"/>
      <c r="I2" s="189"/>
    </row>
    <row r="3" spans="1:9" ht="16.5" customHeight="1">
      <c r="A3" s="5" t="s">
        <v>26</v>
      </c>
      <c r="B3" s="29"/>
      <c r="C3" s="9" t="s">
        <v>30</v>
      </c>
      <c r="D3" s="155" t="s">
        <v>221</v>
      </c>
      <c r="E3" s="156"/>
      <c r="F3" s="88" t="s">
        <v>11</v>
      </c>
      <c r="G3" s="67">
        <v>1333333</v>
      </c>
      <c r="H3" s="14"/>
      <c r="I3" s="12"/>
    </row>
    <row r="4" spans="1:9" ht="16.5" customHeight="1">
      <c r="A4" s="5" t="s">
        <v>26</v>
      </c>
      <c r="B4" s="29"/>
      <c r="C4" s="11" t="s">
        <v>30</v>
      </c>
      <c r="D4" s="11" t="s">
        <v>278</v>
      </c>
      <c r="E4" s="29"/>
      <c r="F4" s="30" t="s">
        <v>11</v>
      </c>
      <c r="G4" s="152">
        <v>7920000</v>
      </c>
      <c r="H4" s="14"/>
      <c r="I4" s="12"/>
    </row>
    <row r="5" spans="1:9" ht="16.5" customHeight="1">
      <c r="A5" s="5" t="s">
        <v>26</v>
      </c>
      <c r="C5" s="11"/>
      <c r="D5" s="9" t="s">
        <v>37</v>
      </c>
      <c r="E5" s="151"/>
      <c r="F5" s="30"/>
      <c r="G5" s="161">
        <v>19000000</v>
      </c>
      <c r="H5" s="14"/>
      <c r="I5" s="12"/>
    </row>
    <row r="6" spans="1:9">
      <c r="A6" s="5" t="s">
        <v>26</v>
      </c>
      <c r="B6" s="29"/>
      <c r="C6" s="11" t="s">
        <v>30</v>
      </c>
      <c r="D6" s="9" t="s">
        <v>225</v>
      </c>
      <c r="E6" s="151"/>
      <c r="F6" s="30" t="s">
        <v>11</v>
      </c>
      <c r="G6" s="153">
        <v>1100000</v>
      </c>
      <c r="H6" s="14"/>
      <c r="I6" s="9"/>
    </row>
    <row r="7" spans="1:9">
      <c r="A7" s="5" t="s">
        <v>26</v>
      </c>
      <c r="C7" s="5" t="s">
        <v>30</v>
      </c>
      <c r="D7" s="9" t="s">
        <v>283</v>
      </c>
      <c r="G7" s="69">
        <v>1100000</v>
      </c>
      <c r="H7" s="14"/>
    </row>
    <row r="8" spans="1:9">
      <c r="A8" s="218" t="s">
        <v>26</v>
      </c>
      <c r="B8" s="217"/>
      <c r="C8" s="178" t="s">
        <v>33</v>
      </c>
      <c r="D8" s="179" t="s">
        <v>372</v>
      </c>
      <c r="E8" s="231"/>
      <c r="F8" s="220" t="s">
        <v>11</v>
      </c>
      <c r="G8" s="232">
        <v>6042582</v>
      </c>
      <c r="H8" s="14"/>
      <c r="I8" s="9"/>
    </row>
    <row r="9" spans="1:9">
      <c r="A9" s="76" t="s">
        <v>44</v>
      </c>
      <c r="B9" s="76"/>
      <c r="C9" s="75"/>
      <c r="D9" s="84"/>
      <c r="E9" s="84"/>
      <c r="F9" s="85"/>
      <c r="G9" s="154">
        <f>SUM(G2:G6)</f>
        <v>30858333</v>
      </c>
      <c r="H9" s="9"/>
      <c r="I9" s="9"/>
    </row>
    <row r="11" spans="1:9">
      <c r="G11" s="55"/>
    </row>
    <row r="12" spans="1:9">
      <c r="G12" s="55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7845-681B-4669-A7BF-7F0A30D68272}">
  <dimension ref="A1:K5"/>
  <sheetViews>
    <sheetView workbookViewId="0">
      <selection activeCell="G5" sqref="G5"/>
    </sheetView>
  </sheetViews>
  <sheetFormatPr baseColWidth="10" defaultColWidth="8.7109375" defaultRowHeight="15"/>
  <cols>
    <col min="3" max="3" width="26.42578125" customWidth="1"/>
    <col min="4" max="4" width="36.42578125" customWidth="1"/>
    <col min="7" max="7" width="23.28515625" customWidth="1"/>
    <col min="8" max="8" width="15.140625" customWidth="1"/>
    <col min="9" max="9" width="19.28515625" customWidth="1"/>
    <col min="10" max="10" width="16.140625" customWidth="1"/>
  </cols>
  <sheetData>
    <row r="1" spans="1:11">
      <c r="A1" s="440" t="s">
        <v>296</v>
      </c>
      <c r="B1" s="440" t="s">
        <v>297</v>
      </c>
      <c r="C1" s="440" t="s">
        <v>298</v>
      </c>
      <c r="D1" s="440" t="s">
        <v>47</v>
      </c>
      <c r="E1" s="440" t="s">
        <v>299</v>
      </c>
      <c r="F1" s="440" t="s">
        <v>300</v>
      </c>
      <c r="G1" s="192" t="s">
        <v>373</v>
      </c>
      <c r="H1" s="192" t="s">
        <v>374</v>
      </c>
      <c r="I1" s="176" t="s">
        <v>375</v>
      </c>
      <c r="J1" s="176" t="s">
        <v>376</v>
      </c>
    </row>
    <row r="2" spans="1:11">
      <c r="A2" s="440"/>
      <c r="B2" s="440"/>
      <c r="C2" s="440"/>
      <c r="D2" s="440"/>
      <c r="E2" s="440"/>
      <c r="F2" s="440"/>
      <c r="G2" s="192" t="s">
        <v>307</v>
      </c>
      <c r="H2" s="203" t="s">
        <v>13</v>
      </c>
      <c r="I2" s="177" t="s">
        <v>13</v>
      </c>
      <c r="J2" s="177" t="s">
        <v>13</v>
      </c>
    </row>
    <row r="3" spans="1:11" ht="36.75">
      <c r="A3" s="193" t="s">
        <v>308</v>
      </c>
      <c r="B3" s="193" t="s">
        <v>309</v>
      </c>
      <c r="C3" s="194" t="s">
        <v>310</v>
      </c>
      <c r="D3" s="195" t="s">
        <v>14</v>
      </c>
      <c r="E3" s="196"/>
      <c r="F3" s="193" t="s">
        <v>312</v>
      </c>
      <c r="G3" s="201">
        <v>36052916</v>
      </c>
      <c r="H3" s="197">
        <v>36052916</v>
      </c>
      <c r="I3" s="200"/>
      <c r="J3" s="200"/>
    </row>
    <row r="4" spans="1:11" ht="37.5" customHeight="1">
      <c r="A4" s="193" t="s">
        <v>308</v>
      </c>
      <c r="B4" s="193" t="s">
        <v>309</v>
      </c>
      <c r="C4" s="194" t="s">
        <v>310</v>
      </c>
      <c r="D4" s="194" t="s">
        <v>8</v>
      </c>
      <c r="E4" s="194" t="s">
        <v>311</v>
      </c>
      <c r="F4" s="193" t="s">
        <v>312</v>
      </c>
      <c r="G4" s="191">
        <v>1425976</v>
      </c>
      <c r="H4" s="197"/>
      <c r="I4" s="197">
        <v>1425976</v>
      </c>
      <c r="J4" s="193" t="s">
        <v>13</v>
      </c>
      <c r="K4" s="32"/>
    </row>
    <row r="5" spans="1:11" ht="37.5" customHeight="1">
      <c r="A5" s="193" t="s">
        <v>308</v>
      </c>
      <c r="B5" s="193" t="s">
        <v>309</v>
      </c>
      <c r="C5" s="194" t="s">
        <v>310</v>
      </c>
      <c r="D5" s="194" t="s">
        <v>26</v>
      </c>
      <c r="E5" s="194" t="s">
        <v>311</v>
      </c>
      <c r="F5" s="193" t="s">
        <v>312</v>
      </c>
      <c r="G5" s="202">
        <v>16699333</v>
      </c>
      <c r="H5" s="198">
        <v>2200000</v>
      </c>
      <c r="I5" s="193" t="s">
        <v>13</v>
      </c>
      <c r="J5" s="199">
        <v>14499333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2B58-B0E7-431E-9475-D3F9D4537D17}">
  <dimension ref="A1:V15"/>
  <sheetViews>
    <sheetView topLeftCell="K1" workbookViewId="0">
      <selection activeCell="M24" sqref="M24"/>
    </sheetView>
  </sheetViews>
  <sheetFormatPr baseColWidth="10" defaultColWidth="8.7109375" defaultRowHeight="14.25" customHeight="1"/>
  <cols>
    <col min="3" max="3" width="35.7109375" customWidth="1"/>
    <col min="4" max="4" width="34.5703125" customWidth="1"/>
    <col min="15" max="15" width="16" customWidth="1"/>
    <col min="16" max="16" width="10.85546875" bestFit="1" customWidth="1"/>
    <col min="17" max="17" width="10.5703125" customWidth="1"/>
  </cols>
  <sheetData>
    <row r="1" spans="1:22" ht="14.2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 t="s">
        <v>13</v>
      </c>
      <c r="N1" s="98" t="s">
        <v>377</v>
      </c>
      <c r="O1" s="98"/>
      <c r="P1" s="98"/>
      <c r="Q1" s="98"/>
      <c r="R1" s="98"/>
      <c r="S1" s="98"/>
      <c r="T1" s="98"/>
      <c r="U1" s="98"/>
      <c r="V1" s="98"/>
    </row>
    <row r="2" spans="1:22" ht="14.25" customHeight="1">
      <c r="A2" s="100"/>
      <c r="B2" s="100"/>
      <c r="C2" s="101"/>
      <c r="D2" s="102" t="s">
        <v>294</v>
      </c>
      <c r="E2" s="102"/>
      <c r="F2" s="102"/>
      <c r="G2" s="102"/>
      <c r="H2" s="102"/>
      <c r="I2" s="102"/>
      <c r="J2" s="102"/>
      <c r="K2" s="101"/>
      <c r="L2" s="101"/>
      <c r="M2" s="103" t="s">
        <v>13</v>
      </c>
      <c r="N2" s="98" t="s">
        <v>378</v>
      </c>
      <c r="O2" s="98"/>
      <c r="P2" s="101"/>
      <c r="Q2" s="101"/>
      <c r="R2" s="101"/>
      <c r="S2" s="101"/>
      <c r="T2" s="101"/>
      <c r="U2" s="101"/>
      <c r="V2" s="101"/>
    </row>
    <row r="3" spans="1:22" ht="14.25" customHeight="1">
      <c r="A3" s="104"/>
      <c r="B3" s="104"/>
      <c r="C3" s="98"/>
      <c r="D3" s="105" t="s">
        <v>295</v>
      </c>
      <c r="E3" s="105"/>
      <c r="F3" s="98"/>
      <c r="G3" s="98"/>
      <c r="H3" s="98"/>
      <c r="I3" s="98"/>
      <c r="J3" s="98"/>
      <c r="K3" s="98"/>
      <c r="L3" s="98"/>
      <c r="M3" s="106" t="s">
        <v>13</v>
      </c>
      <c r="N3" s="98" t="s">
        <v>379</v>
      </c>
      <c r="O3" s="98"/>
      <c r="P3" s="98"/>
      <c r="Q3" s="98"/>
      <c r="R3" s="98"/>
      <c r="S3" s="98"/>
      <c r="T3" s="98"/>
      <c r="U3" s="98"/>
      <c r="V3" s="98"/>
    </row>
    <row r="4" spans="1:22" ht="14.2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4.25" customHeight="1">
      <c r="A5" s="443" t="s">
        <v>296</v>
      </c>
      <c r="B5" s="443" t="s">
        <v>297</v>
      </c>
      <c r="C5" s="443" t="s">
        <v>298</v>
      </c>
      <c r="D5" s="443" t="s">
        <v>47</v>
      </c>
      <c r="E5" s="443" t="s">
        <v>299</v>
      </c>
      <c r="F5" s="443" t="s">
        <v>300</v>
      </c>
      <c r="G5" s="441" t="s">
        <v>380</v>
      </c>
      <c r="H5" s="442"/>
      <c r="I5" s="107" t="s">
        <v>381</v>
      </c>
      <c r="J5" s="107" t="s">
        <v>382</v>
      </c>
      <c r="K5" s="107" t="s">
        <v>383</v>
      </c>
      <c r="L5" s="107" t="s">
        <v>384</v>
      </c>
      <c r="M5" s="107" t="s">
        <v>385</v>
      </c>
      <c r="N5" s="107" t="s">
        <v>386</v>
      </c>
      <c r="O5" s="108" t="s">
        <v>301</v>
      </c>
      <c r="P5" s="108" t="s">
        <v>373</v>
      </c>
      <c r="Q5" s="128" t="s">
        <v>387</v>
      </c>
      <c r="R5" s="109" t="s">
        <v>388</v>
      </c>
      <c r="S5" s="316" t="s">
        <v>389</v>
      </c>
      <c r="T5" s="109" t="s">
        <v>390</v>
      </c>
      <c r="U5" s="109" t="s">
        <v>391</v>
      </c>
      <c r="V5" s="109" t="s">
        <v>392</v>
      </c>
    </row>
    <row r="6" spans="1:22" ht="14.25" customHeight="1">
      <c r="A6" s="444"/>
      <c r="B6" s="444"/>
      <c r="C6" s="444"/>
      <c r="D6" s="444"/>
      <c r="E6" s="444"/>
      <c r="F6" s="444"/>
      <c r="G6" s="110" t="s">
        <v>393</v>
      </c>
      <c r="H6" s="111" t="s">
        <v>307</v>
      </c>
      <c r="I6" s="112" t="s">
        <v>307</v>
      </c>
      <c r="J6" s="113" t="s">
        <v>307</v>
      </c>
      <c r="K6" s="113" t="s">
        <v>307</v>
      </c>
      <c r="L6" s="113" t="s">
        <v>307</v>
      </c>
      <c r="M6" s="113" t="s">
        <v>307</v>
      </c>
      <c r="N6" s="113" t="s">
        <v>307</v>
      </c>
      <c r="O6" s="114" t="s">
        <v>307</v>
      </c>
      <c r="P6" s="114" t="s">
        <v>307</v>
      </c>
      <c r="Q6" s="115" t="s">
        <v>307</v>
      </c>
      <c r="R6" s="115" t="s">
        <v>307</v>
      </c>
      <c r="S6" s="115" t="s">
        <v>307</v>
      </c>
      <c r="T6" s="115" t="s">
        <v>307</v>
      </c>
      <c r="U6" s="115" t="s">
        <v>307</v>
      </c>
      <c r="V6" s="115" t="s">
        <v>307</v>
      </c>
    </row>
    <row r="7" spans="1:22" ht="14.25" customHeight="1">
      <c r="A7" s="116" t="s">
        <v>308</v>
      </c>
      <c r="B7" s="117" t="s">
        <v>394</v>
      </c>
      <c r="C7" s="118" t="s">
        <v>395</v>
      </c>
      <c r="D7" s="118" t="s">
        <v>396</v>
      </c>
      <c r="E7" s="118" t="s">
        <v>311</v>
      </c>
      <c r="F7" s="118" t="s">
        <v>397</v>
      </c>
      <c r="G7" s="119">
        <v>1</v>
      </c>
      <c r="H7" s="120">
        <v>160000</v>
      </c>
      <c r="I7" s="121" t="s">
        <v>13</v>
      </c>
      <c r="J7" s="122" t="s">
        <v>13</v>
      </c>
      <c r="K7" s="122" t="s">
        <v>13</v>
      </c>
      <c r="L7" s="122" t="s">
        <v>13</v>
      </c>
      <c r="M7" s="122" t="s">
        <v>13</v>
      </c>
      <c r="N7" s="122" t="s">
        <v>13</v>
      </c>
      <c r="O7" s="124">
        <v>160000</v>
      </c>
      <c r="P7" s="123" t="s">
        <v>13</v>
      </c>
      <c r="Q7" s="123" t="s">
        <v>13</v>
      </c>
      <c r="R7" s="123" t="s">
        <v>13</v>
      </c>
      <c r="S7" s="123" t="s">
        <v>13</v>
      </c>
      <c r="T7" s="123" t="s">
        <v>13</v>
      </c>
      <c r="U7" s="124">
        <v>160000</v>
      </c>
      <c r="V7" s="123">
        <v>0</v>
      </c>
    </row>
    <row r="8" spans="1:22" ht="14.25" customHeight="1">
      <c r="A8" s="116" t="s">
        <v>308</v>
      </c>
      <c r="B8" s="117" t="s">
        <v>394</v>
      </c>
      <c r="C8" s="118" t="s">
        <v>395</v>
      </c>
      <c r="D8" s="118" t="s">
        <v>398</v>
      </c>
      <c r="E8" s="118" t="s">
        <v>311</v>
      </c>
      <c r="F8" s="118" t="s">
        <v>312</v>
      </c>
      <c r="G8" s="117">
        <v>1</v>
      </c>
      <c r="H8" s="125">
        <v>112000</v>
      </c>
      <c r="I8" s="121" t="s">
        <v>13</v>
      </c>
      <c r="J8" s="122" t="s">
        <v>13</v>
      </c>
      <c r="K8" s="122" t="s">
        <v>13</v>
      </c>
      <c r="L8" s="122" t="s">
        <v>13</v>
      </c>
      <c r="M8" s="122" t="s">
        <v>13</v>
      </c>
      <c r="N8" s="122" t="s">
        <v>13</v>
      </c>
      <c r="O8" s="122" t="s">
        <v>13</v>
      </c>
      <c r="P8" s="122" t="s">
        <v>13</v>
      </c>
      <c r="Q8" s="122" t="s">
        <v>13</v>
      </c>
      <c r="R8" s="126">
        <v>112000</v>
      </c>
      <c r="S8" s="122" t="s">
        <v>13</v>
      </c>
      <c r="T8" s="122" t="s">
        <v>13</v>
      </c>
      <c r="U8" s="126">
        <v>112000</v>
      </c>
      <c r="V8" s="122">
        <v>0</v>
      </c>
    </row>
    <row r="9" spans="1:22" s="269" customFormat="1" ht="14.25" customHeight="1">
      <c r="A9" s="162" t="s">
        <v>308</v>
      </c>
      <c r="B9" s="163" t="s">
        <v>309</v>
      </c>
      <c r="C9" s="164" t="s">
        <v>310</v>
      </c>
      <c r="D9" s="164" t="s">
        <v>14</v>
      </c>
      <c r="E9" s="164" t="s">
        <v>311</v>
      </c>
      <c r="F9" s="163" t="s">
        <v>312</v>
      </c>
      <c r="G9" s="163">
        <v>12</v>
      </c>
      <c r="H9" s="165">
        <v>329603</v>
      </c>
      <c r="I9" s="166" t="s">
        <v>13</v>
      </c>
      <c r="J9" s="167" t="s">
        <v>13</v>
      </c>
      <c r="K9" s="168">
        <v>3263</v>
      </c>
      <c r="L9" s="167" t="s">
        <v>13</v>
      </c>
      <c r="M9" s="167">
        <v>0</v>
      </c>
      <c r="N9" s="168">
        <v>27748</v>
      </c>
      <c r="O9" s="168">
        <v>146787</v>
      </c>
      <c r="P9" s="167">
        <v>0</v>
      </c>
      <c r="Q9" s="167">
        <v>0</v>
      </c>
      <c r="R9" s="168">
        <v>35860</v>
      </c>
      <c r="S9" s="168">
        <v>110034</v>
      </c>
      <c r="T9" s="168">
        <v>87014</v>
      </c>
      <c r="U9" s="168">
        <v>300672</v>
      </c>
      <c r="V9" s="168">
        <v>28931</v>
      </c>
    </row>
    <row r="10" spans="1:22" s="290" customFormat="1" ht="14.25" customHeight="1">
      <c r="A10" s="283" t="s">
        <v>308</v>
      </c>
      <c r="B10" s="284" t="s">
        <v>309</v>
      </c>
      <c r="C10" s="285" t="s">
        <v>310</v>
      </c>
      <c r="D10" s="285" t="s">
        <v>8</v>
      </c>
      <c r="E10" s="285" t="s">
        <v>311</v>
      </c>
      <c r="F10" s="284" t="s">
        <v>312</v>
      </c>
      <c r="G10" s="284">
        <v>3</v>
      </c>
      <c r="H10" s="286">
        <v>56369</v>
      </c>
      <c r="I10" s="287">
        <v>2140</v>
      </c>
      <c r="J10" s="288">
        <v>2649</v>
      </c>
      <c r="K10" s="288">
        <v>2427</v>
      </c>
      <c r="L10" s="289" t="s">
        <v>13</v>
      </c>
      <c r="M10" s="288">
        <v>6473</v>
      </c>
      <c r="N10" s="289">
        <v>536</v>
      </c>
      <c r="O10" s="288">
        <v>3800</v>
      </c>
      <c r="P10" s="288">
        <v>486</v>
      </c>
      <c r="Q10" s="288">
        <v>4561</v>
      </c>
      <c r="R10" s="288">
        <v>3865</v>
      </c>
      <c r="S10" s="288">
        <v>3530</v>
      </c>
      <c r="T10" s="288">
        <v>4402</v>
      </c>
      <c r="U10" s="288">
        <v>53611</v>
      </c>
      <c r="V10" s="288">
        <v>2758</v>
      </c>
    </row>
    <row r="11" spans="1:22" s="46" customFormat="1" ht="14.25" customHeight="1">
      <c r="A11" s="169" t="s">
        <v>308</v>
      </c>
      <c r="B11" s="170" t="s">
        <v>309</v>
      </c>
      <c r="C11" s="127" t="s">
        <v>310</v>
      </c>
      <c r="D11" s="127" t="s">
        <v>26</v>
      </c>
      <c r="E11" s="127" t="s">
        <v>311</v>
      </c>
      <c r="F11" s="170" t="s">
        <v>312</v>
      </c>
      <c r="G11" s="170">
        <v>7</v>
      </c>
      <c r="H11" s="171">
        <v>304719</v>
      </c>
      <c r="I11" s="173" t="s">
        <v>13</v>
      </c>
      <c r="J11" s="172">
        <v>1100</v>
      </c>
      <c r="K11" s="172">
        <v>10341</v>
      </c>
      <c r="L11" s="172">
        <v>9100</v>
      </c>
      <c r="M11" s="172">
        <v>10300</v>
      </c>
      <c r="N11" s="172">
        <v>1873</v>
      </c>
      <c r="O11" s="172">
        <v>16723</v>
      </c>
      <c r="P11" s="174">
        <v>27373</v>
      </c>
      <c r="Q11" s="172">
        <v>26427</v>
      </c>
      <c r="R11" s="172">
        <v>49115</v>
      </c>
      <c r="S11" s="172">
        <v>14830</v>
      </c>
      <c r="T11" s="172">
        <v>65427</v>
      </c>
      <c r="U11" s="172">
        <v>241396</v>
      </c>
      <c r="V11" s="172">
        <v>63323</v>
      </c>
    </row>
    <row r="12" spans="1:22" s="50" customFormat="1" ht="14.25" customHeight="1">
      <c r="A12" s="162" t="s">
        <v>308</v>
      </c>
      <c r="B12" s="163" t="s">
        <v>309</v>
      </c>
      <c r="C12" s="164" t="s">
        <v>310</v>
      </c>
      <c r="D12" s="164" t="s">
        <v>313</v>
      </c>
      <c r="E12" s="164" t="s">
        <v>311</v>
      </c>
      <c r="F12" s="163" t="s">
        <v>312</v>
      </c>
      <c r="G12" s="163">
        <v>8</v>
      </c>
      <c r="H12" s="165">
        <v>12648922</v>
      </c>
      <c r="I12" s="166" t="s">
        <v>13</v>
      </c>
      <c r="J12" s="167" t="s">
        <v>13</v>
      </c>
      <c r="K12" s="167" t="s">
        <v>13</v>
      </c>
      <c r="L12" s="167" t="s">
        <v>13</v>
      </c>
      <c r="M12" s="167">
        <v>0</v>
      </c>
      <c r="N12" s="168">
        <v>12648922</v>
      </c>
      <c r="O12" s="167">
        <v>0</v>
      </c>
      <c r="P12" s="167">
        <v>0</v>
      </c>
      <c r="Q12" s="167">
        <v>0</v>
      </c>
      <c r="R12" s="167">
        <v>0</v>
      </c>
      <c r="S12" s="167">
        <v>0</v>
      </c>
      <c r="T12" s="167">
        <v>0</v>
      </c>
      <c r="U12" s="168">
        <v>12648922</v>
      </c>
      <c r="V12" s="167">
        <v>0</v>
      </c>
    </row>
    <row r="13" spans="1:22" ht="14.25" customHeight="1">
      <c r="A13" s="116" t="s">
        <v>308</v>
      </c>
      <c r="B13" s="117" t="s">
        <v>399</v>
      </c>
      <c r="C13" s="118" t="s">
        <v>400</v>
      </c>
      <c r="D13" s="117" t="s">
        <v>401</v>
      </c>
      <c r="E13" s="118" t="s">
        <v>311</v>
      </c>
      <c r="F13" s="117" t="s">
        <v>312</v>
      </c>
      <c r="G13" s="117">
        <v>1</v>
      </c>
      <c r="H13" s="125">
        <v>160000</v>
      </c>
      <c r="I13" s="121" t="s">
        <v>13</v>
      </c>
      <c r="J13" s="122" t="s">
        <v>13</v>
      </c>
      <c r="K13" s="122" t="s">
        <v>13</v>
      </c>
      <c r="L13" s="122" t="s">
        <v>13</v>
      </c>
      <c r="M13" s="122" t="s">
        <v>13</v>
      </c>
      <c r="N13" s="122" t="s">
        <v>13</v>
      </c>
      <c r="O13" s="122" t="s">
        <v>13</v>
      </c>
      <c r="P13" s="122" t="s">
        <v>13</v>
      </c>
      <c r="Q13" s="122" t="s">
        <v>13</v>
      </c>
      <c r="R13" s="122" t="s">
        <v>13</v>
      </c>
      <c r="S13" s="122" t="s">
        <v>13</v>
      </c>
      <c r="T13" s="126">
        <v>160000</v>
      </c>
      <c r="U13" s="126">
        <v>160000</v>
      </c>
      <c r="V13" s="122">
        <v>0</v>
      </c>
    </row>
    <row r="14" spans="1:22" ht="14.25" customHeight="1">
      <c r="A14" s="116" t="s">
        <v>308</v>
      </c>
      <c r="B14" s="117" t="s">
        <v>402</v>
      </c>
      <c r="C14" s="118" t="s">
        <v>403</v>
      </c>
      <c r="D14" s="118" t="s">
        <v>403</v>
      </c>
      <c r="E14" s="118" t="s">
        <v>311</v>
      </c>
      <c r="F14" s="117" t="s">
        <v>312</v>
      </c>
      <c r="G14" s="117" t="s">
        <v>13</v>
      </c>
      <c r="H14" s="125">
        <v>363629</v>
      </c>
      <c r="I14" s="121" t="s">
        <v>13</v>
      </c>
      <c r="J14" s="126">
        <v>133222</v>
      </c>
      <c r="K14" s="122" t="s">
        <v>13</v>
      </c>
      <c r="L14" s="122" t="s">
        <v>13</v>
      </c>
      <c r="M14" s="126">
        <v>137326</v>
      </c>
      <c r="N14" s="122">
        <v>0</v>
      </c>
      <c r="O14" s="126">
        <v>45196</v>
      </c>
      <c r="P14" s="126">
        <v>2686</v>
      </c>
      <c r="Q14" s="122">
        <v>0</v>
      </c>
      <c r="R14" s="122">
        <v>0</v>
      </c>
      <c r="S14" s="122" t="s">
        <v>13</v>
      </c>
      <c r="T14" s="122">
        <v>0</v>
      </c>
      <c r="U14" s="126">
        <v>318430</v>
      </c>
      <c r="V14" s="126">
        <v>45199</v>
      </c>
    </row>
    <row r="15" spans="1:22" ht="14.25" customHeight="1">
      <c r="O15" s="55" t="s">
        <v>404</v>
      </c>
      <c r="P15" s="55">
        <v>27859419</v>
      </c>
    </row>
  </sheetData>
  <mergeCells count="7">
    <mergeCell ref="G5:H5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F8EF-49D8-4423-906C-60A0764D7F1E}">
  <sheetPr>
    <tabColor rgb="FFFFFF00"/>
  </sheetPr>
  <dimension ref="A1:J47"/>
  <sheetViews>
    <sheetView workbookViewId="0">
      <selection activeCell="E3" sqref="E3"/>
    </sheetView>
  </sheetViews>
  <sheetFormatPr baseColWidth="10" defaultColWidth="11.42578125" defaultRowHeight="15"/>
  <cols>
    <col min="1" max="1" width="16.140625" style="291" customWidth="1"/>
    <col min="2" max="2" width="22.42578125" style="385" customWidth="1"/>
    <col min="3" max="3" width="17" style="291" customWidth="1"/>
    <col min="4" max="4" width="25.42578125" style="291" customWidth="1"/>
    <col min="5" max="5" width="34.7109375" style="291" customWidth="1"/>
    <col min="6" max="6" width="13.140625" style="385" customWidth="1"/>
    <col min="7" max="7" width="34.7109375" style="359" customWidth="1"/>
    <col min="8" max="8" width="24" style="291" customWidth="1"/>
    <col min="9" max="9" width="43.42578125" style="291" customWidth="1"/>
    <col min="10" max="16384" width="11.42578125" style="291"/>
  </cols>
  <sheetData>
    <row r="1" spans="1:10" s="325" customFormat="1">
      <c r="A1" s="320" t="s">
        <v>47</v>
      </c>
      <c r="B1" s="380" t="s">
        <v>0</v>
      </c>
      <c r="C1" s="398" t="s">
        <v>1</v>
      </c>
      <c r="D1" s="399" t="s">
        <v>2</v>
      </c>
      <c r="E1" s="399" t="s">
        <v>3</v>
      </c>
      <c r="F1" s="400" t="s">
        <v>4</v>
      </c>
      <c r="G1" s="401" t="s">
        <v>5</v>
      </c>
      <c r="H1" s="399" t="s">
        <v>6</v>
      </c>
      <c r="I1" s="323" t="s">
        <v>7</v>
      </c>
    </row>
    <row r="2" spans="1:10" ht="30">
      <c r="A2" s="293" t="s">
        <v>8</v>
      </c>
      <c r="B2" s="382" t="s">
        <v>48</v>
      </c>
      <c r="C2" s="293" t="s">
        <v>49</v>
      </c>
      <c r="D2" s="327" t="s">
        <v>50</v>
      </c>
      <c r="E2" s="307" t="s">
        <v>51</v>
      </c>
      <c r="F2" s="392" t="s">
        <v>52</v>
      </c>
      <c r="G2" s="393">
        <v>875460</v>
      </c>
      <c r="H2" s="394" t="s">
        <v>12</v>
      </c>
      <c r="I2" s="298"/>
    </row>
    <row r="3" spans="1:10" ht="56.25" customHeight="1">
      <c r="A3" s="395" t="s">
        <v>8</v>
      </c>
      <c r="B3" s="396" t="s">
        <v>53</v>
      </c>
      <c r="C3" s="394" t="s">
        <v>9</v>
      </c>
      <c r="D3" s="394" t="s">
        <v>10</v>
      </c>
      <c r="E3" s="397" t="s">
        <v>54</v>
      </c>
      <c r="F3" s="387" t="s">
        <v>11</v>
      </c>
      <c r="G3" s="388">
        <v>3500000</v>
      </c>
      <c r="H3" s="394" t="s">
        <v>12</v>
      </c>
      <c r="I3" s="369" t="s">
        <v>13</v>
      </c>
      <c r="J3" s="370" t="s">
        <v>13</v>
      </c>
    </row>
    <row r="4" spans="1:10" ht="56.25" customHeight="1">
      <c r="A4" s="395" t="s">
        <v>8</v>
      </c>
      <c r="B4" s="396" t="s">
        <v>55</v>
      </c>
      <c r="C4" s="394" t="s">
        <v>56</v>
      </c>
      <c r="D4" s="394" t="s">
        <v>57</v>
      </c>
      <c r="E4" s="397" t="s">
        <v>58</v>
      </c>
      <c r="F4" s="390">
        <v>14500</v>
      </c>
      <c r="G4" s="388">
        <v>14500000</v>
      </c>
      <c r="H4" s="394" t="s">
        <v>12</v>
      </c>
      <c r="I4" s="370"/>
      <c r="J4" s="370"/>
    </row>
    <row r="5" spans="1:10" ht="42" customHeight="1">
      <c r="A5" s="293" t="s">
        <v>14</v>
      </c>
      <c r="B5" s="404" t="s">
        <v>15</v>
      </c>
      <c r="C5" s="293" t="s">
        <v>16</v>
      </c>
      <c r="D5" s="293" t="s">
        <v>17</v>
      </c>
      <c r="E5" s="313" t="s">
        <v>18</v>
      </c>
      <c r="F5" s="389">
        <v>16537.61</v>
      </c>
      <c r="G5" s="391">
        <v>16538000</v>
      </c>
      <c r="H5" s="394" t="s">
        <v>12</v>
      </c>
      <c r="I5" s="371" t="s">
        <v>59</v>
      </c>
    </row>
    <row r="6" spans="1:10">
      <c r="A6" s="293" t="s">
        <v>14</v>
      </c>
      <c r="B6" s="404" t="s">
        <v>19</v>
      </c>
      <c r="C6" s="293" t="s">
        <v>16</v>
      </c>
      <c r="D6" s="372" t="s">
        <v>20</v>
      </c>
      <c r="E6" s="412" t="s">
        <v>21</v>
      </c>
      <c r="F6" s="389">
        <v>13343.41</v>
      </c>
      <c r="G6" s="391">
        <v>13344000</v>
      </c>
      <c r="H6" s="394" t="s">
        <v>12</v>
      </c>
      <c r="I6" s="371" t="s">
        <v>59</v>
      </c>
    </row>
    <row r="7" spans="1:10" ht="30" customHeight="1">
      <c r="A7" s="293" t="s">
        <v>14</v>
      </c>
      <c r="B7" s="404" t="s">
        <v>22</v>
      </c>
      <c r="C7" s="293" t="s">
        <v>16</v>
      </c>
      <c r="D7" s="372" t="s">
        <v>23</v>
      </c>
      <c r="E7" s="412" t="s">
        <v>24</v>
      </c>
      <c r="F7" s="301" t="s">
        <v>25</v>
      </c>
      <c r="G7" s="391">
        <v>88599020</v>
      </c>
      <c r="H7" s="394" t="s">
        <v>12</v>
      </c>
      <c r="I7" s="371" t="s">
        <v>59</v>
      </c>
    </row>
    <row r="8" spans="1:10" ht="60" customHeight="1">
      <c r="A8" s="402" t="s">
        <v>26</v>
      </c>
      <c r="B8" s="405" t="s">
        <v>60</v>
      </c>
      <c r="C8" s="406" t="s">
        <v>27</v>
      </c>
      <c r="D8" s="402" t="s">
        <v>61</v>
      </c>
      <c r="E8" s="407" t="s">
        <v>62</v>
      </c>
      <c r="F8" s="336" t="s">
        <v>11</v>
      </c>
      <c r="G8" s="337">
        <v>1505000</v>
      </c>
      <c r="H8" s="403" t="s">
        <v>12</v>
      </c>
      <c r="I8" s="298"/>
    </row>
    <row r="9" spans="1:10" ht="48.75" customHeight="1">
      <c r="A9" s="293" t="s">
        <v>26</v>
      </c>
      <c r="B9" s="408" t="s">
        <v>63</v>
      </c>
      <c r="C9" s="298" t="s">
        <v>27</v>
      </c>
      <c r="D9" s="409" t="s">
        <v>64</v>
      </c>
      <c r="E9" s="410" t="s">
        <v>65</v>
      </c>
      <c r="F9" s="341" t="s">
        <v>11</v>
      </c>
      <c r="G9" s="337">
        <v>4988000</v>
      </c>
      <c r="H9" s="369" t="s">
        <v>12</v>
      </c>
      <c r="I9" s="298"/>
    </row>
    <row r="10" spans="1:10" ht="51.75" customHeight="1">
      <c r="A10" s="293" t="s">
        <v>26</v>
      </c>
      <c r="B10" s="411" t="s">
        <v>66</v>
      </c>
      <c r="C10" s="326" t="s">
        <v>30</v>
      </c>
      <c r="D10" s="293" t="s">
        <v>67</v>
      </c>
      <c r="E10" s="313" t="s">
        <v>68</v>
      </c>
      <c r="F10" s="344" t="s">
        <v>11</v>
      </c>
      <c r="G10" s="345">
        <v>1333333</v>
      </c>
      <c r="H10" s="369" t="s">
        <v>12</v>
      </c>
      <c r="I10" s="298"/>
    </row>
    <row r="11" spans="1:10" ht="48.75" customHeight="1">
      <c r="A11" s="293" t="s">
        <v>26</v>
      </c>
      <c r="B11" s="411" t="s">
        <v>69</v>
      </c>
      <c r="C11" s="326" t="s">
        <v>30</v>
      </c>
      <c r="D11" s="293" t="s">
        <v>70</v>
      </c>
      <c r="E11" s="313" t="s">
        <v>68</v>
      </c>
      <c r="F11" s="344"/>
      <c r="G11" s="346"/>
      <c r="H11" s="369" t="s">
        <v>12</v>
      </c>
      <c r="I11" s="298"/>
    </row>
    <row r="12" spans="1:10" ht="19.5" customHeight="1">
      <c r="A12" s="291" t="s">
        <v>26</v>
      </c>
      <c r="B12" s="415" t="s">
        <v>71</v>
      </c>
      <c r="C12" s="326" t="s">
        <v>27</v>
      </c>
      <c r="D12" s="335" t="s">
        <v>72</v>
      </c>
      <c r="E12" s="373"/>
      <c r="F12" s="336" t="s">
        <v>11</v>
      </c>
      <c r="G12" s="337">
        <v>1505000</v>
      </c>
      <c r="H12" s="303" t="s">
        <v>73</v>
      </c>
      <c r="I12" s="338"/>
    </row>
    <row r="13" spans="1:10" ht="16.5" customHeight="1">
      <c r="A13" s="291" t="s">
        <v>26</v>
      </c>
      <c r="B13" s="381" t="s">
        <v>71</v>
      </c>
      <c r="C13" s="298" t="s">
        <v>30</v>
      </c>
      <c r="D13" s="374" t="s">
        <v>74</v>
      </c>
      <c r="E13" s="375"/>
      <c r="F13" s="376" t="s">
        <v>11</v>
      </c>
      <c r="G13" s="345">
        <v>1333333</v>
      </c>
      <c r="H13" s="303" t="s">
        <v>73</v>
      </c>
      <c r="I13" s="298"/>
    </row>
    <row r="14" spans="1:10">
      <c r="A14" s="291" t="s">
        <v>26</v>
      </c>
      <c r="B14" s="382" t="s">
        <v>75</v>
      </c>
      <c r="C14" s="326" t="s">
        <v>30</v>
      </c>
      <c r="D14" s="327" t="s">
        <v>76</v>
      </c>
      <c r="E14" s="328" t="s">
        <v>77</v>
      </c>
      <c r="F14" s="308" t="s">
        <v>11</v>
      </c>
      <c r="G14" s="309">
        <v>1100000</v>
      </c>
      <c r="H14" s="303" t="s">
        <v>73</v>
      </c>
      <c r="I14" s="293"/>
    </row>
    <row r="15" spans="1:10">
      <c r="A15" s="291" t="s">
        <v>26</v>
      </c>
      <c r="B15" s="382" t="s">
        <v>78</v>
      </c>
      <c r="C15" s="326" t="s">
        <v>33</v>
      </c>
      <c r="D15" s="327" t="s">
        <v>79</v>
      </c>
      <c r="E15" s="328" t="s">
        <v>80</v>
      </c>
      <c r="F15" s="308" t="s">
        <v>11</v>
      </c>
      <c r="G15" s="309">
        <v>6042582</v>
      </c>
      <c r="H15" s="369" t="s">
        <v>81</v>
      </c>
      <c r="I15" s="293"/>
    </row>
    <row r="16" spans="1:10">
      <c r="A16" s="291" t="s">
        <v>26</v>
      </c>
      <c r="B16" s="414" t="s">
        <v>71</v>
      </c>
      <c r="C16" s="326" t="s">
        <v>33</v>
      </c>
      <c r="D16" s="327" t="s">
        <v>82</v>
      </c>
      <c r="E16" s="328"/>
      <c r="F16" s="308" t="s">
        <v>11</v>
      </c>
      <c r="G16" s="309">
        <v>14296050</v>
      </c>
      <c r="H16" s="369" t="s">
        <v>12</v>
      </c>
      <c r="I16" s="293"/>
    </row>
    <row r="17" spans="1:9">
      <c r="A17" s="291" t="s">
        <v>26</v>
      </c>
      <c r="B17" s="413" t="s">
        <v>83</v>
      </c>
      <c r="C17" s="326" t="s">
        <v>33</v>
      </c>
      <c r="D17" s="327" t="s">
        <v>84</v>
      </c>
      <c r="E17" s="328" t="s">
        <v>77</v>
      </c>
      <c r="F17" s="308" t="s">
        <v>11</v>
      </c>
      <c r="G17" s="309">
        <v>6042582</v>
      </c>
      <c r="H17" s="369" t="s">
        <v>12</v>
      </c>
      <c r="I17" s="293"/>
    </row>
    <row r="18" spans="1:9">
      <c r="A18" s="291" t="s">
        <v>26</v>
      </c>
      <c r="B18" s="383" t="s">
        <v>71</v>
      </c>
      <c r="C18" s="326" t="s">
        <v>36</v>
      </c>
      <c r="D18" s="327" t="s">
        <v>37</v>
      </c>
      <c r="E18" s="328" t="s">
        <v>38</v>
      </c>
      <c r="F18" s="308" t="s">
        <v>39</v>
      </c>
      <c r="G18" s="309">
        <v>19000000</v>
      </c>
      <c r="H18" s="303" t="s">
        <v>73</v>
      </c>
      <c r="I18" s="293"/>
    </row>
    <row r="19" spans="1:9">
      <c r="A19" s="330" t="s">
        <v>44</v>
      </c>
      <c r="B19" s="384"/>
      <c r="C19" s="354"/>
      <c r="D19" s="355"/>
      <c r="E19" s="355"/>
      <c r="F19" s="386"/>
      <c r="G19" s="357">
        <f>SUM(G12:G16)</f>
        <v>24276965</v>
      </c>
      <c r="H19" s="293"/>
      <c r="I19" s="293"/>
    </row>
    <row r="47" spans="4:4">
      <c r="D47" s="291" t="s">
        <v>85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9156-0D65-4ED7-8CFA-C85EB2FEDABB}">
  <dimension ref="A1:I20"/>
  <sheetViews>
    <sheetView workbookViewId="0">
      <selection activeCell="C7" sqref="C7"/>
    </sheetView>
  </sheetViews>
  <sheetFormatPr baseColWidth="10" defaultColWidth="11.42578125" defaultRowHeight="15"/>
  <cols>
    <col min="1" max="1" width="73.5703125" style="291" customWidth="1"/>
    <col min="2" max="2" width="11.85546875" style="291" customWidth="1"/>
    <col min="3" max="3" width="35.85546875" style="291" customWidth="1"/>
    <col min="4" max="4" width="55.85546875" style="291" customWidth="1"/>
    <col min="5" max="5" width="35.85546875" style="291" customWidth="1"/>
    <col min="6" max="6" width="18.5703125" style="291" customWidth="1"/>
    <col min="7" max="7" width="29.28515625" style="359" customWidth="1"/>
    <col min="8" max="8" width="24.42578125" style="291" customWidth="1"/>
    <col min="9" max="9" width="43.42578125" style="291" customWidth="1"/>
    <col min="10" max="16384" width="11.42578125" style="291"/>
  </cols>
  <sheetData>
    <row r="1" spans="1:9" s="325" customFormat="1">
      <c r="A1" s="320"/>
      <c r="B1" s="321" t="s">
        <v>0</v>
      </c>
      <c r="C1" s="322" t="s">
        <v>1</v>
      </c>
      <c r="D1" s="323" t="s">
        <v>2</v>
      </c>
      <c r="E1" s="323" t="s">
        <v>3</v>
      </c>
      <c r="F1" s="323" t="s">
        <v>4</v>
      </c>
      <c r="G1" s="324" t="s">
        <v>5</v>
      </c>
      <c r="H1" s="323" t="s">
        <v>6</v>
      </c>
      <c r="I1" s="323" t="s">
        <v>7</v>
      </c>
    </row>
    <row r="3" spans="1:9" ht="45">
      <c r="A3" s="310" t="s">
        <v>8</v>
      </c>
      <c r="B3" s="311" t="s">
        <v>53</v>
      </c>
      <c r="C3" s="299" t="s">
        <v>9</v>
      </c>
      <c r="D3" s="312" t="s">
        <v>10</v>
      </c>
      <c r="E3" s="313" t="s">
        <v>86</v>
      </c>
      <c r="F3" s="314" t="s">
        <v>11</v>
      </c>
      <c r="G3" s="315">
        <v>3500000</v>
      </c>
      <c r="H3" s="293" t="s">
        <v>12</v>
      </c>
      <c r="I3" s="293"/>
    </row>
    <row r="4" spans="1:9" ht="45">
      <c r="A4" s="310" t="s">
        <v>8</v>
      </c>
      <c r="B4" s="317" t="s">
        <v>87</v>
      </c>
      <c r="C4" s="318" t="s">
        <v>9</v>
      </c>
      <c r="D4" s="312" t="s">
        <v>10</v>
      </c>
      <c r="E4" s="319" t="s">
        <v>88</v>
      </c>
      <c r="F4" s="314" t="s">
        <v>11</v>
      </c>
      <c r="G4" s="315">
        <v>3500000</v>
      </c>
      <c r="H4" s="293" t="s">
        <v>12</v>
      </c>
      <c r="I4" s="293"/>
    </row>
    <row r="5" spans="1:9" s="325" customFormat="1">
      <c r="A5" s="330" t="s">
        <v>44</v>
      </c>
      <c r="B5" s="320"/>
      <c r="C5" s="320"/>
      <c r="D5" s="331"/>
      <c r="E5" s="331"/>
      <c r="F5" s="332"/>
      <c r="G5" s="333">
        <v>875460</v>
      </c>
      <c r="H5" s="331"/>
      <c r="I5" s="334"/>
    </row>
    <row r="6" spans="1:9" ht="46.5" customHeight="1">
      <c r="A6" s="293" t="s">
        <v>26</v>
      </c>
      <c r="B6" s="379" t="s">
        <v>60</v>
      </c>
      <c r="C6" s="326" t="s">
        <v>27</v>
      </c>
      <c r="D6" s="335" t="s">
        <v>61</v>
      </c>
      <c r="E6" s="378" t="s">
        <v>62</v>
      </c>
      <c r="F6" s="336" t="s">
        <v>11</v>
      </c>
      <c r="G6" s="337">
        <v>1505000</v>
      </c>
      <c r="H6" s="329" t="s">
        <v>89</v>
      </c>
      <c r="I6" s="298" t="s">
        <v>90</v>
      </c>
    </row>
    <row r="7" spans="1:9" ht="36.75" customHeight="1">
      <c r="A7" s="293" t="s">
        <v>26</v>
      </c>
      <c r="B7" s="339" t="s">
        <v>63</v>
      </c>
      <c r="C7" s="298" t="s">
        <v>27</v>
      </c>
      <c r="D7" s="340" t="s">
        <v>64</v>
      </c>
      <c r="E7" s="377" t="s">
        <v>65</v>
      </c>
      <c r="F7" s="341" t="s">
        <v>11</v>
      </c>
      <c r="G7" s="337">
        <v>4988000</v>
      </c>
      <c r="H7" s="329" t="s">
        <v>89</v>
      </c>
      <c r="I7" s="298" t="s">
        <v>90</v>
      </c>
    </row>
    <row r="8" spans="1:9" ht="36.75" customHeight="1">
      <c r="A8" s="293" t="s">
        <v>26</v>
      </c>
      <c r="B8" s="342" t="s">
        <v>66</v>
      </c>
      <c r="C8" s="326" t="s">
        <v>30</v>
      </c>
      <c r="D8" s="327" t="s">
        <v>67</v>
      </c>
      <c r="E8" s="343" t="s">
        <v>68</v>
      </c>
      <c r="F8" s="344" t="s">
        <v>11</v>
      </c>
      <c r="G8" s="345">
        <v>1333333</v>
      </c>
      <c r="H8" s="329" t="s">
        <v>89</v>
      </c>
      <c r="I8" s="298" t="s">
        <v>90</v>
      </c>
    </row>
    <row r="9" spans="1:9" ht="51" customHeight="1">
      <c r="A9" s="291" t="s">
        <v>26</v>
      </c>
      <c r="B9" s="362" t="s">
        <v>91</v>
      </c>
      <c r="C9" s="293" t="s">
        <v>30</v>
      </c>
      <c r="D9" s="360" t="s">
        <v>92</v>
      </c>
      <c r="E9" s="361" t="s">
        <v>93</v>
      </c>
      <c r="F9" s="296" t="s">
        <v>11</v>
      </c>
      <c r="G9" s="345">
        <v>1333333</v>
      </c>
      <c r="H9" s="303" t="s">
        <v>94</v>
      </c>
      <c r="I9" s="298"/>
    </row>
    <row r="10" spans="1:9" ht="36.75" customHeight="1">
      <c r="A10" s="293" t="s">
        <v>26</v>
      </c>
      <c r="B10" s="342" t="s">
        <v>69</v>
      </c>
      <c r="C10" s="326" t="s">
        <v>30</v>
      </c>
      <c r="D10" s="327" t="s">
        <v>70</v>
      </c>
      <c r="E10" s="343" t="s">
        <v>68</v>
      </c>
      <c r="F10" s="344"/>
      <c r="G10" s="346"/>
      <c r="H10" s="329"/>
      <c r="I10" s="298" t="s">
        <v>90</v>
      </c>
    </row>
    <row r="11" spans="1:9" ht="50.25" customHeight="1">
      <c r="A11" s="293" t="s">
        <v>26</v>
      </c>
      <c r="B11" s="363" t="s">
        <v>95</v>
      </c>
      <c r="C11" s="326" t="s">
        <v>30</v>
      </c>
      <c r="D11" s="327" t="s">
        <v>96</v>
      </c>
      <c r="E11" s="364" t="s">
        <v>97</v>
      </c>
      <c r="F11" s="344"/>
      <c r="G11" s="346"/>
      <c r="H11" s="329"/>
      <c r="I11" s="298"/>
    </row>
    <row r="12" spans="1:9" ht="48.75" customHeight="1">
      <c r="A12" s="293" t="s">
        <v>26</v>
      </c>
      <c r="B12" s="363" t="s">
        <v>98</v>
      </c>
      <c r="C12" s="366" t="s">
        <v>30</v>
      </c>
      <c r="D12" s="367" t="s">
        <v>99</v>
      </c>
      <c r="E12" s="368" t="s">
        <v>100</v>
      </c>
      <c r="F12" s="347"/>
      <c r="G12" s="348"/>
      <c r="H12" s="329"/>
      <c r="I12" s="298"/>
    </row>
    <row r="13" spans="1:9" ht="45">
      <c r="A13" s="293" t="s">
        <v>26</v>
      </c>
      <c r="B13" s="363" t="s">
        <v>101</v>
      </c>
      <c r="C13" s="326" t="s">
        <v>30</v>
      </c>
      <c r="D13" s="335" t="s">
        <v>102</v>
      </c>
      <c r="E13" s="368" t="s">
        <v>103</v>
      </c>
      <c r="F13" s="308" t="s">
        <v>11</v>
      </c>
      <c r="G13" s="309">
        <v>1100000</v>
      </c>
      <c r="H13" s="329" t="s">
        <v>89</v>
      </c>
      <c r="I13" s="293"/>
    </row>
    <row r="14" spans="1:9" ht="45">
      <c r="A14" s="293" t="s">
        <v>26</v>
      </c>
      <c r="B14" s="363" t="s">
        <v>104</v>
      </c>
      <c r="C14" s="326" t="s">
        <v>105</v>
      </c>
      <c r="D14" s="327" t="s">
        <v>106</v>
      </c>
      <c r="E14" s="365" t="s">
        <v>107</v>
      </c>
      <c r="F14" s="308" t="s">
        <v>11</v>
      </c>
      <c r="G14" s="309">
        <v>6042582</v>
      </c>
      <c r="H14" s="329" t="s">
        <v>89</v>
      </c>
      <c r="I14" s="293"/>
    </row>
    <row r="15" spans="1:9" ht="21.75" customHeight="1">
      <c r="A15" s="293" t="s">
        <v>26</v>
      </c>
      <c r="B15" s="349" t="s">
        <v>71</v>
      </c>
      <c r="C15" s="350" t="s">
        <v>36</v>
      </c>
      <c r="D15" s="293" t="s">
        <v>37</v>
      </c>
      <c r="E15" s="351" t="s">
        <v>108</v>
      </c>
      <c r="F15" s="301"/>
      <c r="G15" s="352">
        <v>19000000</v>
      </c>
      <c r="H15" s="329" t="s">
        <v>109</v>
      </c>
      <c r="I15" s="298" t="s">
        <v>110</v>
      </c>
    </row>
    <row r="16" spans="1:9">
      <c r="A16" s="330" t="s">
        <v>44</v>
      </c>
      <c r="B16" s="353"/>
      <c r="C16" s="354"/>
      <c r="D16" s="355"/>
      <c r="E16" s="355"/>
      <c r="F16" s="356"/>
      <c r="G16" s="357">
        <f>SUM(G6:G15)</f>
        <v>35302248</v>
      </c>
      <c r="H16" s="329"/>
      <c r="I16" s="293"/>
    </row>
    <row r="17" spans="3:7">
      <c r="G17" s="357">
        <f>SUM(G5:G15)</f>
        <v>36177708</v>
      </c>
    </row>
    <row r="18" spans="3:7">
      <c r="G18" s="358"/>
    </row>
    <row r="19" spans="3:7">
      <c r="G19" s="358"/>
    </row>
    <row r="20" spans="3:7">
      <c r="C20" s="291" t="s">
        <v>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8A7C-6164-429B-92EB-6EF4F135218F}">
  <sheetPr>
    <tabColor rgb="FF92D050"/>
  </sheetPr>
  <dimension ref="A1:M37"/>
  <sheetViews>
    <sheetView topLeftCell="C1" workbookViewId="0">
      <selection activeCell="D8" sqref="D8"/>
    </sheetView>
  </sheetViews>
  <sheetFormatPr baseColWidth="10" defaultColWidth="8.7109375" defaultRowHeight="15"/>
  <cols>
    <col min="2" max="2" width="31.28515625" bestFit="1" customWidth="1"/>
    <col min="3" max="3" width="32.5703125" customWidth="1"/>
    <col min="4" max="4" width="18.5703125" customWidth="1"/>
    <col min="7" max="7" width="26" customWidth="1"/>
    <col min="8" max="8" width="29" customWidth="1"/>
    <col min="9" max="9" width="14.7109375" customWidth="1"/>
    <col min="10" max="10" width="17.42578125" customWidth="1"/>
    <col min="11" max="11" width="14.5703125" bestFit="1" customWidth="1"/>
  </cols>
  <sheetData>
    <row r="1" spans="1:13">
      <c r="A1" s="143" t="s">
        <v>111</v>
      </c>
    </row>
    <row r="2" spans="1:13" ht="15.75" thickBot="1">
      <c r="A2" s="439" t="s">
        <v>112</v>
      </c>
      <c r="B2" s="43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3" ht="15.75" thickBot="1">
      <c r="A3" s="439" t="s">
        <v>113</v>
      </c>
      <c r="B3" s="439"/>
      <c r="C3" s="439"/>
      <c r="D3" s="205" t="s">
        <v>114</v>
      </c>
      <c r="E3" s="129"/>
      <c r="F3" s="129"/>
      <c r="G3" s="129"/>
      <c r="H3" s="135"/>
      <c r="I3" s="132" t="s">
        <v>13</v>
      </c>
      <c r="J3" s="132" t="s">
        <v>13</v>
      </c>
      <c r="K3" s="132" t="s">
        <v>13</v>
      </c>
      <c r="M3" s="129"/>
    </row>
    <row r="4" spans="1:13" ht="15.75" thickBot="1">
      <c r="A4" s="130" t="s">
        <v>115</v>
      </c>
      <c r="B4" s="131" t="s">
        <v>116</v>
      </c>
      <c r="C4" s="131" t="s">
        <v>199</v>
      </c>
      <c r="D4" s="131" t="s">
        <v>117</v>
      </c>
      <c r="E4" s="129" t="s">
        <v>118</v>
      </c>
      <c r="F4" s="129"/>
      <c r="H4" s="130" t="s">
        <v>119</v>
      </c>
      <c r="I4" s="136" t="s">
        <v>116</v>
      </c>
      <c r="J4" s="136" t="s">
        <v>124</v>
      </c>
      <c r="K4" s="136" t="s">
        <v>117</v>
      </c>
      <c r="L4" s="129" t="s">
        <v>118</v>
      </c>
      <c r="M4" s="129"/>
    </row>
    <row r="5" spans="1:13" ht="15.75" thickBot="1">
      <c r="A5" s="133" t="s">
        <v>120</v>
      </c>
      <c r="B5" s="134" t="s">
        <v>121</v>
      </c>
      <c r="C5" s="204">
        <v>45158</v>
      </c>
      <c r="D5" s="433">
        <v>6042582</v>
      </c>
      <c r="E5" s="129" t="s">
        <v>122</v>
      </c>
      <c r="F5" s="129"/>
      <c r="H5" s="133" t="s">
        <v>127</v>
      </c>
      <c r="I5" s="134" t="s">
        <v>128</v>
      </c>
      <c r="J5" s="144">
        <v>45171</v>
      </c>
      <c r="K5" s="447">
        <v>14296050</v>
      </c>
      <c r="L5" s="129" t="s">
        <v>122</v>
      </c>
      <c r="M5" s="137">
        <v>10</v>
      </c>
    </row>
    <row r="6" spans="1:13" ht="15.75" thickBot="1">
      <c r="A6" s="133" t="s">
        <v>125</v>
      </c>
      <c r="B6" s="134" t="s">
        <v>121</v>
      </c>
      <c r="C6" s="204">
        <v>45188</v>
      </c>
      <c r="D6" s="433">
        <v>6042582</v>
      </c>
      <c r="E6" s="129" t="s">
        <v>126</v>
      </c>
      <c r="F6" s="129"/>
      <c r="H6" s="181" t="s">
        <v>131</v>
      </c>
      <c r="I6" s="159" t="s">
        <v>132</v>
      </c>
      <c r="J6" s="270">
        <v>45231</v>
      </c>
      <c r="K6" s="447">
        <v>14296050</v>
      </c>
      <c r="L6" s="129" t="s">
        <v>130</v>
      </c>
      <c r="M6" s="137">
        <v>15</v>
      </c>
    </row>
    <row r="7" spans="1:13" ht="15.75" thickBot="1">
      <c r="A7" s="133" t="s">
        <v>129</v>
      </c>
      <c r="B7" s="134" t="s">
        <v>121</v>
      </c>
      <c r="C7" s="204">
        <v>45218</v>
      </c>
      <c r="D7" s="433">
        <v>6042582</v>
      </c>
      <c r="E7" s="129" t="s">
        <v>130</v>
      </c>
      <c r="F7" s="129"/>
      <c r="H7" s="133" t="s">
        <v>131</v>
      </c>
      <c r="I7" s="134" t="s">
        <v>135</v>
      </c>
      <c r="J7" s="144">
        <v>45321</v>
      </c>
      <c r="K7" s="447">
        <v>14296050</v>
      </c>
      <c r="L7" s="129" t="s">
        <v>136</v>
      </c>
      <c r="M7" s="137">
        <v>10</v>
      </c>
    </row>
    <row r="8" spans="1:13" ht="15.75" thickBot="1">
      <c r="A8" s="181" t="s">
        <v>133</v>
      </c>
      <c r="B8" s="159" t="s">
        <v>121</v>
      </c>
      <c r="C8" s="271">
        <v>45248</v>
      </c>
      <c r="D8" s="433">
        <v>6042582</v>
      </c>
      <c r="E8" s="129" t="s">
        <v>134</v>
      </c>
      <c r="F8" s="129"/>
      <c r="H8" s="133" t="s">
        <v>139</v>
      </c>
      <c r="I8" s="134" t="s">
        <v>140</v>
      </c>
      <c r="J8" s="144">
        <v>45441</v>
      </c>
      <c r="K8" s="447">
        <v>14296050</v>
      </c>
      <c r="L8" s="129" t="s">
        <v>141</v>
      </c>
      <c r="M8" s="137">
        <v>15</v>
      </c>
    </row>
    <row r="9" spans="1:13" ht="15.75" thickBot="1">
      <c r="A9" s="272" t="s">
        <v>137</v>
      </c>
      <c r="B9" s="273" t="s">
        <v>121</v>
      </c>
      <c r="C9" s="275">
        <v>45278</v>
      </c>
      <c r="D9" s="433">
        <v>6042582</v>
      </c>
      <c r="E9" s="239" t="s">
        <v>138</v>
      </c>
      <c r="F9" s="129"/>
      <c r="H9" s="133" t="s">
        <v>143</v>
      </c>
      <c r="I9" s="134" t="s">
        <v>144</v>
      </c>
      <c r="J9" s="144">
        <v>45471</v>
      </c>
      <c r="K9" s="447">
        <v>19061400</v>
      </c>
      <c r="L9" s="129" t="s">
        <v>145</v>
      </c>
      <c r="M9" s="137">
        <v>15</v>
      </c>
    </row>
    <row r="10" spans="1:13" ht="15.75" thickBot="1">
      <c r="A10" s="133" t="s">
        <v>142</v>
      </c>
      <c r="B10" s="134" t="s">
        <v>121</v>
      </c>
      <c r="C10" s="204">
        <v>45308</v>
      </c>
      <c r="D10" s="433">
        <v>6042582</v>
      </c>
      <c r="E10" s="240">
        <v>45323</v>
      </c>
      <c r="F10" s="129"/>
      <c r="H10" s="133" t="s">
        <v>148</v>
      </c>
      <c r="I10" s="134" t="s">
        <v>149</v>
      </c>
      <c r="J10" s="144">
        <v>45501</v>
      </c>
      <c r="K10" s="447">
        <v>19061400</v>
      </c>
      <c r="L10" s="129" t="s">
        <v>150</v>
      </c>
      <c r="M10" s="137">
        <v>20</v>
      </c>
    </row>
    <row r="11" spans="1:13" ht="15.75" thickBot="1">
      <c r="A11" s="133" t="s">
        <v>146</v>
      </c>
      <c r="B11" s="134" t="s">
        <v>121</v>
      </c>
      <c r="C11" s="204">
        <v>45338</v>
      </c>
      <c r="D11" s="433">
        <v>6042582</v>
      </c>
      <c r="E11" s="129" t="s">
        <v>147</v>
      </c>
      <c r="F11" s="129"/>
      <c r="H11" s="133"/>
      <c r="I11" s="134"/>
      <c r="J11" s="144"/>
      <c r="K11" s="448">
        <f>SUM(K5:K10)</f>
        <v>95307000</v>
      </c>
      <c r="L11" s="129"/>
      <c r="M11" s="137">
        <v>15</v>
      </c>
    </row>
    <row r="12" spans="1:13" ht="15.75" thickBot="1">
      <c r="A12" s="133" t="s">
        <v>151</v>
      </c>
      <c r="B12" s="134" t="s">
        <v>121</v>
      </c>
      <c r="C12" s="204">
        <v>45368</v>
      </c>
      <c r="D12" s="433">
        <v>6042582</v>
      </c>
      <c r="E12" s="129" t="s">
        <v>152</v>
      </c>
      <c r="F12" s="129"/>
      <c r="H12" s="129"/>
      <c r="I12" s="129"/>
      <c r="J12" s="129"/>
      <c r="K12" s="97"/>
      <c r="L12" s="129"/>
      <c r="M12" s="137">
        <v>100</v>
      </c>
    </row>
    <row r="13" spans="1:13" ht="15.75" thickBot="1">
      <c r="A13" s="133" t="s">
        <v>153</v>
      </c>
      <c r="B13" s="134" t="s">
        <v>121</v>
      </c>
      <c r="C13" s="204">
        <v>45398</v>
      </c>
      <c r="D13" s="433">
        <v>6042582</v>
      </c>
      <c r="E13" s="129" t="s">
        <v>154</v>
      </c>
      <c r="F13" s="129"/>
      <c r="H13" s="129"/>
      <c r="I13" s="137"/>
      <c r="J13" s="129"/>
      <c r="K13" s="129"/>
      <c r="L13" s="129"/>
    </row>
    <row r="14" spans="1:13" ht="15.75" thickBot="1">
      <c r="A14" s="133" t="s">
        <v>155</v>
      </c>
      <c r="B14" s="134" t="s">
        <v>121</v>
      </c>
      <c r="C14" s="204">
        <v>45428</v>
      </c>
      <c r="D14" s="433">
        <v>6042582</v>
      </c>
      <c r="E14" s="129" t="s">
        <v>156</v>
      </c>
      <c r="F14" s="129"/>
      <c r="G14" s="129"/>
    </row>
    <row r="15" spans="1:13" ht="15.75" thickBot="1">
      <c r="A15" s="133" t="s">
        <v>157</v>
      </c>
      <c r="B15" s="134" t="s">
        <v>121</v>
      </c>
      <c r="C15" s="204">
        <v>45458</v>
      </c>
      <c r="D15" s="433">
        <v>6042582</v>
      </c>
      <c r="E15" s="129" t="s">
        <v>158</v>
      </c>
      <c r="F15" s="129"/>
      <c r="G15" s="129"/>
      <c r="H15" s="129"/>
      <c r="I15" s="137"/>
      <c r="J15" s="97"/>
      <c r="K15" s="129"/>
      <c r="L15" s="129"/>
    </row>
    <row r="16" spans="1:13" ht="15.75" thickBot="1">
      <c r="A16" s="133" t="s">
        <v>159</v>
      </c>
      <c r="B16" s="134" t="s">
        <v>121</v>
      </c>
      <c r="C16" s="204">
        <v>45488</v>
      </c>
      <c r="D16" s="434">
        <v>6042582</v>
      </c>
      <c r="E16" s="129" t="s">
        <v>150</v>
      </c>
      <c r="F16" s="129"/>
      <c r="G16" s="129"/>
      <c r="H16" s="129"/>
      <c r="I16" s="129"/>
      <c r="J16" s="129"/>
      <c r="K16" s="129"/>
      <c r="L16" s="129"/>
    </row>
    <row r="17" spans="1:12" ht="15.75" thickBot="1">
      <c r="A17" s="133" t="s">
        <v>160</v>
      </c>
      <c r="B17" s="134" t="s">
        <v>13</v>
      </c>
      <c r="C17" s="432"/>
      <c r="D17" s="435">
        <f>SUM(D5:D16)</f>
        <v>72510984</v>
      </c>
      <c r="E17" s="129"/>
      <c r="F17" s="129"/>
      <c r="G17" s="129"/>
      <c r="H17" s="129"/>
      <c r="I17" s="129"/>
      <c r="J17" s="129"/>
      <c r="K17" s="129"/>
      <c r="L17" s="129"/>
    </row>
    <row r="18" spans="1:12">
      <c r="D18" s="32"/>
    </row>
    <row r="20" spans="1:12">
      <c r="D20" s="431"/>
    </row>
    <row r="25" spans="1:12">
      <c r="D25" s="137"/>
      <c r="G25" s="97"/>
      <c r="H25" s="97"/>
    </row>
    <row r="26" spans="1:12">
      <c r="D26" s="137"/>
      <c r="G26" s="137"/>
      <c r="H26" s="97"/>
    </row>
    <row r="27" spans="1:12">
      <c r="D27" s="137"/>
      <c r="G27" s="137"/>
      <c r="H27" s="97"/>
    </row>
    <row r="28" spans="1:12">
      <c r="D28" s="137"/>
      <c r="G28" s="137"/>
      <c r="H28" s="97"/>
    </row>
    <row r="29" spans="1:12">
      <c r="D29" s="137"/>
      <c r="G29" s="137"/>
      <c r="H29" s="97"/>
    </row>
    <row r="30" spans="1:12">
      <c r="D30" s="137"/>
      <c r="G30" s="137"/>
      <c r="H30" s="97"/>
    </row>
    <row r="31" spans="1:12">
      <c r="D31" s="137"/>
      <c r="G31" s="137"/>
      <c r="H31" s="97"/>
    </row>
    <row r="32" spans="1:12">
      <c r="D32" s="137"/>
      <c r="G32" s="137"/>
      <c r="H32" s="97"/>
    </row>
    <row r="33" spans="4:8">
      <c r="D33" s="137"/>
      <c r="G33" s="137"/>
      <c r="H33" s="97"/>
    </row>
    <row r="34" spans="4:8">
      <c r="D34" s="137"/>
      <c r="G34" s="137"/>
      <c r="H34" s="97"/>
    </row>
    <row r="35" spans="4:8">
      <c r="D35" s="137"/>
      <c r="G35" s="137"/>
      <c r="H35" s="97"/>
    </row>
    <row r="36" spans="4:8">
      <c r="D36" s="137"/>
      <c r="G36" s="137"/>
      <c r="H36" s="97"/>
    </row>
    <row r="37" spans="4:8">
      <c r="H37" s="32"/>
    </row>
  </sheetData>
  <mergeCells count="2">
    <mergeCell ref="A2:B2"/>
    <mergeCell ref="A3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B74D-311C-4F25-9692-36B7E811A2B2}">
  <sheetPr>
    <tabColor rgb="FF92D050"/>
  </sheetPr>
  <dimension ref="A1:M17"/>
  <sheetViews>
    <sheetView workbookViewId="0">
      <selection activeCell="G9" sqref="G9"/>
    </sheetView>
  </sheetViews>
  <sheetFormatPr baseColWidth="10" defaultColWidth="8.7109375" defaultRowHeight="15"/>
  <cols>
    <col min="3" max="3" width="24.85546875" customWidth="1"/>
    <col min="4" max="4" width="18.5703125" customWidth="1"/>
    <col min="7" max="7" width="26" customWidth="1"/>
    <col min="8" max="8" width="29" customWidth="1"/>
    <col min="9" max="9" width="14.7109375" customWidth="1"/>
    <col min="10" max="10" width="17.42578125" customWidth="1"/>
    <col min="11" max="11" width="13.7109375" bestFit="1" customWidth="1"/>
  </cols>
  <sheetData>
    <row r="1" spans="1:13">
      <c r="A1" s="143" t="s">
        <v>161</v>
      </c>
    </row>
    <row r="2" spans="1:13" ht="15.75" thickBot="1">
      <c r="A2" s="439" t="s">
        <v>112</v>
      </c>
      <c r="B2" s="43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3" ht="15.75" thickBot="1">
      <c r="A3" s="439" t="s">
        <v>113</v>
      </c>
      <c r="B3" s="439"/>
      <c r="C3" s="439"/>
      <c r="D3" s="129"/>
      <c r="E3" s="129"/>
      <c r="F3" s="129"/>
      <c r="H3" s="135" t="s">
        <v>123</v>
      </c>
      <c r="I3" s="132" t="s">
        <v>13</v>
      </c>
      <c r="J3" s="132" t="s">
        <v>13</v>
      </c>
      <c r="K3" s="132" t="s">
        <v>13</v>
      </c>
      <c r="L3" s="129"/>
    </row>
    <row r="4" spans="1:13" ht="15.75" thickBot="1">
      <c r="A4" s="130" t="s">
        <v>115</v>
      </c>
      <c r="B4" s="131" t="s">
        <v>116</v>
      </c>
      <c r="C4" s="131" t="s">
        <v>199</v>
      </c>
      <c r="D4" s="131" t="s">
        <v>117</v>
      </c>
      <c r="E4" s="129"/>
      <c r="F4" s="129"/>
      <c r="H4" s="130" t="s">
        <v>119</v>
      </c>
      <c r="I4" s="136" t="s">
        <v>116</v>
      </c>
      <c r="J4" s="136" t="s">
        <v>124</v>
      </c>
      <c r="K4" s="136" t="s">
        <v>117</v>
      </c>
      <c r="L4" s="129"/>
      <c r="M4" s="129"/>
    </row>
    <row r="5" spans="1:13" ht="15.75" thickBot="1">
      <c r="A5" s="133" t="s">
        <v>120</v>
      </c>
      <c r="B5" s="134" t="s">
        <v>121</v>
      </c>
      <c r="C5" s="160">
        <v>44934</v>
      </c>
      <c r="D5" s="447">
        <v>1505000</v>
      </c>
      <c r="E5" s="129"/>
      <c r="F5" s="129"/>
      <c r="H5" s="133" t="s">
        <v>162</v>
      </c>
      <c r="I5" s="134" t="s">
        <v>128</v>
      </c>
      <c r="J5" s="144">
        <v>44934</v>
      </c>
      <c r="K5" s="145">
        <v>2490000</v>
      </c>
      <c r="L5" s="129"/>
      <c r="M5" s="129"/>
    </row>
    <row r="6" spans="1:13" ht="15.75" thickBot="1">
      <c r="A6" s="133" t="s">
        <v>125</v>
      </c>
      <c r="B6" s="134" t="s">
        <v>121</v>
      </c>
      <c r="C6" s="160">
        <v>44992</v>
      </c>
      <c r="D6" s="447">
        <v>1505000</v>
      </c>
      <c r="E6" s="129"/>
      <c r="F6" s="129"/>
      <c r="H6" s="133" t="s">
        <v>131</v>
      </c>
      <c r="I6" s="134" t="s">
        <v>132</v>
      </c>
      <c r="J6" s="144">
        <v>44994</v>
      </c>
      <c r="K6" s="145">
        <v>3741000</v>
      </c>
      <c r="L6" s="129"/>
      <c r="M6" s="137">
        <v>10</v>
      </c>
    </row>
    <row r="7" spans="1:13" ht="15.75" thickBot="1">
      <c r="A7" s="133" t="s">
        <v>129</v>
      </c>
      <c r="B7" s="134" t="s">
        <v>121</v>
      </c>
      <c r="C7" s="160">
        <v>45023</v>
      </c>
      <c r="D7" s="447">
        <v>1505000</v>
      </c>
      <c r="E7" s="129"/>
      <c r="F7" s="129"/>
      <c r="H7" s="133" t="s">
        <v>163</v>
      </c>
      <c r="I7" s="134" t="s">
        <v>135</v>
      </c>
      <c r="J7" s="144">
        <v>45026</v>
      </c>
      <c r="K7" s="145">
        <v>2490000</v>
      </c>
      <c r="L7" s="129"/>
      <c r="M7" s="137">
        <v>15</v>
      </c>
    </row>
    <row r="8" spans="1:13" ht="15.75" thickBot="1">
      <c r="A8" s="133" t="s">
        <v>133</v>
      </c>
      <c r="B8" s="134" t="s">
        <v>121</v>
      </c>
      <c r="C8" s="160">
        <v>45051</v>
      </c>
      <c r="D8" s="447">
        <v>1505000</v>
      </c>
      <c r="E8" s="129"/>
      <c r="F8" s="129"/>
      <c r="H8" s="133" t="s">
        <v>139</v>
      </c>
      <c r="I8" s="134" t="s">
        <v>140</v>
      </c>
      <c r="J8" s="144">
        <v>45089</v>
      </c>
      <c r="K8" s="145">
        <v>3741000</v>
      </c>
      <c r="L8" s="129"/>
      <c r="M8" s="137">
        <v>10</v>
      </c>
    </row>
    <row r="9" spans="1:13" ht="15.75" thickBot="1">
      <c r="A9" s="133" t="s">
        <v>137</v>
      </c>
      <c r="B9" s="134" t="s">
        <v>121</v>
      </c>
      <c r="C9" s="160">
        <v>45084</v>
      </c>
      <c r="D9" s="447">
        <v>1505000</v>
      </c>
      <c r="E9" s="129"/>
      <c r="F9" s="129"/>
      <c r="H9" s="133" t="s">
        <v>164</v>
      </c>
      <c r="I9" s="134" t="s">
        <v>144</v>
      </c>
      <c r="J9" s="144">
        <v>45152</v>
      </c>
      <c r="K9" s="145">
        <v>3741000</v>
      </c>
      <c r="L9" s="129"/>
      <c r="M9" s="137">
        <v>15</v>
      </c>
    </row>
    <row r="10" spans="1:13" ht="15.75" thickBot="1">
      <c r="A10" s="133" t="s">
        <v>142</v>
      </c>
      <c r="B10" s="134" t="s">
        <v>121</v>
      </c>
      <c r="C10" s="160">
        <v>45114</v>
      </c>
      <c r="D10" s="447">
        <v>1505000</v>
      </c>
      <c r="E10" s="129"/>
      <c r="F10" s="129"/>
      <c r="H10" s="133" t="s">
        <v>148</v>
      </c>
      <c r="I10" s="134" t="s">
        <v>149</v>
      </c>
      <c r="J10" s="144">
        <v>45216</v>
      </c>
      <c r="K10" s="145">
        <v>4988000</v>
      </c>
      <c r="L10" s="129"/>
      <c r="M10" s="137">
        <v>15</v>
      </c>
    </row>
    <row r="11" spans="1:13" ht="15.75" thickBot="1">
      <c r="A11" s="133" t="s">
        <v>146</v>
      </c>
      <c r="B11" s="134" t="s">
        <v>121</v>
      </c>
      <c r="C11" s="144">
        <v>45145</v>
      </c>
      <c r="D11" s="447">
        <v>1505000</v>
      </c>
      <c r="E11" s="129"/>
      <c r="F11" s="129"/>
      <c r="H11" s="272" t="s">
        <v>165</v>
      </c>
      <c r="I11" s="273" t="s">
        <v>166</v>
      </c>
      <c r="J11" s="274">
        <v>45280</v>
      </c>
      <c r="K11" s="145">
        <v>3749000</v>
      </c>
      <c r="L11" s="129"/>
      <c r="M11" s="137">
        <v>20</v>
      </c>
    </row>
    <row r="12" spans="1:13" ht="15.75" thickBot="1">
      <c r="A12" s="133" t="s">
        <v>151</v>
      </c>
      <c r="B12" s="134" t="s">
        <v>121</v>
      </c>
      <c r="C12" s="144">
        <v>45176</v>
      </c>
      <c r="D12" s="447">
        <v>1505000</v>
      </c>
      <c r="E12" s="129"/>
      <c r="F12" s="129"/>
      <c r="H12" s="129"/>
      <c r="I12" s="129"/>
      <c r="J12" s="129"/>
      <c r="K12" s="97">
        <v>24940000</v>
      </c>
      <c r="L12" s="129"/>
      <c r="M12" s="137">
        <v>15</v>
      </c>
    </row>
    <row r="13" spans="1:13" ht="15.75" thickBot="1">
      <c r="A13" s="133" t="s">
        <v>153</v>
      </c>
      <c r="B13" s="134" t="s">
        <v>121</v>
      </c>
      <c r="C13" s="144">
        <v>45205</v>
      </c>
      <c r="D13" s="447">
        <v>1505000</v>
      </c>
      <c r="E13" s="129"/>
      <c r="F13" s="129"/>
      <c r="H13" s="129"/>
      <c r="I13" s="129"/>
      <c r="J13" s="137" t="s">
        <v>167</v>
      </c>
      <c r="K13" s="129"/>
      <c r="L13" s="129"/>
      <c r="M13" s="137">
        <v>100</v>
      </c>
    </row>
    <row r="14" spans="1:13" ht="15.75" thickBot="1">
      <c r="A14" s="181" t="s">
        <v>155</v>
      </c>
      <c r="B14" s="159" t="s">
        <v>121</v>
      </c>
      <c r="C14" s="270">
        <v>45237</v>
      </c>
      <c r="D14" s="447">
        <v>1505000</v>
      </c>
      <c r="E14" s="129"/>
      <c r="F14" s="129"/>
      <c r="H14" s="129"/>
      <c r="I14" s="129"/>
      <c r="J14" s="137" t="s">
        <v>160</v>
      </c>
      <c r="K14" s="97">
        <v>24940000</v>
      </c>
      <c r="L14" s="129"/>
      <c r="M14" s="129"/>
    </row>
    <row r="15" spans="1:13" ht="15.75" thickBot="1">
      <c r="A15" s="272" t="s">
        <v>157</v>
      </c>
      <c r="B15" s="273" t="s">
        <v>121</v>
      </c>
      <c r="C15" s="274">
        <v>45267</v>
      </c>
      <c r="D15" s="447">
        <v>1505000</v>
      </c>
      <c r="E15" s="129"/>
      <c r="F15" s="129"/>
      <c r="L15" s="129"/>
      <c r="M15" s="129"/>
    </row>
    <row r="16" spans="1:13" ht="15.75" thickBot="1">
      <c r="A16" s="133" t="s">
        <v>159</v>
      </c>
      <c r="B16" s="134" t="s">
        <v>121</v>
      </c>
      <c r="C16" s="144">
        <v>45296</v>
      </c>
      <c r="D16" s="447">
        <v>1505000</v>
      </c>
      <c r="E16" s="129"/>
      <c r="F16" s="129"/>
      <c r="G16" s="129"/>
      <c r="H16" s="129"/>
      <c r="I16" s="129"/>
      <c r="J16" s="129"/>
      <c r="K16" s="129"/>
      <c r="L16" s="129"/>
    </row>
    <row r="17" spans="1:12">
      <c r="A17" s="133" t="s">
        <v>160</v>
      </c>
      <c r="B17" s="134" t="s">
        <v>13</v>
      </c>
      <c r="C17" s="134" t="s">
        <v>13</v>
      </c>
      <c r="D17" s="447">
        <v>18060000</v>
      </c>
      <c r="E17" s="129"/>
      <c r="F17" s="129"/>
      <c r="G17" s="129"/>
      <c r="H17" s="129"/>
      <c r="I17" s="129"/>
      <c r="J17" s="129"/>
      <c r="K17" s="129"/>
      <c r="L17" s="129"/>
    </row>
  </sheetData>
  <mergeCells count="2">
    <mergeCell ref="A2:B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032-59C6-4713-84DC-1CA592602AD0}">
  <sheetPr>
    <tabColor rgb="FF92D050"/>
  </sheetPr>
  <dimension ref="A1:R28"/>
  <sheetViews>
    <sheetView workbookViewId="0">
      <selection activeCell="I14" sqref="I14"/>
    </sheetView>
  </sheetViews>
  <sheetFormatPr baseColWidth="10" defaultColWidth="8.7109375" defaultRowHeight="15"/>
  <cols>
    <col min="1" max="1" width="11.7109375" customWidth="1"/>
    <col min="2" max="2" width="29.28515625" customWidth="1"/>
    <col min="3" max="3" width="14.7109375" customWidth="1"/>
    <col min="5" max="5" width="20.42578125" customWidth="1"/>
    <col min="8" max="8" width="32.28515625" bestFit="1" customWidth="1"/>
    <col min="9" max="9" width="10.42578125" bestFit="1" customWidth="1"/>
    <col min="11" max="11" width="28.140625" customWidth="1"/>
    <col min="12" max="12" width="17.85546875" customWidth="1"/>
  </cols>
  <sheetData>
    <row r="1" spans="1:18">
      <c r="A1" t="s">
        <v>168</v>
      </c>
    </row>
    <row r="2" spans="1:18">
      <c r="A2" s="104" t="s">
        <v>169</v>
      </c>
      <c r="B2" s="104" t="s">
        <v>170</v>
      </c>
      <c r="C2" s="98"/>
      <c r="D2" s="98"/>
      <c r="E2" s="98"/>
      <c r="F2" s="98"/>
      <c r="G2" s="98"/>
      <c r="H2" s="98"/>
      <c r="I2" s="98"/>
      <c r="R2" s="98"/>
    </row>
    <row r="3" spans="1:18" ht="15.75" thickBot="1">
      <c r="G3" s="104" t="s">
        <v>171</v>
      </c>
      <c r="H3" s="104" t="s">
        <v>172</v>
      </c>
      <c r="I3" s="98"/>
      <c r="J3" s="98"/>
      <c r="K3" s="98"/>
      <c r="L3" s="98"/>
    </row>
    <row r="4" spans="1:18" ht="15.75" thickBot="1">
      <c r="A4" s="98" t="s">
        <v>405</v>
      </c>
      <c r="B4" s="146" t="s">
        <v>173</v>
      </c>
      <c r="C4" s="147" t="s">
        <v>199</v>
      </c>
      <c r="D4" s="98"/>
      <c r="E4" s="149" t="s">
        <v>117</v>
      </c>
      <c r="F4" s="98"/>
      <c r="G4" s="98"/>
      <c r="H4" s="142" t="s">
        <v>119</v>
      </c>
      <c r="I4" s="147" t="s">
        <v>124</v>
      </c>
      <c r="J4" s="98"/>
      <c r="K4" s="98"/>
      <c r="L4" s="149" t="s">
        <v>117</v>
      </c>
      <c r="M4" s="98"/>
      <c r="N4" s="98"/>
      <c r="O4" s="98"/>
    </row>
    <row r="5" spans="1:18">
      <c r="A5" s="98"/>
      <c r="B5" s="148" t="s">
        <v>174</v>
      </c>
      <c r="C5" s="150">
        <v>44819</v>
      </c>
      <c r="D5" s="98"/>
      <c r="F5" s="98"/>
      <c r="G5" s="98"/>
      <c r="H5" s="148" t="s">
        <v>174</v>
      </c>
      <c r="I5" s="150">
        <v>44819</v>
      </c>
      <c r="J5" s="98"/>
      <c r="K5" s="98"/>
      <c r="M5" s="98"/>
      <c r="N5" s="98"/>
      <c r="O5" s="98"/>
    </row>
    <row r="6" spans="1:18">
      <c r="A6" s="221" t="s">
        <v>175</v>
      </c>
      <c r="B6" s="222" t="s">
        <v>176</v>
      </c>
      <c r="C6" s="223">
        <v>44854</v>
      </c>
      <c r="D6" s="224">
        <v>35</v>
      </c>
      <c r="E6" s="446">
        <v>1100000</v>
      </c>
      <c r="F6" s="98"/>
      <c r="G6" s="98" t="s">
        <v>175</v>
      </c>
      <c r="H6" s="222" t="s">
        <v>177</v>
      </c>
      <c r="I6" s="223">
        <v>44854</v>
      </c>
      <c r="J6" s="224">
        <v>35</v>
      </c>
      <c r="K6" s="226">
        <v>0.2</v>
      </c>
      <c r="L6" s="445">
        <v>5200000</v>
      </c>
      <c r="M6" s="98"/>
      <c r="N6" s="98"/>
      <c r="O6" s="98"/>
    </row>
    <row r="7" spans="1:18">
      <c r="A7" s="221" t="s">
        <v>175</v>
      </c>
      <c r="B7" s="276" t="s">
        <v>178</v>
      </c>
      <c r="C7" s="277">
        <v>44889</v>
      </c>
      <c r="D7" s="225">
        <v>70</v>
      </c>
      <c r="E7" s="446">
        <v>1100000</v>
      </c>
      <c r="F7" s="98"/>
      <c r="G7" s="98" t="s">
        <v>175</v>
      </c>
      <c r="H7" s="276" t="s">
        <v>179</v>
      </c>
      <c r="I7" s="277">
        <v>44884</v>
      </c>
      <c r="J7" s="225">
        <v>65</v>
      </c>
      <c r="K7" s="227">
        <v>0.05</v>
      </c>
      <c r="L7" s="445">
        <v>1300000</v>
      </c>
      <c r="M7" s="98"/>
      <c r="N7" s="98"/>
      <c r="O7" s="98"/>
    </row>
    <row r="8" spans="1:18">
      <c r="A8" s="221" t="s">
        <v>175</v>
      </c>
      <c r="B8" s="278" t="s">
        <v>180</v>
      </c>
      <c r="C8" s="279">
        <v>44924</v>
      </c>
      <c r="D8" s="225">
        <v>105</v>
      </c>
      <c r="E8" s="446">
        <v>1100000</v>
      </c>
      <c r="F8" s="98" t="s">
        <v>181</v>
      </c>
      <c r="G8" s="98" t="s">
        <v>175</v>
      </c>
      <c r="H8" s="222" t="s">
        <v>182</v>
      </c>
      <c r="I8" s="280">
        <v>44914</v>
      </c>
      <c r="J8" s="225">
        <v>95</v>
      </c>
      <c r="K8" s="227">
        <v>0.3</v>
      </c>
      <c r="L8" s="445">
        <v>7800000</v>
      </c>
      <c r="M8" s="98"/>
      <c r="N8" s="98"/>
      <c r="O8" s="98"/>
    </row>
    <row r="9" spans="1:18">
      <c r="A9" s="221" t="s">
        <v>184</v>
      </c>
      <c r="B9" s="222" t="s">
        <v>185</v>
      </c>
      <c r="C9" s="223">
        <v>44959</v>
      </c>
      <c r="D9" s="225">
        <v>140</v>
      </c>
      <c r="E9" s="446">
        <v>1100000</v>
      </c>
      <c r="F9" s="98"/>
      <c r="G9" s="98" t="s">
        <v>184</v>
      </c>
      <c r="H9" s="222" t="s">
        <v>186</v>
      </c>
      <c r="I9" s="223">
        <v>45004</v>
      </c>
      <c r="J9" s="225">
        <v>185</v>
      </c>
      <c r="K9" s="227">
        <v>0.35</v>
      </c>
      <c r="L9" s="445">
        <v>9100000</v>
      </c>
      <c r="M9" s="98" t="s">
        <v>183</v>
      </c>
      <c r="N9" s="98"/>
      <c r="O9" s="98"/>
    </row>
    <row r="10" spans="1:18">
      <c r="A10" s="221" t="s">
        <v>184</v>
      </c>
      <c r="B10" s="222" t="s">
        <v>188</v>
      </c>
      <c r="C10" s="223">
        <v>44994</v>
      </c>
      <c r="D10" s="225">
        <v>175</v>
      </c>
      <c r="E10" s="446">
        <v>1100000</v>
      </c>
      <c r="F10" s="98"/>
      <c r="G10" s="98" t="s">
        <v>184</v>
      </c>
      <c r="H10" s="222" t="s">
        <v>189</v>
      </c>
      <c r="I10" s="223">
        <v>45034</v>
      </c>
      <c r="J10" s="225">
        <v>215</v>
      </c>
      <c r="K10" s="227">
        <v>0.1</v>
      </c>
      <c r="L10" s="445">
        <v>2600000</v>
      </c>
      <c r="M10" s="98"/>
      <c r="N10" s="98" t="s">
        <v>187</v>
      </c>
      <c r="O10" s="98"/>
    </row>
    <row r="11" spans="1:18">
      <c r="A11" s="221" t="s">
        <v>184</v>
      </c>
      <c r="B11" s="222" t="s">
        <v>190</v>
      </c>
      <c r="C11" s="223">
        <v>45029</v>
      </c>
      <c r="D11" s="225">
        <v>210</v>
      </c>
      <c r="E11" s="446">
        <v>1100000</v>
      </c>
      <c r="F11" s="98"/>
      <c r="G11" s="98"/>
      <c r="H11" s="98"/>
      <c r="I11" s="98"/>
      <c r="J11" s="98"/>
      <c r="K11" s="98"/>
      <c r="L11" s="449">
        <v>26000000</v>
      </c>
      <c r="M11" s="98"/>
      <c r="N11" s="98"/>
      <c r="O11" s="98"/>
    </row>
    <row r="12" spans="1:18">
      <c r="A12" s="221" t="s">
        <v>184</v>
      </c>
      <c r="B12" s="222" t="s">
        <v>191</v>
      </c>
      <c r="C12" s="223">
        <v>45064</v>
      </c>
      <c r="D12" s="225">
        <v>245</v>
      </c>
      <c r="E12" s="446">
        <v>1100000</v>
      </c>
      <c r="F12" s="98"/>
      <c r="G12" s="98"/>
      <c r="H12" s="98"/>
      <c r="I12" s="98"/>
      <c r="J12" s="98"/>
      <c r="K12" s="98"/>
      <c r="L12" s="449">
        <v>39200000</v>
      </c>
      <c r="M12" s="98"/>
      <c r="N12" s="98"/>
      <c r="O12" s="98"/>
    </row>
    <row r="13" spans="1:18">
      <c r="A13" s="221" t="s">
        <v>184</v>
      </c>
      <c r="B13" s="222" t="s">
        <v>192</v>
      </c>
      <c r="C13" s="223">
        <v>45099</v>
      </c>
      <c r="D13" s="225">
        <v>280</v>
      </c>
      <c r="E13" s="446">
        <v>1100000</v>
      </c>
      <c r="F13" s="98"/>
      <c r="M13" s="98"/>
      <c r="N13" s="98"/>
    </row>
    <row r="14" spans="1:18">
      <c r="A14" s="221" t="s">
        <v>184</v>
      </c>
      <c r="B14" s="222" t="s">
        <v>193</v>
      </c>
      <c r="C14" s="223">
        <v>45134</v>
      </c>
      <c r="D14" s="225">
        <v>315</v>
      </c>
      <c r="E14" s="446">
        <v>1100000</v>
      </c>
      <c r="F14" s="98"/>
    </row>
    <row r="15" spans="1:18">
      <c r="A15" s="98" t="s">
        <v>184</v>
      </c>
      <c r="B15" s="228" t="s">
        <v>194</v>
      </c>
      <c r="C15" s="229">
        <v>45169</v>
      </c>
      <c r="D15" s="230">
        <v>350</v>
      </c>
      <c r="E15" s="446">
        <v>1100000</v>
      </c>
      <c r="F15" s="98"/>
    </row>
    <row r="16" spans="1:18">
      <c r="A16" s="98" t="s">
        <v>184</v>
      </c>
      <c r="B16" s="228" t="s">
        <v>195</v>
      </c>
      <c r="C16" s="229">
        <v>45204</v>
      </c>
      <c r="D16" s="230">
        <v>385</v>
      </c>
      <c r="E16" s="446">
        <v>1100000</v>
      </c>
      <c r="F16" s="98"/>
      <c r="G16" s="98"/>
      <c r="H16" s="98"/>
      <c r="I16" s="98"/>
    </row>
    <row r="17" spans="1:9">
      <c r="A17" s="98" t="s">
        <v>184</v>
      </c>
      <c r="B17" s="228" t="s">
        <v>196</v>
      </c>
      <c r="C17" s="229">
        <v>45239</v>
      </c>
      <c r="D17" s="230">
        <v>420</v>
      </c>
      <c r="E17" s="446">
        <v>1100000</v>
      </c>
      <c r="F17" s="98"/>
      <c r="G17" s="98"/>
      <c r="H17" s="98"/>
      <c r="I17" s="98"/>
    </row>
    <row r="18" spans="1:9">
      <c r="A18" s="98"/>
      <c r="B18" s="98" t="s">
        <v>160</v>
      </c>
      <c r="C18" s="98"/>
      <c r="D18" s="98"/>
      <c r="E18" s="436">
        <v>13200000</v>
      </c>
      <c r="F18" s="98"/>
      <c r="G18" s="98"/>
      <c r="H18" s="98"/>
      <c r="I18" s="98"/>
    </row>
    <row r="28" spans="1:9">
      <c r="A28" s="98"/>
      <c r="B28" s="98"/>
      <c r="C28" s="98"/>
      <c r="D28" s="98"/>
      <c r="E28" s="98"/>
      <c r="F28" s="98"/>
      <c r="G28" s="98"/>
      <c r="H28" s="98"/>
      <c r="I28" s="9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FDE9-58CC-4EBD-A1BD-C37B899426AE}">
  <sheetPr>
    <tabColor rgb="FF92D050"/>
  </sheetPr>
  <dimension ref="A1:L19"/>
  <sheetViews>
    <sheetView tabSelected="1" workbookViewId="0">
      <selection activeCell="J21" sqref="J21"/>
    </sheetView>
  </sheetViews>
  <sheetFormatPr baseColWidth="10" defaultColWidth="8.7109375" defaultRowHeight="15"/>
  <cols>
    <col min="2" max="2" width="10.5703125" customWidth="1"/>
    <col min="3" max="3" width="13.5703125" customWidth="1"/>
    <col min="4" max="4" width="18.5703125" customWidth="1"/>
    <col min="7" max="7" width="8" customWidth="1"/>
    <col min="8" max="8" width="51.42578125" bestFit="1" customWidth="1"/>
    <col min="9" max="9" width="19" customWidth="1"/>
    <col min="10" max="10" width="17" customWidth="1"/>
    <col min="11" max="11" width="14.5703125" bestFit="1" customWidth="1"/>
  </cols>
  <sheetData>
    <row r="1" spans="1:12">
      <c r="A1" t="s">
        <v>197</v>
      </c>
    </row>
    <row r="2" spans="1:12">
      <c r="A2" s="439" t="s">
        <v>112</v>
      </c>
      <c r="B2" s="439"/>
      <c r="C2" s="129"/>
      <c r="D2" s="129"/>
      <c r="E2" s="129"/>
      <c r="F2" s="129"/>
      <c r="G2" s="129"/>
      <c r="H2" s="437"/>
      <c r="I2" s="129"/>
      <c r="J2" s="129"/>
      <c r="K2" s="129"/>
      <c r="L2" s="129"/>
    </row>
    <row r="3" spans="1:12" ht="15.75" thickBot="1">
      <c r="A3" s="439" t="s">
        <v>113</v>
      </c>
      <c r="B3" s="439"/>
      <c r="C3" s="439"/>
      <c r="D3" s="129"/>
      <c r="E3" s="129"/>
      <c r="F3" s="129"/>
      <c r="K3" s="129"/>
      <c r="L3" s="129"/>
    </row>
    <row r="4" spans="1:12" ht="15.75" thickBot="1">
      <c r="A4" s="130" t="s">
        <v>115</v>
      </c>
      <c r="B4" s="131" t="s">
        <v>198</v>
      </c>
      <c r="C4" s="131" t="s">
        <v>199</v>
      </c>
      <c r="D4" s="131" t="s">
        <v>117</v>
      </c>
      <c r="E4" s="129"/>
      <c r="F4" s="129"/>
      <c r="H4" s="438" t="s">
        <v>119</v>
      </c>
      <c r="I4" s="438" t="s">
        <v>116</v>
      </c>
      <c r="J4" s="438" t="s">
        <v>124</v>
      </c>
      <c r="K4" s="438" t="s">
        <v>117</v>
      </c>
      <c r="L4" s="129"/>
    </row>
    <row r="5" spans="1:12" ht="15.75" thickBot="1">
      <c r="A5" s="133" t="s">
        <v>120</v>
      </c>
      <c r="B5" s="134" t="s">
        <v>200</v>
      </c>
      <c r="C5" s="429">
        <v>45096</v>
      </c>
      <c r="D5" s="447">
        <v>13333333</v>
      </c>
      <c r="E5" s="129"/>
      <c r="F5" s="129"/>
      <c r="H5" s="181" t="s">
        <v>201</v>
      </c>
      <c r="I5" s="159" t="s">
        <v>202</v>
      </c>
      <c r="J5" s="134" t="s">
        <v>203</v>
      </c>
      <c r="K5" s="447">
        <v>7920000</v>
      </c>
      <c r="L5" s="129"/>
    </row>
    <row r="6" spans="1:12" ht="15.75" thickBot="1">
      <c r="A6" s="133" t="s">
        <v>125</v>
      </c>
      <c r="B6" s="134" t="s">
        <v>200</v>
      </c>
      <c r="C6" s="429">
        <v>45125</v>
      </c>
      <c r="D6" s="447">
        <v>13333333</v>
      </c>
      <c r="E6" s="129"/>
      <c r="F6" s="129"/>
      <c r="H6" s="133" t="s">
        <v>204</v>
      </c>
      <c r="I6" s="134" t="s">
        <v>205</v>
      </c>
      <c r="J6" s="134" t="s">
        <v>206</v>
      </c>
      <c r="K6" s="447">
        <v>4400000</v>
      </c>
      <c r="L6" s="137" t="s">
        <v>13</v>
      </c>
    </row>
    <row r="7" spans="1:12" ht="15.75" thickBot="1">
      <c r="A7" s="133" t="s">
        <v>129</v>
      </c>
      <c r="B7" s="134" t="s">
        <v>200</v>
      </c>
      <c r="C7" s="429">
        <v>45156</v>
      </c>
      <c r="D7" s="447">
        <v>13333333</v>
      </c>
      <c r="E7" s="129"/>
      <c r="F7" s="129"/>
      <c r="H7" s="138" t="s">
        <v>207</v>
      </c>
      <c r="I7" s="139" t="s">
        <v>208</v>
      </c>
      <c r="J7" s="139" t="s">
        <v>209</v>
      </c>
      <c r="K7" s="450">
        <v>2200000</v>
      </c>
      <c r="L7" s="137" t="s">
        <v>13</v>
      </c>
    </row>
    <row r="8" spans="1:12" ht="15.75" thickBot="1">
      <c r="A8" s="138" t="s">
        <v>133</v>
      </c>
      <c r="B8" s="139" t="s">
        <v>200</v>
      </c>
      <c r="C8" s="430">
        <v>45189</v>
      </c>
      <c r="D8" s="447">
        <v>13333333</v>
      </c>
      <c r="E8" s="129"/>
      <c r="F8" s="129"/>
      <c r="H8" s="140"/>
      <c r="I8" s="141"/>
      <c r="J8" s="134" t="s">
        <v>210</v>
      </c>
      <c r="K8" s="451"/>
      <c r="L8" s="137" t="s">
        <v>13</v>
      </c>
    </row>
    <row r="9" spans="1:12" ht="15.75" thickBot="1">
      <c r="A9" s="133" t="s">
        <v>137</v>
      </c>
      <c r="B9" s="134" t="s">
        <v>200</v>
      </c>
      <c r="C9" s="429">
        <v>45217</v>
      </c>
      <c r="D9" s="447">
        <v>13333333</v>
      </c>
      <c r="H9" s="281" t="s">
        <v>211</v>
      </c>
      <c r="I9" s="282" t="s">
        <v>212</v>
      </c>
      <c r="J9" s="282" t="s">
        <v>213</v>
      </c>
      <c r="K9" s="447">
        <v>7480000</v>
      </c>
    </row>
    <row r="10" spans="1:12" ht="15.75" thickBot="1">
      <c r="A10" s="133" t="s">
        <v>142</v>
      </c>
      <c r="B10" s="134" t="s">
        <v>121</v>
      </c>
      <c r="C10" s="429">
        <v>45250</v>
      </c>
      <c r="D10" s="447">
        <v>13333333</v>
      </c>
      <c r="E10" s="129"/>
      <c r="F10" s="129"/>
      <c r="H10" s="133" t="s">
        <v>214</v>
      </c>
      <c r="I10" s="134" t="s">
        <v>215</v>
      </c>
      <c r="J10" s="134" t="s">
        <v>216</v>
      </c>
      <c r="K10" s="447">
        <v>13200000</v>
      </c>
      <c r="L10" s="137" t="s">
        <v>13</v>
      </c>
    </row>
    <row r="11" spans="1:12" ht="15.75" thickBot="1">
      <c r="A11" s="138" t="s">
        <v>146</v>
      </c>
      <c r="B11" s="139" t="s">
        <v>200</v>
      </c>
      <c r="C11" s="430">
        <v>45278</v>
      </c>
      <c r="D11" s="447">
        <v>13333333</v>
      </c>
      <c r="E11" s="129"/>
      <c r="F11" s="129"/>
      <c r="H11" s="138" t="s">
        <v>148</v>
      </c>
      <c r="I11" s="139" t="s">
        <v>217</v>
      </c>
      <c r="J11" s="139" t="s">
        <v>218</v>
      </c>
      <c r="K11" s="450">
        <v>8800000</v>
      </c>
      <c r="L11" s="137" t="s">
        <v>13</v>
      </c>
    </row>
    <row r="12" spans="1:12" ht="15.75" thickBot="1">
      <c r="A12" s="133" t="s">
        <v>153</v>
      </c>
      <c r="B12" s="134" t="s">
        <v>200</v>
      </c>
      <c r="C12" s="429">
        <v>45309</v>
      </c>
      <c r="D12" s="447">
        <v>13333333</v>
      </c>
      <c r="E12" s="129"/>
      <c r="F12" s="129"/>
      <c r="H12" s="140"/>
      <c r="I12" s="141"/>
      <c r="J12" s="134" t="s">
        <v>219</v>
      </c>
      <c r="K12" s="451"/>
      <c r="L12" s="137" t="s">
        <v>13</v>
      </c>
    </row>
    <row r="13" spans="1:12" ht="15.75" thickBot="1">
      <c r="A13" s="133" t="s">
        <v>155</v>
      </c>
      <c r="B13" s="134" t="s">
        <v>200</v>
      </c>
      <c r="C13" s="144">
        <v>45341</v>
      </c>
      <c r="D13" s="447">
        <v>13333333</v>
      </c>
      <c r="H13" s="129"/>
      <c r="I13" s="129"/>
      <c r="J13" s="129"/>
      <c r="K13" s="452">
        <f ca="1">SUM(K5:K13)</f>
        <v>44000000</v>
      </c>
    </row>
    <row r="14" spans="1:12" ht="15.75" thickBot="1">
      <c r="A14" s="133" t="s">
        <v>157</v>
      </c>
      <c r="B14" s="134" t="s">
        <v>200</v>
      </c>
      <c r="C14" s="429">
        <v>45369</v>
      </c>
      <c r="D14" s="447">
        <v>13333333</v>
      </c>
      <c r="E14" s="129"/>
      <c r="F14" s="129"/>
      <c r="L14" s="137" t="s">
        <v>13</v>
      </c>
    </row>
    <row r="15" spans="1:12" ht="15.75" thickBot="1">
      <c r="A15" s="133" t="s">
        <v>159</v>
      </c>
      <c r="B15" s="134" t="s">
        <v>200</v>
      </c>
      <c r="C15" s="429">
        <v>45401</v>
      </c>
      <c r="D15" s="447">
        <v>13333333</v>
      </c>
      <c r="E15" s="129"/>
      <c r="F15" s="129"/>
      <c r="K15" s="129" t="s">
        <v>13</v>
      </c>
      <c r="L15" s="129" t="s">
        <v>13</v>
      </c>
    </row>
    <row r="16" spans="1:12" ht="15.75" thickBot="1">
      <c r="A16" s="133" t="s">
        <v>160</v>
      </c>
      <c r="B16" s="134" t="s">
        <v>13</v>
      </c>
      <c r="C16" s="134" t="s">
        <v>13</v>
      </c>
      <c r="D16" s="448">
        <v>16000000</v>
      </c>
      <c r="E16" s="129"/>
      <c r="F16" s="129"/>
      <c r="G16" s="129"/>
      <c r="H16" s="129"/>
      <c r="I16" s="129"/>
      <c r="J16" s="137" t="s">
        <v>13</v>
      </c>
      <c r="K16" s="137" t="s">
        <v>13</v>
      </c>
      <c r="L16" s="129"/>
    </row>
    <row r="17" spans="1:12">
      <c r="E17" s="129"/>
      <c r="F17" s="129"/>
      <c r="G17" s="129"/>
      <c r="H17" s="129"/>
      <c r="I17" s="129"/>
      <c r="J17" s="129" t="s">
        <v>13</v>
      </c>
      <c r="K17" s="129" t="s">
        <v>13</v>
      </c>
      <c r="L17" s="129"/>
    </row>
    <row r="18" spans="1:12">
      <c r="E18" s="129"/>
      <c r="F18" s="129"/>
      <c r="G18" s="129"/>
      <c r="H18" s="129"/>
      <c r="I18" s="129"/>
      <c r="K18" s="129"/>
      <c r="L18" s="129"/>
    </row>
    <row r="19" spans="1:12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</row>
  </sheetData>
  <mergeCells count="2">
    <mergeCell ref="A2:B2"/>
    <mergeCell ref="A3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763E-6F30-482C-AE8D-902DC63E7104}">
  <dimension ref="B2:N7"/>
  <sheetViews>
    <sheetView workbookViewId="0">
      <selection activeCell="B3" sqref="B3"/>
    </sheetView>
  </sheetViews>
  <sheetFormatPr baseColWidth="10" defaultColWidth="8.7109375" defaultRowHeight="15"/>
  <sheetData>
    <row r="2" spans="2:14">
      <c r="B2" s="256"/>
      <c r="C2" s="256"/>
      <c r="D2" s="256"/>
      <c r="E2" s="256"/>
      <c r="F2" s="256"/>
      <c r="G2" s="256"/>
      <c r="H2" s="256"/>
      <c r="I2" s="256"/>
    </row>
    <row r="3" spans="2:14">
      <c r="B3" s="257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9"/>
    </row>
    <row r="4" spans="2:14">
      <c r="B4" s="260" t="s">
        <v>45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61"/>
    </row>
    <row r="5" spans="2:14">
      <c r="B5" s="260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61"/>
    </row>
    <row r="6" spans="2:14">
      <c r="B6" s="260" t="s">
        <v>46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61"/>
    </row>
    <row r="7" spans="2:14">
      <c r="B7" s="262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388F-9C63-46A9-A281-36BC4E1CC2E1}">
  <dimension ref="A1:I12"/>
  <sheetViews>
    <sheetView workbookViewId="0">
      <selection activeCell="E8" sqref="E8"/>
    </sheetView>
  </sheetViews>
  <sheetFormatPr baseColWidth="10" defaultColWidth="11.42578125" defaultRowHeight="15"/>
  <cols>
    <col min="1" max="1" width="46.28515625" style="5" customWidth="1"/>
    <col min="2" max="2" width="21.7109375" style="5" customWidth="1"/>
    <col min="3" max="3" width="32.7109375" style="5" customWidth="1"/>
    <col min="4" max="4" width="62.85546875" style="5" customWidth="1"/>
    <col min="5" max="5" width="40.42578125" style="5" customWidth="1"/>
    <col min="6" max="6" width="20" style="5" customWidth="1"/>
    <col min="7" max="7" width="29.28515625" style="53" customWidth="1"/>
    <col min="8" max="8" width="24.42578125" style="5" customWidth="1"/>
    <col min="9" max="9" width="43.42578125" style="5" customWidth="1"/>
    <col min="10" max="16384" width="11.42578125" style="5"/>
  </cols>
  <sheetData>
    <row r="1" spans="1:9" s="2" customFormat="1">
      <c r="A1" s="71"/>
      <c r="B1" s="72" t="s">
        <v>0</v>
      </c>
      <c r="C1" s="187" t="s">
        <v>1</v>
      </c>
      <c r="D1" s="182" t="s">
        <v>2</v>
      </c>
      <c r="E1" s="182" t="s">
        <v>3</v>
      </c>
      <c r="F1" s="182" t="s">
        <v>4</v>
      </c>
      <c r="G1" s="183" t="s">
        <v>5</v>
      </c>
      <c r="H1" s="182" t="s">
        <v>6</v>
      </c>
      <c r="I1" s="182" t="s">
        <v>7</v>
      </c>
    </row>
    <row r="2" spans="1:9">
      <c r="A2" s="74" t="s">
        <v>44</v>
      </c>
      <c r="B2" s="75"/>
      <c r="C2" s="75"/>
      <c r="D2" s="84"/>
      <c r="E2" s="77"/>
      <c r="F2" s="85"/>
      <c r="G2" s="248">
        <f>SUM(G1:G1)</f>
        <v>0</v>
      </c>
      <c r="H2" s="265"/>
      <c r="I2" s="76"/>
    </row>
    <row r="3" spans="1:9" s="291" customFormat="1" ht="30.75" customHeight="1">
      <c r="A3" s="291" t="s">
        <v>26</v>
      </c>
      <c r="B3" s="292" t="s">
        <v>220</v>
      </c>
      <c r="C3" s="293" t="s">
        <v>30</v>
      </c>
      <c r="D3" s="294" t="s">
        <v>221</v>
      </c>
      <c r="E3" s="295" t="s">
        <v>222</v>
      </c>
      <c r="F3" s="296" t="s">
        <v>11</v>
      </c>
      <c r="G3" s="297">
        <v>1333333</v>
      </c>
      <c r="H3" s="293" t="s">
        <v>223</v>
      </c>
      <c r="I3" s="298"/>
    </row>
    <row r="4" spans="1:9" s="291" customFormat="1" ht="27.75" customHeight="1">
      <c r="A4" s="291" t="s">
        <v>26</v>
      </c>
      <c r="B4" s="292" t="s">
        <v>224</v>
      </c>
      <c r="C4" s="299" t="s">
        <v>30</v>
      </c>
      <c r="D4" s="300" t="s">
        <v>225</v>
      </c>
      <c r="E4" s="304" t="s">
        <v>226</v>
      </c>
      <c r="F4" s="301" t="s">
        <v>11</v>
      </c>
      <c r="G4" s="302">
        <v>1100000</v>
      </c>
      <c r="H4" s="303" t="s">
        <v>94</v>
      </c>
      <c r="I4" s="293"/>
    </row>
    <row r="5" spans="1:9" s="291" customFormat="1" ht="30">
      <c r="A5" s="305" t="s">
        <v>26</v>
      </c>
      <c r="B5" s="292" t="s">
        <v>227</v>
      </c>
      <c r="C5" s="306" t="s">
        <v>33</v>
      </c>
      <c r="D5" s="300" t="s">
        <v>228</v>
      </c>
      <c r="E5" s="307" t="s">
        <v>229</v>
      </c>
      <c r="F5" s="308" t="s">
        <v>11</v>
      </c>
      <c r="G5" s="309">
        <v>6042582</v>
      </c>
      <c r="H5" s="303" t="s">
        <v>94</v>
      </c>
      <c r="I5" s="293"/>
    </row>
    <row r="6" spans="1:9" s="291" customFormat="1" ht="30">
      <c r="A6" s="305" t="s">
        <v>26</v>
      </c>
      <c r="B6" s="292" t="s">
        <v>230</v>
      </c>
      <c r="C6" s="306" t="s">
        <v>33</v>
      </c>
      <c r="D6" s="300" t="s">
        <v>231</v>
      </c>
      <c r="E6" s="307" t="s">
        <v>232</v>
      </c>
      <c r="F6" s="308" t="s">
        <v>11</v>
      </c>
      <c r="G6" s="309">
        <v>14296050</v>
      </c>
      <c r="H6" s="303" t="s">
        <v>94</v>
      </c>
      <c r="I6" s="293"/>
    </row>
    <row r="7" spans="1:9" s="291" customFormat="1" ht="30">
      <c r="A7" s="305" t="s">
        <v>26</v>
      </c>
      <c r="B7" s="292" t="s">
        <v>104</v>
      </c>
      <c r="C7" s="306" t="s">
        <v>33</v>
      </c>
      <c r="D7" s="300" t="s">
        <v>233</v>
      </c>
      <c r="E7" s="307" t="s">
        <v>234</v>
      </c>
      <c r="F7" s="308"/>
      <c r="G7" s="309">
        <v>6042582</v>
      </c>
      <c r="H7" s="303"/>
      <c r="I7" s="293"/>
    </row>
    <row r="8" spans="1:9">
      <c r="A8" s="218" t="s">
        <v>26</v>
      </c>
      <c r="B8" s="157" t="s">
        <v>71</v>
      </c>
      <c r="C8" s="11" t="s">
        <v>36</v>
      </c>
      <c r="D8" s="9" t="s">
        <v>37</v>
      </c>
      <c r="E8" s="151" t="s">
        <v>38</v>
      </c>
      <c r="F8" s="30" t="s">
        <v>39</v>
      </c>
      <c r="G8" s="153">
        <v>19000000</v>
      </c>
      <c r="H8" s="14" t="s">
        <v>109</v>
      </c>
      <c r="I8" s="9" t="s">
        <v>110</v>
      </c>
    </row>
    <row r="9" spans="1:9">
      <c r="A9" s="76" t="s">
        <v>44</v>
      </c>
      <c r="B9" s="76"/>
      <c r="C9" s="75"/>
      <c r="D9" s="84"/>
      <c r="E9" s="84"/>
      <c r="F9" s="85"/>
      <c r="G9" s="154">
        <f>SUM(G3:G6)</f>
        <v>22771965</v>
      </c>
      <c r="H9" s="76"/>
      <c r="I9" s="76"/>
    </row>
    <row r="10" spans="1:9">
      <c r="G10" s="55">
        <f>SUM(G2,G9)</f>
        <v>22771965</v>
      </c>
    </row>
    <row r="11" spans="1:9">
      <c r="G11" s="55"/>
    </row>
    <row r="12" spans="1:9">
      <c r="G12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pagos diciembre</vt:lpstr>
      <vt:lpstr>pagos noviembre</vt:lpstr>
      <vt:lpstr>pagos octubre</vt:lpstr>
      <vt:lpstr>Fechas Pago PDI</vt:lpstr>
      <vt:lpstr>Fechas Pago Repositorio</vt:lpstr>
      <vt:lpstr>Fechas Pago AnidTerritorios</vt:lpstr>
      <vt:lpstr>Fechas pago DataCiencia</vt:lpstr>
      <vt:lpstr>nota de fechas</vt:lpstr>
      <vt:lpstr>pagos septiembre</vt:lpstr>
      <vt:lpstr>pagos julio</vt:lpstr>
      <vt:lpstr>julio x semana</vt:lpstr>
      <vt:lpstr>borrador</vt:lpstr>
      <vt:lpstr>pagos agosto</vt:lpstr>
      <vt:lpstr>pagos enero 2024</vt:lpstr>
      <vt:lpstr>RICARDO</vt:lpstr>
      <vt:lpstr>Programación Caja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Zulema Fuentes Millar</dc:creator>
  <cp:keywords/>
  <dc:description/>
  <cp:lastModifiedBy>Emilio Oyanedel Ibacache</cp:lastModifiedBy>
  <cp:revision/>
  <dcterms:created xsi:type="dcterms:W3CDTF">2023-06-30T19:40:25Z</dcterms:created>
  <dcterms:modified xsi:type="dcterms:W3CDTF">2024-01-08T13:41:00Z</dcterms:modified>
  <cp:category/>
  <cp:contentStatus/>
</cp:coreProperties>
</file>