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75" windowHeight="9735"/>
  </bookViews>
  <sheets>
    <sheet name="Задание 4" sheetId="1" r:id="rId1"/>
    <sheet name="Задание 5" sheetId="2" r:id="rId2"/>
  </sheets>
  <definedNames>
    <definedName name="Срок">'Задание 4'!$D$2:$D$7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2"/>
  <c r="K53"/>
  <c r="K52"/>
  <c r="K51"/>
  <c r="K50"/>
  <c r="E33"/>
  <c r="F33"/>
  <c r="G33"/>
  <c r="H33"/>
  <c r="I33"/>
  <c r="E32"/>
  <c r="F32"/>
  <c r="G32"/>
  <c r="H32"/>
  <c r="I32"/>
  <c r="E31"/>
  <c r="F31"/>
  <c r="G31"/>
  <c r="H31"/>
  <c r="I31"/>
  <c r="E30"/>
  <c r="F30"/>
  <c r="G30"/>
  <c r="H30"/>
  <c r="I30"/>
  <c r="E29"/>
  <c r="F29"/>
  <c r="G29"/>
  <c r="H29"/>
  <c r="I29"/>
  <c r="E54"/>
  <c r="F54"/>
  <c r="G54"/>
  <c r="H54"/>
  <c r="I54"/>
  <c r="J54"/>
  <c r="E53"/>
  <c r="F53"/>
  <c r="G53"/>
  <c r="H53"/>
  <c r="I53"/>
  <c r="J53"/>
  <c r="E52"/>
  <c r="F52"/>
  <c r="G52"/>
  <c r="H52"/>
  <c r="I52"/>
  <c r="J52"/>
  <c r="E51"/>
  <c r="F51"/>
  <c r="G51"/>
  <c r="H51"/>
  <c r="I51"/>
  <c r="J51"/>
  <c r="E50"/>
  <c r="F50"/>
  <c r="G50"/>
  <c r="H50"/>
  <c r="I50"/>
  <c r="J50"/>
  <c r="E44"/>
  <c r="F44"/>
  <c r="G44"/>
  <c r="H44"/>
  <c r="I44"/>
  <c r="E43"/>
  <c r="F43"/>
  <c r="G43"/>
  <c r="H43"/>
  <c r="I43"/>
  <c r="E42"/>
  <c r="F42"/>
  <c r="G42"/>
  <c r="H42"/>
  <c r="I42"/>
  <c r="E41"/>
  <c r="F41"/>
  <c r="G41"/>
  <c r="H41"/>
  <c r="I41"/>
  <c r="E40"/>
  <c r="F40"/>
  <c r="G40"/>
  <c r="H40"/>
  <c r="I40"/>
  <c r="E39"/>
  <c r="F39"/>
  <c r="G39"/>
  <c r="H39"/>
  <c r="I39"/>
  <c r="D51"/>
  <c r="D52"/>
  <c r="D53"/>
  <c r="D54"/>
  <c r="D40"/>
  <c r="D41"/>
  <c r="D42"/>
  <c r="D43"/>
  <c r="D44"/>
  <c r="D30"/>
  <c r="D31"/>
  <c r="D32"/>
  <c r="D33"/>
  <c r="E23"/>
  <c r="F23"/>
  <c r="G23"/>
  <c r="H23"/>
  <c r="I23"/>
  <c r="J23"/>
  <c r="K23"/>
  <c r="E22"/>
  <c r="F22"/>
  <c r="G22"/>
  <c r="H22"/>
  <c r="I22"/>
  <c r="J22"/>
  <c r="K22"/>
  <c r="E21"/>
  <c r="F21"/>
  <c r="G21"/>
  <c r="H21"/>
  <c r="I21"/>
  <c r="J21"/>
  <c r="K21"/>
  <c r="E20"/>
  <c r="F20"/>
  <c r="G20"/>
  <c r="H20"/>
  <c r="I20"/>
  <c r="J20"/>
  <c r="K20"/>
  <c r="E19"/>
  <c r="F19"/>
  <c r="G19"/>
  <c r="H19"/>
  <c r="I19"/>
  <c r="J19"/>
  <c r="K19"/>
  <c r="E18"/>
  <c r="F18"/>
  <c r="G18"/>
  <c r="H18"/>
  <c r="I18"/>
  <c r="J18"/>
  <c r="K18"/>
  <c r="E17"/>
  <c r="F17"/>
  <c r="G17"/>
  <c r="H17"/>
  <c r="I17"/>
  <c r="J17"/>
  <c r="K17"/>
  <c r="D18"/>
  <c r="D19"/>
  <c r="D20"/>
  <c r="D21"/>
  <c r="D22"/>
  <c r="D23"/>
  <c r="D50"/>
  <c r="D39"/>
  <c r="D29"/>
  <c r="D17"/>
  <c r="D5"/>
  <c r="E11"/>
  <c r="F11"/>
  <c r="G11"/>
  <c r="H11"/>
  <c r="I11"/>
  <c r="I10"/>
  <c r="E10"/>
  <c r="F10"/>
  <c r="G10"/>
  <c r="H10"/>
  <c r="E9"/>
  <c r="F9"/>
  <c r="G9"/>
  <c r="H9"/>
  <c r="I9"/>
  <c r="E8"/>
  <c r="F8"/>
  <c r="G8"/>
  <c r="H8"/>
  <c r="I8"/>
  <c r="E7"/>
  <c r="F7"/>
  <c r="G7"/>
  <c r="H7"/>
  <c r="I7"/>
  <c r="E6"/>
  <c r="F6"/>
  <c r="G6"/>
  <c r="H6"/>
  <c r="I6"/>
  <c r="E5"/>
  <c r="F5"/>
  <c r="G5"/>
  <c r="H5"/>
  <c r="I5"/>
  <c r="D6"/>
  <c r="D7"/>
  <c r="D8"/>
  <c r="D9"/>
  <c r="D10"/>
  <c r="D11"/>
  <c r="B3"/>
  <c r="D59" i="1"/>
  <c r="E83"/>
  <c r="F83"/>
  <c r="G83"/>
  <c r="H83"/>
  <c r="E82"/>
  <c r="F82"/>
  <c r="G82"/>
  <c r="H82"/>
  <c r="E81"/>
  <c r="F81"/>
  <c r="G81"/>
  <c r="H81"/>
  <c r="E80"/>
  <c r="F80"/>
  <c r="G80"/>
  <c r="H80"/>
  <c r="E79"/>
  <c r="F79"/>
  <c r="G79"/>
  <c r="H79"/>
  <c r="D80"/>
  <c r="D81"/>
  <c r="D82"/>
  <c r="D83"/>
  <c r="D79"/>
  <c r="D67"/>
  <c r="E73"/>
  <c r="F73"/>
  <c r="G73"/>
  <c r="E72"/>
  <c r="F72"/>
  <c r="G72"/>
  <c r="E71"/>
  <c r="F71"/>
  <c r="G71"/>
  <c r="E70"/>
  <c r="F70"/>
  <c r="G70"/>
  <c r="G69"/>
  <c r="E69"/>
  <c r="F69"/>
  <c r="E68"/>
  <c r="F68"/>
  <c r="G68"/>
  <c r="E67"/>
  <c r="F67"/>
  <c r="G67"/>
  <c r="D68"/>
  <c r="D69"/>
  <c r="D70"/>
  <c r="D71"/>
  <c r="D72"/>
  <c r="D73"/>
  <c r="E61"/>
  <c r="F61"/>
  <c r="G61"/>
  <c r="H61"/>
  <c r="E60"/>
  <c r="F60"/>
  <c r="G60"/>
  <c r="H60"/>
  <c r="E59"/>
  <c r="F59"/>
  <c r="G59"/>
  <c r="H59"/>
  <c r="D60"/>
  <c r="D61"/>
  <c r="D49"/>
  <c r="K50"/>
  <c r="K51"/>
  <c r="K52"/>
  <c r="K53"/>
  <c r="J50"/>
  <c r="J51"/>
  <c r="J52"/>
  <c r="J53"/>
  <c r="I50"/>
  <c r="I51"/>
  <c r="I52"/>
  <c r="I53"/>
  <c r="H50"/>
  <c r="H51"/>
  <c r="H52"/>
  <c r="H53"/>
  <c r="G50"/>
  <c r="G51"/>
  <c r="G52"/>
  <c r="G53"/>
  <c r="F50"/>
  <c r="F51"/>
  <c r="F52"/>
  <c r="F53"/>
  <c r="K49"/>
  <c r="J49"/>
  <c r="I49"/>
  <c r="H49"/>
  <c r="G49"/>
  <c r="F49"/>
  <c r="E50"/>
  <c r="E51"/>
  <c r="E52"/>
  <c r="E53"/>
  <c r="E49"/>
  <c r="D50"/>
  <c r="D51"/>
  <c r="D52"/>
  <c r="D53"/>
  <c r="D37"/>
  <c r="K41"/>
  <c r="K40"/>
  <c r="K39"/>
  <c r="K38"/>
  <c r="J41"/>
  <c r="J40"/>
  <c r="J39"/>
  <c r="J38"/>
  <c r="I41"/>
  <c r="I40"/>
  <c r="I39"/>
  <c r="I38"/>
  <c r="H41"/>
  <c r="H40"/>
  <c r="H39"/>
  <c r="H38"/>
  <c r="G38"/>
  <c r="G39"/>
  <c r="G40"/>
  <c r="G41"/>
  <c r="K42"/>
  <c r="J42"/>
  <c r="I42"/>
  <c r="H42"/>
  <c r="G42"/>
  <c r="F42"/>
  <c r="F41"/>
  <c r="F40"/>
  <c r="F39"/>
  <c r="K37"/>
  <c r="J37"/>
  <c r="I37"/>
  <c r="H37"/>
  <c r="C35"/>
  <c r="F38"/>
  <c r="G37"/>
  <c r="F37"/>
  <c r="E42"/>
  <c r="E41"/>
  <c r="E40"/>
  <c r="E39"/>
  <c r="E38"/>
  <c r="E37"/>
  <c r="D42"/>
  <c r="D41"/>
  <c r="D40"/>
  <c r="D39"/>
  <c r="D38"/>
</calcChain>
</file>

<file path=xl/sharedStrings.xml><?xml version="1.0" encoding="utf-8"?>
<sst xmlns="http://schemas.openxmlformats.org/spreadsheetml/2006/main" count="15" uniqueCount="2">
  <si>
    <t>БС</t>
  </si>
  <si>
    <t>ПС</t>
  </si>
</sst>
</file>

<file path=xl/styles.xml><?xml version="1.0" encoding="utf-8"?>
<styleSheet xmlns="http://schemas.openxmlformats.org/spreadsheetml/2006/main">
  <numFmts count="3">
    <numFmt numFmtId="164" formatCode="#,##0.00\ &quot;₽&quot;;[Red]\-#,##0.00\ &quot;₽&quot;"/>
    <numFmt numFmtId="165" formatCode="_-* #,##0.00\ &quot;₽&quot;_-;\-* #,##0.00\ &quot;₽&quot;_-;_-* &quot;-&quot;??\ &quot;₽&quot;_-;_-@_-"/>
    <numFmt numFmtId="166" formatCode="#,##0.00&quot;р.&quot;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9" fontId="0" fillId="0" borderId="0" xfId="0" applyNumberFormat="1"/>
    <xf numFmtId="9" fontId="0" fillId="0" borderId="0" xfId="0" applyNumberFormat="1" applyBorder="1"/>
    <xf numFmtId="164" fontId="0" fillId="0" borderId="0" xfId="0" applyNumberFormat="1"/>
    <xf numFmtId="0" fontId="0" fillId="0" borderId="0" xfId="2" applyNumberFormat="1" applyFont="1"/>
    <xf numFmtId="164" fontId="0" fillId="0" borderId="0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1" xfId="1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9" fontId="0" fillId="2" borderId="1" xfId="2" applyFont="1" applyFill="1" applyBorder="1"/>
    <xf numFmtId="0" fontId="0" fillId="2" borderId="1" xfId="0" applyFill="1" applyBorder="1"/>
    <xf numFmtId="0" fontId="0" fillId="2" borderId="1" xfId="2" applyNumberFormat="1" applyFont="1" applyFill="1" applyBorder="1"/>
    <xf numFmtId="0" fontId="0" fillId="3" borderId="0" xfId="0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83"/>
  <sheetViews>
    <sheetView tabSelected="1" topLeftCell="A31" workbookViewId="0">
      <selection activeCell="H45" sqref="H45"/>
    </sheetView>
  </sheetViews>
  <sheetFormatPr defaultRowHeight="15"/>
  <cols>
    <col min="2" max="2" width="18.42578125" bestFit="1" customWidth="1"/>
    <col min="3" max="3" width="13.140625" bestFit="1" customWidth="1"/>
    <col min="4" max="4" width="14" bestFit="1" customWidth="1"/>
    <col min="5" max="5" width="15.28515625" bestFit="1" customWidth="1"/>
    <col min="6" max="11" width="11" bestFit="1" customWidth="1"/>
  </cols>
  <sheetData>
    <row r="2" spans="2:11">
      <c r="C2" s="2"/>
      <c r="D2" s="3"/>
      <c r="E2" s="2"/>
      <c r="F2" s="3"/>
      <c r="G2" s="2"/>
      <c r="H2" s="3"/>
      <c r="I2" s="2"/>
      <c r="J2" s="1"/>
      <c r="K2" s="1"/>
    </row>
    <row r="3" spans="2:11">
      <c r="D3" s="1"/>
      <c r="E3" s="1"/>
      <c r="F3" s="1"/>
      <c r="G3" s="1"/>
      <c r="H3" s="3"/>
      <c r="I3" s="1"/>
      <c r="J3" s="1"/>
      <c r="K3" s="1"/>
    </row>
    <row r="4" spans="2:11">
      <c r="D4" s="1"/>
      <c r="E4" s="1"/>
      <c r="F4" s="1"/>
      <c r="G4" s="1"/>
      <c r="H4" s="3"/>
      <c r="I4" s="1"/>
      <c r="J4" s="1"/>
      <c r="K4" s="1"/>
    </row>
    <row r="5" spans="2:11">
      <c r="D5" s="1"/>
      <c r="E5" s="1"/>
      <c r="F5" s="1"/>
      <c r="G5" s="1"/>
      <c r="H5" s="3"/>
      <c r="I5" s="1"/>
      <c r="J5" s="1"/>
      <c r="K5" s="1"/>
    </row>
    <row r="6" spans="2:11">
      <c r="D6" s="1"/>
      <c r="E6" s="1"/>
      <c r="F6" s="1"/>
      <c r="G6" s="1"/>
      <c r="H6" s="3"/>
      <c r="I6" s="1"/>
      <c r="J6" s="1"/>
      <c r="K6" s="1"/>
    </row>
    <row r="7" spans="2:11">
      <c r="D7" s="1"/>
      <c r="E7" s="1"/>
      <c r="F7" s="1"/>
      <c r="G7" s="1"/>
      <c r="H7" s="1"/>
      <c r="I7" s="1"/>
      <c r="J7" s="1"/>
      <c r="K7" s="1"/>
    </row>
    <row r="8" spans="2:11">
      <c r="D8" s="1"/>
      <c r="E8" s="1"/>
      <c r="F8" s="1"/>
      <c r="G8" s="1"/>
      <c r="H8" s="1"/>
      <c r="I8" s="1"/>
      <c r="J8" s="1"/>
      <c r="K8" s="1"/>
    </row>
    <row r="9" spans="2:11">
      <c r="B9" s="1"/>
      <c r="C9" s="10"/>
      <c r="D9" s="10"/>
      <c r="E9" s="10"/>
      <c r="F9" s="10"/>
      <c r="G9" s="10"/>
      <c r="H9" s="10"/>
      <c r="I9" s="1"/>
      <c r="J9" s="1"/>
      <c r="K9" s="1"/>
    </row>
    <row r="10" spans="2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>
      <c r="B11" s="1"/>
      <c r="C11" s="6"/>
      <c r="D11" s="1"/>
      <c r="E11" s="1"/>
      <c r="F11" s="1"/>
      <c r="G11" s="1"/>
      <c r="H11" s="1"/>
      <c r="I11" s="1"/>
      <c r="J11" s="1"/>
      <c r="K11" s="1"/>
    </row>
    <row r="12" spans="2:11">
      <c r="B12" s="3"/>
      <c r="C12" s="1"/>
      <c r="D12" s="1"/>
      <c r="E12" s="1"/>
      <c r="F12" s="1"/>
      <c r="G12" s="1"/>
      <c r="H12" s="1"/>
      <c r="I12" s="1"/>
      <c r="J12" s="1"/>
      <c r="K12" s="1"/>
    </row>
    <row r="13" spans="2:11">
      <c r="B13" s="3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3"/>
      <c r="C14" s="1"/>
      <c r="D14" s="1"/>
      <c r="E14" s="1"/>
      <c r="F14" s="1"/>
      <c r="G14" s="1"/>
      <c r="H14" s="1"/>
      <c r="I14" s="1"/>
      <c r="J14" s="1"/>
      <c r="K14" s="1"/>
    </row>
    <row r="15" spans="2:11">
      <c r="B15" s="3"/>
      <c r="C15" s="1"/>
      <c r="D15" s="1"/>
      <c r="E15" s="1"/>
      <c r="F15" s="1"/>
      <c r="G15" s="1"/>
      <c r="H15" s="1"/>
      <c r="I15" s="1"/>
      <c r="J15" s="1"/>
      <c r="K15" s="1"/>
    </row>
    <row r="16" spans="2:11">
      <c r="B16" s="3"/>
      <c r="C16" s="1"/>
      <c r="D16" s="1"/>
      <c r="E16" s="1"/>
      <c r="F16" s="1"/>
      <c r="G16" s="1"/>
      <c r="H16" s="1"/>
      <c r="I16" s="1"/>
      <c r="J16" s="1"/>
      <c r="K16" s="1"/>
    </row>
    <row r="17" spans="2:11">
      <c r="B17" s="3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3"/>
      <c r="C18" s="1"/>
      <c r="D18" s="1"/>
      <c r="E18" s="1"/>
      <c r="F18" s="1"/>
      <c r="G18" s="1"/>
      <c r="H18" s="1"/>
      <c r="I18" s="1"/>
      <c r="J18" s="1"/>
      <c r="K18" s="1"/>
    </row>
    <row r="19" spans="2:11">
      <c r="B19" s="3"/>
      <c r="C19" s="1"/>
      <c r="D19" s="1"/>
      <c r="E19" s="1"/>
      <c r="F19" s="1"/>
      <c r="G19" s="1"/>
      <c r="H19" s="1"/>
      <c r="I19" s="1"/>
      <c r="J19" s="1"/>
      <c r="K19" s="1"/>
    </row>
    <row r="20" spans="2:11">
      <c r="D20" s="1"/>
      <c r="E20" s="1"/>
      <c r="F20" s="1"/>
      <c r="G20" s="1"/>
      <c r="H20" s="1"/>
      <c r="I20" s="1"/>
      <c r="J20" s="1"/>
      <c r="K20" s="1"/>
    </row>
    <row r="21" spans="2:11">
      <c r="D21" s="1"/>
      <c r="E21" s="1"/>
      <c r="F21" s="1"/>
      <c r="G21" s="1"/>
      <c r="H21" s="1"/>
      <c r="I21" s="1"/>
      <c r="J21" s="1"/>
      <c r="K21" s="1"/>
    </row>
    <row r="22" spans="2:11">
      <c r="D22" s="1"/>
      <c r="E22" s="1"/>
      <c r="F22" s="1"/>
      <c r="G22" s="1"/>
      <c r="H22" s="1"/>
      <c r="I22" s="1"/>
      <c r="J22" s="1"/>
      <c r="K22" s="1"/>
    </row>
    <row r="23" spans="2:11">
      <c r="D23" s="1"/>
      <c r="E23" s="1"/>
      <c r="F23" s="1"/>
      <c r="G23" s="1"/>
      <c r="H23" s="1"/>
      <c r="I23" s="1"/>
      <c r="J23" s="1"/>
      <c r="K23" s="1"/>
    </row>
    <row r="34" spans="2:11">
      <c r="B34" s="7" t="s">
        <v>0</v>
      </c>
      <c r="C34" s="8">
        <v>-150000</v>
      </c>
    </row>
    <row r="35" spans="2:11">
      <c r="C35">
        <f>PMT(D36/12,C37*12,C34)*3</f>
        <v>10775.810098099308</v>
      </c>
    </row>
    <row r="36" spans="2:11">
      <c r="C36" s="7"/>
      <c r="D36" s="15">
        <v>7.0000000000000007E-2</v>
      </c>
      <c r="E36" s="15">
        <v>0.08</v>
      </c>
      <c r="F36" s="15">
        <v>0.09</v>
      </c>
      <c r="G36" s="15">
        <v>0.1</v>
      </c>
      <c r="H36" s="15">
        <v>0.11</v>
      </c>
      <c r="I36" s="15">
        <v>0.12</v>
      </c>
      <c r="J36" s="15">
        <v>0.13</v>
      </c>
      <c r="K36" s="15">
        <v>0.14000000000000001</v>
      </c>
    </row>
    <row r="37" spans="2:11">
      <c r="C37" s="17">
        <v>4</v>
      </c>
      <c r="D37" s="8">
        <f>PMT(D36/12,C37*12,C34)*3</f>
        <v>10775.810098099308</v>
      </c>
      <c r="E37" s="8">
        <f>PMT(E36/12,C37*12,C34)*3</f>
        <v>10985.815053676117</v>
      </c>
      <c r="F37" s="8">
        <f>PMT(F36/12,C37*12,C34)*3</f>
        <v>11198.269068270394</v>
      </c>
      <c r="G37" s="8">
        <f>PMT(G36/12,C37*12,C34)*3</f>
        <v>11413.162545636234</v>
      </c>
      <c r="H37" s="8">
        <f>PMT(H36/12,C37*12,C34)*3</f>
        <v>11630.485175153766</v>
      </c>
      <c r="I37" s="8">
        <f>PMT(I36/12,C37*12,C34)*3</f>
        <v>11850.225944367494</v>
      </c>
      <c r="J37" s="8">
        <f>PMT(J36/12,C37*12,C34)*3</f>
        <v>12072.373152194203</v>
      </c>
      <c r="K37" s="8">
        <f>PMT(K36/12,C37*12,C34)*3</f>
        <v>12296.914422771111</v>
      </c>
    </row>
    <row r="38" spans="2:11">
      <c r="C38" s="17">
        <v>5</v>
      </c>
      <c r="D38" s="9">
        <f>PMT(D36/12,C38*12,C34)*3</f>
        <v>8910.539343157292</v>
      </c>
      <c r="E38" s="8">
        <f>PMT(E36/12,C38*12,C34)*3</f>
        <v>9124.3774297861564</v>
      </c>
      <c r="F38" s="8">
        <f>PMT(F36/12,C38*12,C34)*3</f>
        <v>9341.259851859304</v>
      </c>
      <c r="G38" s="8">
        <f>PMT(G36/12,C38*12,C34)*3</f>
        <v>9561.1701200707248</v>
      </c>
      <c r="H38" s="8">
        <f>PMT(H36/12,C38*12,C34)*3</f>
        <v>9784.0903826894901</v>
      </c>
      <c r="I38" s="8">
        <f>PMT(I36/12,C38*12,C34)*3</f>
        <v>10010.001458205799</v>
      </c>
      <c r="J38" s="8">
        <f>PMT(J36/12,C38*12,C34)*3</f>
        <v>10238.882869900808</v>
      </c>
      <c r="K38" s="8">
        <f>PMT(K36/12,C38*12,C34)*3</f>
        <v>10470.712882224465</v>
      </c>
    </row>
    <row r="39" spans="2:11">
      <c r="C39" s="17">
        <v>6</v>
      </c>
      <c r="D39" s="9">
        <f>PMT(D36/12,C39*12,C34)*3</f>
        <v>7672.052912386328</v>
      </c>
      <c r="E39" s="8">
        <f>PMT(E36/12,C39*12,C34)*3</f>
        <v>7889.9582753787563</v>
      </c>
      <c r="F39" s="8">
        <f>PMT(F36/12,C39*12,C34)*3</f>
        <v>8111.4917257223251</v>
      </c>
      <c r="G39" s="8">
        <f>PMT(G36/12,C39*12,C34)*3</f>
        <v>8336.6269990967157</v>
      </c>
      <c r="H39" s="8">
        <f>PMT(H36/12,C39*12,C34)*3</f>
        <v>8565.3355503176117</v>
      </c>
      <c r="I39" s="8">
        <f>PMT(I36/12,C39*12,C34)*3</f>
        <v>8797.5866262145701</v>
      </c>
      <c r="J39" s="8">
        <f>PMT(J36/12,C39*12,C34)*3</f>
        <v>9033.3473429000569</v>
      </c>
      <c r="K39" s="8">
        <f>PMT(K36/12,C39*12,C34)*3</f>
        <v>9272.5827670674298</v>
      </c>
    </row>
    <row r="40" spans="2:11">
      <c r="C40" s="17">
        <v>7</v>
      </c>
      <c r="D40" s="9">
        <f>PMT(D36/12,C40*12,C34)*3</f>
        <v>6791.7059919852272</v>
      </c>
      <c r="E40" s="8">
        <f>PMT(E36/12,C40*12,C34)*3</f>
        <v>7013.7964812012942</v>
      </c>
      <c r="F40" s="8">
        <f>PMT(F36/12,C40*12,C34)*3</f>
        <v>7240.0852170173475</v>
      </c>
      <c r="G40" s="8">
        <f>PMT(G36/12,C40*12,C34)*3</f>
        <v>7470.5328120986578</v>
      </c>
      <c r="H40" s="8">
        <f>PMT(H36/12,C40*12,C34)*3</f>
        <v>7705.0963957044405</v>
      </c>
      <c r="I40" s="8">
        <f>PMT(I36/12,C40*12,C34)*3</f>
        <v>7943.7297586832174</v>
      </c>
      <c r="J40" s="8">
        <f>PMT(J36/12,C40*12,C34)*3</f>
        <v>8186.3835069490533</v>
      </c>
      <c r="K40" s="8">
        <f>PMT(K36/12,C40*12,C34)*3</f>
        <v>8433.0052224881092</v>
      </c>
    </row>
    <row r="41" spans="2:11">
      <c r="C41" s="17">
        <v>8</v>
      </c>
      <c r="D41" s="9">
        <f>PMT(D36/12,C41*12,C34)*3</f>
        <v>6135.1726862264168</v>
      </c>
      <c r="E41" s="8">
        <f>PMT(E36/12,C41*12,C34)*3</f>
        <v>6361.5056645451614</v>
      </c>
      <c r="F41" s="8">
        <f>PMT(F36/12,C41*12,C34)*3</f>
        <v>6592.5914731618341</v>
      </c>
      <c r="G41" s="8">
        <f>PMT(G36/12,C41*12,C34)*3</f>
        <v>6828.3738440119487</v>
      </c>
      <c r="H41" s="8">
        <f>PMT(H36/12,C41*12,C34)*3</f>
        <v>7068.7915445739409</v>
      </c>
      <c r="I41" s="8">
        <f>PMT(I36/12,C41*12,C34)*3</f>
        <v>7313.778641582403</v>
      </c>
      <c r="J41" s="8">
        <f>PMT(J36/12,C41*12,C34)*3</f>
        <v>7563.2647790816391</v>
      </c>
      <c r="K41" s="8">
        <f>PMT(K36/12,C41*12,C34)*3</f>
        <v>7817.1754686406548</v>
      </c>
    </row>
    <row r="42" spans="2:11">
      <c r="C42" s="17">
        <v>9</v>
      </c>
      <c r="D42" s="9">
        <f>PMT(D36/12,C42*12,C34)*3</f>
        <v>5627.8244674668349</v>
      </c>
      <c r="E42" s="8">
        <f>PMT(E36/12,C42*12,C34)*3</f>
        <v>5858.4216992562951</v>
      </c>
      <c r="F42" s="8">
        <f>PMT(F36/12,C42*12,C34)*3</f>
        <v>6094.3088939117652</v>
      </c>
      <c r="G42" s="8">
        <f>PMT(G36/12,C42*12,C34)*3</f>
        <v>6335.4087978170519</v>
      </c>
      <c r="H42" s="8">
        <f>PMT(H36/12,C42*12,C34)*3</f>
        <v>6581.6374593772598</v>
      </c>
      <c r="I42" s="8">
        <f>PMT(I36/12,C42*12,C34)*3</f>
        <v>6832.9046752926606</v>
      </c>
      <c r="J42" s="8">
        <f>PMT(J36/12,C42*12,C34)*3</f>
        <v>7089.1144584260273</v>
      </c>
      <c r="K42" s="8">
        <f>PMT(K36/12,C42*12,C34)*3</f>
        <v>7350.1655227818992</v>
      </c>
    </row>
    <row r="43" spans="2:11">
      <c r="C43" s="5"/>
    </row>
    <row r="44" spans="2:11">
      <c r="C44" s="5"/>
    </row>
    <row r="45" spans="2:11">
      <c r="C45" s="5"/>
    </row>
    <row r="46" spans="2:11">
      <c r="B46" s="7" t="s">
        <v>0</v>
      </c>
      <c r="C46" s="9">
        <v>-75000</v>
      </c>
    </row>
    <row r="48" spans="2:11">
      <c r="C48" s="7"/>
      <c r="D48" s="15">
        <v>0.09</v>
      </c>
      <c r="E48" s="15">
        <v>0.1</v>
      </c>
      <c r="F48" s="15">
        <v>0.11</v>
      </c>
      <c r="G48" s="15">
        <v>0.12</v>
      </c>
      <c r="H48" s="15">
        <v>0.13</v>
      </c>
      <c r="I48" s="15">
        <v>0.14000000000000001</v>
      </c>
      <c r="J48" s="15">
        <v>0.15</v>
      </c>
      <c r="K48" s="15">
        <v>0.16</v>
      </c>
    </row>
    <row r="49" spans="2:11">
      <c r="C49" s="16">
        <v>6</v>
      </c>
      <c r="D49" s="9">
        <f t="shared" ref="D49:K49" si="0">PMT(D$48/12,$C49*12,$C$46)*6</f>
        <v>8111.4917257223251</v>
      </c>
      <c r="E49" s="9">
        <f t="shared" si="0"/>
        <v>8336.6269990967157</v>
      </c>
      <c r="F49" s="9">
        <f t="shared" si="0"/>
        <v>8565.3355503176117</v>
      </c>
      <c r="G49" s="9">
        <f t="shared" si="0"/>
        <v>8797.5866262145701</v>
      </c>
      <c r="H49" s="9">
        <f t="shared" si="0"/>
        <v>9033.3473429000569</v>
      </c>
      <c r="I49" s="9">
        <f t="shared" si="0"/>
        <v>9272.5827670674298</v>
      </c>
      <c r="J49" s="9">
        <f t="shared" si="0"/>
        <v>9515.2560009441004</v>
      </c>
      <c r="K49" s="9">
        <f t="shared" si="0"/>
        <v>9761.3282705170022</v>
      </c>
    </row>
    <row r="50" spans="2:11">
      <c r="C50" s="16">
        <v>7</v>
      </c>
      <c r="D50" s="9">
        <f t="shared" ref="D50:K53" si="1">PMT(D$48/12,$C50*12,$C$46)*6</f>
        <v>7240.0852170173475</v>
      </c>
      <c r="E50" s="9">
        <f t="shared" si="1"/>
        <v>7470.5328120986578</v>
      </c>
      <c r="F50" s="9">
        <f t="shared" si="1"/>
        <v>7705.0963957044405</v>
      </c>
      <c r="G50" s="9">
        <f t="shared" si="1"/>
        <v>7943.7297586832174</v>
      </c>
      <c r="H50" s="9">
        <f t="shared" si="1"/>
        <v>8186.3835069490533</v>
      </c>
      <c r="I50" s="9">
        <f t="shared" si="1"/>
        <v>8433.0052224881092</v>
      </c>
      <c r="J50" s="9">
        <f t="shared" si="1"/>
        <v>8683.539630921674</v>
      </c>
      <c r="K50" s="9">
        <f t="shared" si="1"/>
        <v>8937.9287746371083</v>
      </c>
    </row>
    <row r="51" spans="2:11">
      <c r="C51" s="16">
        <v>8</v>
      </c>
      <c r="D51" s="9">
        <f t="shared" si="1"/>
        <v>6592.5914731618341</v>
      </c>
      <c r="E51" s="9">
        <f t="shared" si="1"/>
        <v>6828.3738440119487</v>
      </c>
      <c r="F51" s="9">
        <f t="shared" si="1"/>
        <v>7068.7915445739409</v>
      </c>
      <c r="G51" s="9">
        <f t="shared" si="1"/>
        <v>7313.778641582403</v>
      </c>
      <c r="H51" s="9">
        <f t="shared" si="1"/>
        <v>7563.2647790816391</v>
      </c>
      <c r="I51" s="9">
        <f t="shared" si="1"/>
        <v>7817.1754686406548</v>
      </c>
      <c r="J51" s="9">
        <f t="shared" si="1"/>
        <v>8075.4323895206271</v>
      </c>
      <c r="K51" s="9">
        <f t="shared" si="1"/>
        <v>8337.9536965810476</v>
      </c>
    </row>
    <row r="52" spans="2:11">
      <c r="C52" s="16">
        <v>9</v>
      </c>
      <c r="D52" s="9">
        <f t="shared" si="1"/>
        <v>6094.3088939117652</v>
      </c>
      <c r="E52" s="9">
        <f t="shared" si="1"/>
        <v>6335.4087978170519</v>
      </c>
      <c r="F52" s="9">
        <f t="shared" si="1"/>
        <v>6581.6374593772598</v>
      </c>
      <c r="G52" s="9">
        <f t="shared" si="1"/>
        <v>6832.9046752926606</v>
      </c>
      <c r="H52" s="9">
        <f t="shared" si="1"/>
        <v>7089.1144584260273</v>
      </c>
      <c r="I52" s="9">
        <f t="shared" si="1"/>
        <v>7350.1655227818992</v>
      </c>
      <c r="J52" s="9">
        <f t="shared" si="1"/>
        <v>7615.9517811158476</v>
      </c>
      <c r="K52" s="9">
        <f t="shared" si="1"/>
        <v>7886.3628507531721</v>
      </c>
    </row>
    <row r="53" spans="2:11">
      <c r="C53" s="16">
        <v>10</v>
      </c>
      <c r="D53" s="9">
        <f t="shared" si="1"/>
        <v>5700.4098187612271</v>
      </c>
      <c r="E53" s="9">
        <f t="shared" si="1"/>
        <v>5946.7831596792748</v>
      </c>
      <c r="F53" s="9">
        <f t="shared" si="1"/>
        <v>6198.7505081365116</v>
      </c>
      <c r="G53" s="9">
        <f t="shared" si="1"/>
        <v>6456.1926781164311</v>
      </c>
      <c r="H53" s="9">
        <f t="shared" si="1"/>
        <v>6718.9832989751176</v>
      </c>
      <c r="I53" s="9">
        <f t="shared" si="1"/>
        <v>6986.9895768411498</v>
      </c>
      <c r="J53" s="9">
        <f t="shared" si="1"/>
        <v>7260.0730683442007</v>
      </c>
      <c r="K53" s="9">
        <f t="shared" si="1"/>
        <v>7538.0904586517636</v>
      </c>
    </row>
    <row r="56" spans="2:11">
      <c r="B56" s="7" t="s">
        <v>0</v>
      </c>
      <c r="C56" s="9">
        <v>-50000</v>
      </c>
    </row>
    <row r="58" spans="2:11">
      <c r="C58" s="7"/>
      <c r="D58" s="15">
        <v>0.14000000000000001</v>
      </c>
      <c r="E58" s="15">
        <v>0.15</v>
      </c>
      <c r="F58" s="15">
        <v>0.16</v>
      </c>
      <c r="G58" s="15">
        <v>0.17</v>
      </c>
      <c r="H58" s="15">
        <v>0.18</v>
      </c>
    </row>
    <row r="59" spans="2:11">
      <c r="C59" s="16">
        <v>2</v>
      </c>
      <c r="D59" s="8">
        <f>PMT(D$58/12,$C59*12,$C$56)</f>
        <v>2400.6441634194061</v>
      </c>
      <c r="E59" s="8">
        <f t="shared" ref="E59:H59" si="2">PMT(E$58/12,$C59*12,$C$56)</f>
        <v>2424.3324023475507</v>
      </c>
      <c r="F59" s="8">
        <f t="shared" si="2"/>
        <v>2448.1555258805024</v>
      </c>
      <c r="G59" s="8">
        <f t="shared" si="2"/>
        <v>2472.1132042748304</v>
      </c>
      <c r="H59" s="8">
        <f t="shared" si="2"/>
        <v>2496.205098475436</v>
      </c>
    </row>
    <row r="60" spans="2:11">
      <c r="C60" s="16">
        <v>3</v>
      </c>
      <c r="D60" s="8">
        <f t="shared" ref="D60:H61" si="3">PMT(D$58/12,$C60*12,$C$56)</f>
        <v>1708.8814879012809</v>
      </c>
      <c r="E60" s="8">
        <f t="shared" si="3"/>
        <v>1733.2664252097065</v>
      </c>
      <c r="F60" s="8">
        <f t="shared" si="3"/>
        <v>1757.8516518175047</v>
      </c>
      <c r="G60" s="8">
        <f t="shared" si="3"/>
        <v>1782.636376337234</v>
      </c>
      <c r="H60" s="8">
        <f t="shared" si="3"/>
        <v>1807.619776795842</v>
      </c>
    </row>
    <row r="61" spans="2:11">
      <c r="C61" s="16">
        <v>4</v>
      </c>
      <c r="D61" s="8">
        <f t="shared" si="3"/>
        <v>1366.3238247523457</v>
      </c>
      <c r="E61" s="8">
        <f t="shared" si="3"/>
        <v>1391.5374133238124</v>
      </c>
      <c r="F61" s="8">
        <f t="shared" si="3"/>
        <v>1417.0140402395934</v>
      </c>
      <c r="G61" s="8">
        <f t="shared" si="3"/>
        <v>1442.7521153701127</v>
      </c>
      <c r="H61" s="8">
        <f t="shared" si="3"/>
        <v>1468.7499804081106</v>
      </c>
    </row>
    <row r="64" spans="2:11">
      <c r="B64" s="7" t="s">
        <v>0</v>
      </c>
      <c r="C64" s="9">
        <v>-120000</v>
      </c>
    </row>
    <row r="66" spans="2:8">
      <c r="C66" s="7"/>
      <c r="D66" s="15">
        <v>0.05</v>
      </c>
      <c r="E66" s="15">
        <v>0.06</v>
      </c>
      <c r="F66" s="15">
        <v>7.0000000000000007E-2</v>
      </c>
      <c r="G66" s="15">
        <v>0.08</v>
      </c>
    </row>
    <row r="67" spans="2:8">
      <c r="C67" s="16">
        <v>12</v>
      </c>
      <c r="D67" s="8">
        <f>PMT(D$66/12,$C67*12,$C$64)*3</f>
        <v>3329.6054888514686</v>
      </c>
      <c r="E67" s="8">
        <f t="shared" ref="E67:G67" si="4">PMT(E$66/12,$C67*12,$C$64)*3</f>
        <v>3513.0607688746031</v>
      </c>
      <c r="F67" s="8">
        <f t="shared" si="4"/>
        <v>3702.1719420442123</v>
      </c>
      <c r="G67" s="8">
        <f t="shared" si="4"/>
        <v>3896.8293002525334</v>
      </c>
    </row>
    <row r="68" spans="2:8">
      <c r="C68" s="16">
        <v>13</v>
      </c>
      <c r="D68" s="8">
        <f t="shared" ref="D68:G73" si="5">PMT(D$66/12,$C68*12,$C$64)*3</f>
        <v>3143.0149258738916</v>
      </c>
      <c r="E68" s="8">
        <f t="shared" si="5"/>
        <v>3329.0043998516135</v>
      </c>
      <c r="F68" s="8">
        <f t="shared" si="5"/>
        <v>3521.0669062035727</v>
      </c>
      <c r="G68" s="8">
        <f t="shared" si="5"/>
        <v>3719.0659734038618</v>
      </c>
    </row>
    <row r="69" spans="2:8">
      <c r="C69" s="16">
        <v>14</v>
      </c>
      <c r="D69" s="8">
        <f t="shared" si="5"/>
        <v>2983.9345602739149</v>
      </c>
      <c r="E69" s="8">
        <f t="shared" si="5"/>
        <v>3172.4493283208294</v>
      </c>
      <c r="F69" s="8">
        <f t="shared" si="5"/>
        <v>3367.4419504607968</v>
      </c>
      <c r="G69" s="8">
        <f t="shared" si="5"/>
        <v>3568.7455093731623</v>
      </c>
    </row>
    <row r="70" spans="2:8">
      <c r="C70" s="16">
        <v>15</v>
      </c>
      <c r="D70" s="8">
        <f t="shared" si="5"/>
        <v>2846.8570562695604</v>
      </c>
      <c r="E70" s="8">
        <f t="shared" si="5"/>
        <v>3037.8845809744244</v>
      </c>
      <c r="F70" s="8">
        <f t="shared" si="5"/>
        <v>3235.7817750687377</v>
      </c>
      <c r="G70" s="8">
        <f t="shared" si="5"/>
        <v>3440.3475035892652</v>
      </c>
    </row>
    <row r="71" spans="2:8">
      <c r="C71" s="16">
        <v>16</v>
      </c>
      <c r="D71" s="8">
        <f t="shared" si="5"/>
        <v>2727.6515878472678</v>
      </c>
      <c r="E71" s="8">
        <f t="shared" si="5"/>
        <v>2921.1763099864411</v>
      </c>
      <c r="F71" s="8">
        <f t="shared" si="5"/>
        <v>3121.9488726506133</v>
      </c>
      <c r="G71" s="8">
        <f t="shared" si="5"/>
        <v>3329.7300970090637</v>
      </c>
    </row>
    <row r="72" spans="2:8">
      <c r="C72" s="16">
        <v>17</v>
      </c>
      <c r="D72" s="8">
        <f t="shared" si="5"/>
        <v>2623.1589912780528</v>
      </c>
      <c r="E72" s="8">
        <f t="shared" si="5"/>
        <v>2819.1627796218108</v>
      </c>
      <c r="F72" s="8">
        <f t="shared" si="5"/>
        <v>3022.778350656361</v>
      </c>
      <c r="G72" s="8">
        <f t="shared" si="5"/>
        <v>3233.7246361773623</v>
      </c>
    </row>
    <row r="73" spans="2:8">
      <c r="C73" s="16">
        <v>18</v>
      </c>
      <c r="D73" s="8">
        <f t="shared" si="5"/>
        <v>2530.9218671917283</v>
      </c>
      <c r="E73" s="8">
        <f t="shared" si="5"/>
        <v>2729.3843582495342</v>
      </c>
      <c r="F73" s="8">
        <f t="shared" si="5"/>
        <v>2935.8078147213419</v>
      </c>
      <c r="G73" s="8">
        <f t="shared" si="5"/>
        <v>3149.8654489696073</v>
      </c>
    </row>
    <row r="74" spans="2:8">
      <c r="C74" s="18"/>
    </row>
    <row r="76" spans="2:8">
      <c r="B76" s="7" t="s">
        <v>0</v>
      </c>
      <c r="C76" s="9">
        <v>-355000</v>
      </c>
    </row>
    <row r="78" spans="2:8">
      <c r="C78" s="7"/>
      <c r="D78" s="15">
        <v>0.06</v>
      </c>
      <c r="E78" s="15">
        <v>7.0000000000000007E-2</v>
      </c>
      <c r="F78" s="15">
        <v>0.08</v>
      </c>
      <c r="G78" s="15">
        <v>0.09</v>
      </c>
      <c r="H78" s="15">
        <v>0.1</v>
      </c>
    </row>
    <row r="79" spans="2:8">
      <c r="C79" s="16">
        <v>2</v>
      </c>
      <c r="D79" s="8">
        <f>PMT(D$78/12,$C79*12,$C$76)</f>
        <v>15733.816639728699</v>
      </c>
      <c r="E79" s="8">
        <f t="shared" ref="E79:H79" si="6">PMT(E$78/12,$C79*12,$C$76)</f>
        <v>15894.265581616623</v>
      </c>
      <c r="F79" s="8">
        <f t="shared" si="6"/>
        <v>16055.688466945376</v>
      </c>
      <c r="G79" s="8">
        <f t="shared" si="6"/>
        <v>16218.083509106447</v>
      </c>
      <c r="H79" s="8">
        <f t="shared" si="6"/>
        <v>16381.448849818358</v>
      </c>
    </row>
    <row r="80" spans="2:8">
      <c r="C80" s="16">
        <v>3</v>
      </c>
      <c r="D80" s="8">
        <f t="shared" ref="D80:H83" si="7">PMT(D$78/12,$C80*12,$C$76)</f>
        <v>10799.787795302065</v>
      </c>
      <c r="E80" s="8">
        <f t="shared" si="7"/>
        <v>10961.369387207038</v>
      </c>
      <c r="F80" s="8">
        <f t="shared" si="7"/>
        <v>11124.409738807952</v>
      </c>
      <c r="G80" s="8">
        <f t="shared" si="7"/>
        <v>11288.905094278944</v>
      </c>
      <c r="H80" s="8">
        <f t="shared" si="7"/>
        <v>11454.851453812307</v>
      </c>
    </row>
    <row r="81" spans="3:8">
      <c r="C81" s="16">
        <v>4</v>
      </c>
      <c r="D81" s="8">
        <f t="shared" si="7"/>
        <v>8337.1853120171436</v>
      </c>
      <c r="E81" s="8">
        <f t="shared" si="7"/>
        <v>8500.9168551672319</v>
      </c>
      <c r="F81" s="8">
        <f t="shared" si="7"/>
        <v>8666.5874312333817</v>
      </c>
      <c r="G81" s="8">
        <f t="shared" si="7"/>
        <v>8834.1900427466444</v>
      </c>
      <c r="H81" s="8">
        <f t="shared" si="7"/>
        <v>9003.7171193352515</v>
      </c>
    </row>
    <row r="82" spans="3:8">
      <c r="C82" s="16">
        <v>5</v>
      </c>
      <c r="D82" s="8">
        <f t="shared" si="7"/>
        <v>6863.1445429469095</v>
      </c>
      <c r="E82" s="8">
        <f t="shared" si="7"/>
        <v>7029.4254818240852</v>
      </c>
      <c r="F82" s="8">
        <f t="shared" si="7"/>
        <v>7198.1199723868558</v>
      </c>
      <c r="G82" s="8">
        <f t="shared" si="7"/>
        <v>7369.2161053556729</v>
      </c>
      <c r="H82" s="8">
        <f t="shared" si="7"/>
        <v>7542.7008725002379</v>
      </c>
    </row>
    <row r="83" spans="3:8">
      <c r="C83" s="16">
        <v>6</v>
      </c>
      <c r="D83" s="8">
        <f t="shared" si="7"/>
        <v>5883.3752021826313</v>
      </c>
      <c r="E83" s="8">
        <f t="shared" si="7"/>
        <v>6052.3972975492143</v>
      </c>
      <c r="F83" s="8">
        <f t="shared" si="7"/>
        <v>6224.3004172432402</v>
      </c>
      <c r="G83" s="8">
        <f t="shared" si="7"/>
        <v>6399.0656947365005</v>
      </c>
      <c r="H83" s="8">
        <f t="shared" si="7"/>
        <v>6576.6724103985198</v>
      </c>
    </row>
  </sheetData>
  <mergeCells count="1">
    <mergeCell ref="C9:H9"/>
  </mergeCells>
  <dataValidations count="1">
    <dataValidation type="list" allowBlank="1" showInputMessage="1" showErrorMessage="1" sqref="F11">
      <formula1>Срок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54"/>
  <sheetViews>
    <sheetView topLeftCell="C1" workbookViewId="0">
      <selection activeCell="C50" sqref="C50:C54"/>
    </sheetView>
  </sheetViews>
  <sheetFormatPr defaultRowHeight="15"/>
  <cols>
    <col min="3" max="4" width="13.140625" bestFit="1" customWidth="1"/>
    <col min="5" max="5" width="11.42578125" customWidth="1"/>
    <col min="6" max="6" width="13.5703125" customWidth="1"/>
    <col min="7" max="7" width="12.85546875" customWidth="1"/>
    <col min="8" max="8" width="12" customWidth="1"/>
    <col min="9" max="9" width="12.42578125" customWidth="1"/>
    <col min="10" max="10" width="11.5703125" customWidth="1"/>
    <col min="11" max="11" width="13.42578125" customWidth="1"/>
  </cols>
  <sheetData>
    <row r="1" spans="2:11">
      <c r="C1" s="11" t="s">
        <v>1</v>
      </c>
    </row>
    <row r="2" spans="2:11">
      <c r="B2" t="s">
        <v>1</v>
      </c>
      <c r="C2" s="12">
        <v>-250000</v>
      </c>
    </row>
    <row r="3" spans="2:11">
      <c r="B3" s="4" t="e">
        <f>PMT(D$58/12,$C59*12,$C$56)</f>
        <v>#NUM!</v>
      </c>
    </row>
    <row r="4" spans="2:11">
      <c r="C4" s="7"/>
      <c r="D4" s="15">
        <v>0.09</v>
      </c>
      <c r="E4" s="15">
        <v>0.1</v>
      </c>
      <c r="F4" s="15">
        <v>0.11</v>
      </c>
      <c r="G4" s="15">
        <v>0.12</v>
      </c>
      <c r="H4" s="15">
        <v>0.13</v>
      </c>
      <c r="I4" s="15">
        <v>0.14000000000000001</v>
      </c>
    </row>
    <row r="5" spans="2:11">
      <c r="C5" s="16">
        <v>2</v>
      </c>
      <c r="D5" s="8">
        <f>PV(D$4/12,($C5*12),0,$C$2)</f>
        <v>208957.85099230384</v>
      </c>
      <c r="E5" s="8">
        <f t="shared" ref="E5:I5" si="0">PV(E$4/12,($C5*12),0,$C$2)</f>
        <v>204852.38576186556</v>
      </c>
      <c r="F5" s="8">
        <f t="shared" si="0"/>
        <v>200830.87404732822</v>
      </c>
      <c r="G5" s="8">
        <f t="shared" si="0"/>
        <v>196891.53185593031</v>
      </c>
      <c r="H5" s="8">
        <f t="shared" si="0"/>
        <v>193032.61453019604</v>
      </c>
      <c r="I5" s="8">
        <f t="shared" si="0"/>
        <v>189252.41584924731</v>
      </c>
    </row>
    <row r="6" spans="2:11">
      <c r="C6" s="16">
        <v>3</v>
      </c>
      <c r="D6" s="8">
        <f t="shared" ref="D6:I11" si="1">PV(D$4/12,($C6*12),0,$C$2)</f>
        <v>191037.24015384488</v>
      </c>
      <c r="E6" s="8">
        <f t="shared" si="1"/>
        <v>185434.92586390648</v>
      </c>
      <c r="F6" s="8">
        <f t="shared" si="1"/>
        <v>180001.3296649133</v>
      </c>
      <c r="G6" s="8">
        <f t="shared" si="1"/>
        <v>174731.23740681467</v>
      </c>
      <c r="H6" s="8">
        <f t="shared" si="1"/>
        <v>169619.60018614828</v>
      </c>
      <c r="I6" s="8">
        <f t="shared" si="1"/>
        <v>164661.52897914813</v>
      </c>
    </row>
    <row r="7" spans="2:11">
      <c r="C7" s="16">
        <v>4</v>
      </c>
      <c r="D7" s="8">
        <f t="shared" si="1"/>
        <v>174653.53396528738</v>
      </c>
      <c r="E7" s="8">
        <f t="shared" si="1"/>
        <v>167857.99980931272</v>
      </c>
      <c r="F7" s="8">
        <f t="shared" si="1"/>
        <v>161332.15988245528</v>
      </c>
      <c r="G7" s="8">
        <f t="shared" si="1"/>
        <v>155065.10126629929</v>
      </c>
      <c r="H7" s="8">
        <f t="shared" si="1"/>
        <v>149046.36108945301</v>
      </c>
      <c r="I7" s="8">
        <f t="shared" si="1"/>
        <v>143265.90761910571</v>
      </c>
    </row>
    <row r="8" spans="2:11">
      <c r="C8" s="16">
        <v>5</v>
      </c>
      <c r="D8" s="8">
        <f t="shared" si="1"/>
        <v>159674.92464819227</v>
      </c>
      <c r="E8" s="8">
        <f t="shared" si="1"/>
        <v>151947.14786718364</v>
      </c>
      <c r="F8" s="8">
        <f t="shared" si="1"/>
        <v>144599.2974651432</v>
      </c>
      <c r="G8" s="8">
        <f t="shared" si="1"/>
        <v>137612.40398443991</v>
      </c>
      <c r="H8" s="8">
        <f t="shared" si="1"/>
        <v>130968.45959799491</v>
      </c>
      <c r="I8" s="8">
        <f t="shared" si="1"/>
        <v>124650.36862693848</v>
      </c>
    </row>
    <row r="9" spans="2:11">
      <c r="C9" s="16">
        <v>6</v>
      </c>
      <c r="D9" s="8">
        <f t="shared" si="1"/>
        <v>145980.90850239122</v>
      </c>
      <c r="E9" s="8">
        <f t="shared" si="1"/>
        <v>137544.44692060995</v>
      </c>
      <c r="F9" s="8">
        <f t="shared" si="1"/>
        <v>129601.91472454718</v>
      </c>
      <c r="G9" s="8">
        <f t="shared" si="1"/>
        <v>122124.02130286652</v>
      </c>
      <c r="H9" s="8">
        <f t="shared" si="1"/>
        <v>115083.23506923519</v>
      </c>
      <c r="I9" s="8">
        <f t="shared" si="1"/>
        <v>108453.67650300336</v>
      </c>
    </row>
    <row r="10" spans="2:11">
      <c r="C10" s="16">
        <v>7</v>
      </c>
      <c r="D10" s="8">
        <f t="shared" si="1"/>
        <v>133461.31644737723</v>
      </c>
      <c r="E10" s="8">
        <f t="shared" si="1"/>
        <v>124506.94300121414</v>
      </c>
      <c r="F10" s="8">
        <f t="shared" si="1"/>
        <v>116160.0131862173</v>
      </c>
      <c r="G10" s="8">
        <f t="shared" si="1"/>
        <v>108378.86809149401</v>
      </c>
      <c r="H10" s="8">
        <f t="shared" si="1"/>
        <v>101124.73670877323</v>
      </c>
      <c r="I10" s="8">
        <f t="shared" si="1"/>
        <v>94361.533596589332</v>
      </c>
    </row>
    <row r="11" spans="2:11">
      <c r="C11" s="16">
        <v>8</v>
      </c>
      <c r="D11" s="8">
        <f t="shared" si="1"/>
        <v>122015.42770625521</v>
      </c>
      <c r="E11" s="8">
        <f t="shared" si="1"/>
        <v>112705.23239993292</v>
      </c>
      <c r="F11" s="8">
        <f t="shared" si="1"/>
        <v>104112.26324935246</v>
      </c>
      <c r="G11" s="8">
        <f t="shared" si="1"/>
        <v>96180.74252291063</v>
      </c>
      <c r="H11" s="8">
        <f t="shared" si="1"/>
        <v>88859.271016030441</v>
      </c>
      <c r="I11" s="8">
        <f t="shared" si="1"/>
        <v>82100.481143704528</v>
      </c>
    </row>
    <row r="13" spans="2:11">
      <c r="C13" s="13" t="s">
        <v>1</v>
      </c>
    </row>
    <row r="14" spans="2:11">
      <c r="B14" t="s">
        <v>1</v>
      </c>
      <c r="C14" s="14">
        <v>-65000</v>
      </c>
    </row>
    <row r="16" spans="2:11">
      <c r="C16" s="7"/>
      <c r="D16" s="15">
        <v>0.09</v>
      </c>
      <c r="E16" s="15">
        <v>0.1</v>
      </c>
      <c r="F16" s="15">
        <v>0.11</v>
      </c>
      <c r="G16" s="15">
        <v>0.12</v>
      </c>
      <c r="H16" s="15">
        <v>0.13</v>
      </c>
      <c r="I16" s="15">
        <v>0.14000000000000001</v>
      </c>
      <c r="J16" s="15">
        <v>0.15</v>
      </c>
      <c r="K16" s="15">
        <v>0.16</v>
      </c>
    </row>
    <row r="17" spans="2:11">
      <c r="C17" s="16">
        <v>6</v>
      </c>
      <c r="D17" s="8">
        <f>PV(D$16/12,($C17*12/6),0,$C$14)</f>
        <v>59425.480071850776</v>
      </c>
      <c r="E17" s="8">
        <f t="shared" ref="E17:K17" si="2">PV(E$16/12,($C17*12/6),0,$C$14)</f>
        <v>58838.80793639116</v>
      </c>
      <c r="F17" s="8">
        <f t="shared" si="2"/>
        <v>58258.405156679721</v>
      </c>
      <c r="G17" s="8">
        <f t="shared" si="2"/>
        <v>57684.199642234991</v>
      </c>
      <c r="H17" s="8">
        <f t="shared" si="2"/>
        <v>57116.120190015645</v>
      </c>
      <c r="I17" s="8">
        <f t="shared" si="2"/>
        <v>56554.096472777979</v>
      </c>
      <c r="J17" s="8">
        <f t="shared" si="2"/>
        <v>55998.059027594965</v>
      </c>
      <c r="K17" s="8">
        <f t="shared" si="2"/>
        <v>55447.939244534347</v>
      </c>
    </row>
    <row r="18" spans="2:11">
      <c r="C18" s="16">
        <v>7</v>
      </c>
      <c r="D18" s="8">
        <f t="shared" ref="D18:K23" si="3">PV(D$16/12,($C18*12/6),0,$C$14)</f>
        <v>58544.02657177941</v>
      </c>
      <c r="E18" s="8">
        <f t="shared" si="3"/>
        <v>57870.284426202641</v>
      </c>
      <c r="F18" s="8">
        <f t="shared" si="3"/>
        <v>57204.842907547034</v>
      </c>
      <c r="G18" s="8">
        <f t="shared" si="3"/>
        <v>56547.593022483066</v>
      </c>
      <c r="H18" s="8">
        <f t="shared" si="3"/>
        <v>55898.427297042777</v>
      </c>
      <c r="I18" s="8">
        <f t="shared" si="3"/>
        <v>55257.239754213129</v>
      </c>
      <c r="J18" s="8">
        <f t="shared" si="3"/>
        <v>54623.925891877429</v>
      </c>
      <c r="K18" s="8">
        <f t="shared" si="3"/>
        <v>53998.382661098629</v>
      </c>
    </row>
    <row r="19" spans="2:11">
      <c r="C19" s="16">
        <v>8</v>
      </c>
      <c r="D19" s="8">
        <f t="shared" si="3"/>
        <v>57675.647602563316</v>
      </c>
      <c r="E19" s="8">
        <f t="shared" si="3"/>
        <v>56917.703417616154</v>
      </c>
      <c r="F19" s="8">
        <f t="shared" si="3"/>
        <v>56170.333590086826</v>
      </c>
      <c r="G19" s="8">
        <f t="shared" si="3"/>
        <v>55433.382043410515</v>
      </c>
      <c r="H19" s="8">
        <f t="shared" si="3"/>
        <v>54706.695130685519</v>
      </c>
      <c r="I19" s="8">
        <f t="shared" si="3"/>
        <v>53990.121594892982</v>
      </c>
      <c r="J19" s="8">
        <f t="shared" si="3"/>
        <v>53283.512529799656</v>
      </c>
      <c r="K19" s="8">
        <f t="shared" si="3"/>
        <v>52586.721341530421</v>
      </c>
    </row>
    <row r="20" spans="2:11">
      <c r="C20" s="16">
        <v>9</v>
      </c>
      <c r="D20" s="8">
        <f t="shared" si="3"/>
        <v>56820.149230708448</v>
      </c>
      <c r="E20" s="8">
        <f t="shared" si="3"/>
        <v>55980.802487102832</v>
      </c>
      <c r="F20" s="8">
        <f t="shared" si="3"/>
        <v>55154.532645441155</v>
      </c>
      <c r="G20" s="8">
        <f t="shared" si="3"/>
        <v>54341.125422419871</v>
      </c>
      <c r="H20" s="8">
        <f t="shared" si="3"/>
        <v>53540.370218610798</v>
      </c>
      <c r="I20" s="8">
        <f t="shared" si="3"/>
        <v>52752.060052168614</v>
      </c>
      <c r="J20" s="8">
        <f t="shared" si="3"/>
        <v>51975.991493784146</v>
      </c>
      <c r="K20" s="8">
        <f t="shared" si="3"/>
        <v>51211.964602858126</v>
      </c>
    </row>
    <row r="21" spans="2:11">
      <c r="C21" s="16">
        <v>10</v>
      </c>
      <c r="D21" s="8">
        <f t="shared" si="3"/>
        <v>55977.340399321161</v>
      </c>
      <c r="E21" s="8">
        <f t="shared" si="3"/>
        <v>55059.323530788948</v>
      </c>
      <c r="F21" s="8">
        <f t="shared" si="3"/>
        <v>54157.101745856518</v>
      </c>
      <c r="G21" s="8">
        <f t="shared" si="3"/>
        <v>53270.390571924203</v>
      </c>
      <c r="H21" s="8">
        <f t="shared" si="3"/>
        <v>52398.910888294879</v>
      </c>
      <c r="I21" s="8">
        <f t="shared" si="3"/>
        <v>51542.388821195607</v>
      </c>
      <c r="J21" s="8">
        <f t="shared" si="3"/>
        <v>50700.555640941711</v>
      </c>
      <c r="K21" s="8">
        <f t="shared" si="3"/>
        <v>49873.147661197523</v>
      </c>
    </row>
    <row r="22" spans="2:11">
      <c r="C22" s="16">
        <v>11</v>
      </c>
      <c r="D22" s="8">
        <f t="shared" si="3"/>
        <v>55147.032885439745</v>
      </c>
      <c r="E22" s="8">
        <f t="shared" si="3"/>
        <v>54153.0126933516</v>
      </c>
      <c r="F22" s="8">
        <f t="shared" si="3"/>
        <v>53177.708681998665</v>
      </c>
      <c r="G22" s="8">
        <f t="shared" si="3"/>
        <v>52220.753428020973</v>
      </c>
      <c r="H22" s="8">
        <f t="shared" si="3"/>
        <v>51281.78701545611</v>
      </c>
      <c r="I22" s="8">
        <f t="shared" si="3"/>
        <v>50360.456876339515</v>
      </c>
      <c r="J22" s="8">
        <f t="shared" si="3"/>
        <v>49456.41763481588</v>
      </c>
      <c r="K22" s="8">
        <f t="shared" si="3"/>
        <v>48569.330954680758</v>
      </c>
    </row>
    <row r="23" spans="2:11">
      <c r="C23" s="16">
        <v>12</v>
      </c>
      <c r="D23" s="8">
        <f t="shared" si="3"/>
        <v>54329.041257999001</v>
      </c>
      <c r="E23" s="8">
        <f t="shared" si="3"/>
        <v>53261.62029808505</v>
      </c>
      <c r="F23" s="8">
        <f t="shared" si="3"/>
        <v>52216.027252305335</v>
      </c>
      <c r="G23" s="8">
        <f t="shared" si="3"/>
        <v>51191.79828254188</v>
      </c>
      <c r="H23" s="8">
        <f t="shared" si="3"/>
        <v>50188.479777850967</v>
      </c>
      <c r="I23" s="8">
        <f t="shared" si="3"/>
        <v>49205.6281208043</v>
      </c>
      <c r="J23" s="8">
        <f t="shared" si="3"/>
        <v>48242.809459354001</v>
      </c>
      <c r="K23" s="8">
        <f t="shared" si="3"/>
        <v>47299.599484085731</v>
      </c>
    </row>
    <row r="25" spans="2:11">
      <c r="C25" s="13" t="s">
        <v>1</v>
      </c>
    </row>
    <row r="26" spans="2:11">
      <c r="B26" t="s">
        <v>1</v>
      </c>
      <c r="C26" s="14">
        <v>-290000</v>
      </c>
    </row>
    <row r="28" spans="2:11">
      <c r="C28" s="7"/>
      <c r="D28" s="15">
        <v>0.06</v>
      </c>
      <c r="E28" s="15">
        <v>7.0000000000000007E-2</v>
      </c>
      <c r="F28" s="15">
        <v>0.08</v>
      </c>
      <c r="G28" s="15">
        <v>0.09</v>
      </c>
      <c r="H28" s="15">
        <v>0.1</v>
      </c>
      <c r="I28" s="15">
        <v>0.11</v>
      </c>
    </row>
    <row r="29" spans="2:11">
      <c r="C29" s="16">
        <v>3</v>
      </c>
      <c r="D29" s="8">
        <f>PV(D$28/12,($C29*12/3),0,$C$26)</f>
        <v>273152.5485031167</v>
      </c>
      <c r="E29" s="8">
        <f t="shared" ref="E29:I29" si="4">PV(E$28/12,($C29*12/3),0,$C$26)</f>
        <v>270449.2050960983</v>
      </c>
      <c r="F29" s="8">
        <f t="shared" si="4"/>
        <v>267774.82185090595</v>
      </c>
      <c r="G29" s="8">
        <f t="shared" si="4"/>
        <v>265129.06493594963</v>
      </c>
      <c r="H29" s="8">
        <f t="shared" si="4"/>
        <v>262511.60463928361</v>
      </c>
      <c r="I29" s="8">
        <f t="shared" si="4"/>
        <v>259922.1153144172</v>
      </c>
    </row>
    <row r="30" spans="2:11">
      <c r="C30" s="16">
        <v>4</v>
      </c>
      <c r="D30" s="8">
        <f t="shared" ref="D30:I33" si="5">PV(D$28/12,($C30*12/3),0,$C$26)</f>
        <v>267757.10871657531</v>
      </c>
      <c r="E30" s="8">
        <f t="shared" si="5"/>
        <v>264229.68869891897</v>
      </c>
      <c r="F30" s="8">
        <f t="shared" si="5"/>
        <v>260751.60247036954</v>
      </c>
      <c r="G30" s="8">
        <f t="shared" si="5"/>
        <v>257322.12007297479</v>
      </c>
      <c r="H30" s="8">
        <f t="shared" si="5"/>
        <v>253940.52294013361</v>
      </c>
      <c r="I30" s="8">
        <f t="shared" si="5"/>
        <v>250606.10370961815</v>
      </c>
    </row>
    <row r="31" spans="2:11">
      <c r="C31" s="16">
        <v>5</v>
      </c>
      <c r="D31" s="8">
        <f t="shared" si="5"/>
        <v>262468.24223732954</v>
      </c>
      <c r="E31" s="8">
        <f t="shared" si="5"/>
        <v>258153.202428972</v>
      </c>
      <c r="F31" s="8">
        <f t="shared" si="5"/>
        <v>253912.58864779488</v>
      </c>
      <c r="G31" s="8">
        <f t="shared" si="5"/>
        <v>249745.05716620208</v>
      </c>
      <c r="H31" s="8">
        <f t="shared" si="5"/>
        <v>245649.28959890455</v>
      </c>
      <c r="I31" s="8">
        <f t="shared" si="5"/>
        <v>241623.99240459062</v>
      </c>
    </row>
    <row r="32" spans="2:11">
      <c r="C32" s="16">
        <v>6</v>
      </c>
      <c r="D32" s="8">
        <f t="shared" si="5"/>
        <v>257283.84397843969</v>
      </c>
      <c r="E32" s="8">
        <f t="shared" si="5"/>
        <v>252216.45702452224</v>
      </c>
      <c r="F32" s="8">
        <f t="shared" si="5"/>
        <v>247252.94902511867</v>
      </c>
      <c r="G32" s="8">
        <f t="shared" si="5"/>
        <v>242391.10715107244</v>
      </c>
      <c r="H32" s="8">
        <f t="shared" si="5"/>
        <v>237628.76748376407</v>
      </c>
      <c r="I32" s="8">
        <f t="shared" si="5"/>
        <v>232963.81389490073</v>
      </c>
    </row>
    <row r="33" spans="2:9">
      <c r="C33" s="16">
        <v>7</v>
      </c>
      <c r="D33" s="8">
        <f t="shared" si="5"/>
        <v>252201.85043365046</v>
      </c>
      <c r="E33" s="8">
        <f t="shared" si="5"/>
        <v>246416.23886693845</v>
      </c>
      <c r="F33" s="8">
        <f t="shared" si="5"/>
        <v>240767.97896152228</v>
      </c>
      <c r="G33" s="8">
        <f t="shared" si="5"/>
        <v>235253.70028373779</v>
      </c>
      <c r="H33" s="8">
        <f t="shared" si="5"/>
        <v>229870.11779294239</v>
      </c>
      <c r="I33" s="8">
        <f t="shared" si="5"/>
        <v>224614.02961002814</v>
      </c>
    </row>
    <row r="35" spans="2:9">
      <c r="C35" s="13" t="s">
        <v>1</v>
      </c>
    </row>
    <row r="36" spans="2:9">
      <c r="B36" t="s">
        <v>1</v>
      </c>
      <c r="C36" s="14">
        <v>-650000</v>
      </c>
    </row>
    <row r="38" spans="2:9">
      <c r="C38" s="7"/>
      <c r="D38" s="15">
        <v>0.04</v>
      </c>
      <c r="E38" s="15">
        <v>0.05</v>
      </c>
      <c r="F38" s="15">
        <v>0.06</v>
      </c>
      <c r="G38" s="15">
        <v>7.0000000000000007E-2</v>
      </c>
      <c r="H38" s="15">
        <v>0.08</v>
      </c>
      <c r="I38" s="15">
        <v>0.09</v>
      </c>
    </row>
    <row r="39" spans="2:9">
      <c r="C39" s="16">
        <v>2</v>
      </c>
      <c r="D39" s="8">
        <f>PV(D$38/12,($C39),0,$C$36)</f>
        <v>645688.23743667279</v>
      </c>
      <c r="E39" s="8">
        <f t="shared" ref="E39:I39" si="6">PV(E$38/12,($C39),0,$C$36)</f>
        <v>644617.00039599871</v>
      </c>
      <c r="F39" s="8">
        <f t="shared" si="6"/>
        <v>643548.42701913335</v>
      </c>
      <c r="G39" s="8">
        <f t="shared" si="6"/>
        <v>642482.50848234782</v>
      </c>
      <c r="H39" s="8">
        <f t="shared" si="6"/>
        <v>641419.23599842121</v>
      </c>
      <c r="I39" s="8">
        <f t="shared" si="6"/>
        <v>640358.60081645707</v>
      </c>
    </row>
    <row r="40" spans="2:9">
      <c r="C40" s="16">
        <v>3</v>
      </c>
      <c r="D40" s="8">
        <f t="shared" ref="D40:I44" si="7">PV(D$38/12,($C40),0,$C$36)</f>
        <v>643543.09379070357</v>
      </c>
      <c r="E40" s="8">
        <f t="shared" si="7"/>
        <v>641942.2410582559</v>
      </c>
      <c r="F40" s="8">
        <f t="shared" si="7"/>
        <v>640346.69355137658</v>
      </c>
      <c r="G40" s="8">
        <f t="shared" si="7"/>
        <v>638756.42931136477</v>
      </c>
      <c r="H40" s="8">
        <f t="shared" si="7"/>
        <v>637171.42648849788</v>
      </c>
      <c r="I40" s="8">
        <f t="shared" si="7"/>
        <v>635591.6633413966</v>
      </c>
    </row>
    <row r="41" spans="2:9">
      <c r="C41" s="16">
        <v>4</v>
      </c>
      <c r="D41" s="8">
        <f t="shared" si="7"/>
        <v>641405.07686781092</v>
      </c>
      <c r="E41" s="8">
        <f t="shared" si="7"/>
        <v>639278.5803069768</v>
      </c>
      <c r="F41" s="8">
        <f t="shared" si="7"/>
        <v>637160.88910584745</v>
      </c>
      <c r="G41" s="8">
        <f t="shared" si="7"/>
        <v>635051.95954733866</v>
      </c>
      <c r="H41" s="8">
        <f t="shared" si="7"/>
        <v>632951.74816738209</v>
      </c>
      <c r="I41" s="8">
        <f t="shared" si="7"/>
        <v>630860.21175324719</v>
      </c>
    </row>
    <row r="42" spans="2:9">
      <c r="C42" s="16">
        <v>5</v>
      </c>
      <c r="D42" s="8">
        <f t="shared" si="7"/>
        <v>639274.16299117368</v>
      </c>
      <c r="E42" s="8">
        <f t="shared" si="7"/>
        <v>636625.97208993544</v>
      </c>
      <c r="F42" s="8">
        <f t="shared" si="7"/>
        <v>633990.93443367921</v>
      </c>
      <c r="G42" s="8">
        <f t="shared" si="7"/>
        <v>631368.97386645107</v>
      </c>
      <c r="H42" s="8">
        <f t="shared" si="7"/>
        <v>628760.01473580999</v>
      </c>
      <c r="I42" s="8">
        <f t="shared" si="7"/>
        <v>626163.98188907909</v>
      </c>
    </row>
    <row r="43" spans="2:9">
      <c r="C43" s="16">
        <v>6</v>
      </c>
      <c r="D43" s="8">
        <f t="shared" si="7"/>
        <v>637150.3285626315</v>
      </c>
      <c r="E43" s="8">
        <f t="shared" si="7"/>
        <v>633984.37054599379</v>
      </c>
      <c r="F43" s="8">
        <f t="shared" si="7"/>
        <v>630836.75068027794</v>
      </c>
      <c r="G43" s="8">
        <f t="shared" si="7"/>
        <v>627707.34767169948</v>
      </c>
      <c r="H43" s="8">
        <f t="shared" si="7"/>
        <v>624596.04112828814</v>
      </c>
      <c r="I43" s="8">
        <f t="shared" si="7"/>
        <v>621502.71155243565</v>
      </c>
    </row>
    <row r="44" spans="2:9">
      <c r="C44" s="16">
        <v>7</v>
      </c>
      <c r="D44" s="8">
        <f t="shared" si="7"/>
        <v>635033.55006242322</v>
      </c>
      <c r="E44" s="8">
        <f t="shared" si="7"/>
        <v>631353.73000430909</v>
      </c>
      <c r="F44" s="8">
        <f t="shared" si="7"/>
        <v>627698.2593833612</v>
      </c>
      <c r="G44" s="8">
        <f t="shared" si="7"/>
        <v>624066.95708868222</v>
      </c>
      <c r="H44" s="8">
        <f t="shared" si="7"/>
        <v>620459.64350492205</v>
      </c>
      <c r="I44" s="8">
        <f t="shared" si="7"/>
        <v>616876.14049869531</v>
      </c>
    </row>
    <row r="46" spans="2:9">
      <c r="C46" s="7" t="s">
        <v>1</v>
      </c>
    </row>
    <row r="47" spans="2:9">
      <c r="B47" t="s">
        <v>1</v>
      </c>
      <c r="C47" s="9">
        <v>-180000</v>
      </c>
    </row>
    <row r="49" spans="3:11">
      <c r="C49" s="7"/>
      <c r="D49" s="15">
        <v>0.03</v>
      </c>
      <c r="E49" s="15">
        <v>0.04</v>
      </c>
      <c r="F49" s="15">
        <v>0.05</v>
      </c>
      <c r="G49" s="15">
        <v>0.06</v>
      </c>
      <c r="H49" s="15">
        <v>7.0000000000000007E-2</v>
      </c>
      <c r="I49" s="15">
        <v>0.08</v>
      </c>
      <c r="J49" s="15">
        <v>0.09</v>
      </c>
      <c r="K49" s="15">
        <v>0.1</v>
      </c>
    </row>
    <row r="50" spans="3:11">
      <c r="C50" s="16">
        <v>2</v>
      </c>
      <c r="D50" s="8">
        <f>PV(D$49/12,($C50*12/6),0,$C$47)</f>
        <v>178211.19399511308</v>
      </c>
      <c r="E50" s="8">
        <f t="shared" ref="E50:K50" si="8">PV(E$49/12,($C50*12/6),0,$C$47)</f>
        <v>177619.86744031688</v>
      </c>
      <c r="F50" s="8">
        <f t="shared" si="8"/>
        <v>177030.99146962436</v>
      </c>
      <c r="G50" s="8">
        <f t="shared" si="8"/>
        <v>176444.55390623468</v>
      </c>
      <c r="H50" s="8">
        <f t="shared" si="8"/>
        <v>175860.54264387841</v>
      </c>
      <c r="I50" s="8">
        <f t="shared" si="8"/>
        <v>175278.94564635196</v>
      </c>
      <c r="J50" s="8">
        <f t="shared" si="8"/>
        <v>174699.75094705305</v>
      </c>
      <c r="K50" s="8">
        <f t="shared" si="8"/>
        <v>174122.9466485226</v>
      </c>
    </row>
    <row r="51" spans="3:11">
      <c r="C51" s="16">
        <v>3</v>
      </c>
      <c r="D51" s="8">
        <f t="shared" ref="D51:K54" si="9">PV(D$49/12,($C51*12/6),0,$C$47)</f>
        <v>177323.4683815281</v>
      </c>
      <c r="E51" s="8">
        <f t="shared" si="9"/>
        <v>176441.62944811332</v>
      </c>
      <c r="F51" s="8">
        <f t="shared" si="9"/>
        <v>175564.90261273677</v>
      </c>
      <c r="G51" s="8">
        <f t="shared" si="9"/>
        <v>174693.25403453849</v>
      </c>
      <c r="H51" s="8">
        <f t="shared" si="9"/>
        <v>173826.65012447062</v>
      </c>
      <c r="I51" s="8">
        <f t="shared" si="9"/>
        <v>172965.05754321825</v>
      </c>
      <c r="J51" s="8">
        <f t="shared" si="9"/>
        <v>172108.44319913603</v>
      </c>
      <c r="K51" s="8">
        <f t="shared" si="9"/>
        <v>171256.77424620761</v>
      </c>
    </row>
    <row r="52" spans="3:11">
      <c r="C52" s="16">
        <v>4</v>
      </c>
      <c r="D52" s="8">
        <f t="shared" si="9"/>
        <v>176440.16480646573</v>
      </c>
      <c r="E52" s="8">
        <f t="shared" si="9"/>
        <v>175271.20727508745</v>
      </c>
      <c r="F52" s="8">
        <f t="shared" si="9"/>
        <v>174110.9552262123</v>
      </c>
      <c r="G52" s="8">
        <f t="shared" si="9"/>
        <v>172959.33668427865</v>
      </c>
      <c r="H52" s="8">
        <f t="shared" si="9"/>
        <v>171816.28032777432</v>
      </c>
      <c r="I52" s="8">
        <f t="shared" si="9"/>
        <v>170681.71548276002</v>
      </c>
      <c r="J52" s="8">
        <f t="shared" si="9"/>
        <v>169555.5721164576</v>
      </c>
      <c r="K52" s="8">
        <f t="shared" si="9"/>
        <v>168437.7808309125</v>
      </c>
    </row>
    <row r="53" spans="3:11">
      <c r="C53" s="16">
        <v>5</v>
      </c>
      <c r="D53" s="8">
        <f t="shared" si="9"/>
        <v>175561.26124237114</v>
      </c>
      <c r="E53" s="8">
        <f t="shared" si="9"/>
        <v>174108.54907515223</v>
      </c>
      <c r="F53" s="8">
        <f t="shared" si="9"/>
        <v>172669.0487600046</v>
      </c>
      <c r="G53" s="8">
        <f t="shared" si="9"/>
        <v>171242.62932529263</v>
      </c>
      <c r="H53" s="8">
        <f t="shared" si="9"/>
        <v>169829.1612047611</v>
      </c>
      <c r="I53" s="8">
        <f t="shared" si="9"/>
        <v>168428.51622131051</v>
      </c>
      <c r="J53" s="8">
        <f t="shared" si="9"/>
        <v>167040.56757096719</v>
      </c>
      <c r="K53" s="8">
        <f t="shared" si="9"/>
        <v>165665.18980705825</v>
      </c>
    </row>
    <row r="54" spans="3:11">
      <c r="C54" s="16">
        <v>6</v>
      </c>
      <c r="D54" s="8">
        <f t="shared" si="9"/>
        <v>174686.73577141549</v>
      </c>
      <c r="E54" s="8">
        <f t="shared" si="9"/>
        <v>172953.60334614074</v>
      </c>
      <c r="F54" s="8">
        <f t="shared" si="9"/>
        <v>171239.08349677632</v>
      </c>
      <c r="G54" s="8">
        <f t="shared" si="9"/>
        <v>169542.96113986554</v>
      </c>
      <c r="H54" s="8">
        <f t="shared" si="9"/>
        <v>167865.02385275069</v>
      </c>
      <c r="I54" s="8">
        <f t="shared" si="9"/>
        <v>166205.06183849336</v>
      </c>
      <c r="J54" s="8">
        <f t="shared" si="9"/>
        <v>164562.86789127908</v>
      </c>
      <c r="K54" s="8">
        <f t="shared" si="9"/>
        <v>162938.23736231399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Задание 4</vt:lpstr>
      <vt:lpstr>Задание 5</vt:lpstr>
      <vt:lpstr>Срок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</cp:lastModifiedBy>
  <dcterms:created xsi:type="dcterms:W3CDTF">2018-12-12T08:19:54Z</dcterms:created>
  <dcterms:modified xsi:type="dcterms:W3CDTF">2018-12-21T09:19:36Z</dcterms:modified>
</cp:coreProperties>
</file>