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<sst xmlns="http://schemas.openxmlformats.org/spreadsheetml/2006/main" count="138" uniqueCount="127">
  <si>
    <t>Part</t>
  </si>
  <si>
    <t>Dimensions</t>
  </si>
  <si>
    <t>Qty</t>
  </si>
  <si>
    <t>Purchased from</t>
  </si>
  <si>
    <t>Cost</t>
  </si>
  <si>
    <t>Picture</t>
  </si>
  <si>
    <t>Comment</t>
  </si>
  <si>
    <t>Frame</t>
  </si>
  <si>
    <t>Aluminium frame (X and Z axis)</t>
  </si>
  <si>
    <t>http://www.ebay.com/itm/190895939863</t>
  </si>
  <si>
    <t>Aluminium carriage (Y axis)</t>
  </si>
  <si>
    <t>Rods</t>
  </si>
  <si>
    <t>M8 Threaded Rod</t>
  </si>
  <si>
    <t>205mm</t>
  </si>
  <si>
    <t>Y axis</t>
  </si>
  <si>
    <t>M10 Threaded Rod</t>
  </si>
  <si>
    <t>380mm</t>
  </si>
  <si>
    <t>M8 Smooth Rod</t>
  </si>
  <si>
    <t>350mm</t>
  </si>
  <si>
    <t>370mm</t>
  </si>
  <si>
    <t>X axis</t>
  </si>
  <si>
    <t>320mm</t>
  </si>
  <si>
    <t>Z axis</t>
  </si>
  <si>
    <t>M5 Threaded Rod</t>
  </si>
  <si>
    <t>300mm</t>
  </si>
  <si>
    <t>Bearings</t>
  </si>
  <si>
    <t>LM8UU Linear Bearings</t>
  </si>
  <si>
    <t>608ZZ Bearing</t>
  </si>
  <si>
    <t>Extruder idler</t>
  </si>
  <si>
    <t>623ZZ Bearing</t>
  </si>
  <si>
    <t>1 each for X axis belt idler and Y axis belt idler</t>
  </si>
  <si>
    <t>Nuts and Bolts</t>
  </si>
  <si>
    <t>M10 nut</t>
  </si>
  <si>
    <t>For Y axis</t>
  </si>
  <si>
    <t xml:space="preserve">M10 washer </t>
  </si>
  <si>
    <t>M8 nut</t>
  </si>
  <si>
    <t>M8 washer</t>
  </si>
  <si>
    <t>M8x20 Grub screw</t>
  </si>
  <si>
    <t>For extruder</t>
  </si>
  <si>
    <t>M5 nut</t>
  </si>
  <si>
    <t>M4 nut</t>
  </si>
  <si>
    <t>M4x30 screw</t>
  </si>
  <si>
    <t>M3 nut</t>
  </si>
  <si>
    <t>M3 washer</t>
  </si>
  <si>
    <t>M3 Nyloc nut</t>
  </si>
  <si>
    <t>M3x10 screw</t>
  </si>
  <si>
    <t>M3x15 screw</t>
  </si>
  <si>
    <t>M3x20 screw</t>
  </si>
  <si>
    <t>M3x35 screw</t>
  </si>
  <si>
    <t>M3x40 screw</t>
  </si>
  <si>
    <t>Belts, Pulleys, Hot End and Motors</t>
  </si>
  <si>
    <t>GT2 Timing Belt</t>
  </si>
  <si>
    <t>1164mm</t>
  </si>
  <si>
    <t>www.ultimachine.com</t>
  </si>
  <si>
    <t>GT2 Belt Pulley</t>
  </si>
  <si>
    <t>20 tooth</t>
  </si>
  <si>
    <t>All metal option. A cheeper plastic gear is available.</t>
  </si>
  <si>
    <t>Hive76 Milled M8 bolt</t>
  </si>
  <si>
    <t>Drive bolt for extruder</t>
  </si>
  <si>
    <t>NEMA17 steppers</t>
  </si>
  <si>
    <t>Kysan 1124090</t>
  </si>
  <si>
    <t>J-Head Hot End</t>
  </si>
  <si>
    <t>www.Hotends.com</t>
  </si>
  <si>
    <t>Includes Power (heating) resistor and Termistor (temperature probe)</t>
  </si>
  <si>
    <t>Printed Parts</t>
  </si>
  <si>
    <t>Z-axis top</t>
  </si>
  <si>
    <t>http://www.ebay.ca/itm/151047037780</t>
  </si>
  <si>
    <t>Z-axis bottom</t>
  </si>
  <si>
    <t>Y-axis motor mount</t>
  </si>
  <si>
    <t>Y-axis belt tensioner</t>
  </si>
  <si>
    <t>Y-axis corner</t>
  </si>
  <si>
    <t>Y-axis belt holder</t>
  </si>
  <si>
    <t>X-axis motor mount</t>
  </si>
  <si>
    <t>X-axis idler</t>
  </si>
  <si>
    <t>X-axis belt tensioner</t>
  </si>
  <si>
    <t>X-carriage</t>
  </si>
  <si>
    <t>Endstop holder</t>
  </si>
  <si>
    <t>Bearing guides</t>
  </si>
  <si>
    <t>2 sets</t>
  </si>
  <si>
    <t>Tube clamps</t>
  </si>
  <si>
    <t>Extruder Body</t>
  </si>
  <si>
    <t>Extruder Big Gear</t>
  </si>
  <si>
    <t>Extruder Small Gear</t>
  </si>
  <si>
    <t>Extruder Block</t>
  </si>
  <si>
    <t>Extruder washer</t>
  </si>
  <si>
    <t>Electronics</t>
  </si>
  <si>
    <t>RAMPS v1.4</t>
  </si>
  <si>
    <t>http://www.ebay.ca/itm/151078789298</t>
  </si>
  <si>
    <t>Arduino Mega 2560</t>
  </si>
  <si>
    <t>LCD panel /w SD Card</t>
  </si>
  <si>
    <t>A4988 Stepper drivers</t>
  </si>
  <si>
    <t>Endstops</t>
  </si>
  <si>
    <t>Heat Bed</t>
  </si>
  <si>
    <t>Wire kit</t>
  </si>
  <si>
    <t>Not essential, can use whatever wire is available</t>
  </si>
  <si>
    <t>100k Thermistor</t>
  </si>
  <si>
    <t>For temperature monitoring on heated bed</t>
  </si>
  <si>
    <t>45mm fan</t>
  </si>
  <si>
    <t>Cooling of print and/or hot end</t>
  </si>
  <si>
    <t>Power Supply 30A</t>
  </si>
  <si>
    <t>Repurposed ATX power supply.</t>
  </si>
  <si>
    <t>Miscellaneous</t>
  </si>
  <si>
    <t>Borosilicate Glass</t>
  </si>
  <si>
    <t>200mm x 200mm</t>
  </si>
  <si>
    <t>Picture frame glass from thrift store</t>
  </si>
  <si>
    <t>Although borosilicate glass is preffered, I found simple cheep picture frame glass to be adequate</t>
  </si>
  <si>
    <t>Plastic tubing</t>
  </si>
  <si>
    <t>5mm internal diameter</t>
  </si>
  <si>
    <t>2 x 30mm</t>
  </si>
  <si>
    <t>Home Depot</t>
  </si>
  <si>
    <t>A printed z-axis coupler is also a viable option.</t>
  </si>
  <si>
    <t>Zip Ties</t>
  </si>
  <si>
    <t>~10</t>
  </si>
  <si>
    <t>Kapton Tape</t>
  </si>
  <si>
    <t>2"</t>
  </si>
  <si>
    <t>For high temperature insulation and heat bedprint surface</t>
  </si>
  <si>
    <t>Stepper driver heat sinks</t>
  </si>
  <si>
    <t>Not essential</t>
  </si>
  <si>
    <t>USB Cable</t>
  </si>
  <si>
    <t>Silicon heat compound</t>
  </si>
  <si>
    <t>ebay</t>
  </si>
  <si>
    <t>For thermal conductivity between the power resistor and hot end</t>
  </si>
  <si>
    <t>SD Card</t>
  </si>
  <si>
    <t>Consumables</t>
  </si>
  <si>
    <t>ABS Filament</t>
  </si>
  <si>
    <t>PLA Filament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</si>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</sst>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$#,##0.00"/>
  </numFmts>
  <fonts count="9">
    <font>
      <sz val="10.0"/>
      <color rgb="FF000000"/>
      <name val="Arial"/>
    </font>
    <font>
      <b/>
      <sz val="11.0"/>
    </font>
    <font/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1C232"/>
        <bgColor rgb="FFF1C232"/>
      </patternFill>
    </fill>
    <fill>
      <patternFill patternType="solid">
        <fgColor rgb="FFCC4125"/>
        <bgColor rgb="FFCC4125"/>
      </patternFill>
    </fill>
    <fill>
      <patternFill patternType="solid">
        <fgColor rgb="FF93C47D"/>
        <bgColor rgb="FF93C47D"/>
      </patternFill>
    </fill>
    <fill>
      <patternFill patternType="solid">
        <fgColor rgb="FF8E7CC3"/>
        <bgColor rgb="FF8E7CC3"/>
      </patternFill>
    </fill>
  </fills>
  <borders count="13">
    <border>
      <left/>
      <right/>
      <top/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wrapText="1"/>
    </xf>
    <xf borderId="1" fillId="0" fontId="1" numFmtId="0" xfId="0" applyAlignment="1" applyBorder="1" applyFont="1">
      <alignment horizontal="left" vertical="top" wrapText="1"/>
    </xf>
    <xf borderId="2" fillId="0" fontId="1" numFmtId="0" xfId="0" applyAlignment="1" applyBorder="1" applyFont="1">
      <alignment horizontal="left" vertical="top" wrapText="1"/>
    </xf>
    <xf borderId="3" fillId="0" fontId="1" numFmtId="0" xfId="0" applyAlignment="1" applyBorder="1" applyFont="1">
      <alignment horizontal="left" vertical="top" wrapText="1"/>
    </xf>
    <xf borderId="1" fillId="0" fontId="1" numFmtId="0" xfId="0" applyAlignment="1" applyBorder="1" applyFont="1">
      <alignment horizontal="left" vertical="top" wrapText="1"/>
    </xf>
    <xf borderId="4" fillId="0" fontId="1" numFmtId="0" xfId="0" applyAlignment="1" applyBorder="1" applyFont="1">
      <alignment horizontal="left" vertical="top" wrapText="1"/>
    </xf>
    <xf borderId="2" fillId="0" fontId="1" numFmtId="164" xfId="0" applyAlignment="1" applyBorder="1" applyFont="1" applyNumberFormat="1">
      <alignment horizontal="left" vertical="top" wrapText="1"/>
    </xf>
    <xf borderId="5" fillId="0" fontId="1" numFmtId="0" xfId="0" applyAlignment="1" applyBorder="1" applyFont="1">
      <alignment horizontal="left" vertical="top" wrapText="1"/>
    </xf>
    <xf borderId="2" fillId="0" fontId="1" numFmtId="0" xfId="0" applyAlignment="1" applyBorder="1" applyFont="1">
      <alignment horizontal="left" vertical="top" wrapText="1"/>
    </xf>
    <xf borderId="3" fillId="0" fontId="1" numFmtId="0" xfId="0" applyAlignment="1" applyBorder="1" applyFont="1">
      <alignment horizontal="left" vertical="top" wrapText="1"/>
    </xf>
    <xf borderId="0" fillId="0" fontId="1" numFmtId="0" xfId="0" applyAlignment="1" applyFont="1">
      <alignment horizontal="left" vertical="top" wrapText="1"/>
    </xf>
    <xf borderId="6" fillId="0" fontId="1" numFmtId="0" xfId="0" applyAlignment="1" applyBorder="1" applyFont="1">
      <alignment horizontal="left" vertical="top" wrapText="1"/>
    </xf>
    <xf borderId="7" fillId="0" fontId="2" numFmtId="0" xfId="0" applyAlignment="1" applyBorder="1" applyFont="1">
      <alignment horizontal="left" vertical="top" wrapText="1"/>
    </xf>
    <xf borderId="7" fillId="0" fontId="2" numFmtId="0" xfId="0" applyAlignment="1" applyBorder="1" applyFont="1">
      <alignment horizontal="left" vertical="top" wrapText="1"/>
    </xf>
    <xf borderId="7" fillId="2" fontId="3" numFmtId="0" xfId="0" applyAlignment="1" applyBorder="1" applyFill="1" applyFont="1">
      <alignment horizontal="left" vertical="top" wrapText="1"/>
    </xf>
    <xf borderId="7" fillId="0" fontId="2" numFmtId="164" xfId="0" applyAlignment="1" applyBorder="1" applyFont="1" applyNumberFormat="1">
      <alignment horizontal="left" vertical="top" wrapText="1"/>
    </xf>
    <xf borderId="5" fillId="0" fontId="2" numFmtId="0" xfId="0" applyAlignment="1" applyBorder="1" applyFont="1">
      <alignment horizontal="left" vertical="top" wrapText="1"/>
    </xf>
    <xf borderId="8" fillId="0" fontId="2" numFmtId="0" xfId="0" applyAlignment="1" applyBorder="1" applyFont="1">
      <alignment horizontal="left" vertical="top" wrapText="1"/>
    </xf>
    <xf borderId="9" fillId="0" fontId="2" numFmtId="0" xfId="0" applyAlignment="1" applyBorder="1" applyFont="1">
      <alignment horizontal="left" vertical="top" wrapText="1"/>
    </xf>
    <xf borderId="0" fillId="0" fontId="2" numFmtId="0" xfId="0" applyAlignment="1" applyFont="1">
      <alignment horizontal="left" vertical="top" wrapText="1"/>
    </xf>
    <xf borderId="4" fillId="0" fontId="2" numFmtId="0" xfId="0" applyAlignment="1" applyBorder="1" applyFont="1">
      <alignment horizontal="left" vertical="top" wrapText="1"/>
    </xf>
    <xf borderId="4" fillId="0" fontId="2" numFmtId="0" xfId="0" applyAlignment="1" applyBorder="1" applyFont="1">
      <alignment horizontal="left" vertical="top" wrapText="1"/>
    </xf>
    <xf borderId="10" fillId="0" fontId="2" numFmtId="0" xfId="0" applyAlignment="1" applyBorder="1" applyFont="1">
      <alignment wrapText="1"/>
    </xf>
    <xf borderId="11" fillId="0" fontId="2" numFmtId="0" xfId="0" applyAlignment="1" applyBorder="1" applyFont="1">
      <alignment horizontal="left" vertical="top" wrapText="1"/>
    </xf>
    <xf borderId="7" fillId="0" fontId="2" numFmtId="0" xfId="0" applyAlignment="1" applyBorder="1" applyFont="1">
      <alignment horizontal="left" vertical="top" wrapText="1"/>
    </xf>
    <xf borderId="12" fillId="0" fontId="1" numFmtId="0" xfId="0" applyAlignment="1" applyBorder="1" applyFont="1">
      <alignment horizontal="left" vertical="top" wrapText="1"/>
    </xf>
    <xf borderId="10" fillId="0" fontId="2" numFmtId="0" xfId="0" applyAlignment="1" applyBorder="1" applyFont="1">
      <alignment horizontal="left" vertical="top" wrapText="1"/>
    </xf>
    <xf borderId="4" fillId="0" fontId="2" numFmtId="0" xfId="0" applyAlignment="1" applyBorder="1" applyFont="1">
      <alignment wrapText="1"/>
    </xf>
    <xf borderId="12" fillId="0" fontId="2" numFmtId="0" xfId="0" applyAlignment="1" applyBorder="1" applyFont="1">
      <alignment wrapText="1"/>
    </xf>
    <xf borderId="10" fillId="0" fontId="2" numFmtId="0" xfId="0" applyAlignment="1" applyBorder="1" applyFont="1">
      <alignment horizontal="left" vertical="top" wrapText="1"/>
    </xf>
    <xf borderId="5" fillId="0" fontId="2" numFmtId="0" xfId="0" applyAlignment="1" applyBorder="1" applyFont="1">
      <alignment horizontal="left" vertical="top" wrapText="1"/>
    </xf>
    <xf borderId="5" fillId="3" fontId="4" numFmtId="0" xfId="0" applyAlignment="1" applyBorder="1" applyFill="1" applyFont="1">
      <alignment horizontal="left" vertical="top" wrapText="1"/>
    </xf>
    <xf borderId="5" fillId="0" fontId="2" numFmtId="164" xfId="0" applyAlignment="1" applyBorder="1" applyFont="1" applyNumberFormat="1">
      <alignment horizontal="left" vertical="top" wrapText="1"/>
    </xf>
    <xf borderId="5" fillId="0" fontId="2" numFmtId="0" xfId="0" applyAlignment="1" applyBorder="1" applyFont="1">
      <alignment horizontal="left" vertical="top" wrapText="1"/>
    </xf>
    <xf borderId="5" fillId="4" fontId="5" numFmtId="0" xfId="0" applyAlignment="1" applyBorder="1" applyFill="1" applyFont="1">
      <alignment horizontal="left" vertical="top" wrapText="1"/>
    </xf>
    <xf borderId="4" fillId="0" fontId="2" numFmtId="0" xfId="0" applyAlignment="1" applyBorder="1" applyFont="1">
      <alignment horizontal="left" vertical="top" wrapText="1"/>
    </xf>
    <xf borderId="7" fillId="5" fontId="6" numFmtId="0" xfId="0" applyAlignment="1" applyBorder="1" applyFill="1" applyFont="1">
      <alignment horizontal="left" vertical="top" wrapText="1"/>
    </xf>
    <xf borderId="10" fillId="0" fontId="2" numFmtId="0" xfId="0" applyAlignment="1" applyBorder="1" applyFont="1">
      <alignment horizontal="left" vertical="top" wrapText="1"/>
    </xf>
    <xf borderId="7" fillId="6" fontId="7" numFmtId="0" xfId="0" applyAlignment="1" applyBorder="1" applyFill="1" applyFont="1">
      <alignment horizontal="left" vertical="top" wrapText="1"/>
    </xf>
    <xf borderId="10" fillId="0" fontId="2" numFmtId="0" xfId="0" applyAlignment="1" applyBorder="1" applyFont="1">
      <alignment wrapText="1"/>
    </xf>
    <xf borderId="4" fillId="0" fontId="2" numFmtId="164" xfId="0" applyAlignment="1" applyBorder="1" applyFont="1" applyNumberFormat="1">
      <alignment horizontal="left" vertical="top" wrapText="1"/>
    </xf>
    <xf borderId="7" fillId="0" fontId="1" numFmtId="0" xfId="0" applyAlignment="1" applyBorder="1" applyFont="1">
      <alignment horizontal="left" vertical="top" wrapText="1"/>
    </xf>
    <xf borderId="10" fillId="0" fontId="2" numFmtId="164" xfId="0" applyAlignment="1" applyBorder="1" applyFont="1" applyNumberFormat="1">
      <alignment horizontal="left" vertical="top" wrapText="1"/>
    </xf>
    <xf borderId="10" fillId="0" fontId="2" numFmtId="164" xfId="0" applyAlignment="1" applyBorder="1" applyFont="1" applyNumberFormat="1">
      <alignment horizontal="left" vertical="top" wrapText="1"/>
    </xf>
    <xf borderId="10" fillId="0" fontId="1" numFmtId="0" xfId="0" applyAlignment="1" applyBorder="1" applyFont="1">
      <alignment horizontal="left" vertical="top" wrapText="1"/>
    </xf>
    <xf borderId="10" fillId="3" fontId="8" numFmtId="0" xfId="0" applyAlignment="1" applyBorder="1" applyFont="1">
      <alignment horizontal="left" vertical="top" wrapText="1"/>
    </xf>
    <xf borderId="4" fillId="0" fontId="1" numFmtId="0" xfId="0" applyAlignment="1" applyBorder="1" applyFont="1">
      <alignment horizontal="left" vertical="top" wrapText="1"/>
    </xf>
    <xf borderId="7" fillId="0" fontId="2" numFmtId="164" xfId="0" applyAlignment="1" applyBorder="1" applyFont="1" applyNumberFormat="1">
      <alignment horizontal="left" vertical="top" wrapText="1"/>
    </xf>
    <xf borderId="9" fillId="0" fontId="1" numFmtId="0" xfId="0" applyAlignment="1" applyBorder="1" applyFont="1">
      <alignment horizontal="left" vertical="top" wrapText="1"/>
    </xf>
    <xf borderId="6" fillId="0" fontId="2" numFmtId="0" xfId="0" applyAlignment="1" applyBorder="1" applyFont="1">
      <alignment horizontal="left" vertical="top" wrapText="1"/>
    </xf>
    <xf borderId="5" fillId="0" fontId="2" numFmtId="164" xfId="0" applyAlignment="1" applyBorder="1" applyFont="1" applyNumberFormat="1">
      <alignment horizontal="left" vertical="top" wrapText="1"/>
    </xf>
    <xf borderId="9" fillId="0" fontId="2" numFmtId="164" xfId="0" applyAlignment="1" applyBorder="1" applyFont="1" applyNumberFormat="1">
      <alignment horizontal="left" vertical="top" wrapText="1"/>
    </xf>
    <xf borderId="0" fillId="0" fontId="2" numFmtId="164" xfId="0" applyAlignment="1" applyFont="1" applyNumberFormat="1">
      <alignment horizontal="left" vertical="top" wrapText="1"/>
    </xf>
    <xf borderId="12" fillId="0" fontId="2" numFmtId="0" xfId="0" applyAlignment="1" applyBorder="1" applyFont="1">
      <alignment horizontal="left" vertical="top" wrapText="1"/>
    </xf>
    <xf borderId="11" fillId="0" fontId="2" numFmtId="164" xfId="0" applyAlignment="1" applyBorder="1" applyFont="1" applyNumberFormat="1">
      <alignment horizontal="left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ebay.com/itm/190895939863" TargetMode="External"/><Relationship Id="rId2" Type="http://schemas.openxmlformats.org/officeDocument/2006/relationships/hyperlink" Target="http://www.ultimachine.com" TargetMode="External"/><Relationship Id="rId3" Type="http://schemas.openxmlformats.org/officeDocument/2006/relationships/hyperlink" Target="http://www.ultimachine.com" TargetMode="External"/><Relationship Id="rId4" Type="http://schemas.openxmlformats.org/officeDocument/2006/relationships/hyperlink" Target="http://www.ultimachine.com" TargetMode="External"/><Relationship Id="rId10" Type="http://schemas.openxmlformats.org/officeDocument/2006/relationships/drawing" Target="../drawings/worksheetdrawing1.xml"/><Relationship Id="rId9" Type="http://schemas.openxmlformats.org/officeDocument/2006/relationships/hyperlink" Target="http://www.ultimachine.com" TargetMode="External"/><Relationship Id="rId5" Type="http://schemas.openxmlformats.org/officeDocument/2006/relationships/hyperlink" Target="http://www.ultimachine.com" TargetMode="External"/><Relationship Id="rId6" Type="http://schemas.openxmlformats.org/officeDocument/2006/relationships/hyperlink" Target="http://www.Hotends.com" TargetMode="External"/><Relationship Id="rId7" Type="http://schemas.openxmlformats.org/officeDocument/2006/relationships/hyperlink" Target="http://www.ebay.ca/itm/151047037780" TargetMode="External"/><Relationship Id="rId8" Type="http://schemas.openxmlformats.org/officeDocument/2006/relationships/hyperlink" Target="http://www.ebay.ca/itm/15107878929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" width="16.14"/>
    <col customWidth="1" min="2" max="2" width="18.57"/>
    <col customWidth="1" min="3" max="3" width="9.71"/>
    <col customWidth="1" min="4" max="4" width="6.29"/>
    <col customWidth="1" min="5" max="5" width="21.29"/>
    <col customWidth="1" min="6" max="6" width="7.86"/>
    <col customWidth="1" min="7" max="7" width="20.29"/>
    <col customWidth="1" min="8" max="8" width="23.71"/>
    <col customWidth="1" min="9" max="23" width="17.29"/>
  </cols>
  <sheetData>
    <row r="1">
      <c r="A1" s="1"/>
      <c r="B1" s="2" t="s">
        <v>0</v>
      </c>
      <c r="C1" s="3" t="s">
        <v>1</v>
      </c>
      <c r="D1" s="4" t="s">
        <v>2</v>
      </c>
      <c r="E1" s="5" t="s">
        <v>3</v>
      </c>
      <c r="F1" s="6" t="s">
        <v>4</v>
      </c>
      <c r="G1" s="4" t="s">
        <v>5</v>
      </c>
      <c r="H1" s="7" t="s">
        <v>6</v>
      </c>
      <c r="I1" s="8"/>
      <c r="J1" s="9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</row>
    <row r="2" ht="68.25" customHeight="1">
      <c r="A2" s="11" t="s">
        <v>7</v>
      </c>
      <c r="B2" s="12" t="s">
        <v>8</v>
      </c>
      <c r="C2" s="13"/>
      <c r="D2" s="12">
        <v>1.0</v>
      </c>
      <c r="E2" s="14" t="s">
        <v>9</v>
      </c>
      <c r="F2" s="15">
        <v>163.96</v>
      </c>
      <c r="G2" s="16" t="str">
        <f>image("https://lh6.googleusercontent.com/L_PqG2wNRcxDqHVOX_yF7XR8oDl4wy62wHELkwznzH8=w755-h766-no")</f>
        <v/>
      </c>
      <c r="H2" s="13"/>
      <c r="I2" s="17"/>
      <c r="J2" s="18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</row>
    <row r="3" ht="70.5" customHeight="1">
      <c r="A3" s="1"/>
      <c r="B3" s="20" t="s">
        <v>10</v>
      </c>
      <c r="C3" s="21"/>
      <c r="D3" s="20">
        <v>1.0</v>
      </c>
      <c r="E3" s="22"/>
      <c r="F3" s="22"/>
      <c r="G3" s="16" t="str">
        <f>image("https://lh3.googleusercontent.com/-P1aEH5cECsk/UjjSLhOI75I/AAAAAAAAGHM/F24gormBD9Y/w765-h766-no/IMG_20130818_112003.jpg")</f>
        <v/>
      </c>
      <c r="H3" s="21"/>
      <c r="I3" s="23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</row>
    <row r="4" ht="21.0" customHeight="1">
      <c r="A4" s="11" t="s">
        <v>11</v>
      </c>
      <c r="B4" s="12" t="s">
        <v>12</v>
      </c>
      <c r="C4" s="12" t="s">
        <v>13</v>
      </c>
      <c r="D4" s="12">
        <v>4.0</v>
      </c>
      <c r="E4" s="22"/>
      <c r="F4" s="22"/>
      <c r="G4" s="24" t="str">
        <f>image("https://lh3.googleusercontent.com/-7YO8AFGFIHM/UjjZYPwe_II/AAAAAAAAGHY/FEAaT5OLq1U/w1153-h766-no/%2524%2528KGrHqZHJFUFGh%2521%2521YLk%2521BRo%2528BV0iFQ%257E%257E60_57.JPG")</f>
        <v/>
      </c>
      <c r="H4" s="12" t="s">
        <v>14</v>
      </c>
      <c r="I4" s="23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</row>
    <row r="5" ht="20.25" customHeight="1">
      <c r="A5" s="25"/>
      <c r="B5" s="26" t="s">
        <v>15</v>
      </c>
      <c r="C5" s="26" t="s">
        <v>16</v>
      </c>
      <c r="D5" s="26">
        <v>2.0</v>
      </c>
      <c r="E5" s="22"/>
      <c r="F5" s="22"/>
      <c r="G5" s="22"/>
      <c r="H5" s="26" t="s">
        <v>14</v>
      </c>
      <c r="I5" s="23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</row>
    <row r="6" ht="18.75" customHeight="1">
      <c r="A6" s="25"/>
      <c r="B6" s="26" t="s">
        <v>17</v>
      </c>
      <c r="C6" s="26" t="s">
        <v>18</v>
      </c>
      <c r="D6" s="26">
        <v>2.0</v>
      </c>
      <c r="E6" s="22"/>
      <c r="F6" s="22"/>
      <c r="G6" s="22"/>
      <c r="H6" s="26" t="s">
        <v>14</v>
      </c>
      <c r="I6" s="23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</row>
    <row r="7" ht="21.0" customHeight="1">
      <c r="A7" s="25"/>
      <c r="B7" s="26" t="s">
        <v>17</v>
      </c>
      <c r="C7" s="26" t="s">
        <v>19</v>
      </c>
      <c r="D7" s="26">
        <v>2.0</v>
      </c>
      <c r="E7" s="22"/>
      <c r="F7" s="22"/>
      <c r="G7" s="22"/>
      <c r="H7" s="26" t="s">
        <v>20</v>
      </c>
      <c r="I7" s="23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</row>
    <row r="8" ht="21.0" customHeight="1">
      <c r="A8" s="25"/>
      <c r="B8" s="26" t="s">
        <v>17</v>
      </c>
      <c r="C8" s="26" t="s">
        <v>21</v>
      </c>
      <c r="D8" s="26">
        <v>2.0</v>
      </c>
      <c r="E8" s="22"/>
      <c r="F8" s="22"/>
      <c r="G8" s="22"/>
      <c r="H8" s="26" t="s">
        <v>22</v>
      </c>
      <c r="I8" s="23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</row>
    <row r="9" ht="21.75" customHeight="1">
      <c r="A9" s="1"/>
      <c r="B9" s="20" t="s">
        <v>23</v>
      </c>
      <c r="C9" s="20" t="s">
        <v>24</v>
      </c>
      <c r="D9" s="20">
        <v>2.0</v>
      </c>
      <c r="E9" s="22"/>
      <c r="F9" s="22"/>
      <c r="G9" s="27"/>
      <c r="H9" s="20" t="s">
        <v>22</v>
      </c>
      <c r="I9" s="23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</row>
    <row r="10" ht="30.0" customHeight="1">
      <c r="A10" s="11" t="s">
        <v>25</v>
      </c>
      <c r="B10" s="12" t="s">
        <v>26</v>
      </c>
      <c r="C10" s="13"/>
      <c r="D10" s="12">
        <v>10.0</v>
      </c>
      <c r="E10" s="22"/>
      <c r="F10" s="22"/>
      <c r="G10" s="24" t="str">
        <f>image("https://lh3.googleusercontent.com/-nveBZYwfWdM/UjjbUllIY9I/AAAAAAAAGH0/e_eL8nxNpM0/w574-h766-no/%2524T2eC16VHJIIE9qTYKKDDBRo%2528BVY7iQ%257E%257E60_57.JPG")</f>
        <v/>
      </c>
      <c r="H10" s="13"/>
      <c r="I10" s="23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</row>
    <row r="11" ht="22.5" customHeight="1">
      <c r="A11" s="28"/>
      <c r="B11" s="26" t="s">
        <v>27</v>
      </c>
      <c r="C11" s="29"/>
      <c r="D11" s="26">
        <v>3.0</v>
      </c>
      <c r="E11" s="22"/>
      <c r="F11" s="22"/>
      <c r="G11" s="22"/>
      <c r="H11" s="26" t="s">
        <v>28</v>
      </c>
      <c r="I11" s="23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</row>
    <row r="12" ht="22.5" customHeight="1">
      <c r="A12" s="1"/>
      <c r="B12" s="20" t="s">
        <v>29</v>
      </c>
      <c r="C12" s="21"/>
      <c r="D12" s="20">
        <v>2.0</v>
      </c>
      <c r="E12" s="22"/>
      <c r="F12" s="22"/>
      <c r="G12" s="27"/>
      <c r="H12" s="20" t="s">
        <v>30</v>
      </c>
      <c r="I12" s="23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</row>
    <row r="13" ht="13.5" customHeight="1">
      <c r="A13" s="11" t="s">
        <v>31</v>
      </c>
      <c r="B13" s="12" t="s">
        <v>32</v>
      </c>
      <c r="C13" s="13"/>
      <c r="D13" s="12">
        <v>12.0</v>
      </c>
      <c r="E13" s="22"/>
      <c r="F13" s="22"/>
      <c r="G13" s="13"/>
      <c r="H13" s="12" t="s">
        <v>33</v>
      </c>
      <c r="I13" s="23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</row>
    <row r="14" ht="13.5" customHeight="1">
      <c r="A14" s="25"/>
      <c r="B14" s="26" t="s">
        <v>34</v>
      </c>
      <c r="C14" s="29"/>
      <c r="D14" s="26">
        <v>12.0</v>
      </c>
      <c r="E14" s="22"/>
      <c r="F14" s="22"/>
      <c r="G14" s="22"/>
      <c r="H14" s="26" t="s">
        <v>33</v>
      </c>
      <c r="I14" s="23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</row>
    <row r="15" ht="13.5" customHeight="1">
      <c r="A15" s="25"/>
      <c r="B15" s="26" t="s">
        <v>35</v>
      </c>
      <c r="C15" s="29"/>
      <c r="D15" s="26">
        <v>34.0</v>
      </c>
      <c r="E15" s="22"/>
      <c r="F15" s="22"/>
      <c r="G15" s="22"/>
      <c r="H15" s="29"/>
      <c r="I15" s="23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</row>
    <row r="16" ht="13.5" customHeight="1">
      <c r="A16" s="25"/>
      <c r="B16" s="26" t="s">
        <v>36</v>
      </c>
      <c r="C16" s="29"/>
      <c r="D16" s="26">
        <v>34.0</v>
      </c>
      <c r="E16" s="22"/>
      <c r="F16" s="22"/>
      <c r="G16" s="22"/>
      <c r="H16" s="29"/>
      <c r="I16" s="23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</row>
    <row r="17" ht="13.5" customHeight="1">
      <c r="A17" s="25"/>
      <c r="B17" s="26" t="s">
        <v>37</v>
      </c>
      <c r="C17" s="29"/>
      <c r="D17" s="26">
        <v>1.0</v>
      </c>
      <c r="E17" s="22"/>
      <c r="F17" s="22"/>
      <c r="G17" s="22"/>
      <c r="H17" s="26" t="s">
        <v>38</v>
      </c>
      <c r="I17" s="23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</row>
    <row r="18" ht="13.5" customHeight="1">
      <c r="A18" s="25"/>
      <c r="B18" s="26" t="s">
        <v>39</v>
      </c>
      <c r="C18" s="29"/>
      <c r="D18" s="26">
        <v>4.0</v>
      </c>
      <c r="E18" s="22"/>
      <c r="F18" s="22"/>
      <c r="G18" s="22"/>
      <c r="H18" s="29"/>
      <c r="I18" s="23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</row>
    <row r="19" ht="13.5" customHeight="1">
      <c r="A19" s="25"/>
      <c r="B19" s="26" t="s">
        <v>40</v>
      </c>
      <c r="C19" s="29"/>
      <c r="D19" s="26">
        <v>2.0</v>
      </c>
      <c r="E19" s="22"/>
      <c r="F19" s="22"/>
      <c r="G19" s="22"/>
      <c r="H19" s="29"/>
      <c r="I19" s="23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</row>
    <row r="20" ht="13.5" customHeight="1">
      <c r="A20" s="25"/>
      <c r="B20" s="26" t="s">
        <v>41</v>
      </c>
      <c r="C20" s="29"/>
      <c r="D20" s="26">
        <v>2.0</v>
      </c>
      <c r="E20" s="22"/>
      <c r="F20" s="22"/>
      <c r="G20" s="22"/>
      <c r="H20" s="29"/>
      <c r="I20" s="23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</row>
    <row r="21" ht="13.5" customHeight="1">
      <c r="A21" s="25"/>
      <c r="B21" s="26" t="s">
        <v>42</v>
      </c>
      <c r="C21" s="29"/>
      <c r="D21" s="26">
        <v>50.0</v>
      </c>
      <c r="E21" s="22"/>
      <c r="F21" s="22"/>
      <c r="G21" s="22"/>
      <c r="H21" s="29"/>
      <c r="I21" s="23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</row>
    <row r="22" ht="13.5" customHeight="1">
      <c r="A22" s="25"/>
      <c r="B22" s="26" t="s">
        <v>43</v>
      </c>
      <c r="C22" s="29"/>
      <c r="D22" s="26">
        <v>50.0</v>
      </c>
      <c r="E22" s="22"/>
      <c r="F22" s="22"/>
      <c r="G22" s="22"/>
      <c r="H22" s="29"/>
      <c r="I22" s="23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</row>
    <row r="23" ht="13.5" customHeight="1">
      <c r="A23" s="25"/>
      <c r="B23" s="26" t="s">
        <v>44</v>
      </c>
      <c r="C23" s="29"/>
      <c r="D23" s="26">
        <v>12.0</v>
      </c>
      <c r="E23" s="22"/>
      <c r="F23" s="22"/>
      <c r="G23" s="22"/>
      <c r="H23" s="29"/>
      <c r="I23" s="23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</row>
    <row r="24" ht="13.5" customHeight="1">
      <c r="A24" s="25"/>
      <c r="B24" s="26" t="s">
        <v>45</v>
      </c>
      <c r="C24" s="29"/>
      <c r="D24" s="26">
        <v>12.0</v>
      </c>
      <c r="E24" s="22"/>
      <c r="F24" s="22"/>
      <c r="G24" s="22"/>
      <c r="H24" s="29"/>
      <c r="I24" s="23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</row>
    <row r="25" ht="13.5" customHeight="1">
      <c r="A25" s="25"/>
      <c r="B25" s="26" t="s">
        <v>46</v>
      </c>
      <c r="C25" s="29"/>
      <c r="D25" s="26">
        <v>10.0</v>
      </c>
      <c r="E25" s="22"/>
      <c r="F25" s="22"/>
      <c r="G25" s="22"/>
      <c r="H25" s="29"/>
      <c r="I25" s="23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</row>
    <row r="26" ht="13.5" customHeight="1">
      <c r="A26" s="25"/>
      <c r="B26" s="26" t="s">
        <v>47</v>
      </c>
      <c r="C26" s="29"/>
      <c r="D26" s="26">
        <v>16.0</v>
      </c>
      <c r="E26" s="22"/>
      <c r="F26" s="22"/>
      <c r="G26" s="22"/>
      <c r="H26" s="29"/>
      <c r="I26" s="23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</row>
    <row r="27" ht="13.5" customHeight="1">
      <c r="A27" s="28"/>
      <c r="B27" s="26" t="s">
        <v>48</v>
      </c>
      <c r="C27" s="29"/>
      <c r="D27" s="26">
        <v>5.0</v>
      </c>
      <c r="E27" s="22"/>
      <c r="F27" s="22"/>
      <c r="G27" s="22"/>
      <c r="H27" s="29"/>
      <c r="I27" s="23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</row>
    <row r="28" ht="13.5" customHeight="1">
      <c r="A28" s="1"/>
      <c r="B28" s="20" t="s">
        <v>49</v>
      </c>
      <c r="C28" s="21"/>
      <c r="D28" s="20">
        <v>3.0</v>
      </c>
      <c r="E28" s="27"/>
      <c r="F28" s="27"/>
      <c r="G28" s="27"/>
      <c r="H28" s="21"/>
      <c r="I28" s="23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</row>
    <row r="29" ht="69.0" customHeight="1">
      <c r="A29" s="11" t="s">
        <v>50</v>
      </c>
      <c r="B29" s="30" t="s">
        <v>51</v>
      </c>
      <c r="C29" s="30" t="s">
        <v>52</v>
      </c>
      <c r="D29" s="30">
        <v>2.0</v>
      </c>
      <c r="E29" s="31" t="s">
        <v>53</v>
      </c>
      <c r="F29" s="32">
        <v>18.0</v>
      </c>
      <c r="G29" s="16" t="str">
        <f>image("https://lh4.googleusercontent.com/KVlD_Kf0U7slB4kuHgw217XcgEYnTU1Pa3hhF3DMRH0=w733-h766-no")</f>
        <v/>
      </c>
      <c r="H29" s="13"/>
      <c r="I29" s="23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</row>
    <row r="30" ht="51.0" customHeight="1">
      <c r="A30" s="28"/>
      <c r="B30" s="30" t="s">
        <v>54</v>
      </c>
      <c r="C30" s="30" t="s">
        <v>55</v>
      </c>
      <c r="D30" s="30">
        <v>2.0</v>
      </c>
      <c r="E30" s="31" t="s">
        <v>53</v>
      </c>
      <c r="F30" s="32">
        <v>22.0</v>
      </c>
      <c r="G30" s="16" t="str">
        <f>image("https://lh6.googleusercontent.com/7bdoxw8efdnKTvNXiXU50ZdgSfEedVz8gtnwKNsSxsM=w578-h766-no")</f>
        <v/>
      </c>
      <c r="H30" s="26" t="s">
        <v>56</v>
      </c>
      <c r="I30" s="23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</row>
    <row r="31" ht="48.0" customHeight="1">
      <c r="A31" s="25"/>
      <c r="B31" s="30" t="s">
        <v>57</v>
      </c>
      <c r="C31" s="33"/>
      <c r="D31" s="30">
        <v>1.0</v>
      </c>
      <c r="E31" s="31" t="s">
        <v>53</v>
      </c>
      <c r="F31" s="32">
        <v>10.0</v>
      </c>
      <c r="G31" s="16" t="str">
        <f>image("https://lh3.googleusercontent.com/m-oyR6X8OkIqMVYl0kJ0WW-GAsU9OmvZ18ZNX6O8U70=w1363-h551-no")</f>
        <v/>
      </c>
      <c r="H31" s="26" t="s">
        <v>58</v>
      </c>
      <c r="I31" s="23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</row>
    <row r="32" ht="46.5" customHeight="1">
      <c r="A32" s="25"/>
      <c r="B32" s="12" t="s">
        <v>59</v>
      </c>
      <c r="C32" s="13"/>
      <c r="D32" s="12">
        <v>5.0</v>
      </c>
      <c r="E32" s="31" t="s">
        <v>53</v>
      </c>
      <c r="F32" s="32">
        <v>72.5</v>
      </c>
      <c r="G32" s="24" t="str">
        <f>image("https://lh4.googleusercontent.com/STAFVIjqesbX6Mh7RkEozr4WoJ17gHJ7S4mEEwWJSTE=w1363-h426-no")</f>
        <v/>
      </c>
      <c r="H32" s="26" t="s">
        <v>60</v>
      </c>
      <c r="I32" s="23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</row>
    <row r="33" ht="46.5" customHeight="1">
      <c r="A33" s="1"/>
      <c r="B33" s="20" t="s">
        <v>61</v>
      </c>
      <c r="C33" s="21"/>
      <c r="D33" s="20">
        <v>1.0</v>
      </c>
      <c r="E33" s="34" t="s">
        <v>62</v>
      </c>
      <c r="F33" s="32">
        <v>54.99</v>
      </c>
      <c r="G33" s="35" t="str">
        <f>image("https://lh6.googleusercontent.com/xNMR9RbqJvIL4Ry4HHy1pzQxopLvPpU9Y8y5RrCZiao=w1044-h512-no")</f>
        <v/>
      </c>
      <c r="H33" s="20" t="s">
        <v>63</v>
      </c>
      <c r="I33" s="23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</row>
    <row r="34" ht="40.5" customHeight="1">
      <c r="A34" s="11" t="s">
        <v>64</v>
      </c>
      <c r="B34" s="12" t="s">
        <v>65</v>
      </c>
      <c r="C34" s="13"/>
      <c r="D34" s="12">
        <v>2.0</v>
      </c>
      <c r="E34" s="36" t="s">
        <v>66</v>
      </c>
      <c r="F34" s="15">
        <v>45.0</v>
      </c>
      <c r="G34" s="24" t="str">
        <f>image("https://lh3.googleusercontent.com/-e2XTfXvb5Tc/UjjSLn1WbVI/AAAAAAAAGO0/V_Jp1Lqpob8/w492-h545-no/IMG_20130818_113318.jpg")</f>
        <v/>
      </c>
      <c r="H34" s="13"/>
      <c r="I34" s="23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</row>
    <row r="35" ht="40.5" customHeight="1">
      <c r="A35" s="25"/>
      <c r="B35" s="26" t="s">
        <v>67</v>
      </c>
      <c r="C35" s="29"/>
      <c r="D35" s="26">
        <v>2.0</v>
      </c>
      <c r="E35" s="22"/>
      <c r="F35" s="22"/>
      <c r="G35" s="22"/>
      <c r="H35" s="29"/>
      <c r="I35" s="23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</row>
    <row r="36" ht="40.5" customHeight="1">
      <c r="A36" s="25"/>
      <c r="B36" s="26" t="s">
        <v>68</v>
      </c>
      <c r="C36" s="29"/>
      <c r="D36" s="26">
        <v>1.0</v>
      </c>
      <c r="E36" s="22"/>
      <c r="F36" s="22"/>
      <c r="G36" s="37" t="str">
        <f>image("https://lh4.googleusercontent.com/c3p82L8nwuj-96Wi1JkDu-1RFP9oPqTLBGtbHDf1EC4=w793-h545-no")</f>
        <v/>
      </c>
      <c r="H36" s="29"/>
      <c r="I36" s="23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</row>
    <row r="37" ht="40.5" customHeight="1">
      <c r="A37" s="25"/>
      <c r="B37" s="26" t="s">
        <v>69</v>
      </c>
      <c r="C37" s="29"/>
      <c r="D37" s="26">
        <v>1.0</v>
      </c>
      <c r="E37" s="22"/>
      <c r="F37" s="22"/>
      <c r="G37" s="37" t="str">
        <f>image("https://lh6.googleusercontent.com/-7Ndaa-0WHEg/UjjSLhop3eI/AAAAAAAAGPQ/PaRGAUmfkIo/w1044-h255-no/IMG_20130818_113504.jpg")</f>
        <v/>
      </c>
      <c r="H37" s="29"/>
      <c r="I37" s="23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</row>
    <row r="38" ht="40.5" customHeight="1">
      <c r="A38" s="25"/>
      <c r="B38" s="26" t="s">
        <v>70</v>
      </c>
      <c r="C38" s="29"/>
      <c r="D38" s="26">
        <v>4.0</v>
      </c>
      <c r="E38" s="22"/>
      <c r="F38" s="22"/>
      <c r="G38" s="37" t="str">
        <f>image("https://lh3.googleusercontent.com/TZEMEvQCMqwazkLznufytGrwXUypnAnq2fk_Gqa-vOU=w970-h545-no")</f>
        <v/>
      </c>
      <c r="H38" s="29"/>
      <c r="I38" s="23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</row>
    <row r="39" ht="40.5" customHeight="1">
      <c r="A39" s="25"/>
      <c r="B39" s="26" t="s">
        <v>71</v>
      </c>
      <c r="C39" s="29"/>
      <c r="D39" s="26">
        <v>1.0</v>
      </c>
      <c r="E39" s="22"/>
      <c r="F39" s="22"/>
      <c r="G39" s="37" t="str">
        <f>image("https://lh5.googleusercontent.com/GqprKSngp5yIh7xWXdY0Poi80GG2WMPEQDhcZNMrm3g=w502-h545-no")</f>
        <v/>
      </c>
      <c r="H39" s="29"/>
      <c r="I39" s="23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</row>
    <row r="40" ht="40.5" customHeight="1">
      <c r="A40" s="25"/>
      <c r="B40" s="26" t="s">
        <v>72</v>
      </c>
      <c r="C40" s="29"/>
      <c r="D40" s="26">
        <v>1.0</v>
      </c>
      <c r="E40" s="22"/>
      <c r="F40" s="22"/>
      <c r="G40" s="37" t="str">
        <f>image("https://lh6.googleusercontent.com/-Y3jp6d_ZpqQ/UjjSLsyGBMI/AAAAAAAAGP4/54CIuYwyyUA/w804-h545-no/IMG_20130818_112530.jpg")</f>
        <v/>
      </c>
      <c r="H40" s="29"/>
      <c r="I40" s="23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</row>
    <row r="41" ht="40.5" customHeight="1">
      <c r="A41" s="25"/>
      <c r="B41" s="26" t="s">
        <v>73</v>
      </c>
      <c r="C41" s="29"/>
      <c r="D41" s="26">
        <v>1.0</v>
      </c>
      <c r="E41" s="22"/>
      <c r="F41" s="22"/>
      <c r="G41" s="37" t="str">
        <f>image("https://lh3.googleusercontent.com/-_NDyxg0SLF7MMO6IBexD5v_1wxv01TotVoe25adQ_Y=w824-h545-no")</f>
        <v/>
      </c>
      <c r="H41" s="29"/>
      <c r="I41" s="23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</row>
    <row r="42" ht="40.5" customHeight="1">
      <c r="A42" s="25"/>
      <c r="B42" s="26" t="s">
        <v>74</v>
      </c>
      <c r="C42" s="29"/>
      <c r="D42" s="26">
        <v>1.0</v>
      </c>
      <c r="E42" s="22"/>
      <c r="F42" s="22"/>
      <c r="G42" s="37" t="str">
        <f>image("https://lh6.googleusercontent.com/-7Ndaa-0WHEg/UjjSLhop3eI/AAAAAAAAGPQ/PaRGAUmfkIo/w1044-h255-no/IMG_20130818_113504.jpg")</f>
        <v/>
      </c>
      <c r="H42" s="29"/>
      <c r="I42" s="23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</row>
    <row r="43" ht="40.5" customHeight="1">
      <c r="A43" s="25"/>
      <c r="B43" s="26" t="s">
        <v>75</v>
      </c>
      <c r="C43" s="29"/>
      <c r="D43" s="26">
        <v>1.0</v>
      </c>
      <c r="E43" s="22"/>
      <c r="F43" s="22"/>
      <c r="G43" s="37" t="str">
        <f>image("https://lh3.googleusercontent.com/lEsWHlwwwuUebXfW31p-x992pBPjsB0lgdfdNiEOlKM=w724-h545-no")</f>
        <v/>
      </c>
      <c r="H43" s="29"/>
      <c r="I43" s="23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</row>
    <row r="44" ht="40.5" customHeight="1">
      <c r="A44" s="25"/>
      <c r="B44" s="26" t="s">
        <v>76</v>
      </c>
      <c r="C44" s="29"/>
      <c r="D44" s="26">
        <v>3.0</v>
      </c>
      <c r="E44" s="22"/>
      <c r="F44" s="22"/>
      <c r="G44" s="37" t="str">
        <f>image("https://lh5.googleusercontent.com/-SiViwgea-Fw/UkdgiByiTjI/AAAAAAAAGSY/FMqNaGr6gq0/w1027-h545-no/IMG_20130928_155447.jpg")</f>
        <v/>
      </c>
      <c r="H44" s="29"/>
      <c r="I44" s="23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</row>
    <row r="45" ht="40.5" customHeight="1">
      <c r="A45" s="25"/>
      <c r="B45" s="26" t="s">
        <v>77</v>
      </c>
      <c r="C45" s="29"/>
      <c r="D45" s="26" t="s">
        <v>78</v>
      </c>
      <c r="E45" s="22"/>
      <c r="F45" s="22"/>
      <c r="G45" s="37" t="str">
        <f>image("https://lh5.googleusercontent.com/HYXoryFn85Hm-yoRiOD5LlQgXK0lFku_2IgI0k8fKro=w684-h545-no")</f>
        <v/>
      </c>
      <c r="H45" s="29"/>
      <c r="I45" s="23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</row>
    <row r="46" ht="40.5" customHeight="1">
      <c r="A46" s="25"/>
      <c r="B46" s="26" t="s">
        <v>79</v>
      </c>
      <c r="C46" s="29"/>
      <c r="D46" s="26">
        <v>4.0</v>
      </c>
      <c r="E46" s="22"/>
      <c r="F46" s="22"/>
      <c r="G46" s="37" t="str">
        <f>image("https://lh3.googleusercontent.com/-z37qgyu11p0/UkdgiPvfcYI/AAAAAAAAGSQ/jQBYhAfmJoo/w1043-h407-no/IMG_20130928_160110.jpg")</f>
        <v/>
      </c>
      <c r="H46" s="29"/>
      <c r="I46" s="23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</row>
    <row r="47" ht="40.5" customHeight="1">
      <c r="A47" s="25"/>
      <c r="B47" s="26" t="s">
        <v>80</v>
      </c>
      <c r="C47" s="29"/>
      <c r="D47" s="26">
        <v>1.0</v>
      </c>
      <c r="E47" s="22"/>
      <c r="F47" s="22"/>
      <c r="G47" s="37" t="str">
        <f>image("https://lh5.googleusercontent.com/KG3dclfsMdSMnIMAATq1KKfO4FQ6YtjIixcoe4JHnsg=w753-h545-no")</f>
        <v/>
      </c>
      <c r="H47" s="29"/>
      <c r="I47" s="23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</row>
    <row r="48" ht="40.5" customHeight="1">
      <c r="A48" s="25"/>
      <c r="B48" s="26" t="s">
        <v>81</v>
      </c>
      <c r="C48" s="29"/>
      <c r="D48" s="26">
        <v>1.0</v>
      </c>
      <c r="E48" s="22"/>
      <c r="F48" s="22"/>
      <c r="G48" s="22"/>
      <c r="H48" s="29"/>
      <c r="I48" s="23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</row>
    <row r="49" ht="40.5" customHeight="1">
      <c r="A49" s="25"/>
      <c r="B49" s="26" t="s">
        <v>82</v>
      </c>
      <c r="C49" s="29"/>
      <c r="D49" s="26">
        <v>1.0</v>
      </c>
      <c r="E49" s="22"/>
      <c r="F49" s="22"/>
      <c r="G49" s="22"/>
      <c r="H49" s="29"/>
      <c r="I49" s="23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</row>
    <row r="50" ht="40.5" customHeight="1">
      <c r="A50" s="25"/>
      <c r="B50" s="26" t="s">
        <v>83</v>
      </c>
      <c r="C50" s="29"/>
      <c r="D50" s="26">
        <v>1.0</v>
      </c>
      <c r="E50" s="22"/>
      <c r="F50" s="22"/>
      <c r="G50" s="22"/>
      <c r="H50" s="29"/>
      <c r="I50" s="23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</row>
    <row r="51" ht="40.5" customHeight="1">
      <c r="A51" s="1"/>
      <c r="B51" s="20" t="s">
        <v>84</v>
      </c>
      <c r="C51" s="21"/>
      <c r="D51" s="20">
        <v>1.0</v>
      </c>
      <c r="E51" s="27"/>
      <c r="F51" s="27"/>
      <c r="G51" s="27"/>
      <c r="H51" s="21"/>
      <c r="I51" s="23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</row>
    <row r="52" ht="55.5" customHeight="1">
      <c r="A52" s="11" t="s">
        <v>85</v>
      </c>
      <c r="B52" s="12" t="s">
        <v>86</v>
      </c>
      <c r="C52" s="13"/>
      <c r="D52" s="12">
        <v>1.0</v>
      </c>
      <c r="E52" s="38" t="s">
        <v>87</v>
      </c>
      <c r="F52" s="15">
        <v>186.98</v>
      </c>
      <c r="G52" s="24" t="str">
        <f>image("https://lh6.googleusercontent.com/Y-sCdl7bDtjy2dtA7V2n4vqaIVfTIA8FQgYdzwhp_uE=w1002-h545-no")</f>
        <v/>
      </c>
      <c r="H52" s="13"/>
      <c r="I52" s="23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</row>
    <row r="53" ht="83.25" customHeight="1">
      <c r="A53" s="25"/>
      <c r="B53" s="26" t="s">
        <v>88</v>
      </c>
      <c r="C53" s="29"/>
      <c r="D53" s="26">
        <v>1.0</v>
      </c>
      <c r="E53" s="22"/>
      <c r="F53" s="22"/>
      <c r="G53" s="37" t="str">
        <f>image("https://lh4.googleusercontent.com/-l25p7P_Tw04/Ukds1k0DHhI/AAAAAAAAGV4/UWcYfqfLL3o/w727-h545-no/IMG_20130928_163628.jpg")</f>
        <v/>
      </c>
      <c r="H53" s="29"/>
      <c r="I53" s="23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</row>
    <row r="54" ht="46.5" customHeight="1">
      <c r="A54" s="25"/>
      <c r="B54" s="26" t="s">
        <v>89</v>
      </c>
      <c r="C54" s="29"/>
      <c r="D54" s="26">
        <v>1.0</v>
      </c>
      <c r="E54" s="22"/>
      <c r="F54" s="22"/>
      <c r="G54" s="37" t="str">
        <f>image("https://lh4.googleusercontent.com/uEZQDEK5JYzEUrzXVFfOlh80XA8yq_koANGsnzl76ck=w1044-h480-no")</f>
        <v/>
      </c>
      <c r="H54" s="29"/>
      <c r="I54" s="23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</row>
    <row r="55" ht="38.25" customHeight="1">
      <c r="A55" s="25"/>
      <c r="B55" s="39" t="s">
        <v>90</v>
      </c>
      <c r="C55" s="29"/>
      <c r="D55" s="26">
        <v>5.0</v>
      </c>
      <c r="E55" s="22"/>
      <c r="F55" s="22"/>
      <c r="G55" s="37" t="str">
        <f>image("https://lh4.googleusercontent.com/ZS1pAj0TmgDnHV4_t0-1YBSHcdW3YjYvuLItKbQC-rU=w1044-h339-no")</f>
        <v/>
      </c>
      <c r="H55" s="29"/>
      <c r="I55" s="23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</row>
    <row r="56" ht="47.25" customHeight="1">
      <c r="A56" s="25"/>
      <c r="B56" s="26" t="s">
        <v>91</v>
      </c>
      <c r="C56" s="29"/>
      <c r="D56" s="26">
        <v>3.0</v>
      </c>
      <c r="E56" s="22"/>
      <c r="F56" s="22"/>
      <c r="G56" s="37" t="str">
        <f>image("https://lh5.googleusercontent.com/r1NWPrNQeHmMuzR2G6Wjv3S8ZJG3sx02k7yOvUXs4LI=w978-h545-no")</f>
        <v/>
      </c>
      <c r="H56" s="29"/>
      <c r="I56" s="23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</row>
    <row r="57" ht="60.75" customHeight="1">
      <c r="A57" s="25"/>
      <c r="B57" s="26" t="s">
        <v>92</v>
      </c>
      <c r="C57" s="29"/>
      <c r="D57" s="26">
        <v>1.0</v>
      </c>
      <c r="E57" s="22"/>
      <c r="F57" s="22"/>
      <c r="G57" s="37" t="str">
        <f>image("https://lh6.googleusercontent.com/yQ_jtL4mSoth_x6vJPQGoQRpLNTVPq-tTDWiDyDXZGg=w630-h545-no")</f>
        <v/>
      </c>
      <c r="H57" s="29"/>
      <c r="I57" s="23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</row>
    <row r="58">
      <c r="A58" s="25"/>
      <c r="B58" s="26" t="s">
        <v>93</v>
      </c>
      <c r="C58" s="29"/>
      <c r="D58" s="26">
        <v>1.0</v>
      </c>
      <c r="E58" s="22"/>
      <c r="F58" s="22"/>
      <c r="G58" s="29"/>
      <c r="H58" s="26" t="s">
        <v>94</v>
      </c>
      <c r="I58" s="23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</row>
    <row r="59">
      <c r="A59" s="25"/>
      <c r="B59" s="26" t="s">
        <v>95</v>
      </c>
      <c r="C59" s="29"/>
      <c r="D59" s="26">
        <v>1.0</v>
      </c>
      <c r="E59" s="22"/>
      <c r="F59" s="22"/>
      <c r="G59" s="29"/>
      <c r="H59" s="26" t="s">
        <v>96</v>
      </c>
      <c r="I59" s="23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</row>
    <row r="60" ht="36.75" customHeight="1">
      <c r="A60" s="25"/>
      <c r="B60" s="26" t="s">
        <v>97</v>
      </c>
      <c r="C60" s="29"/>
      <c r="D60" s="26">
        <v>1.0</v>
      </c>
      <c r="E60" s="22"/>
      <c r="F60" s="22"/>
      <c r="G60" s="37" t="str">
        <f>image("https://lh3.googleusercontent.com/peVpUb6YlTbAugthmtmiYVjhczt1R5vkJxVKYi---ug=w729-h545-no")</f>
        <v/>
      </c>
      <c r="H60" s="26" t="s">
        <v>98</v>
      </c>
      <c r="I60" s="23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</row>
    <row r="61">
      <c r="A61" s="1"/>
      <c r="B61" s="20" t="s">
        <v>99</v>
      </c>
      <c r="C61" s="21"/>
      <c r="D61" s="20">
        <v>1.0</v>
      </c>
      <c r="E61" s="21"/>
      <c r="F61" s="40"/>
      <c r="G61" s="21"/>
      <c r="H61" s="20" t="s">
        <v>100</v>
      </c>
      <c r="I61" s="23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</row>
    <row r="62">
      <c r="A62" s="41" t="s">
        <v>101</v>
      </c>
      <c r="B62" s="12" t="s">
        <v>102</v>
      </c>
      <c r="C62" s="12" t="s">
        <v>103</v>
      </c>
      <c r="D62" s="12">
        <v>1.0</v>
      </c>
      <c r="E62" s="12" t="s">
        <v>104</v>
      </c>
      <c r="F62" s="15">
        <v>2.0</v>
      </c>
      <c r="G62" s="13"/>
      <c r="H62" s="12" t="s">
        <v>105</v>
      </c>
      <c r="I62" s="23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</row>
    <row r="63">
      <c r="A63" s="22"/>
      <c r="B63" s="26" t="s">
        <v>106</v>
      </c>
      <c r="C63" s="26" t="s">
        <v>107</v>
      </c>
      <c r="D63" s="26" t="s">
        <v>108</v>
      </c>
      <c r="E63" s="26" t="s">
        <v>109</v>
      </c>
      <c r="F63" s="42">
        <v>0.5</v>
      </c>
      <c r="G63" s="29"/>
      <c r="H63" s="26" t="s">
        <v>110</v>
      </c>
      <c r="I63" s="23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</row>
    <row r="64">
      <c r="A64" s="22"/>
      <c r="B64" s="26" t="s">
        <v>111</v>
      </c>
      <c r="C64" s="29"/>
      <c r="D64" s="26" t="s">
        <v>112</v>
      </c>
      <c r="E64" s="26" t="s">
        <v>109</v>
      </c>
      <c r="F64" s="43"/>
      <c r="G64" s="29"/>
      <c r="H64" s="29"/>
      <c r="I64" s="23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</row>
    <row r="65">
      <c r="A65" s="44"/>
      <c r="B65" s="26" t="s">
        <v>113</v>
      </c>
      <c r="C65" s="26" t="s">
        <v>114</v>
      </c>
      <c r="D65" s="26">
        <v>1.0</v>
      </c>
      <c r="E65" s="45" t="s">
        <v>53</v>
      </c>
      <c r="F65" s="42">
        <v>23.0</v>
      </c>
      <c r="G65" s="29"/>
      <c r="H65" s="26" t="s">
        <v>115</v>
      </c>
      <c r="I65" s="23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</row>
    <row r="66">
      <c r="A66" s="44"/>
      <c r="B66" s="26" t="s">
        <v>116</v>
      </c>
      <c r="C66" s="29"/>
      <c r="D66" s="26">
        <v>5.0</v>
      </c>
      <c r="E66" s="29"/>
      <c r="F66" s="43"/>
      <c r="G66" s="29"/>
      <c r="H66" s="26" t="s">
        <v>117</v>
      </c>
      <c r="I66" s="23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</row>
    <row r="67">
      <c r="A67" s="44"/>
      <c r="B67" s="26" t="s">
        <v>118</v>
      </c>
      <c r="C67" s="29"/>
      <c r="D67" s="29"/>
      <c r="E67" s="29"/>
      <c r="F67" s="43"/>
      <c r="G67" s="29"/>
      <c r="H67" s="29"/>
      <c r="I67" s="23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</row>
    <row r="68">
      <c r="A68" s="44"/>
      <c r="B68" s="26" t="s">
        <v>119</v>
      </c>
      <c r="C68" s="29"/>
      <c r="D68" s="26">
        <v>1.0</v>
      </c>
      <c r="E68" s="26" t="s">
        <v>120</v>
      </c>
      <c r="F68" s="42">
        <v>2.0</v>
      </c>
      <c r="G68" s="29"/>
      <c r="H68" s="26" t="s">
        <v>121</v>
      </c>
      <c r="I68" s="23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</row>
    <row r="69">
      <c r="A69" s="46"/>
      <c r="B69" s="20" t="s">
        <v>122</v>
      </c>
      <c r="C69" s="21"/>
      <c r="D69" s="21"/>
      <c r="E69" s="21"/>
      <c r="F69" s="40"/>
      <c r="G69" s="21"/>
      <c r="H69" s="21"/>
      <c r="I69" s="23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</row>
    <row r="70">
      <c r="A70" s="41" t="s">
        <v>123</v>
      </c>
      <c r="B70" s="12" t="s">
        <v>124</v>
      </c>
      <c r="C70" s="13"/>
      <c r="D70" s="13"/>
      <c r="E70" s="13"/>
      <c r="F70" s="47"/>
      <c r="G70" s="13"/>
      <c r="H70" s="13"/>
      <c r="I70" s="23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</row>
    <row r="71">
      <c r="A71" s="46"/>
      <c r="B71" s="20" t="s">
        <v>125</v>
      </c>
      <c r="C71" s="21"/>
      <c r="D71" s="21"/>
      <c r="E71" s="21"/>
      <c r="F71" s="40"/>
      <c r="G71" s="21"/>
      <c r="H71" s="21"/>
      <c r="I71" s="23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</row>
    <row r="72">
      <c r="A72" s="48"/>
      <c r="B72" s="18"/>
      <c r="C72" s="18"/>
      <c r="D72" s="49"/>
      <c r="E72" s="30" t="s">
        <v>126</v>
      </c>
      <c r="F72" s="50" t="str">
        <f>sum(F1:F71)</f>
        <v>$600.93</v>
      </c>
      <c r="G72" s="17"/>
      <c r="H72" s="18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</row>
    <row r="73">
      <c r="A73" s="10"/>
      <c r="B73" s="19"/>
      <c r="C73" s="19"/>
      <c r="D73" s="19"/>
      <c r="E73" s="18"/>
      <c r="F73" s="51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</row>
    <row r="74">
      <c r="A74" s="10"/>
      <c r="B74" s="19"/>
      <c r="C74" s="19"/>
      <c r="D74" s="19"/>
      <c r="E74" s="19"/>
      <c r="F74" s="52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</row>
    <row r="75">
      <c r="A75" s="10"/>
      <c r="B75" s="19"/>
      <c r="C75" s="19"/>
      <c r="D75" s="19"/>
      <c r="E75" s="19"/>
      <c r="F75" s="52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</row>
    <row r="76">
      <c r="A76" s="10"/>
      <c r="B76" s="19"/>
      <c r="C76" s="19"/>
      <c r="D76" s="19"/>
      <c r="E76" s="19"/>
      <c r="F76" s="52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</row>
    <row r="77">
      <c r="A77" s="10"/>
      <c r="B77" s="19"/>
      <c r="C77" s="19"/>
      <c r="D77" s="19"/>
      <c r="E77" s="19"/>
      <c r="F77" s="52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</row>
    <row r="78">
      <c r="A78" s="10"/>
      <c r="B78" s="19"/>
      <c r="C78" s="19"/>
      <c r="D78" s="19"/>
      <c r="E78" s="19"/>
      <c r="F78" s="52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</row>
    <row r="79">
      <c r="A79" s="10"/>
      <c r="B79" s="19"/>
      <c r="C79" s="19"/>
      <c r="D79" s="19"/>
      <c r="E79" s="19"/>
      <c r="F79" s="52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</row>
    <row r="80">
      <c r="A80" s="10"/>
      <c r="B80" s="19"/>
      <c r="C80" s="19"/>
      <c r="D80" s="19"/>
      <c r="E80" s="19"/>
      <c r="F80" s="52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</row>
    <row r="81">
      <c r="A81" s="10"/>
      <c r="B81" s="19"/>
      <c r="C81" s="19"/>
      <c r="D81" s="19"/>
      <c r="E81" s="19"/>
      <c r="F81" s="52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</row>
    <row r="82">
      <c r="A82" s="10"/>
      <c r="B82" s="19"/>
      <c r="C82" s="19"/>
      <c r="D82" s="19"/>
      <c r="E82" s="19"/>
      <c r="F82" s="52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</row>
    <row r="83">
      <c r="A83" s="10"/>
      <c r="B83" s="19"/>
      <c r="C83" s="19"/>
      <c r="D83" s="19"/>
      <c r="E83" s="19"/>
      <c r="F83" s="52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</row>
    <row r="84">
      <c r="A84" s="10"/>
      <c r="B84" s="19"/>
      <c r="C84" s="19"/>
      <c r="D84" s="19"/>
      <c r="E84" s="19"/>
      <c r="F84" s="52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</row>
    <row r="85">
      <c r="A85" s="10"/>
      <c r="B85" s="19"/>
      <c r="C85" s="19"/>
      <c r="D85" s="19"/>
      <c r="E85" s="19"/>
      <c r="F85" s="52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</row>
    <row r="86">
      <c r="A86" s="10"/>
      <c r="B86" s="19"/>
      <c r="C86" s="19"/>
      <c r="D86" s="19"/>
      <c r="E86" s="19"/>
      <c r="F86" s="52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</row>
    <row r="87">
      <c r="A87" s="10"/>
      <c r="B87" s="19"/>
      <c r="C87" s="19"/>
      <c r="D87" s="19"/>
      <c r="E87" s="19"/>
      <c r="F87" s="52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</row>
    <row r="88">
      <c r="A88" s="10"/>
      <c r="B88" s="19"/>
      <c r="C88" s="19"/>
      <c r="D88" s="19"/>
      <c r="E88" s="19"/>
      <c r="F88" s="52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</row>
    <row r="89">
      <c r="A89" s="10"/>
      <c r="B89" s="19"/>
      <c r="C89" s="19"/>
      <c r="D89" s="19"/>
      <c r="E89" s="19"/>
      <c r="F89" s="52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</row>
    <row r="90">
      <c r="A90" s="10"/>
      <c r="B90" s="19"/>
      <c r="C90" s="19"/>
      <c r="D90" s="19"/>
      <c r="E90" s="19"/>
      <c r="F90" s="52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</row>
    <row r="91">
      <c r="A91" s="10"/>
      <c r="B91" s="19"/>
      <c r="C91" s="19"/>
      <c r="D91" s="19"/>
      <c r="E91" s="19"/>
      <c r="F91" s="52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</row>
    <row r="92">
      <c r="A92" s="10"/>
      <c r="B92" s="19"/>
      <c r="C92" s="19"/>
      <c r="D92" s="19"/>
      <c r="E92" s="19"/>
      <c r="F92" s="52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</row>
    <row r="93">
      <c r="A93" s="10"/>
      <c r="B93" s="19"/>
      <c r="C93" s="19"/>
      <c r="D93" s="19"/>
      <c r="E93" s="19"/>
      <c r="F93" s="52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</row>
    <row r="94">
      <c r="A94" s="10"/>
      <c r="B94" s="19"/>
      <c r="C94" s="19"/>
      <c r="D94" s="19"/>
      <c r="E94" s="19"/>
      <c r="F94" s="52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</row>
    <row r="95">
      <c r="A95" s="10"/>
      <c r="B95" s="19"/>
      <c r="C95" s="19"/>
      <c r="D95" s="19"/>
      <c r="E95" s="19"/>
      <c r="F95" s="52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</row>
    <row r="96">
      <c r="A96" s="10"/>
      <c r="B96" s="19"/>
      <c r="C96" s="19"/>
      <c r="D96" s="19"/>
      <c r="E96" s="19"/>
      <c r="F96" s="52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</row>
    <row r="97">
      <c r="A97" s="10"/>
      <c r="B97" s="19"/>
      <c r="C97" s="19"/>
      <c r="D97" s="19"/>
      <c r="E97" s="19"/>
      <c r="F97" s="52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</row>
    <row r="98">
      <c r="A98" s="10"/>
      <c r="B98" s="19"/>
      <c r="C98" s="19"/>
      <c r="D98" s="19"/>
      <c r="E98" s="19"/>
      <c r="F98" s="52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</row>
    <row r="99">
      <c r="A99" s="10"/>
      <c r="B99" s="19"/>
      <c r="C99" s="19"/>
      <c r="D99" s="19"/>
      <c r="E99" s="19"/>
      <c r="F99" s="52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</row>
    <row r="100">
      <c r="A100" s="25"/>
      <c r="B100" s="23"/>
      <c r="C100" s="19"/>
      <c r="D100" s="53"/>
      <c r="E100" s="29"/>
      <c r="F100" s="54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</row>
    <row r="101">
      <c r="A101" s="25"/>
      <c r="B101" s="23"/>
      <c r="C101" s="19"/>
      <c r="D101" s="53"/>
      <c r="E101" s="29"/>
      <c r="F101" s="54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</row>
    <row r="102">
      <c r="A102" s="25"/>
      <c r="B102" s="23"/>
      <c r="C102" s="19"/>
      <c r="D102" s="53"/>
      <c r="E102" s="29"/>
      <c r="F102" s="54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</row>
    <row r="103">
      <c r="A103" s="25"/>
      <c r="B103" s="23"/>
      <c r="C103" s="19"/>
      <c r="D103" s="53"/>
      <c r="E103" s="29"/>
      <c r="F103" s="54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</row>
    <row r="104">
      <c r="A104" s="25"/>
      <c r="B104" s="23"/>
      <c r="C104" s="19"/>
      <c r="D104" s="53"/>
      <c r="E104" s="29"/>
      <c r="F104" s="54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</row>
    <row r="105">
      <c r="A105" s="25"/>
      <c r="B105" s="23"/>
      <c r="C105" s="19"/>
      <c r="D105" s="53"/>
      <c r="E105" s="29"/>
      <c r="F105" s="54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</row>
    <row r="106">
      <c r="A106" s="25"/>
      <c r="B106" s="23"/>
      <c r="C106" s="19"/>
      <c r="D106" s="53"/>
      <c r="E106" s="29"/>
      <c r="F106" s="54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</row>
    <row r="107">
      <c r="A107" s="25"/>
      <c r="B107" s="23"/>
      <c r="C107" s="19"/>
      <c r="D107" s="53"/>
      <c r="E107" s="29"/>
      <c r="F107" s="54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</row>
    <row r="108">
      <c r="A108" s="25"/>
      <c r="B108" s="23"/>
      <c r="C108" s="19"/>
      <c r="D108" s="53"/>
      <c r="E108" s="29"/>
      <c r="F108" s="54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</row>
    <row r="109">
      <c r="A109" s="25"/>
      <c r="B109" s="23"/>
      <c r="C109" s="19"/>
      <c r="D109" s="53"/>
      <c r="E109" s="29"/>
      <c r="F109" s="54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</row>
    <row r="110">
      <c r="A110" s="25"/>
      <c r="B110" s="23"/>
      <c r="C110" s="19"/>
      <c r="D110" s="53"/>
      <c r="E110" s="29"/>
      <c r="F110" s="54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</row>
    <row r="111">
      <c r="A111" s="25"/>
      <c r="B111" s="23"/>
      <c r="C111" s="19"/>
      <c r="D111" s="53"/>
      <c r="E111" s="29"/>
      <c r="F111" s="54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</row>
    <row r="112">
      <c r="A112" s="25"/>
      <c r="B112" s="23"/>
      <c r="C112" s="19"/>
      <c r="D112" s="53"/>
      <c r="E112" s="29"/>
      <c r="F112" s="54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</row>
    <row r="113">
      <c r="A113" s="25"/>
      <c r="B113" s="23"/>
      <c r="C113" s="19"/>
      <c r="D113" s="53"/>
      <c r="E113" s="29"/>
      <c r="F113" s="54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</row>
    <row r="114">
      <c r="A114" s="25"/>
      <c r="B114" s="23"/>
      <c r="C114" s="19"/>
      <c r="D114" s="53"/>
      <c r="E114" s="29"/>
      <c r="F114" s="54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</row>
    <row r="115">
      <c r="A115" s="25"/>
      <c r="B115" s="23"/>
      <c r="C115" s="19"/>
      <c r="D115" s="53"/>
      <c r="E115" s="29"/>
      <c r="F115" s="54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</row>
    <row r="116">
      <c r="A116" s="25"/>
      <c r="B116" s="23"/>
      <c r="C116" s="19"/>
      <c r="D116" s="53"/>
      <c r="E116" s="29"/>
      <c r="F116" s="54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</row>
    <row r="117">
      <c r="A117" s="25"/>
      <c r="B117" s="23"/>
      <c r="C117" s="19"/>
      <c r="D117" s="53"/>
      <c r="E117" s="29"/>
      <c r="F117" s="54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</row>
    <row r="118">
      <c r="A118" s="25"/>
      <c r="B118" s="23"/>
      <c r="C118" s="19"/>
      <c r="D118" s="53"/>
      <c r="E118" s="29"/>
      <c r="F118" s="54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</row>
    <row r="119">
      <c r="A119" s="25"/>
      <c r="B119" s="23"/>
      <c r="C119" s="19"/>
      <c r="D119" s="53"/>
      <c r="E119" s="29"/>
      <c r="F119" s="54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</row>
    <row r="120">
      <c r="A120" s="25"/>
      <c r="B120" s="23"/>
      <c r="C120" s="19"/>
      <c r="D120" s="53"/>
      <c r="E120" s="29"/>
      <c r="F120" s="54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</row>
    <row r="121">
      <c r="A121" s="25"/>
      <c r="B121" s="23"/>
      <c r="C121" s="19"/>
      <c r="D121" s="53"/>
      <c r="E121" s="29"/>
      <c r="F121" s="54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</row>
    <row r="122">
      <c r="A122" s="25"/>
      <c r="B122" s="23"/>
      <c r="C122" s="19"/>
      <c r="D122" s="53"/>
      <c r="E122" s="29"/>
      <c r="F122" s="54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</row>
    <row r="123">
      <c r="A123" s="25"/>
      <c r="B123" s="23"/>
      <c r="C123" s="19"/>
      <c r="D123" s="53"/>
      <c r="E123" s="29"/>
      <c r="F123" s="54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</row>
    <row r="124">
      <c r="A124" s="25"/>
      <c r="B124" s="23"/>
      <c r="C124" s="19"/>
      <c r="D124" s="53"/>
      <c r="E124" s="29"/>
      <c r="F124" s="54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</row>
    <row r="125">
      <c r="A125" s="25"/>
      <c r="B125" s="23"/>
      <c r="C125" s="19"/>
      <c r="D125" s="53"/>
      <c r="E125" s="29"/>
      <c r="F125" s="54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</row>
    <row r="126">
      <c r="A126" s="25"/>
      <c r="B126" s="23"/>
      <c r="C126" s="19"/>
      <c r="D126" s="53"/>
      <c r="E126" s="29"/>
      <c r="F126" s="54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</row>
    <row r="127">
      <c r="A127" s="25"/>
      <c r="B127" s="23"/>
      <c r="C127" s="19"/>
      <c r="D127" s="53"/>
      <c r="E127" s="29"/>
      <c r="F127" s="54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</row>
    <row r="128">
      <c r="A128" s="25"/>
      <c r="B128" s="23"/>
      <c r="C128" s="19"/>
      <c r="D128" s="53"/>
      <c r="E128" s="29"/>
      <c r="F128" s="54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</row>
    <row r="129">
      <c r="A129" s="25"/>
      <c r="B129" s="23"/>
      <c r="C129" s="19"/>
      <c r="D129" s="53"/>
      <c r="E129" s="29"/>
      <c r="F129" s="54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</row>
    <row r="130">
      <c r="A130" s="25"/>
      <c r="B130" s="23"/>
      <c r="C130" s="19"/>
      <c r="D130" s="53"/>
      <c r="E130" s="29"/>
      <c r="F130" s="54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</row>
    <row r="131">
      <c r="A131" s="25"/>
      <c r="B131" s="23"/>
      <c r="C131" s="19"/>
      <c r="D131" s="53"/>
      <c r="E131" s="29"/>
      <c r="F131" s="54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</row>
    <row r="132">
      <c r="A132" s="25"/>
      <c r="B132" s="23"/>
      <c r="C132" s="19"/>
      <c r="D132" s="53"/>
      <c r="E132" s="29"/>
      <c r="F132" s="54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</row>
    <row r="133">
      <c r="A133" s="25"/>
      <c r="B133" s="23"/>
      <c r="C133" s="19"/>
      <c r="D133" s="53"/>
      <c r="E133" s="29"/>
      <c r="F133" s="54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</row>
    <row r="134">
      <c r="A134" s="25"/>
      <c r="B134" s="23"/>
      <c r="C134" s="19"/>
      <c r="D134" s="53"/>
      <c r="E134" s="29"/>
      <c r="F134" s="54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</row>
    <row r="135">
      <c r="A135" s="25"/>
      <c r="B135" s="23"/>
      <c r="C135" s="19"/>
      <c r="D135" s="53"/>
      <c r="E135" s="29"/>
      <c r="F135" s="54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</row>
    <row r="136">
      <c r="A136" s="25"/>
      <c r="B136" s="23"/>
      <c r="C136" s="19"/>
      <c r="D136" s="53"/>
      <c r="E136" s="29"/>
      <c r="F136" s="54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</row>
    <row r="137">
      <c r="A137" s="25"/>
      <c r="B137" s="23"/>
      <c r="C137" s="19"/>
      <c r="D137" s="53"/>
      <c r="E137" s="29"/>
      <c r="F137" s="54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</row>
    <row r="138">
      <c r="A138" s="25"/>
      <c r="B138" s="23"/>
      <c r="C138" s="19"/>
      <c r="D138" s="53"/>
      <c r="E138" s="29"/>
      <c r="F138" s="54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</row>
    <row r="139">
      <c r="A139" s="25"/>
      <c r="B139" s="23"/>
      <c r="C139" s="19"/>
      <c r="D139" s="53"/>
      <c r="E139" s="29"/>
      <c r="F139" s="54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</row>
    <row r="140">
      <c r="A140" s="25"/>
      <c r="B140" s="23"/>
      <c r="C140" s="19"/>
      <c r="D140" s="53"/>
      <c r="E140" s="29"/>
      <c r="F140" s="54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</row>
    <row r="141">
      <c r="A141" s="25"/>
      <c r="B141" s="23"/>
      <c r="C141" s="19"/>
      <c r="D141" s="53"/>
      <c r="E141" s="29"/>
      <c r="F141" s="54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</row>
    <row r="142">
      <c r="A142" s="25"/>
      <c r="B142" s="23"/>
      <c r="C142" s="19"/>
      <c r="D142" s="53"/>
      <c r="E142" s="29"/>
      <c r="F142" s="54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</row>
    <row r="143">
      <c r="A143" s="25"/>
      <c r="B143" s="23"/>
      <c r="C143" s="19"/>
      <c r="D143" s="53"/>
      <c r="E143" s="29"/>
      <c r="F143" s="54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</row>
    <row r="144">
      <c r="A144" s="25"/>
      <c r="B144" s="23"/>
      <c r="C144" s="19"/>
      <c r="D144" s="53"/>
      <c r="E144" s="29"/>
      <c r="F144" s="54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</row>
    <row r="145">
      <c r="A145" s="25"/>
      <c r="B145" s="23"/>
      <c r="C145" s="19"/>
      <c r="D145" s="53"/>
      <c r="E145" s="29"/>
      <c r="F145" s="54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</row>
    <row r="146">
      <c r="A146" s="25"/>
      <c r="B146" s="23"/>
      <c r="C146" s="19"/>
      <c r="D146" s="53"/>
      <c r="E146" s="29"/>
      <c r="F146" s="54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</row>
    <row r="147">
      <c r="A147" s="25"/>
      <c r="B147" s="23"/>
      <c r="C147" s="19"/>
      <c r="D147" s="53"/>
      <c r="E147" s="29"/>
      <c r="F147" s="54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</row>
    <row r="148">
      <c r="A148" s="25"/>
      <c r="B148" s="23"/>
      <c r="C148" s="19"/>
      <c r="D148" s="53"/>
      <c r="E148" s="29"/>
      <c r="F148" s="54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</row>
    <row r="149">
      <c r="A149" s="25"/>
      <c r="B149" s="23"/>
      <c r="C149" s="19"/>
      <c r="D149" s="53"/>
      <c r="E149" s="29"/>
      <c r="F149" s="54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</row>
    <row r="150">
      <c r="A150" s="25"/>
      <c r="B150" s="23"/>
      <c r="C150" s="19"/>
      <c r="D150" s="53"/>
      <c r="E150" s="29"/>
      <c r="F150" s="54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</row>
    <row r="151">
      <c r="A151" s="25"/>
      <c r="B151" s="23"/>
      <c r="C151" s="19"/>
      <c r="D151" s="53"/>
      <c r="E151" s="29"/>
      <c r="F151" s="54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</row>
    <row r="152">
      <c r="A152" s="25"/>
      <c r="B152" s="23"/>
      <c r="C152" s="19"/>
      <c r="D152" s="53"/>
      <c r="E152" s="29"/>
      <c r="F152" s="54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</row>
    <row r="153">
      <c r="A153" s="25"/>
      <c r="B153" s="23"/>
      <c r="C153" s="19"/>
      <c r="D153" s="53"/>
      <c r="E153" s="29"/>
      <c r="F153" s="54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</row>
    <row r="154">
      <c r="A154" s="25"/>
      <c r="B154" s="23"/>
      <c r="C154" s="19"/>
      <c r="D154" s="53"/>
      <c r="E154" s="29"/>
      <c r="F154" s="54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</row>
    <row r="155">
      <c r="A155" s="25"/>
      <c r="B155" s="23"/>
      <c r="C155" s="19"/>
      <c r="D155" s="53"/>
      <c r="E155" s="29"/>
      <c r="F155" s="54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</row>
    <row r="156">
      <c r="A156" s="25"/>
      <c r="B156" s="23"/>
      <c r="C156" s="19"/>
      <c r="D156" s="53"/>
      <c r="E156" s="29"/>
      <c r="F156" s="54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</row>
    <row r="157">
      <c r="A157" s="25"/>
      <c r="B157" s="23"/>
      <c r="C157" s="19"/>
      <c r="D157" s="53"/>
      <c r="E157" s="29"/>
      <c r="F157" s="54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</row>
    <row r="158">
      <c r="A158" s="25"/>
      <c r="B158" s="23"/>
      <c r="C158" s="19"/>
      <c r="D158" s="53"/>
      <c r="E158" s="29"/>
      <c r="F158" s="54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</row>
    <row r="159">
      <c r="A159" s="25"/>
      <c r="B159" s="23"/>
      <c r="C159" s="19"/>
      <c r="D159" s="53"/>
      <c r="E159" s="29"/>
      <c r="F159" s="54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</row>
    <row r="160">
      <c r="A160" s="25"/>
      <c r="B160" s="23"/>
      <c r="C160" s="19"/>
      <c r="D160" s="53"/>
      <c r="E160" s="29"/>
      <c r="F160" s="54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</row>
    <row r="161">
      <c r="A161" s="25"/>
      <c r="B161" s="23"/>
      <c r="C161" s="19"/>
      <c r="D161" s="53"/>
      <c r="E161" s="29"/>
      <c r="F161" s="54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</row>
    <row r="162">
      <c r="A162" s="25"/>
      <c r="B162" s="23"/>
      <c r="C162" s="19"/>
      <c r="D162" s="53"/>
      <c r="E162" s="29"/>
      <c r="F162" s="54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</row>
    <row r="163">
      <c r="A163" s="25"/>
      <c r="B163" s="23"/>
      <c r="C163" s="19"/>
      <c r="D163" s="53"/>
      <c r="E163" s="29"/>
      <c r="F163" s="54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</row>
    <row r="164">
      <c r="A164" s="25"/>
      <c r="B164" s="23"/>
      <c r="C164" s="19"/>
      <c r="D164" s="53"/>
      <c r="E164" s="29"/>
      <c r="F164" s="54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</row>
    <row r="165">
      <c r="A165" s="25"/>
      <c r="B165" s="23"/>
      <c r="C165" s="19"/>
      <c r="D165" s="53"/>
      <c r="E165" s="29"/>
      <c r="F165" s="54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</row>
    <row r="166">
      <c r="A166" s="25"/>
      <c r="B166" s="23"/>
      <c r="C166" s="19"/>
      <c r="D166" s="53"/>
      <c r="E166" s="29"/>
      <c r="F166" s="54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</row>
    <row r="167">
      <c r="A167" s="25"/>
      <c r="B167" s="23"/>
      <c r="C167" s="19"/>
      <c r="D167" s="53"/>
      <c r="E167" s="29"/>
      <c r="F167" s="54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</row>
    <row r="168">
      <c r="A168" s="25"/>
      <c r="B168" s="23"/>
      <c r="C168" s="19"/>
      <c r="D168" s="53"/>
      <c r="E168" s="29"/>
      <c r="F168" s="54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</row>
    <row r="169">
      <c r="A169" s="25"/>
      <c r="B169" s="23"/>
      <c r="C169" s="19"/>
      <c r="D169" s="53"/>
      <c r="E169" s="29"/>
      <c r="F169" s="54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</row>
    <row r="170">
      <c r="A170" s="25"/>
      <c r="B170" s="23"/>
      <c r="C170" s="19"/>
      <c r="D170" s="53"/>
      <c r="E170" s="29"/>
      <c r="F170" s="54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</row>
    <row r="171">
      <c r="A171" s="25"/>
      <c r="B171" s="23"/>
      <c r="C171" s="19"/>
      <c r="D171" s="53"/>
      <c r="E171" s="29"/>
      <c r="F171" s="54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</row>
    <row r="172">
      <c r="A172" s="25"/>
      <c r="B172" s="23"/>
      <c r="C172" s="19"/>
      <c r="D172" s="53"/>
      <c r="E172" s="29"/>
      <c r="F172" s="54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</row>
    <row r="173">
      <c r="A173" s="25"/>
      <c r="B173" s="23"/>
      <c r="C173" s="19"/>
      <c r="D173" s="53"/>
      <c r="E173" s="29"/>
      <c r="F173" s="54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</row>
    <row r="174">
      <c r="A174" s="25"/>
      <c r="B174" s="23"/>
      <c r="C174" s="19"/>
      <c r="D174" s="53"/>
      <c r="E174" s="29"/>
      <c r="F174" s="54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</row>
    <row r="175">
      <c r="A175" s="25"/>
      <c r="B175" s="23"/>
      <c r="C175" s="19"/>
      <c r="D175" s="53"/>
      <c r="E175" s="29"/>
      <c r="F175" s="54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</row>
    <row r="176">
      <c r="A176" s="25"/>
      <c r="B176" s="23"/>
      <c r="C176" s="19"/>
      <c r="D176" s="53"/>
      <c r="E176" s="29"/>
      <c r="F176" s="54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</row>
    <row r="177">
      <c r="A177" s="25"/>
      <c r="B177" s="23"/>
      <c r="C177" s="19"/>
      <c r="D177" s="53"/>
      <c r="E177" s="29"/>
      <c r="F177" s="54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</row>
    <row r="178">
      <c r="A178" s="25"/>
      <c r="B178" s="23"/>
      <c r="C178" s="19"/>
      <c r="D178" s="53"/>
      <c r="E178" s="29"/>
      <c r="F178" s="54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</row>
    <row r="179">
      <c r="A179" s="25"/>
      <c r="B179" s="23"/>
      <c r="C179" s="19"/>
      <c r="D179" s="53"/>
      <c r="E179" s="29"/>
      <c r="F179" s="54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</row>
    <row r="180">
      <c r="A180" s="25"/>
      <c r="B180" s="23"/>
      <c r="C180" s="19"/>
      <c r="D180" s="53"/>
      <c r="E180" s="29"/>
      <c r="F180" s="54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</row>
    <row r="181">
      <c r="A181" s="25"/>
      <c r="B181" s="23"/>
      <c r="C181" s="19"/>
      <c r="D181" s="53"/>
      <c r="E181" s="29"/>
      <c r="F181" s="54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</row>
    <row r="182">
      <c r="A182" s="25"/>
      <c r="B182" s="23"/>
      <c r="C182" s="19"/>
      <c r="D182" s="53"/>
      <c r="E182" s="29"/>
      <c r="F182" s="54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</row>
    <row r="183">
      <c r="A183" s="25"/>
      <c r="B183" s="23"/>
      <c r="C183" s="19"/>
      <c r="D183" s="53"/>
      <c r="E183" s="29"/>
      <c r="F183" s="54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</row>
    <row r="184">
      <c r="A184" s="25"/>
      <c r="B184" s="23"/>
      <c r="C184" s="19"/>
      <c r="D184" s="53"/>
      <c r="E184" s="29"/>
      <c r="F184" s="54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</row>
    <row r="185">
      <c r="A185" s="25"/>
      <c r="B185" s="23"/>
      <c r="C185" s="19"/>
      <c r="D185" s="53"/>
      <c r="E185" s="29"/>
      <c r="F185" s="54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</row>
    <row r="186">
      <c r="A186" s="25"/>
      <c r="B186" s="23"/>
      <c r="C186" s="19"/>
      <c r="D186" s="53"/>
      <c r="E186" s="29"/>
      <c r="F186" s="54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</row>
    <row r="187">
      <c r="A187" s="25"/>
      <c r="B187" s="23"/>
      <c r="C187" s="19"/>
      <c r="D187" s="53"/>
      <c r="E187" s="29"/>
      <c r="F187" s="54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</row>
    <row r="188">
      <c r="A188" s="25"/>
      <c r="B188" s="23"/>
      <c r="C188" s="19"/>
      <c r="D188" s="53"/>
      <c r="E188" s="29"/>
      <c r="F188" s="54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</row>
    <row r="189">
      <c r="A189" s="25"/>
      <c r="B189" s="23"/>
      <c r="C189" s="19"/>
      <c r="D189" s="53"/>
      <c r="E189" s="29"/>
      <c r="F189" s="54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</row>
    <row r="190">
      <c r="A190" s="25"/>
      <c r="B190" s="23"/>
      <c r="C190" s="19"/>
      <c r="D190" s="53"/>
      <c r="E190" s="29"/>
      <c r="F190" s="54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</row>
    <row r="191">
      <c r="A191" s="25"/>
      <c r="B191" s="23"/>
      <c r="C191" s="19"/>
      <c r="D191" s="53"/>
      <c r="E191" s="29"/>
      <c r="F191" s="54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</row>
    <row r="192">
      <c r="A192" s="25"/>
      <c r="B192" s="23"/>
      <c r="C192" s="19"/>
      <c r="D192" s="53"/>
      <c r="E192" s="29"/>
      <c r="F192" s="54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</row>
    <row r="193">
      <c r="A193" s="25"/>
      <c r="B193" s="23"/>
      <c r="C193" s="19"/>
      <c r="D193" s="53"/>
      <c r="E193" s="29"/>
      <c r="F193" s="54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</row>
    <row r="194">
      <c r="A194" s="25"/>
      <c r="B194" s="23"/>
      <c r="C194" s="19"/>
      <c r="D194" s="53"/>
      <c r="E194" s="29"/>
      <c r="F194" s="54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</row>
    <row r="195">
      <c r="A195" s="25"/>
      <c r="B195" s="23"/>
      <c r="C195" s="19"/>
      <c r="D195" s="53"/>
      <c r="E195" s="29"/>
      <c r="F195" s="54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</row>
    <row r="196">
      <c r="A196" s="25"/>
      <c r="B196" s="23"/>
      <c r="C196" s="19"/>
      <c r="D196" s="53"/>
      <c r="E196" s="29"/>
      <c r="F196" s="54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</row>
    <row r="197">
      <c r="A197" s="25"/>
      <c r="B197" s="23"/>
      <c r="C197" s="19"/>
      <c r="D197" s="53"/>
      <c r="E197" s="29"/>
      <c r="F197" s="54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</row>
    <row r="198">
      <c r="A198" s="25"/>
      <c r="B198" s="23"/>
      <c r="C198" s="19"/>
      <c r="D198" s="53"/>
      <c r="E198" s="29"/>
      <c r="F198" s="54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</row>
    <row r="199">
      <c r="A199" s="25"/>
      <c r="B199" s="23"/>
      <c r="C199" s="19"/>
      <c r="D199" s="53"/>
      <c r="E199" s="29"/>
      <c r="F199" s="54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</row>
    <row r="200">
      <c r="A200" s="25"/>
      <c r="B200" s="23"/>
      <c r="C200" s="19"/>
      <c r="D200" s="53"/>
      <c r="E200" s="29"/>
      <c r="F200" s="54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</row>
    <row r="201">
      <c r="A201" s="25"/>
      <c r="B201" s="23"/>
      <c r="C201" s="19"/>
      <c r="D201" s="53"/>
      <c r="E201" s="29"/>
      <c r="F201" s="54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</row>
    <row r="202">
      <c r="A202" s="25"/>
      <c r="B202" s="23"/>
      <c r="C202" s="19"/>
      <c r="D202" s="53"/>
      <c r="E202" s="29"/>
      <c r="F202" s="54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</row>
    <row r="203">
      <c r="A203" s="25"/>
      <c r="B203" s="23"/>
      <c r="C203" s="19"/>
      <c r="D203" s="53"/>
      <c r="E203" s="29"/>
      <c r="F203" s="54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</row>
    <row r="204">
      <c r="A204" s="25"/>
      <c r="B204" s="23"/>
      <c r="C204" s="19"/>
      <c r="D204" s="53"/>
      <c r="E204" s="29"/>
      <c r="F204" s="54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</row>
    <row r="205">
      <c r="A205" s="25"/>
      <c r="B205" s="23"/>
      <c r="C205" s="19"/>
      <c r="D205" s="53"/>
      <c r="E205" s="29"/>
      <c r="F205" s="54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</row>
    <row r="206">
      <c r="A206" s="25"/>
      <c r="B206" s="23"/>
      <c r="C206" s="19"/>
      <c r="D206" s="53"/>
      <c r="E206" s="29"/>
      <c r="F206" s="54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</row>
    <row r="207">
      <c r="A207" s="25"/>
      <c r="B207" s="23"/>
      <c r="C207" s="19"/>
      <c r="D207" s="53"/>
      <c r="E207" s="29"/>
      <c r="F207" s="54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</row>
    <row r="208">
      <c r="A208" s="25"/>
      <c r="B208" s="23"/>
      <c r="C208" s="19"/>
      <c r="D208" s="53"/>
      <c r="E208" s="29"/>
      <c r="F208" s="54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</row>
    <row r="209">
      <c r="A209" s="25"/>
      <c r="B209" s="23"/>
      <c r="C209" s="19"/>
      <c r="D209" s="53"/>
      <c r="E209" s="29"/>
      <c r="F209" s="54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</row>
    <row r="210">
      <c r="A210" s="25"/>
      <c r="B210" s="23"/>
      <c r="C210" s="19"/>
      <c r="D210" s="53"/>
      <c r="E210" s="29"/>
      <c r="F210" s="54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</row>
    <row r="211">
      <c r="A211" s="25"/>
      <c r="B211" s="23"/>
      <c r="C211" s="19"/>
      <c r="D211" s="53"/>
      <c r="E211" s="29"/>
      <c r="F211" s="54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</row>
    <row r="212">
      <c r="A212" s="25"/>
      <c r="B212" s="23"/>
      <c r="C212" s="19"/>
      <c r="D212" s="53"/>
      <c r="E212" s="29"/>
      <c r="F212" s="54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</row>
    <row r="213">
      <c r="A213" s="25"/>
      <c r="B213" s="23"/>
      <c r="C213" s="19"/>
      <c r="D213" s="53"/>
      <c r="E213" s="29"/>
      <c r="F213" s="54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</row>
    <row r="214">
      <c r="A214" s="25"/>
      <c r="B214" s="23"/>
      <c r="C214" s="19"/>
      <c r="D214" s="53"/>
      <c r="E214" s="29"/>
      <c r="F214" s="54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</row>
    <row r="215">
      <c r="A215" s="25"/>
      <c r="B215" s="23"/>
      <c r="C215" s="19"/>
      <c r="D215" s="53"/>
      <c r="E215" s="29"/>
      <c r="F215" s="54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</row>
    <row r="216">
      <c r="A216" s="25"/>
      <c r="B216" s="23"/>
      <c r="C216" s="19"/>
      <c r="D216" s="53"/>
      <c r="E216" s="29"/>
      <c r="F216" s="54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</row>
    <row r="217">
      <c r="A217" s="25"/>
      <c r="B217" s="23"/>
      <c r="C217" s="19"/>
      <c r="D217" s="53"/>
      <c r="E217" s="29"/>
      <c r="F217" s="54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</row>
    <row r="218">
      <c r="A218" s="25"/>
      <c r="B218" s="23"/>
      <c r="C218" s="19"/>
      <c r="D218" s="53"/>
      <c r="E218" s="29"/>
      <c r="F218" s="54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</row>
    <row r="219">
      <c r="A219" s="25"/>
      <c r="B219" s="23"/>
      <c r="C219" s="19"/>
      <c r="D219" s="53"/>
      <c r="E219" s="29"/>
      <c r="F219" s="54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</row>
    <row r="220">
      <c r="A220" s="25"/>
      <c r="B220" s="23"/>
      <c r="C220" s="19"/>
      <c r="D220" s="53"/>
      <c r="E220" s="29"/>
      <c r="F220" s="54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</row>
    <row r="221">
      <c r="A221" s="25"/>
      <c r="B221" s="23"/>
      <c r="C221" s="19"/>
      <c r="D221" s="53"/>
      <c r="E221" s="29"/>
      <c r="F221" s="54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</row>
    <row r="222">
      <c r="A222" s="25"/>
      <c r="B222" s="23"/>
      <c r="C222" s="19"/>
      <c r="D222" s="53"/>
      <c r="E222" s="29"/>
      <c r="F222" s="54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</row>
    <row r="223">
      <c r="A223" s="25"/>
      <c r="B223" s="23"/>
      <c r="C223" s="19"/>
      <c r="D223" s="53"/>
      <c r="E223" s="29"/>
      <c r="F223" s="54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</row>
    <row r="224">
      <c r="A224" s="25"/>
      <c r="B224" s="23"/>
      <c r="C224" s="19"/>
      <c r="D224" s="53"/>
      <c r="E224" s="29"/>
      <c r="F224" s="54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</row>
    <row r="225">
      <c r="A225" s="25"/>
      <c r="B225" s="23"/>
      <c r="C225" s="19"/>
      <c r="D225" s="53"/>
      <c r="E225" s="29"/>
      <c r="F225" s="54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</row>
    <row r="226">
      <c r="A226" s="25"/>
      <c r="B226" s="23"/>
      <c r="C226" s="19"/>
      <c r="D226" s="53"/>
      <c r="E226" s="29"/>
      <c r="F226" s="54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</row>
    <row r="227">
      <c r="A227" s="25"/>
      <c r="B227" s="23"/>
      <c r="C227" s="19"/>
      <c r="D227" s="53"/>
      <c r="E227" s="29"/>
      <c r="F227" s="54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</row>
    <row r="228">
      <c r="A228" s="25"/>
      <c r="B228" s="23"/>
      <c r="C228" s="19"/>
      <c r="D228" s="53"/>
      <c r="E228" s="29"/>
      <c r="F228" s="54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</row>
    <row r="229">
      <c r="A229" s="25"/>
      <c r="B229" s="23"/>
      <c r="C229" s="19"/>
      <c r="D229" s="53"/>
      <c r="E229" s="29"/>
      <c r="F229" s="54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</row>
    <row r="230">
      <c r="A230" s="25"/>
      <c r="B230" s="23"/>
      <c r="C230" s="19"/>
      <c r="D230" s="53"/>
      <c r="E230" s="29"/>
      <c r="F230" s="54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</row>
    <row r="231">
      <c r="A231" s="25"/>
      <c r="B231" s="23"/>
      <c r="C231" s="19"/>
      <c r="D231" s="53"/>
      <c r="E231" s="29"/>
      <c r="F231" s="54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</row>
    <row r="232">
      <c r="A232" s="25"/>
      <c r="B232" s="23"/>
      <c r="C232" s="19"/>
      <c r="D232" s="53"/>
      <c r="E232" s="29"/>
      <c r="F232" s="54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</row>
    <row r="233">
      <c r="A233" s="25"/>
      <c r="B233" s="23"/>
      <c r="C233" s="19"/>
      <c r="D233" s="53"/>
      <c r="E233" s="29"/>
      <c r="F233" s="54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</row>
    <row r="234">
      <c r="A234" s="25"/>
      <c r="B234" s="23"/>
      <c r="C234" s="19"/>
      <c r="D234" s="53"/>
      <c r="E234" s="29"/>
      <c r="F234" s="54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</row>
    <row r="235">
      <c r="A235" s="25"/>
      <c r="B235" s="23"/>
      <c r="C235" s="19"/>
      <c r="D235" s="53"/>
      <c r="E235" s="29"/>
      <c r="F235" s="54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</row>
    <row r="236">
      <c r="A236" s="25"/>
      <c r="B236" s="23"/>
      <c r="C236" s="19"/>
      <c r="D236" s="53"/>
      <c r="E236" s="29"/>
      <c r="F236" s="54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</row>
    <row r="237">
      <c r="A237" s="25"/>
      <c r="B237" s="23"/>
      <c r="C237" s="19"/>
      <c r="D237" s="53"/>
      <c r="E237" s="29"/>
      <c r="F237" s="54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</row>
    <row r="238">
      <c r="A238" s="25"/>
      <c r="B238" s="23"/>
      <c r="C238" s="19"/>
      <c r="D238" s="53"/>
      <c r="E238" s="29"/>
      <c r="F238" s="54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</row>
    <row r="239">
      <c r="A239" s="25"/>
      <c r="B239" s="23"/>
      <c r="C239" s="19"/>
      <c r="D239" s="53"/>
      <c r="E239" s="29"/>
      <c r="F239" s="54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</row>
    <row r="240">
      <c r="A240" s="25"/>
      <c r="B240" s="23"/>
      <c r="C240" s="19"/>
      <c r="D240" s="53"/>
      <c r="E240" s="29"/>
      <c r="F240" s="54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</row>
    <row r="241">
      <c r="A241" s="25"/>
      <c r="B241" s="23"/>
      <c r="C241" s="19"/>
      <c r="D241" s="53"/>
      <c r="E241" s="29"/>
      <c r="F241" s="54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</row>
    <row r="242">
      <c r="A242" s="25"/>
      <c r="B242" s="23"/>
      <c r="C242" s="19"/>
      <c r="D242" s="53"/>
      <c r="E242" s="29"/>
      <c r="F242" s="54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</row>
    <row r="243">
      <c r="A243" s="25"/>
      <c r="B243" s="23"/>
      <c r="C243" s="19"/>
      <c r="D243" s="53"/>
      <c r="E243" s="29"/>
      <c r="F243" s="54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</row>
    <row r="244">
      <c r="A244" s="25"/>
      <c r="B244" s="23"/>
      <c r="C244" s="19"/>
      <c r="D244" s="53"/>
      <c r="E244" s="29"/>
      <c r="F244" s="54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</row>
    <row r="245">
      <c r="A245" s="25"/>
      <c r="B245" s="23"/>
      <c r="C245" s="19"/>
      <c r="D245" s="53"/>
      <c r="E245" s="29"/>
      <c r="F245" s="54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</row>
    <row r="246">
      <c r="A246" s="25"/>
      <c r="B246" s="23"/>
      <c r="C246" s="19"/>
      <c r="D246" s="53"/>
      <c r="E246" s="29"/>
      <c r="F246" s="54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</row>
    <row r="247">
      <c r="A247" s="25"/>
      <c r="B247" s="23"/>
      <c r="C247" s="19"/>
      <c r="D247" s="53"/>
      <c r="E247" s="29"/>
      <c r="F247" s="54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</row>
    <row r="248">
      <c r="A248" s="25"/>
      <c r="B248" s="23"/>
      <c r="C248" s="19"/>
      <c r="D248" s="53"/>
      <c r="E248" s="29"/>
      <c r="F248" s="54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</row>
    <row r="249">
      <c r="A249" s="25"/>
      <c r="B249" s="23"/>
      <c r="C249" s="19"/>
      <c r="D249" s="53"/>
      <c r="E249" s="29"/>
      <c r="F249" s="54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</row>
    <row r="250">
      <c r="A250" s="25"/>
      <c r="B250" s="23"/>
      <c r="C250" s="19"/>
      <c r="D250" s="53"/>
      <c r="E250" s="29"/>
      <c r="F250" s="54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</row>
    <row r="251">
      <c r="A251" s="25"/>
      <c r="B251" s="23"/>
      <c r="C251" s="19"/>
      <c r="D251" s="53"/>
      <c r="E251" s="29"/>
      <c r="F251" s="54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</row>
    <row r="252">
      <c r="A252" s="25"/>
      <c r="B252" s="23"/>
      <c r="C252" s="19"/>
      <c r="D252" s="53"/>
      <c r="E252" s="29"/>
      <c r="F252" s="54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</row>
    <row r="253">
      <c r="A253" s="25"/>
      <c r="B253" s="23"/>
      <c r="C253" s="19"/>
      <c r="D253" s="53"/>
      <c r="E253" s="29"/>
      <c r="F253" s="54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</row>
    <row r="254">
      <c r="A254" s="25"/>
      <c r="B254" s="23"/>
      <c r="C254" s="19"/>
      <c r="D254" s="53"/>
      <c r="E254" s="29"/>
      <c r="F254" s="54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</row>
    <row r="255">
      <c r="A255" s="25"/>
      <c r="B255" s="23"/>
      <c r="C255" s="19"/>
      <c r="D255" s="53"/>
      <c r="E255" s="29"/>
      <c r="F255" s="54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</row>
    <row r="256">
      <c r="A256" s="25"/>
      <c r="B256" s="23"/>
      <c r="C256" s="19"/>
      <c r="D256" s="53"/>
      <c r="E256" s="29"/>
      <c r="F256" s="54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</row>
    <row r="257">
      <c r="A257" s="25"/>
      <c r="B257" s="23"/>
      <c r="C257" s="19"/>
      <c r="D257" s="53"/>
      <c r="E257" s="29"/>
      <c r="F257" s="54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</row>
    <row r="258">
      <c r="A258" s="25"/>
      <c r="B258" s="23"/>
      <c r="C258" s="19"/>
      <c r="D258" s="53"/>
      <c r="E258" s="29"/>
      <c r="F258" s="54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</row>
    <row r="259">
      <c r="A259" s="25"/>
      <c r="B259" s="23"/>
      <c r="C259" s="19"/>
      <c r="D259" s="53"/>
      <c r="E259" s="29"/>
      <c r="F259" s="54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</row>
    <row r="260">
      <c r="A260" s="25"/>
      <c r="B260" s="23"/>
      <c r="C260" s="19"/>
      <c r="D260" s="53"/>
      <c r="E260" s="29"/>
      <c r="F260" s="54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</row>
    <row r="261">
      <c r="A261" s="25"/>
      <c r="B261" s="23"/>
      <c r="C261" s="19"/>
      <c r="D261" s="53"/>
      <c r="E261" s="29"/>
      <c r="F261" s="54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</row>
    <row r="262">
      <c r="A262" s="25"/>
      <c r="B262" s="23"/>
      <c r="C262" s="19"/>
      <c r="D262" s="53"/>
      <c r="E262" s="29"/>
      <c r="F262" s="54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</row>
    <row r="263">
      <c r="A263" s="25"/>
      <c r="B263" s="23"/>
      <c r="C263" s="19"/>
      <c r="D263" s="53"/>
      <c r="E263" s="29"/>
      <c r="F263" s="54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</row>
    <row r="264">
      <c r="A264" s="25"/>
      <c r="B264" s="23"/>
      <c r="C264" s="19"/>
      <c r="D264" s="53"/>
      <c r="E264" s="29"/>
      <c r="F264" s="54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</row>
    <row r="265">
      <c r="A265" s="25"/>
      <c r="B265" s="23"/>
      <c r="C265" s="19"/>
      <c r="D265" s="53"/>
      <c r="E265" s="29"/>
      <c r="F265" s="54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</row>
    <row r="266">
      <c r="A266" s="25"/>
      <c r="B266" s="23"/>
      <c r="C266" s="19"/>
      <c r="D266" s="53"/>
      <c r="E266" s="29"/>
      <c r="F266" s="54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</row>
    <row r="267">
      <c r="A267" s="25"/>
      <c r="B267" s="23"/>
      <c r="C267" s="19"/>
      <c r="D267" s="53"/>
      <c r="E267" s="29"/>
      <c r="F267" s="54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</row>
    <row r="268">
      <c r="A268" s="25"/>
      <c r="B268" s="23"/>
      <c r="C268" s="19"/>
      <c r="D268" s="53"/>
      <c r="E268" s="29"/>
      <c r="F268" s="54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</row>
    <row r="269">
      <c r="A269" s="25"/>
      <c r="B269" s="23"/>
      <c r="C269" s="19"/>
      <c r="D269" s="53"/>
      <c r="E269" s="29"/>
      <c r="F269" s="54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</row>
    <row r="270">
      <c r="A270" s="25"/>
      <c r="B270" s="23"/>
      <c r="C270" s="19"/>
      <c r="D270" s="53"/>
      <c r="E270" s="29"/>
      <c r="F270" s="54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</row>
    <row r="271">
      <c r="A271" s="25"/>
      <c r="B271" s="23"/>
      <c r="C271" s="19"/>
      <c r="D271" s="53"/>
      <c r="E271" s="29"/>
      <c r="F271" s="54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</row>
    <row r="272">
      <c r="A272" s="25"/>
      <c r="B272" s="23"/>
      <c r="C272" s="19"/>
      <c r="D272" s="53"/>
      <c r="E272" s="29"/>
      <c r="F272" s="54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</row>
    <row r="273">
      <c r="A273" s="25"/>
      <c r="B273" s="23"/>
      <c r="C273" s="19"/>
      <c r="D273" s="53"/>
      <c r="E273" s="29"/>
      <c r="F273" s="54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</row>
    <row r="274">
      <c r="A274" s="25"/>
      <c r="B274" s="23"/>
      <c r="C274" s="19"/>
      <c r="D274" s="53"/>
      <c r="E274" s="29"/>
      <c r="F274" s="54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</row>
    <row r="275">
      <c r="A275" s="25"/>
      <c r="B275" s="23"/>
      <c r="C275" s="19"/>
      <c r="D275" s="53"/>
      <c r="E275" s="29"/>
      <c r="F275" s="54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</row>
    <row r="276">
      <c r="A276" s="25"/>
      <c r="B276" s="23"/>
      <c r="C276" s="19"/>
      <c r="D276" s="53"/>
      <c r="E276" s="29"/>
      <c r="F276" s="54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</row>
    <row r="277">
      <c r="A277" s="25"/>
      <c r="B277" s="23"/>
      <c r="C277" s="19"/>
      <c r="D277" s="53"/>
      <c r="E277" s="29"/>
      <c r="F277" s="54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</row>
    <row r="278">
      <c r="A278" s="25"/>
      <c r="B278" s="23"/>
      <c r="C278" s="19"/>
      <c r="D278" s="53"/>
      <c r="E278" s="29"/>
      <c r="F278" s="54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</row>
    <row r="279">
      <c r="A279" s="25"/>
      <c r="B279" s="23"/>
      <c r="C279" s="19"/>
      <c r="D279" s="53"/>
      <c r="E279" s="29"/>
      <c r="F279" s="54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</row>
    <row r="280">
      <c r="A280" s="25"/>
      <c r="B280" s="23"/>
      <c r="C280" s="19"/>
      <c r="D280" s="53"/>
      <c r="E280" s="29"/>
      <c r="F280" s="54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</row>
    <row r="281">
      <c r="A281" s="25"/>
      <c r="B281" s="23"/>
      <c r="C281" s="19"/>
      <c r="D281" s="53"/>
      <c r="E281" s="29"/>
      <c r="F281" s="54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</row>
    <row r="282">
      <c r="A282" s="25"/>
      <c r="B282" s="23"/>
      <c r="C282" s="19"/>
      <c r="D282" s="53"/>
      <c r="E282" s="29"/>
      <c r="F282" s="54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</row>
    <row r="283">
      <c r="A283" s="25"/>
      <c r="B283" s="23"/>
      <c r="C283" s="19"/>
      <c r="D283" s="53"/>
      <c r="E283" s="29"/>
      <c r="F283" s="54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</row>
    <row r="284">
      <c r="A284" s="25"/>
      <c r="B284" s="23"/>
      <c r="C284" s="19"/>
      <c r="D284" s="53"/>
      <c r="E284" s="29"/>
      <c r="F284" s="54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</row>
    <row r="285">
      <c r="A285" s="25"/>
      <c r="B285" s="23"/>
      <c r="C285" s="19"/>
      <c r="D285" s="53"/>
      <c r="E285" s="29"/>
      <c r="F285" s="54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</row>
    <row r="286">
      <c r="A286" s="25"/>
      <c r="B286" s="23"/>
      <c r="C286" s="19"/>
      <c r="D286" s="53"/>
      <c r="E286" s="29"/>
      <c r="F286" s="54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</row>
    <row r="287">
      <c r="A287" s="25"/>
      <c r="B287" s="23"/>
      <c r="C287" s="19"/>
      <c r="D287" s="53"/>
      <c r="E287" s="29"/>
      <c r="F287" s="54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</row>
    <row r="288">
      <c r="A288" s="25"/>
      <c r="B288" s="23"/>
      <c r="C288" s="19"/>
      <c r="D288" s="53"/>
      <c r="E288" s="29"/>
      <c r="F288" s="54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</row>
    <row r="289">
      <c r="A289" s="25"/>
      <c r="B289" s="23"/>
      <c r="C289" s="19"/>
      <c r="D289" s="53"/>
      <c r="E289" s="29"/>
      <c r="F289" s="54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</row>
    <row r="290">
      <c r="A290" s="25"/>
      <c r="B290" s="23"/>
      <c r="C290" s="19"/>
      <c r="D290" s="53"/>
      <c r="E290" s="29"/>
      <c r="F290" s="54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</row>
    <row r="291">
      <c r="A291" s="25"/>
      <c r="B291" s="23"/>
      <c r="C291" s="19"/>
      <c r="D291" s="53"/>
      <c r="E291" s="29"/>
      <c r="F291" s="54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</row>
    <row r="292">
      <c r="A292" s="25"/>
      <c r="B292" s="23"/>
      <c r="C292" s="19"/>
      <c r="D292" s="53"/>
      <c r="E292" s="29"/>
      <c r="F292" s="54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</row>
    <row r="293">
      <c r="A293" s="25"/>
      <c r="B293" s="23"/>
      <c r="C293" s="19"/>
      <c r="D293" s="53"/>
      <c r="E293" s="29"/>
      <c r="F293" s="54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</row>
    <row r="294">
      <c r="A294" s="25"/>
      <c r="B294" s="23"/>
      <c r="C294" s="19"/>
      <c r="D294" s="53"/>
      <c r="E294" s="29"/>
      <c r="F294" s="54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</row>
    <row r="295">
      <c r="A295" s="25"/>
      <c r="B295" s="23"/>
      <c r="C295" s="19"/>
      <c r="D295" s="53"/>
      <c r="E295" s="29"/>
      <c r="F295" s="54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</row>
    <row r="296">
      <c r="A296" s="25"/>
      <c r="B296" s="23"/>
      <c r="C296" s="19"/>
      <c r="D296" s="53"/>
      <c r="E296" s="29"/>
      <c r="F296" s="54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</row>
    <row r="297">
      <c r="A297" s="25"/>
      <c r="B297" s="23"/>
      <c r="C297" s="19"/>
      <c r="D297" s="53"/>
      <c r="E297" s="29"/>
      <c r="F297" s="54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</row>
    <row r="298">
      <c r="A298" s="25"/>
      <c r="B298" s="23"/>
      <c r="C298" s="19"/>
      <c r="D298" s="53"/>
      <c r="E298" s="29"/>
      <c r="F298" s="54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</row>
    <row r="299">
      <c r="A299" s="25"/>
      <c r="B299" s="23"/>
      <c r="C299" s="19"/>
      <c r="D299" s="53"/>
      <c r="E299" s="29"/>
      <c r="F299" s="54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</row>
    <row r="300">
      <c r="A300" s="25"/>
      <c r="B300" s="23"/>
      <c r="C300" s="19"/>
      <c r="D300" s="53"/>
      <c r="E300" s="29"/>
      <c r="F300" s="54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</row>
    <row r="301">
      <c r="A301" s="25"/>
      <c r="B301" s="23"/>
      <c r="C301" s="19"/>
      <c r="D301" s="53"/>
      <c r="E301" s="29"/>
      <c r="F301" s="54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</row>
    <row r="302">
      <c r="A302" s="25"/>
      <c r="B302" s="23"/>
      <c r="C302" s="19"/>
      <c r="D302" s="53"/>
      <c r="E302" s="29"/>
      <c r="F302" s="54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</row>
    <row r="303">
      <c r="A303" s="25"/>
      <c r="B303" s="23"/>
      <c r="C303" s="19"/>
      <c r="D303" s="53"/>
      <c r="E303" s="29"/>
      <c r="F303" s="54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</row>
    <row r="304">
      <c r="A304" s="25"/>
      <c r="B304" s="23"/>
      <c r="C304" s="19"/>
      <c r="D304" s="53"/>
      <c r="E304" s="29"/>
      <c r="F304" s="54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</row>
    <row r="305">
      <c r="A305" s="25"/>
      <c r="B305" s="23"/>
      <c r="C305" s="19"/>
      <c r="D305" s="53"/>
      <c r="E305" s="29"/>
      <c r="F305" s="54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</row>
    <row r="306">
      <c r="A306" s="25"/>
      <c r="B306" s="23"/>
      <c r="C306" s="19"/>
      <c r="D306" s="53"/>
      <c r="E306" s="29"/>
      <c r="F306" s="54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</row>
    <row r="307">
      <c r="A307" s="25"/>
      <c r="B307" s="23"/>
      <c r="C307" s="19"/>
      <c r="D307" s="53"/>
      <c r="E307" s="29"/>
      <c r="F307" s="54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</row>
    <row r="308">
      <c r="A308" s="25"/>
      <c r="B308" s="23"/>
      <c r="C308" s="19"/>
      <c r="D308" s="53"/>
      <c r="E308" s="29"/>
      <c r="F308" s="54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</row>
    <row r="309">
      <c r="A309" s="25"/>
      <c r="B309" s="23"/>
      <c r="C309" s="19"/>
      <c r="D309" s="53"/>
      <c r="E309" s="29"/>
      <c r="F309" s="54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</row>
    <row r="310">
      <c r="A310" s="25"/>
      <c r="B310" s="23"/>
      <c r="C310" s="19"/>
      <c r="D310" s="53"/>
      <c r="E310" s="29"/>
      <c r="F310" s="54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</row>
    <row r="311">
      <c r="A311" s="25"/>
      <c r="B311" s="23"/>
      <c r="C311" s="19"/>
      <c r="D311" s="53"/>
      <c r="E311" s="29"/>
      <c r="F311" s="54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</row>
    <row r="312">
      <c r="A312" s="25"/>
      <c r="B312" s="23"/>
      <c r="C312" s="19"/>
      <c r="D312" s="53"/>
      <c r="E312" s="29"/>
      <c r="F312" s="54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</row>
    <row r="313">
      <c r="A313" s="25"/>
      <c r="B313" s="23"/>
      <c r="C313" s="19"/>
      <c r="D313" s="53"/>
      <c r="E313" s="29"/>
      <c r="F313" s="54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</row>
    <row r="314">
      <c r="A314" s="25"/>
      <c r="B314" s="23"/>
      <c r="C314" s="19"/>
      <c r="D314" s="53"/>
      <c r="E314" s="29"/>
      <c r="F314" s="54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</row>
    <row r="315">
      <c r="A315" s="25"/>
      <c r="B315" s="23"/>
      <c r="C315" s="19"/>
      <c r="D315" s="53"/>
      <c r="E315" s="29"/>
      <c r="F315" s="54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</row>
    <row r="316">
      <c r="A316" s="25"/>
      <c r="B316" s="23"/>
      <c r="C316" s="19"/>
      <c r="D316" s="53"/>
      <c r="E316" s="29"/>
      <c r="F316" s="54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</row>
    <row r="317">
      <c r="A317" s="25"/>
      <c r="B317" s="23"/>
      <c r="C317" s="19"/>
      <c r="D317" s="53"/>
      <c r="E317" s="29"/>
      <c r="F317" s="54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</row>
    <row r="318">
      <c r="A318" s="25"/>
      <c r="B318" s="23"/>
      <c r="C318" s="19"/>
      <c r="D318" s="53"/>
      <c r="E318" s="29"/>
      <c r="F318" s="54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</row>
    <row r="319">
      <c r="A319" s="25"/>
      <c r="B319" s="23"/>
      <c r="C319" s="19"/>
      <c r="D319" s="53"/>
      <c r="E319" s="29"/>
      <c r="F319" s="54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</row>
    <row r="320">
      <c r="A320" s="25"/>
      <c r="B320" s="23"/>
      <c r="C320" s="19"/>
      <c r="D320" s="53"/>
      <c r="E320" s="29"/>
      <c r="F320" s="54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</row>
    <row r="321">
      <c r="A321" s="25"/>
      <c r="B321" s="23"/>
      <c r="C321" s="19"/>
      <c r="D321" s="53"/>
      <c r="E321" s="29"/>
      <c r="F321" s="54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</row>
    <row r="322">
      <c r="A322" s="25"/>
      <c r="B322" s="23"/>
      <c r="C322" s="19"/>
      <c r="D322" s="53"/>
      <c r="E322" s="29"/>
      <c r="F322" s="54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</row>
    <row r="323">
      <c r="A323" s="25"/>
      <c r="B323" s="23"/>
      <c r="C323" s="19"/>
      <c r="D323" s="53"/>
      <c r="E323" s="29"/>
      <c r="F323" s="54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</row>
    <row r="324">
      <c r="A324" s="25"/>
      <c r="B324" s="23"/>
      <c r="C324" s="19"/>
      <c r="D324" s="53"/>
      <c r="E324" s="29"/>
      <c r="F324" s="54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</row>
  </sheetData>
  <mergeCells count="11">
    <mergeCell ref="E34:E51"/>
    <mergeCell ref="E2:E28"/>
    <mergeCell ref="G10:G12"/>
    <mergeCell ref="G4:G9"/>
    <mergeCell ref="G13:G28"/>
    <mergeCell ref="F34:F51"/>
    <mergeCell ref="G34:G35"/>
    <mergeCell ref="G47:G51"/>
    <mergeCell ref="E52:E60"/>
    <mergeCell ref="F52:F60"/>
    <mergeCell ref="F2:F28"/>
  </mergeCells>
  <hyperlinks>
    <hyperlink r:id="rId1" ref="E2"/>
    <hyperlink r:id="rId2" ref="E29"/>
    <hyperlink r:id="rId3" ref="E30"/>
    <hyperlink r:id="rId4" ref="E31"/>
    <hyperlink r:id="rId5" ref="E32"/>
    <hyperlink r:id="rId6" ref="E33"/>
    <hyperlink r:id="rId7" ref="E34"/>
    <hyperlink r:id="rId8" ref="E52"/>
    <hyperlink r:id="rId9" ref="E65"/>
  </hyperlinks>
  <drawing r:id="rId10"/>
</worksheet>
</file>