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7401c19ba60d29/Documents/"/>
    </mc:Choice>
  </mc:AlternateContent>
  <xr:revisionPtr revIDLastSave="89" documentId="13_ncr:1_{991DA38B-20F8-4970-83B5-8797308032A7}" xr6:coauthVersionLast="47" xr6:coauthVersionMax="47" xr10:uidLastSave="{BF363DB6-5FF2-407F-A037-F190157D3A1A}"/>
  <bookViews>
    <workbookView xWindow="-110" yWindow="-110" windowWidth="19420" windowHeight="10300" activeTab="2" xr2:uid="{56A27929-5C92-4023-A2BB-0C96942939B1}"/>
  </bookViews>
  <sheets>
    <sheet name="Daily Sales and Production Data" sheetId="1" r:id="rId1"/>
    <sheet name="Daily Milk Data" sheetId="2" r:id="rId2"/>
    <sheet name="Worker Data" sheetId="17" r:id="rId3"/>
    <sheet name="WEEK-1" sheetId="3" r:id="rId4"/>
    <sheet name="WEEK-2" sheetId="4" r:id="rId5"/>
    <sheet name="WEEK-3" sheetId="5" r:id="rId6"/>
    <sheet name="WEEK-4" sheetId="6" r:id="rId7"/>
    <sheet name="WEEK-5" sheetId="7" r:id="rId8"/>
    <sheet name="WEEK-6" sheetId="8" r:id="rId9"/>
    <sheet name="WEEK-7" sheetId="9" r:id="rId10"/>
    <sheet name="WEEK-8" sheetId="10" r:id="rId11"/>
    <sheet name="WEEK-9" sheetId="11" r:id="rId12"/>
    <sheet name="WEEK-10" sheetId="12" r:id="rId13"/>
    <sheet name="WEEK-11" sheetId="13" r:id="rId14"/>
    <sheet name="WEEK-12" sheetId="14" r:id="rId15"/>
    <sheet name="WEEK-13" sheetId="15" r:id="rId16"/>
    <sheet name="Total Sell table " sheetId="18" r:id="rId17"/>
    <sheet name="Total Profitable table" sheetId="19" r:id="rId18"/>
    <sheet name="SALES EFFICIENCY TABLE" sheetId="25" r:id="rId19"/>
    <sheet name="WEEKLY PRODUCTION TABLE" sheetId="26" r:id="rId20"/>
    <sheet name="Total revenue table" sheetId="20" r:id="rId21"/>
    <sheet name="Total Value" sheetId="16" r:id="rId22"/>
    <sheet name="WASTAGE TRENDS CALCULATION" sheetId="23" r:id="rId23"/>
    <sheet name="sale and wastage trends" sheetId="29" r:id="rId24"/>
    <sheet name="SELL TREND CALCULATION" sheetId="21" r:id="rId25"/>
    <sheet name="ANALYZED MILK DATA " sheetId="27" r:id="rId26"/>
    <sheet name="DAY WISE DATA" sheetId="28" r:id="rId27"/>
    <sheet name="weekly profit analysis" sheetId="30" r:id="rId28"/>
    <sheet name="WEEKLY PROD WISE PROFIT MARGIN" sheetId="31" r:id="rId29"/>
    <sheet name="PRODUCT WISE PROFIT CALCULATION" sheetId="24" r:id="rId30"/>
  </sheets>
  <definedNames>
    <definedName name="_xlnm._FilterDatabase" localSheetId="1" hidden="1">'Daily Milk Data'!$S$7:$U$89</definedName>
    <definedName name="_xlnm._FilterDatabase" localSheetId="16" hidden="1">'Total Sell table '!$B$2:$B$19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7" l="1"/>
  <c r="J4" i="27"/>
  <c r="J5" i="27"/>
  <c r="J6" i="27"/>
  <c r="J2" i="27"/>
  <c r="AA4" i="29"/>
  <c r="AA5" i="29"/>
  <c r="AA6" i="29"/>
  <c r="AA7" i="29"/>
  <c r="AA8" i="29"/>
  <c r="AA9" i="29"/>
  <c r="AA10" i="29"/>
  <c r="AA11" i="29"/>
  <c r="AA12" i="29"/>
  <c r="AA13" i="29"/>
  <c r="AA14" i="29"/>
  <c r="AA15" i="29"/>
  <c r="AA16" i="29"/>
  <c r="AA17" i="29"/>
  <c r="AA18" i="29"/>
  <c r="AA19" i="29"/>
  <c r="AA20" i="29"/>
  <c r="AA3" i="29"/>
  <c r="L12" i="30"/>
  <c r="L11" i="30"/>
  <c r="L10" i="30"/>
  <c r="L9" i="30"/>
  <c r="L8" i="30"/>
  <c r="L7" i="30"/>
  <c r="I2" i="12"/>
  <c r="K5" i="30"/>
  <c r="K4" i="30"/>
  <c r="K3" i="30"/>
  <c r="K2" i="30"/>
  <c r="J4" i="30"/>
  <c r="J2" i="30"/>
  <c r="I2" i="30"/>
  <c r="I4" i="30"/>
  <c r="O22" i="28"/>
  <c r="N22" i="28"/>
  <c r="M22" i="28"/>
  <c r="L22" i="28"/>
  <c r="K22" i="28"/>
  <c r="J22" i="28"/>
  <c r="H22" i="28"/>
  <c r="G22" i="28"/>
  <c r="F22" i="28"/>
  <c r="E22" i="28"/>
  <c r="D22" i="28"/>
  <c r="C22" i="28"/>
  <c r="O4" i="28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20" i="28"/>
  <c r="O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M20" i="28"/>
  <c r="M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3" i="28"/>
  <c r="E4" i="30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3" i="30"/>
  <c r="E2" i="30"/>
  <c r="J5" i="30" s="1"/>
  <c r="C2" i="30"/>
  <c r="B19" i="28"/>
  <c r="B18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D21" i="1"/>
  <c r="E21" i="1"/>
  <c r="F21" i="1"/>
  <c r="G21" i="1"/>
  <c r="H21" i="1"/>
  <c r="I21" i="1"/>
  <c r="J21" i="1"/>
  <c r="K21" i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DR21" i="1" s="1"/>
  <c r="DS21" i="1" s="1"/>
  <c r="DT21" i="1" s="1"/>
  <c r="DU21" i="1" s="1"/>
  <c r="DV21" i="1" s="1"/>
  <c r="DW21" i="1" s="1"/>
  <c r="DX21" i="1" s="1"/>
  <c r="DY21" i="1" s="1"/>
  <c r="DZ21" i="1" s="1"/>
  <c r="EA21" i="1" s="1"/>
  <c r="EB21" i="1" s="1"/>
  <c r="EC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FN21" i="1" s="1"/>
  <c r="FO21" i="1" s="1"/>
  <c r="FP21" i="1" s="1"/>
  <c r="FQ21" i="1" s="1"/>
  <c r="FR21" i="1" s="1"/>
  <c r="FS21" i="1" s="1"/>
  <c r="FT21" i="1" s="1"/>
  <c r="FU21" i="1" s="1"/>
  <c r="FV21" i="1" s="1"/>
  <c r="FW21" i="1" s="1"/>
  <c r="FX21" i="1" s="1"/>
  <c r="FY21" i="1" s="1"/>
  <c r="FZ21" i="1" s="1"/>
  <c r="GA21" i="1" s="1"/>
  <c r="GB21" i="1" s="1"/>
  <c r="GC21" i="1" s="1"/>
  <c r="GD21" i="1" s="1"/>
  <c r="GE21" i="1" s="1"/>
  <c r="GF21" i="1" s="1"/>
  <c r="GG21" i="1" s="1"/>
  <c r="GH21" i="1" s="1"/>
  <c r="GI21" i="1" s="1"/>
  <c r="GJ21" i="1" s="1"/>
  <c r="GK21" i="1" s="1"/>
  <c r="GL21" i="1" s="1"/>
  <c r="GM21" i="1" s="1"/>
  <c r="GN21" i="1" s="1"/>
  <c r="GO21" i="1" s="1"/>
  <c r="GP21" i="1" s="1"/>
  <c r="GQ21" i="1" s="1"/>
  <c r="GR21" i="1" s="1"/>
  <c r="GS21" i="1" s="1"/>
  <c r="GT21" i="1" s="1"/>
  <c r="GU21" i="1" s="1"/>
  <c r="GV21" i="1" s="1"/>
  <c r="GW21" i="1" s="1"/>
  <c r="GX21" i="1" s="1"/>
  <c r="GY21" i="1" s="1"/>
  <c r="GZ21" i="1" s="1"/>
  <c r="HA21" i="1" s="1"/>
  <c r="HB21" i="1" s="1"/>
  <c r="HC21" i="1" s="1"/>
  <c r="HD21" i="1" s="1"/>
  <c r="HE21" i="1" s="1"/>
  <c r="HF21" i="1" s="1"/>
  <c r="HG21" i="1" s="1"/>
  <c r="HH21" i="1" s="1"/>
  <c r="HI21" i="1" s="1"/>
  <c r="HJ21" i="1" s="1"/>
  <c r="HK21" i="1" s="1"/>
  <c r="HL21" i="1" s="1"/>
  <c r="HM21" i="1" s="1"/>
  <c r="HN21" i="1" s="1"/>
  <c r="HO21" i="1" s="1"/>
  <c r="HP21" i="1" s="1"/>
  <c r="HQ21" i="1" s="1"/>
  <c r="HR21" i="1" s="1"/>
  <c r="HS21" i="1" s="1"/>
  <c r="HT21" i="1" s="1"/>
  <c r="HU21" i="1" s="1"/>
  <c r="HV21" i="1" s="1"/>
  <c r="HW21" i="1" s="1"/>
  <c r="HX21" i="1" s="1"/>
  <c r="HY21" i="1" s="1"/>
  <c r="HZ21" i="1" s="1"/>
  <c r="IA21" i="1" s="1"/>
  <c r="IB21" i="1" s="1"/>
  <c r="IC21" i="1" s="1"/>
  <c r="ID21" i="1" s="1"/>
  <c r="IE21" i="1" s="1"/>
  <c r="IF21" i="1" s="1"/>
  <c r="IG21" i="1" s="1"/>
  <c r="IH21" i="1" s="1"/>
  <c r="II21" i="1" s="1"/>
  <c r="IJ21" i="1" s="1"/>
  <c r="IK21" i="1" s="1"/>
  <c r="IL21" i="1" s="1"/>
  <c r="IM21" i="1" s="1"/>
  <c r="IN21" i="1" s="1"/>
  <c r="IO21" i="1" s="1"/>
  <c r="IP21" i="1" s="1"/>
  <c r="IQ21" i="1" s="1"/>
  <c r="IR21" i="1" s="1"/>
  <c r="IS21" i="1" s="1"/>
  <c r="IT21" i="1" s="1"/>
  <c r="IU21" i="1" s="1"/>
  <c r="IV21" i="1" s="1"/>
  <c r="IW21" i="1" s="1"/>
  <c r="IX21" i="1" s="1"/>
  <c r="IY21" i="1" s="1"/>
  <c r="IZ21" i="1" s="1"/>
  <c r="JA21" i="1" s="1"/>
  <c r="JB21" i="1" s="1"/>
  <c r="JC21" i="1" s="1"/>
  <c r="JD21" i="1" s="1"/>
  <c r="JE21" i="1" s="1"/>
  <c r="JF21" i="1" s="1"/>
  <c r="JG21" i="1" s="1"/>
  <c r="JH21" i="1" s="1"/>
  <c r="JI21" i="1" s="1"/>
  <c r="JJ21" i="1" s="1"/>
  <c r="JK21" i="1" s="1"/>
  <c r="JL21" i="1" s="1"/>
  <c r="JM21" i="1" s="1"/>
  <c r="JN21" i="1" s="1"/>
  <c r="JO21" i="1" s="1"/>
  <c r="JP21" i="1" s="1"/>
  <c r="JQ21" i="1" s="1"/>
  <c r="JR21" i="1" s="1"/>
  <c r="JS21" i="1" s="1"/>
  <c r="JT21" i="1" s="1"/>
  <c r="JU21" i="1" s="1"/>
  <c r="JV21" i="1" s="1"/>
  <c r="JW21" i="1" s="1"/>
  <c r="JX21" i="1" s="1"/>
  <c r="JY21" i="1" s="1"/>
  <c r="JZ21" i="1" s="1"/>
  <c r="KA21" i="1" s="1"/>
  <c r="KB21" i="1" s="1"/>
  <c r="KC21" i="1" s="1"/>
  <c r="KD21" i="1" s="1"/>
  <c r="KE21" i="1" s="1"/>
  <c r="KF21" i="1" s="1"/>
  <c r="KG21" i="1" s="1"/>
  <c r="KH21" i="1" s="1"/>
  <c r="KI21" i="1" s="1"/>
  <c r="KJ21" i="1" s="1"/>
  <c r="KK21" i="1" s="1"/>
  <c r="KL21" i="1" s="1"/>
  <c r="KM21" i="1" s="1"/>
  <c r="KN21" i="1" s="1"/>
  <c r="KO21" i="1" s="1"/>
  <c r="KP21" i="1" s="1"/>
  <c r="KQ21" i="1" s="1"/>
  <c r="KR21" i="1" s="1"/>
  <c r="KS21" i="1" s="1"/>
  <c r="KT21" i="1" s="1"/>
  <c r="KU21" i="1" s="1"/>
  <c r="KV21" i="1" s="1"/>
  <c r="KW21" i="1" s="1"/>
  <c r="KX21" i="1" s="1"/>
  <c r="KY21" i="1" s="1"/>
  <c r="KZ21" i="1" s="1"/>
  <c r="LA21" i="1" s="1"/>
  <c r="LB21" i="1" s="1"/>
  <c r="LC21" i="1" s="1"/>
  <c r="LD21" i="1" s="1"/>
  <c r="LE21" i="1" s="1"/>
  <c r="LF21" i="1" s="1"/>
  <c r="LG21" i="1" s="1"/>
  <c r="LH21" i="1" s="1"/>
  <c r="LI21" i="1" s="1"/>
  <c r="LJ21" i="1" s="1"/>
  <c r="LK21" i="1" s="1"/>
  <c r="LL21" i="1" s="1"/>
  <c r="LM21" i="1" s="1"/>
  <c r="LN21" i="1" s="1"/>
  <c r="LO21" i="1" s="1"/>
  <c r="LP21" i="1" s="1"/>
  <c r="LQ21" i="1" s="1"/>
  <c r="LR21" i="1" s="1"/>
  <c r="LS21" i="1" s="1"/>
  <c r="LT21" i="1" s="1"/>
  <c r="LU21" i="1" s="1"/>
  <c r="LV21" i="1" s="1"/>
  <c r="LW21" i="1" s="1"/>
  <c r="LX21" i="1" s="1"/>
  <c r="LY21" i="1" s="1"/>
  <c r="LZ21" i="1" s="1"/>
  <c r="MA21" i="1" s="1"/>
  <c r="MB21" i="1" s="1"/>
  <c r="MC21" i="1" s="1"/>
  <c r="MD21" i="1" s="1"/>
  <c r="ME21" i="1" s="1"/>
  <c r="MF21" i="1" s="1"/>
  <c r="MG21" i="1" s="1"/>
  <c r="MH21" i="1" s="1"/>
  <c r="MI21" i="1" s="1"/>
  <c r="MJ21" i="1" s="1"/>
  <c r="MK21" i="1" s="1"/>
  <c r="ML21" i="1" s="1"/>
  <c r="MM21" i="1" s="1"/>
  <c r="MN21" i="1" s="1"/>
  <c r="MO21" i="1" s="1"/>
  <c r="MP21" i="1" s="1"/>
  <c r="MQ21" i="1" s="1"/>
  <c r="MR21" i="1" s="1"/>
  <c r="MS21" i="1" s="1"/>
  <c r="MT21" i="1" s="1"/>
  <c r="MU21" i="1" s="1"/>
  <c r="MV21" i="1" s="1"/>
  <c r="MW21" i="1" s="1"/>
  <c r="MX21" i="1" s="1"/>
  <c r="MY21" i="1" s="1"/>
  <c r="MZ21" i="1" s="1"/>
  <c r="NA21" i="1" s="1"/>
  <c r="NB21" i="1" s="1"/>
  <c r="NC21" i="1" s="1"/>
  <c r="ND21" i="1" s="1"/>
  <c r="NE21" i="1" s="1"/>
  <c r="NF21" i="1" s="1"/>
  <c r="NG21" i="1" s="1"/>
  <c r="NH21" i="1" s="1"/>
  <c r="NI21" i="1" s="1"/>
  <c r="NJ21" i="1" s="1"/>
  <c r="NK21" i="1" s="1"/>
  <c r="NL21" i="1" s="1"/>
  <c r="NM21" i="1" s="1"/>
  <c r="NN21" i="1" s="1"/>
  <c r="NO21" i="1" s="1"/>
  <c r="NP21" i="1" s="1"/>
  <c r="NQ21" i="1" s="1"/>
  <c r="NR21" i="1" s="1"/>
  <c r="NS21" i="1" s="1"/>
  <c r="NT21" i="1" s="1"/>
  <c r="NU21" i="1" s="1"/>
  <c r="NV21" i="1" s="1"/>
  <c r="NW21" i="1" s="1"/>
  <c r="NX21" i="1" s="1"/>
  <c r="NY21" i="1" s="1"/>
  <c r="NZ21" i="1" s="1"/>
  <c r="OA21" i="1" s="1"/>
  <c r="OB21" i="1" s="1"/>
  <c r="OC21" i="1" s="1"/>
  <c r="OD21" i="1" s="1"/>
  <c r="OE21" i="1" s="1"/>
  <c r="OF21" i="1" s="1"/>
  <c r="OG21" i="1" s="1"/>
  <c r="OH21" i="1" s="1"/>
  <c r="OI21" i="1" s="1"/>
  <c r="OJ21" i="1" s="1"/>
  <c r="OK21" i="1" s="1"/>
  <c r="OL21" i="1" s="1"/>
  <c r="OM21" i="1" s="1"/>
  <c r="ON21" i="1" s="1"/>
  <c r="OO21" i="1" s="1"/>
  <c r="OP21" i="1" s="1"/>
  <c r="OQ21" i="1" s="1"/>
  <c r="OR21" i="1" s="1"/>
  <c r="OS21" i="1" s="1"/>
  <c r="OT21" i="1" s="1"/>
  <c r="OU21" i="1" s="1"/>
  <c r="OV21" i="1" s="1"/>
  <c r="OW21" i="1" s="1"/>
  <c r="OX21" i="1" s="1"/>
  <c r="OY21" i="1" s="1"/>
  <c r="OZ21" i="1" s="1"/>
  <c r="PA21" i="1" s="1"/>
  <c r="PB21" i="1" s="1"/>
  <c r="PC21" i="1" s="1"/>
  <c r="PD21" i="1" s="1"/>
  <c r="PE21" i="1" s="1"/>
  <c r="PF21" i="1" s="1"/>
  <c r="PG21" i="1" s="1"/>
  <c r="PH21" i="1" s="1"/>
  <c r="PI21" i="1" s="1"/>
  <c r="PJ21" i="1" s="1"/>
  <c r="PK21" i="1" s="1"/>
  <c r="PL21" i="1" s="1"/>
  <c r="PM21" i="1" s="1"/>
  <c r="PN21" i="1" s="1"/>
  <c r="PO21" i="1" s="1"/>
  <c r="PP21" i="1" s="1"/>
  <c r="PQ21" i="1" s="1"/>
  <c r="PR21" i="1" s="1"/>
  <c r="PS21" i="1" s="1"/>
  <c r="PT21" i="1" s="1"/>
  <c r="PU21" i="1" s="1"/>
  <c r="PV21" i="1" s="1"/>
  <c r="PW21" i="1" s="1"/>
  <c r="PX21" i="1" s="1"/>
  <c r="PY21" i="1" s="1"/>
  <c r="PZ21" i="1" s="1"/>
  <c r="QA21" i="1" s="1"/>
  <c r="QB21" i="1" s="1"/>
  <c r="QC21" i="1" s="1"/>
  <c r="QD21" i="1" s="1"/>
  <c r="QE21" i="1" s="1"/>
  <c r="QF21" i="1" s="1"/>
  <c r="QG21" i="1" s="1"/>
  <c r="QH21" i="1" s="1"/>
  <c r="QI21" i="1" s="1"/>
  <c r="QJ21" i="1" s="1"/>
  <c r="QK21" i="1" s="1"/>
  <c r="QL21" i="1" s="1"/>
  <c r="QM21" i="1" s="1"/>
  <c r="QN21" i="1" s="1"/>
  <c r="QO21" i="1" s="1"/>
  <c r="QP21" i="1" s="1"/>
  <c r="QQ21" i="1" s="1"/>
  <c r="QR21" i="1" s="1"/>
  <c r="QS21" i="1" s="1"/>
  <c r="QT21" i="1" s="1"/>
  <c r="QU21" i="1" s="1"/>
  <c r="QV21" i="1" s="1"/>
  <c r="QW21" i="1" s="1"/>
  <c r="QX21" i="1" s="1"/>
  <c r="QY21" i="1" s="1"/>
  <c r="QZ21" i="1" s="1"/>
  <c r="RA21" i="1" s="1"/>
  <c r="RB21" i="1" s="1"/>
  <c r="RC21" i="1" s="1"/>
  <c r="RD21" i="1" s="1"/>
  <c r="RE21" i="1" s="1"/>
  <c r="RF21" i="1" s="1"/>
  <c r="RG21" i="1" s="1"/>
  <c r="RH21" i="1" s="1"/>
  <c r="RI21" i="1" s="1"/>
  <c r="RJ21" i="1" s="1"/>
  <c r="RK21" i="1" s="1"/>
  <c r="RL21" i="1" s="1"/>
  <c r="RM21" i="1" s="1"/>
  <c r="RN21" i="1" s="1"/>
  <c r="RO21" i="1" s="1"/>
  <c r="RP21" i="1" s="1"/>
  <c r="RQ21" i="1" s="1"/>
  <c r="RR21" i="1" s="1"/>
  <c r="RS21" i="1" s="1"/>
  <c r="RT21" i="1" s="1"/>
  <c r="RU21" i="1" s="1"/>
  <c r="RV21" i="1" s="1"/>
  <c r="RW21" i="1" s="1"/>
  <c r="RX21" i="1" s="1"/>
  <c r="RY21" i="1" s="1"/>
  <c r="RZ21" i="1" s="1"/>
  <c r="SA21" i="1" s="1"/>
  <c r="SB21" i="1" s="1"/>
  <c r="SC21" i="1" s="1"/>
  <c r="SD21" i="1" s="1"/>
  <c r="SE21" i="1" s="1"/>
  <c r="SF21" i="1" s="1"/>
  <c r="SG21" i="1" s="1"/>
  <c r="SH21" i="1" s="1"/>
  <c r="SI21" i="1" s="1"/>
  <c r="SJ21" i="1" s="1"/>
  <c r="SK21" i="1" s="1"/>
  <c r="SL21" i="1" s="1"/>
  <c r="SM21" i="1" s="1"/>
  <c r="SN21" i="1" s="1"/>
  <c r="SO21" i="1" s="1"/>
  <c r="SP21" i="1" s="1"/>
  <c r="SQ21" i="1" s="1"/>
  <c r="SR21" i="1" s="1"/>
  <c r="SS21" i="1" s="1"/>
  <c r="ST21" i="1" s="1"/>
  <c r="SU21" i="1" s="1"/>
  <c r="SV21" i="1" s="1"/>
  <c r="SW21" i="1" s="1"/>
  <c r="SX21" i="1" s="1"/>
  <c r="SY21" i="1" s="1"/>
  <c r="SZ21" i="1" s="1"/>
  <c r="TA21" i="1" s="1"/>
  <c r="TB21" i="1" s="1"/>
  <c r="TC21" i="1" s="1"/>
  <c r="TD21" i="1" s="1"/>
  <c r="TE21" i="1" s="1"/>
  <c r="TF21" i="1" s="1"/>
  <c r="TG21" i="1" s="1"/>
  <c r="TH21" i="1" s="1"/>
  <c r="TI21" i="1" s="1"/>
  <c r="TJ21" i="1" s="1"/>
  <c r="TK21" i="1" s="1"/>
  <c r="TL21" i="1" s="1"/>
  <c r="TM21" i="1" s="1"/>
  <c r="TN21" i="1" s="1"/>
  <c r="TO21" i="1" s="1"/>
  <c r="TP21" i="1" s="1"/>
  <c r="TQ21" i="1" s="1"/>
  <c r="TR21" i="1" s="1"/>
  <c r="TS21" i="1" s="1"/>
  <c r="TT21" i="1" s="1"/>
  <c r="TU21" i="1" s="1"/>
  <c r="TV21" i="1" s="1"/>
  <c r="TW21" i="1" s="1"/>
  <c r="TX21" i="1" s="1"/>
  <c r="TY21" i="1" s="1"/>
  <c r="TZ21" i="1" s="1"/>
  <c r="UA21" i="1" s="1"/>
  <c r="UB21" i="1" s="1"/>
  <c r="UC21" i="1" s="1"/>
  <c r="UD21" i="1" s="1"/>
  <c r="UE21" i="1" s="1"/>
  <c r="UF21" i="1" s="1"/>
  <c r="UG21" i="1" s="1"/>
  <c r="UH21" i="1" s="1"/>
  <c r="UI21" i="1" s="1"/>
  <c r="UJ21" i="1" s="1"/>
  <c r="UK21" i="1" s="1"/>
  <c r="UL21" i="1" s="1"/>
  <c r="UM21" i="1" s="1"/>
  <c r="UN21" i="1" s="1"/>
  <c r="UO21" i="1" s="1"/>
  <c r="UP21" i="1" s="1"/>
  <c r="UQ21" i="1" s="1"/>
  <c r="UR21" i="1" s="1"/>
  <c r="US21" i="1" s="1"/>
  <c r="UT21" i="1" s="1"/>
  <c r="UU21" i="1" s="1"/>
  <c r="UV21" i="1" s="1"/>
  <c r="UW21" i="1" s="1"/>
  <c r="UX21" i="1" s="1"/>
  <c r="UY21" i="1" s="1"/>
  <c r="UZ21" i="1" s="1"/>
  <c r="VA21" i="1" s="1"/>
  <c r="VB21" i="1" s="1"/>
  <c r="VC21" i="1" s="1"/>
  <c r="VD21" i="1" s="1"/>
  <c r="VE21" i="1" s="1"/>
  <c r="VF21" i="1" s="1"/>
  <c r="VG21" i="1" s="1"/>
  <c r="VH21" i="1" s="1"/>
  <c r="VI21" i="1" s="1"/>
  <c r="VJ21" i="1" s="1"/>
  <c r="VK21" i="1" s="1"/>
  <c r="VL21" i="1" s="1"/>
  <c r="VM21" i="1" s="1"/>
  <c r="VN21" i="1" s="1"/>
  <c r="VO21" i="1" s="1"/>
  <c r="VP21" i="1" s="1"/>
  <c r="VQ21" i="1" s="1"/>
  <c r="VR21" i="1" s="1"/>
  <c r="VS21" i="1" s="1"/>
  <c r="VT21" i="1" s="1"/>
  <c r="VU21" i="1" s="1"/>
  <c r="VV21" i="1" s="1"/>
  <c r="VW21" i="1" s="1"/>
  <c r="VX21" i="1" s="1"/>
  <c r="VY21" i="1" s="1"/>
  <c r="VZ21" i="1" s="1"/>
  <c r="WA21" i="1" s="1"/>
  <c r="WB21" i="1" s="1"/>
  <c r="WC21" i="1" s="1"/>
  <c r="WD21" i="1" s="1"/>
  <c r="WE21" i="1" s="1"/>
  <c r="WF21" i="1" s="1"/>
  <c r="WG21" i="1" s="1"/>
  <c r="WH21" i="1" s="1"/>
  <c r="WI21" i="1" s="1"/>
  <c r="WJ21" i="1" s="1"/>
  <c r="WK21" i="1" s="1"/>
  <c r="WL21" i="1" s="1"/>
  <c r="WM21" i="1" s="1"/>
  <c r="WN21" i="1" s="1"/>
  <c r="WO21" i="1" s="1"/>
  <c r="WP21" i="1" s="1"/>
  <c r="WQ21" i="1" s="1"/>
  <c r="WR21" i="1" s="1"/>
  <c r="WS21" i="1" s="1"/>
  <c r="WT21" i="1" s="1"/>
  <c r="WU21" i="1" s="1"/>
  <c r="WV21" i="1" s="1"/>
  <c r="WW21" i="1" s="1"/>
  <c r="WX21" i="1" s="1"/>
  <c r="WY21" i="1" s="1"/>
  <c r="WZ21" i="1" s="1"/>
  <c r="XA21" i="1" s="1"/>
  <c r="XB21" i="1" s="1"/>
  <c r="XC21" i="1" s="1"/>
  <c r="XD21" i="1" s="1"/>
  <c r="XE21" i="1" s="1"/>
  <c r="XF21" i="1" s="1"/>
  <c r="XG21" i="1" s="1"/>
  <c r="XH21" i="1" s="1"/>
  <c r="XI21" i="1" s="1"/>
  <c r="XJ21" i="1" s="1"/>
  <c r="XK21" i="1" s="1"/>
  <c r="XL21" i="1" s="1"/>
  <c r="XM21" i="1" s="1"/>
  <c r="XN21" i="1" s="1"/>
  <c r="XO21" i="1" s="1"/>
  <c r="XP21" i="1" s="1"/>
  <c r="XQ21" i="1" s="1"/>
  <c r="XR21" i="1" s="1"/>
  <c r="C21" i="1"/>
  <c r="A5" i="1"/>
  <c r="A6" i="1"/>
  <c r="A7" i="1"/>
  <c r="A8" i="1"/>
  <c r="A9" i="1"/>
  <c r="A10" i="1"/>
  <c r="A11" i="1"/>
  <c r="A12" i="1"/>
  <c r="A13" i="1" s="1"/>
  <c r="A14" i="1" s="1"/>
  <c r="A15" i="1" s="1"/>
  <c r="A16" i="1" s="1"/>
  <c r="A17" i="1" s="1"/>
  <c r="A18" i="1" s="1"/>
  <c r="A19" i="1" s="1"/>
  <c r="A20" i="1" s="1"/>
  <c r="A4" i="1"/>
  <c r="A3" i="1"/>
  <c r="I20" i="15"/>
  <c r="H20" i="15"/>
  <c r="G20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" i="15"/>
  <c r="I20" i="14"/>
  <c r="H20" i="14"/>
  <c r="G20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" i="14"/>
  <c r="I20" i="13"/>
  <c r="H20" i="13"/>
  <c r="G20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" i="13"/>
  <c r="I20" i="12"/>
  <c r="H20" i="12"/>
  <c r="G20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" i="12"/>
  <c r="I20" i="11"/>
  <c r="H20" i="11"/>
  <c r="G20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" i="11"/>
  <c r="I20" i="10"/>
  <c r="H20" i="10"/>
  <c r="G20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" i="10"/>
  <c r="I20" i="9"/>
  <c r="H20" i="9"/>
  <c r="G20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" i="9"/>
  <c r="I20" i="8"/>
  <c r="H20" i="8"/>
  <c r="G20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" i="8"/>
  <c r="I20" i="7"/>
  <c r="H20" i="7"/>
  <c r="G20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" i="7"/>
  <c r="I20" i="6"/>
  <c r="H20" i="6"/>
  <c r="G20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" i="6"/>
  <c r="I20" i="5"/>
  <c r="H20" i="5"/>
  <c r="G20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I20" i="4"/>
  <c r="H20" i="4"/>
  <c r="G2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" i="4"/>
  <c r="I20" i="3"/>
  <c r="G20" i="3"/>
  <c r="H2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K4" i="17"/>
  <c r="K5" i="17"/>
  <c r="K6" i="17"/>
  <c r="K7" i="17"/>
  <c r="K8" i="17"/>
  <c r="K3" i="17"/>
  <c r="C10" i="17"/>
  <c r="D10" i="17"/>
  <c r="F10" i="17"/>
  <c r="G10" i="17"/>
  <c r="H10" i="17"/>
  <c r="I10" i="17"/>
  <c r="B10" i="17"/>
  <c r="S89" i="2"/>
  <c r="O89" i="2"/>
  <c r="K89" i="2"/>
  <c r="G89" i="2"/>
  <c r="C89" i="2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" i="25"/>
  <c r="O2" i="26"/>
  <c r="O3" i="26"/>
  <c r="O4" i="26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" i="26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" i="15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" i="14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" i="1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" i="8"/>
  <c r="I7" i="7"/>
  <c r="I8" i="7"/>
  <c r="I15" i="7"/>
  <c r="I16" i="7"/>
  <c r="H3" i="7"/>
  <c r="I3" i="7" s="1"/>
  <c r="H4" i="7"/>
  <c r="I4" i="7" s="1"/>
  <c r="H5" i="7"/>
  <c r="I5" i="7" s="1"/>
  <c r="H6" i="7"/>
  <c r="I6" i="7" s="1"/>
  <c r="H7" i="7"/>
  <c r="H8" i="7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H16" i="7"/>
  <c r="H17" i="7"/>
  <c r="I17" i="7" s="1"/>
  <c r="H18" i="7"/>
  <c r="I18" i="7" s="1"/>
  <c r="H19" i="7"/>
  <c r="I19" i="7" s="1"/>
  <c r="H2" i="7"/>
  <c r="I2" i="7" s="1"/>
  <c r="I8" i="6"/>
  <c r="I9" i="6"/>
  <c r="I16" i="6"/>
  <c r="I17" i="6"/>
  <c r="H3" i="6"/>
  <c r="I3" i="6" s="1"/>
  <c r="H4" i="6"/>
  <c r="I4" i="6" s="1"/>
  <c r="H5" i="6"/>
  <c r="I5" i="6" s="1"/>
  <c r="H6" i="6"/>
  <c r="I6" i="6" s="1"/>
  <c r="H7" i="6"/>
  <c r="I7" i="6" s="1"/>
  <c r="H8" i="6"/>
  <c r="H9" i="6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H17" i="6"/>
  <c r="H18" i="6"/>
  <c r="I18" i="6" s="1"/>
  <c r="H19" i="6"/>
  <c r="I19" i="6" s="1"/>
  <c r="H2" i="6"/>
  <c r="I2" i="6" s="1"/>
  <c r="I9" i="5"/>
  <c r="I10" i="5"/>
  <c r="I17" i="5"/>
  <c r="I18" i="5"/>
  <c r="H3" i="5"/>
  <c r="I3" i="5" s="1"/>
  <c r="H4" i="5"/>
  <c r="I4" i="5" s="1"/>
  <c r="H5" i="5"/>
  <c r="I5" i="5" s="1"/>
  <c r="H6" i="5"/>
  <c r="I6" i="5" s="1"/>
  <c r="H7" i="5"/>
  <c r="I7" i="5" s="1"/>
  <c r="H8" i="5"/>
  <c r="I8" i="5" s="1"/>
  <c r="H9" i="5"/>
  <c r="H10" i="5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H18" i="5"/>
  <c r="H19" i="5"/>
  <c r="I19" i="5" s="1"/>
  <c r="H2" i="5"/>
  <c r="I2" i="5" s="1"/>
  <c r="I3" i="4"/>
  <c r="I10" i="4"/>
  <c r="I11" i="4"/>
  <c r="I18" i="4"/>
  <c r="I19" i="4"/>
  <c r="H3" i="4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H11" i="4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H19" i="4"/>
  <c r="H2" i="4"/>
  <c r="I2" i="4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" i="3"/>
  <c r="I2" i="3" s="1"/>
  <c r="G20" i="24"/>
  <c r="H20" i="24"/>
  <c r="F20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" i="24"/>
  <c r="F19" i="24"/>
  <c r="G19" i="24" s="1"/>
  <c r="E19" i="24"/>
  <c r="F18" i="24"/>
  <c r="G18" i="24" s="1"/>
  <c r="E18" i="24"/>
  <c r="F17" i="24"/>
  <c r="G17" i="24" s="1"/>
  <c r="E17" i="24"/>
  <c r="G16" i="24"/>
  <c r="F16" i="24"/>
  <c r="E16" i="24"/>
  <c r="F15" i="24"/>
  <c r="G15" i="24" s="1"/>
  <c r="E15" i="24"/>
  <c r="F14" i="24"/>
  <c r="G14" i="24" s="1"/>
  <c r="E14" i="24"/>
  <c r="F13" i="24"/>
  <c r="E13" i="24"/>
  <c r="G13" i="24" s="1"/>
  <c r="F12" i="24"/>
  <c r="G12" i="24" s="1"/>
  <c r="E12" i="24"/>
  <c r="F11" i="24"/>
  <c r="G11" i="24" s="1"/>
  <c r="E11" i="24"/>
  <c r="F10" i="24"/>
  <c r="G10" i="24" s="1"/>
  <c r="E10" i="24"/>
  <c r="F9" i="24"/>
  <c r="G9" i="24" s="1"/>
  <c r="E9" i="24"/>
  <c r="G8" i="24"/>
  <c r="F8" i="24"/>
  <c r="E8" i="24"/>
  <c r="F7" i="24"/>
  <c r="G7" i="24" s="1"/>
  <c r="E7" i="24"/>
  <c r="F6" i="24"/>
  <c r="G6" i="24" s="1"/>
  <c r="E6" i="24"/>
  <c r="F5" i="24"/>
  <c r="E5" i="24"/>
  <c r="G5" i="24" s="1"/>
  <c r="F4" i="24"/>
  <c r="G4" i="24" s="1"/>
  <c r="E4" i="24"/>
  <c r="F3" i="24"/>
  <c r="G3" i="24" s="1"/>
  <c r="E3" i="24"/>
  <c r="F2" i="24"/>
  <c r="G2" i="24" s="1"/>
  <c r="E2" i="24"/>
  <c r="Y21" i="23"/>
  <c r="W21" i="23"/>
  <c r="U21" i="23"/>
  <c r="S21" i="23"/>
  <c r="Q21" i="23"/>
  <c r="O21" i="23"/>
  <c r="M21" i="23"/>
  <c r="K21" i="23"/>
  <c r="I21" i="23"/>
  <c r="G21" i="23"/>
  <c r="E21" i="23"/>
  <c r="C21" i="23"/>
  <c r="B21" i="23"/>
  <c r="Z19" i="23"/>
  <c r="X19" i="23"/>
  <c r="V19" i="23"/>
  <c r="T19" i="23"/>
  <c r="R19" i="23"/>
  <c r="P19" i="23"/>
  <c r="N19" i="23"/>
  <c r="L19" i="23"/>
  <c r="J19" i="23"/>
  <c r="H19" i="23"/>
  <c r="F19" i="23"/>
  <c r="D19" i="23"/>
  <c r="T18" i="23"/>
  <c r="P18" i="23"/>
  <c r="L18" i="23"/>
  <c r="J18" i="23"/>
  <c r="D18" i="23"/>
  <c r="X17" i="23"/>
  <c r="F17" i="23"/>
  <c r="D17" i="23"/>
  <c r="Z16" i="23"/>
  <c r="X16" i="23"/>
  <c r="V16" i="23"/>
  <c r="T16" i="23"/>
  <c r="R16" i="23"/>
  <c r="P16" i="23"/>
  <c r="N16" i="23"/>
  <c r="L16" i="23"/>
  <c r="J16" i="23"/>
  <c r="F16" i="23"/>
  <c r="D16" i="23"/>
  <c r="Z15" i="23"/>
  <c r="X15" i="23"/>
  <c r="V15" i="23"/>
  <c r="T15" i="23"/>
  <c r="R15" i="23"/>
  <c r="P15" i="23"/>
  <c r="N15" i="23"/>
  <c r="L15" i="23"/>
  <c r="J15" i="23"/>
  <c r="H15" i="23"/>
  <c r="F15" i="23"/>
  <c r="D15" i="23"/>
  <c r="Z14" i="23"/>
  <c r="V14" i="23"/>
  <c r="T14" i="23"/>
  <c r="R14" i="23"/>
  <c r="P14" i="23"/>
  <c r="N14" i="23"/>
  <c r="L14" i="23"/>
  <c r="J14" i="23"/>
  <c r="H14" i="23"/>
  <c r="F14" i="23"/>
  <c r="D14" i="23"/>
  <c r="Z13" i="23"/>
  <c r="X13" i="23"/>
  <c r="V13" i="23"/>
  <c r="T13" i="23"/>
  <c r="R13" i="23"/>
  <c r="P13" i="23"/>
  <c r="L13" i="23"/>
  <c r="J13" i="23"/>
  <c r="H13" i="23"/>
  <c r="F13" i="23"/>
  <c r="D13" i="23"/>
  <c r="Z12" i="23"/>
  <c r="X12" i="23"/>
  <c r="V12" i="23"/>
  <c r="T12" i="23"/>
  <c r="R12" i="23"/>
  <c r="P12" i="23"/>
  <c r="N12" i="23"/>
  <c r="L12" i="23"/>
  <c r="J12" i="23"/>
  <c r="H12" i="23"/>
  <c r="F12" i="23"/>
  <c r="D12" i="23"/>
  <c r="Z11" i="23"/>
  <c r="V11" i="23"/>
  <c r="T11" i="23"/>
  <c r="R11" i="23"/>
  <c r="N11" i="23"/>
  <c r="J11" i="23"/>
  <c r="H11" i="23"/>
  <c r="F11" i="23"/>
  <c r="D11" i="23"/>
  <c r="Z10" i="23"/>
  <c r="X10" i="23"/>
  <c r="V10" i="23"/>
  <c r="T10" i="23"/>
  <c r="R10" i="23"/>
  <c r="P10" i="23"/>
  <c r="N10" i="23"/>
  <c r="L10" i="23"/>
  <c r="J10" i="23"/>
  <c r="F10" i="23"/>
  <c r="D10" i="23"/>
  <c r="Z9" i="23"/>
  <c r="X9" i="23"/>
  <c r="V9" i="23"/>
  <c r="T9" i="23"/>
  <c r="R9" i="23"/>
  <c r="P9" i="23"/>
  <c r="N9" i="23"/>
  <c r="L9" i="23"/>
  <c r="J9" i="23"/>
  <c r="H9" i="23"/>
  <c r="F9" i="23"/>
  <c r="D9" i="23"/>
  <c r="Z8" i="23"/>
  <c r="X8" i="23"/>
  <c r="V8" i="23"/>
  <c r="T8" i="23"/>
  <c r="R8" i="23"/>
  <c r="P8" i="23"/>
  <c r="N8" i="23"/>
  <c r="J8" i="23"/>
  <c r="H8" i="23"/>
  <c r="F8" i="23"/>
  <c r="D8" i="23"/>
  <c r="X7" i="23"/>
  <c r="V7" i="23"/>
  <c r="T7" i="23"/>
  <c r="R7" i="23"/>
  <c r="P7" i="23"/>
  <c r="N7" i="23"/>
  <c r="L7" i="23"/>
  <c r="J7" i="23"/>
  <c r="H7" i="23"/>
  <c r="F7" i="23"/>
  <c r="D7" i="23"/>
  <c r="Z6" i="23"/>
  <c r="X6" i="23"/>
  <c r="V6" i="23"/>
  <c r="R6" i="23"/>
  <c r="P6" i="23"/>
  <c r="N6" i="23"/>
  <c r="L6" i="23"/>
  <c r="J6" i="23"/>
  <c r="H6" i="23"/>
  <c r="F6" i="23"/>
  <c r="Z5" i="23"/>
  <c r="V5" i="23"/>
  <c r="T5" i="23"/>
  <c r="P5" i="23"/>
  <c r="N5" i="23"/>
  <c r="J5" i="23"/>
  <c r="H5" i="23"/>
  <c r="F5" i="23"/>
  <c r="D5" i="23"/>
  <c r="Z4" i="23"/>
  <c r="X4" i="23"/>
  <c r="V4" i="23"/>
  <c r="T4" i="23"/>
  <c r="R4" i="23"/>
  <c r="P4" i="23"/>
  <c r="N4" i="23"/>
  <c r="L4" i="23"/>
  <c r="J4" i="23"/>
  <c r="H4" i="23"/>
  <c r="F4" i="23"/>
  <c r="D4" i="23"/>
  <c r="Z3" i="23"/>
  <c r="X3" i="23"/>
  <c r="V3" i="23"/>
  <c r="T3" i="23"/>
  <c r="R3" i="23"/>
  <c r="P3" i="23"/>
  <c r="N3" i="23"/>
  <c r="L3" i="23"/>
  <c r="J3" i="23"/>
  <c r="H3" i="23"/>
  <c r="F3" i="23"/>
  <c r="D3" i="23"/>
  <c r="Z2" i="23"/>
  <c r="X2" i="23"/>
  <c r="V2" i="23"/>
  <c r="T2" i="23"/>
  <c r="R2" i="23"/>
  <c r="P2" i="23"/>
  <c r="N2" i="23"/>
  <c r="L2" i="23"/>
  <c r="J2" i="23"/>
  <c r="H2" i="23"/>
  <c r="F2" i="23"/>
  <c r="D2" i="23"/>
  <c r="P21" i="21"/>
  <c r="N21" i="21"/>
  <c r="D21" i="21"/>
  <c r="C21" i="21"/>
  <c r="E21" i="21"/>
  <c r="F21" i="21" s="1"/>
  <c r="G21" i="21"/>
  <c r="H21" i="21" s="1"/>
  <c r="I21" i="21"/>
  <c r="J21" i="21" s="1"/>
  <c r="K21" i="21"/>
  <c r="M21" i="21"/>
  <c r="O21" i="21"/>
  <c r="Q21" i="21"/>
  <c r="R21" i="21" s="1"/>
  <c r="S21" i="21"/>
  <c r="T21" i="21" s="1"/>
  <c r="U21" i="21"/>
  <c r="V21" i="21" s="1"/>
  <c r="W21" i="21"/>
  <c r="X21" i="21" s="1"/>
  <c r="Y21" i="21"/>
  <c r="Z21" i="21" s="1"/>
  <c r="B21" i="21"/>
  <c r="Z19" i="21"/>
  <c r="Z18" i="21"/>
  <c r="Z17" i="21"/>
  <c r="Z16" i="21"/>
  <c r="Z15" i="21"/>
  <c r="Z14" i="21"/>
  <c r="Z13" i="21"/>
  <c r="Z12" i="21"/>
  <c r="Z11" i="21"/>
  <c r="Z10" i="21"/>
  <c r="Z9" i="21"/>
  <c r="Z8" i="21"/>
  <c r="Z7" i="21"/>
  <c r="Z6" i="21"/>
  <c r="Z5" i="21"/>
  <c r="Z4" i="21"/>
  <c r="Z3" i="21"/>
  <c r="Z2" i="21"/>
  <c r="X3" i="21"/>
  <c r="X4" i="21"/>
  <c r="X5" i="21"/>
  <c r="X6" i="21"/>
  <c r="X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X2" i="21"/>
  <c r="V3" i="21"/>
  <c r="V4" i="21"/>
  <c r="V5" i="21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" i="21"/>
  <c r="T3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" i="2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" i="21"/>
  <c r="G4" i="20"/>
  <c r="G5" i="20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3" i="20"/>
  <c r="G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" i="20"/>
  <c r="E4" i="20"/>
  <c r="E5" i="20" s="1"/>
  <c r="E6" i="20" s="1"/>
  <c r="E7" i="20" s="1"/>
  <c r="E8" i="20" s="1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3" i="20"/>
  <c r="E2" i="20"/>
  <c r="D3" i="20"/>
  <c r="D4" i="20"/>
  <c r="D5" i="20"/>
  <c r="D8" i="20"/>
  <c r="D14" i="20"/>
  <c r="D9" i="20"/>
  <c r="D6" i="20"/>
  <c r="D12" i="20"/>
  <c r="D10" i="20"/>
  <c r="D11" i="20"/>
  <c r="D13" i="20"/>
  <c r="D19" i="20"/>
  <c r="D15" i="20"/>
  <c r="D16" i="20"/>
  <c r="D18" i="20"/>
  <c r="D7" i="20"/>
  <c r="D17" i="20"/>
  <c r="D2" i="20"/>
  <c r="J4" i="19"/>
  <c r="J5" i="19"/>
  <c r="J6" i="19"/>
  <c r="J7" i="19"/>
  <c r="J8" i="19"/>
  <c r="J9" i="19"/>
  <c r="J10" i="19"/>
  <c r="J11" i="19"/>
  <c r="J12" i="19" s="1"/>
  <c r="J13" i="19" s="1"/>
  <c r="J14" i="19" s="1"/>
  <c r="J15" i="19" s="1"/>
  <c r="J16" i="19" s="1"/>
  <c r="J17" i="19" s="1"/>
  <c r="J18" i="19" s="1"/>
  <c r="J19" i="19" s="1"/>
  <c r="J3" i="19"/>
  <c r="J2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" i="19"/>
  <c r="H4" i="19"/>
  <c r="H5" i="19"/>
  <c r="H6" i="19"/>
  <c r="H7" i="19"/>
  <c r="H8" i="19"/>
  <c r="H9" i="19"/>
  <c r="H10" i="19"/>
  <c r="H11" i="19"/>
  <c r="H12" i="19" s="1"/>
  <c r="H13" i="19" s="1"/>
  <c r="H14" i="19" s="1"/>
  <c r="H15" i="19" s="1"/>
  <c r="H16" i="19" s="1"/>
  <c r="H17" i="19" s="1"/>
  <c r="H18" i="19" s="1"/>
  <c r="H19" i="19" s="1"/>
  <c r="H3" i="19"/>
  <c r="H2" i="19"/>
  <c r="G14" i="19"/>
  <c r="G19" i="19"/>
  <c r="F3" i="19"/>
  <c r="G3" i="19" s="1"/>
  <c r="F4" i="19"/>
  <c r="G4" i="19" s="1"/>
  <c r="F5" i="19"/>
  <c r="G5" i="19" s="1"/>
  <c r="F7" i="19"/>
  <c r="G7" i="19" s="1"/>
  <c r="F12" i="19"/>
  <c r="G12" i="19" s="1"/>
  <c r="F10" i="19"/>
  <c r="G10" i="19" s="1"/>
  <c r="F8" i="19"/>
  <c r="G8" i="19" s="1"/>
  <c r="F9" i="19"/>
  <c r="G9" i="19" s="1"/>
  <c r="F13" i="19"/>
  <c r="F11" i="19"/>
  <c r="F17" i="19"/>
  <c r="G17" i="19" s="1"/>
  <c r="F18" i="19"/>
  <c r="G18" i="19" s="1"/>
  <c r="F14" i="19"/>
  <c r="F19" i="19"/>
  <c r="F15" i="19"/>
  <c r="G15" i="19" s="1"/>
  <c r="F6" i="19"/>
  <c r="G6" i="19" s="1"/>
  <c r="F16" i="19"/>
  <c r="F2" i="19"/>
  <c r="E3" i="19"/>
  <c r="E4" i="19"/>
  <c r="E5" i="19"/>
  <c r="E7" i="19"/>
  <c r="E12" i="19"/>
  <c r="E10" i="19"/>
  <c r="E8" i="19"/>
  <c r="E9" i="19"/>
  <c r="E13" i="19"/>
  <c r="G13" i="19" s="1"/>
  <c r="E11" i="19"/>
  <c r="G11" i="19" s="1"/>
  <c r="E17" i="19"/>
  <c r="E18" i="19"/>
  <c r="E14" i="19"/>
  <c r="E19" i="19"/>
  <c r="E15" i="19"/>
  <c r="E6" i="19"/>
  <c r="E16" i="19"/>
  <c r="G16" i="19" s="1"/>
  <c r="E2" i="19"/>
  <c r="G2" i="19" s="1"/>
  <c r="E4" i="18"/>
  <c r="E5" i="18"/>
  <c r="E6" i="18"/>
  <c r="E7" i="18"/>
  <c r="E8" i="18"/>
  <c r="E9" i="18"/>
  <c r="E10" i="18"/>
  <c r="E11" i="18"/>
  <c r="E12" i="18" s="1"/>
  <c r="E13" i="18" s="1"/>
  <c r="E14" i="18" s="1"/>
  <c r="E15" i="18" s="1"/>
  <c r="E16" i="18" s="1"/>
  <c r="E17" i="18" s="1"/>
  <c r="E18" i="18" s="1"/>
  <c r="E19" i="18" s="1"/>
  <c r="E3" i="18"/>
  <c r="E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" i="18"/>
  <c r="C5" i="18"/>
  <c r="C6" i="18"/>
  <c r="C7" i="18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4" i="18"/>
  <c r="C3" i="18"/>
  <c r="C2" i="18"/>
  <c r="S88" i="2"/>
  <c r="O88" i="2"/>
  <c r="K88" i="2"/>
  <c r="G88" i="2"/>
  <c r="C88" i="2"/>
  <c r="J3" i="16"/>
  <c r="J4" i="16"/>
  <c r="J2" i="16"/>
  <c r="J5" i="16"/>
  <c r="J11" i="16"/>
  <c r="J16" i="16"/>
  <c r="J6" i="16"/>
  <c r="J9" i="16"/>
  <c r="J12" i="16"/>
  <c r="J13" i="16"/>
  <c r="J7" i="16"/>
  <c r="J15" i="16"/>
  <c r="J10" i="16"/>
  <c r="J14" i="16"/>
  <c r="J8" i="16"/>
  <c r="J19" i="16"/>
  <c r="J18" i="16"/>
  <c r="J17" i="16"/>
  <c r="K3" i="16"/>
  <c r="K4" i="16"/>
  <c r="K5" i="16"/>
  <c r="K11" i="16"/>
  <c r="K16" i="16"/>
  <c r="K6" i="16"/>
  <c r="K9" i="16"/>
  <c r="K12" i="16"/>
  <c r="K13" i="16"/>
  <c r="K7" i="16"/>
  <c r="K15" i="16"/>
  <c r="K10" i="16"/>
  <c r="K14" i="16"/>
  <c r="K8" i="16"/>
  <c r="K19" i="16"/>
  <c r="K18" i="16"/>
  <c r="K17" i="16"/>
  <c r="K2" i="16"/>
  <c r="L3" i="16"/>
  <c r="L4" i="16"/>
  <c r="L5" i="16"/>
  <c r="L11" i="16"/>
  <c r="L16" i="16"/>
  <c r="L6" i="16"/>
  <c r="L9" i="16"/>
  <c r="L12" i="16"/>
  <c r="L13" i="16"/>
  <c r="L7" i="16"/>
  <c r="L15" i="16"/>
  <c r="L10" i="16"/>
  <c r="L14" i="16"/>
  <c r="L8" i="16"/>
  <c r="L19" i="16"/>
  <c r="L18" i="16"/>
  <c r="L17" i="16"/>
  <c r="L2" i="16"/>
  <c r="G3" i="16"/>
  <c r="G4" i="16"/>
  <c r="G5" i="16"/>
  <c r="G11" i="16"/>
  <c r="G16" i="16"/>
  <c r="G6" i="16"/>
  <c r="G9" i="16"/>
  <c r="G12" i="16"/>
  <c r="G13" i="16"/>
  <c r="G7" i="16"/>
  <c r="G15" i="16"/>
  <c r="G10" i="16"/>
  <c r="G14" i="16"/>
  <c r="G8" i="16"/>
  <c r="G19" i="16"/>
  <c r="G18" i="16"/>
  <c r="G17" i="16"/>
  <c r="G2" i="16"/>
  <c r="E3" i="16"/>
  <c r="E4" i="16"/>
  <c r="E5" i="16"/>
  <c r="E11" i="16"/>
  <c r="E16" i="16"/>
  <c r="E6" i="16"/>
  <c r="E9" i="16"/>
  <c r="E12" i="16"/>
  <c r="E13" i="16"/>
  <c r="E7" i="16"/>
  <c r="E15" i="16"/>
  <c r="E10" i="16"/>
  <c r="E14" i="16"/>
  <c r="E8" i="16"/>
  <c r="E19" i="16"/>
  <c r="E18" i="16"/>
  <c r="E17" i="16"/>
  <c r="E2" i="16"/>
  <c r="C3" i="16"/>
  <c r="C4" i="16"/>
  <c r="C5" i="16"/>
  <c r="C11" i="16"/>
  <c r="C16" i="16"/>
  <c r="C6" i="16"/>
  <c r="C9" i="16"/>
  <c r="C12" i="16"/>
  <c r="C13" i="16"/>
  <c r="C7" i="16"/>
  <c r="C15" i="16"/>
  <c r="C10" i="16"/>
  <c r="C14" i="16"/>
  <c r="C8" i="16"/>
  <c r="C19" i="16"/>
  <c r="C18" i="16"/>
  <c r="C17" i="16"/>
  <c r="C2" i="16"/>
  <c r="I5" i="30" l="1"/>
  <c r="C3" i="30"/>
  <c r="C4" i="30" s="1"/>
  <c r="C5" i="30" s="1"/>
  <c r="C6" i="30" s="1"/>
  <c r="C7" i="30" s="1"/>
  <c r="C8" i="30" s="1"/>
  <c r="C9" i="30" s="1"/>
  <c r="C10" i="30" s="1"/>
  <c r="C11" i="30" s="1"/>
  <c r="C12" i="30" s="1"/>
  <c r="C13" i="30" s="1"/>
  <c r="C14" i="30" s="1"/>
  <c r="L21" i="23"/>
  <c r="Z21" i="23"/>
  <c r="X21" i="23"/>
  <c r="V21" i="23"/>
  <c r="T21" i="23"/>
  <c r="R21" i="23"/>
  <c r="P21" i="23"/>
  <c r="N21" i="23"/>
  <c r="J21" i="23"/>
  <c r="H21" i="23"/>
  <c r="F21" i="23"/>
  <c r="D21" i="23"/>
  <c r="L21" i="21"/>
  <c r="U87" i="2"/>
  <c r="Q87" i="2"/>
  <c r="M87" i="2"/>
  <c r="I87" i="2"/>
  <c r="E87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U8" i="2"/>
  <c r="Q8" i="2"/>
  <c r="M8" i="2"/>
  <c r="I9" i="2"/>
  <c r="I10" i="2"/>
  <c r="I11" i="2"/>
  <c r="I12" i="2"/>
  <c r="I13" i="2"/>
  <c r="I8" i="2"/>
  <c r="E8" i="2"/>
  <c r="E9" i="2"/>
  <c r="E10" i="2"/>
  <c r="E11" i="2"/>
  <c r="E12" i="2"/>
  <c r="E13" i="2"/>
  <c r="HX20" i="1"/>
  <c r="HZ20" i="1" s="1"/>
  <c r="IC20" i="1" s="1"/>
  <c r="IF20" i="1" s="1"/>
  <c r="IH20" i="1" s="1"/>
  <c r="IK20" i="1" s="1"/>
  <c r="IN20" i="1" s="1"/>
  <c r="IP20" i="1" s="1"/>
  <c r="IS20" i="1" s="1"/>
  <c r="IV20" i="1" s="1"/>
  <c r="IX20" i="1" s="1"/>
  <c r="JA20" i="1" s="1"/>
  <c r="JD20" i="1" s="1"/>
  <c r="JF20" i="1" s="1"/>
  <c r="JI20" i="1" s="1"/>
  <c r="JL20" i="1" s="1"/>
  <c r="JN20" i="1" s="1"/>
  <c r="JQ20" i="1" s="1"/>
  <c r="JT20" i="1" s="1"/>
  <c r="JV20" i="1" s="1"/>
  <c r="JY20" i="1" s="1"/>
  <c r="KB20" i="1" s="1"/>
  <c r="KD20" i="1" s="1"/>
  <c r="KG20" i="1" s="1"/>
  <c r="KJ20" i="1" s="1"/>
  <c r="KL20" i="1" s="1"/>
  <c r="KO20" i="1" s="1"/>
  <c r="KR20" i="1" s="1"/>
  <c r="KT20" i="1" s="1"/>
  <c r="KW20" i="1" s="1"/>
  <c r="KZ20" i="1" s="1"/>
  <c r="LB20" i="1" s="1"/>
  <c r="LE20" i="1" s="1"/>
  <c r="LH20" i="1" s="1"/>
  <c r="LJ20" i="1" s="1"/>
  <c r="LM20" i="1" s="1"/>
  <c r="LP20" i="1" s="1"/>
  <c r="LR20" i="1" s="1"/>
  <c r="LU20" i="1" s="1"/>
  <c r="LX20" i="1" s="1"/>
  <c r="LZ20" i="1" s="1"/>
  <c r="MC20" i="1" s="1"/>
  <c r="MF20" i="1" s="1"/>
  <c r="MH20" i="1" s="1"/>
  <c r="MK20" i="1" s="1"/>
  <c r="MN20" i="1" s="1"/>
  <c r="MP20" i="1" s="1"/>
  <c r="MS20" i="1" s="1"/>
  <c r="MV20" i="1" s="1"/>
  <c r="MX20" i="1" s="1"/>
  <c r="NA20" i="1" s="1"/>
  <c r="ND20" i="1" s="1"/>
  <c r="NF20" i="1" s="1"/>
  <c r="NI20" i="1" s="1"/>
  <c r="NL20" i="1" s="1"/>
  <c r="NN20" i="1" s="1"/>
  <c r="NQ20" i="1" s="1"/>
  <c r="NT20" i="1" s="1"/>
  <c r="NV20" i="1" s="1"/>
  <c r="NY20" i="1" s="1"/>
  <c r="OB20" i="1" s="1"/>
  <c r="OD20" i="1" s="1"/>
  <c r="OG20" i="1" s="1"/>
  <c r="OJ20" i="1" s="1"/>
  <c r="OL20" i="1" s="1"/>
  <c r="OO20" i="1" s="1"/>
  <c r="OR20" i="1" s="1"/>
  <c r="OT20" i="1" s="1"/>
  <c r="OW20" i="1" s="1"/>
  <c r="OZ20" i="1" s="1"/>
  <c r="PB20" i="1" s="1"/>
  <c r="PE20" i="1" s="1"/>
  <c r="PH20" i="1" s="1"/>
  <c r="PJ20" i="1" s="1"/>
  <c r="PM20" i="1" s="1"/>
  <c r="PP20" i="1" s="1"/>
  <c r="PR20" i="1" s="1"/>
  <c r="PU20" i="1" s="1"/>
  <c r="PX20" i="1" s="1"/>
  <c r="PZ20" i="1" s="1"/>
  <c r="QC20" i="1" s="1"/>
  <c r="QF20" i="1" s="1"/>
  <c r="QH20" i="1" s="1"/>
  <c r="QK20" i="1" s="1"/>
  <c r="QN20" i="1" s="1"/>
  <c r="QP20" i="1" s="1"/>
  <c r="QS20" i="1" s="1"/>
  <c r="QV20" i="1" s="1"/>
  <c r="QX20" i="1" s="1"/>
  <c r="RA20" i="1" s="1"/>
  <c r="RD20" i="1" s="1"/>
  <c r="RF20" i="1" s="1"/>
  <c r="RI20" i="1" s="1"/>
  <c r="RL20" i="1" s="1"/>
  <c r="RN20" i="1" s="1"/>
  <c r="RQ20" i="1" s="1"/>
  <c r="RT20" i="1" s="1"/>
  <c r="RV20" i="1" s="1"/>
  <c r="RY20" i="1" s="1"/>
  <c r="SB20" i="1" s="1"/>
  <c r="SD20" i="1" s="1"/>
  <c r="SG20" i="1" s="1"/>
  <c r="SJ20" i="1" s="1"/>
  <c r="SL20" i="1" s="1"/>
  <c r="SO20" i="1" s="1"/>
  <c r="SR20" i="1" s="1"/>
  <c r="ST20" i="1" s="1"/>
  <c r="SW20" i="1" s="1"/>
  <c r="SZ20" i="1" s="1"/>
  <c r="TB20" i="1" s="1"/>
  <c r="TE20" i="1" s="1"/>
  <c r="TH20" i="1" s="1"/>
  <c r="TJ20" i="1" s="1"/>
  <c r="TM20" i="1" s="1"/>
  <c r="TP20" i="1" s="1"/>
  <c r="TR20" i="1" s="1"/>
  <c r="TU20" i="1" s="1"/>
  <c r="TX20" i="1" s="1"/>
  <c r="TZ20" i="1" s="1"/>
  <c r="UC20" i="1" s="1"/>
  <c r="UF20" i="1" s="1"/>
  <c r="UH20" i="1" s="1"/>
  <c r="UK20" i="1" s="1"/>
  <c r="UN20" i="1" s="1"/>
  <c r="UP20" i="1" s="1"/>
  <c r="US20" i="1" s="1"/>
  <c r="UV20" i="1" s="1"/>
  <c r="UX20" i="1" s="1"/>
  <c r="VA20" i="1" s="1"/>
  <c r="VD20" i="1" s="1"/>
  <c r="VF20" i="1" s="1"/>
  <c r="VI20" i="1" s="1"/>
  <c r="VL20" i="1" s="1"/>
  <c r="VN20" i="1" s="1"/>
  <c r="VQ20" i="1" s="1"/>
  <c r="VT20" i="1" s="1"/>
  <c r="VV20" i="1" s="1"/>
  <c r="VY20" i="1" s="1"/>
  <c r="WB20" i="1" s="1"/>
  <c r="WD20" i="1" s="1"/>
  <c r="WG20" i="1" s="1"/>
  <c r="WJ20" i="1" s="1"/>
  <c r="WL20" i="1" s="1"/>
  <c r="WO20" i="1" s="1"/>
  <c r="WR20" i="1" s="1"/>
  <c r="WT20" i="1" s="1"/>
  <c r="WW20" i="1" s="1"/>
  <c r="WZ20" i="1" s="1"/>
  <c r="XB20" i="1" s="1"/>
  <c r="XE20" i="1" s="1"/>
  <c r="XH20" i="1" s="1"/>
  <c r="XJ20" i="1" s="1"/>
  <c r="XM20" i="1" s="1"/>
  <c r="XP20" i="1" s="1"/>
  <c r="XR20" i="1" s="1"/>
  <c r="HX16" i="1"/>
  <c r="HZ16" i="1" s="1"/>
  <c r="IC16" i="1" s="1"/>
  <c r="IF16" i="1" s="1"/>
  <c r="IH16" i="1" s="1"/>
  <c r="IK16" i="1" s="1"/>
  <c r="IN16" i="1" s="1"/>
  <c r="IP16" i="1" s="1"/>
  <c r="IS16" i="1" s="1"/>
  <c r="IV16" i="1" s="1"/>
  <c r="IX16" i="1" s="1"/>
  <c r="JA16" i="1" s="1"/>
  <c r="JD16" i="1" s="1"/>
  <c r="JF16" i="1" s="1"/>
  <c r="JI16" i="1" s="1"/>
  <c r="JL16" i="1" s="1"/>
  <c r="JN16" i="1" s="1"/>
  <c r="JQ16" i="1" s="1"/>
  <c r="JT16" i="1" s="1"/>
  <c r="JV16" i="1" s="1"/>
  <c r="JY16" i="1" s="1"/>
  <c r="KB16" i="1" s="1"/>
  <c r="KD16" i="1" s="1"/>
  <c r="KG16" i="1" s="1"/>
  <c r="KJ16" i="1" s="1"/>
  <c r="KL16" i="1" s="1"/>
  <c r="KO16" i="1" s="1"/>
  <c r="KR16" i="1" s="1"/>
  <c r="KT16" i="1" s="1"/>
  <c r="KW16" i="1" s="1"/>
  <c r="KZ16" i="1" s="1"/>
  <c r="LB16" i="1" s="1"/>
  <c r="LE16" i="1" s="1"/>
  <c r="LH16" i="1" s="1"/>
  <c r="LJ16" i="1" s="1"/>
  <c r="LM16" i="1" s="1"/>
  <c r="LP16" i="1" s="1"/>
  <c r="LR16" i="1" s="1"/>
  <c r="LU16" i="1" s="1"/>
  <c r="LX16" i="1" s="1"/>
  <c r="LZ16" i="1" s="1"/>
  <c r="MC16" i="1" s="1"/>
  <c r="MF16" i="1" s="1"/>
  <c r="MH16" i="1" s="1"/>
  <c r="MK16" i="1" s="1"/>
  <c r="MN16" i="1" s="1"/>
  <c r="MP16" i="1" s="1"/>
  <c r="MS16" i="1" s="1"/>
  <c r="MV16" i="1" s="1"/>
  <c r="MX16" i="1" s="1"/>
  <c r="NA16" i="1" s="1"/>
  <c r="ND16" i="1" s="1"/>
  <c r="NF16" i="1" s="1"/>
  <c r="NI16" i="1" s="1"/>
  <c r="NL16" i="1" s="1"/>
  <c r="NN16" i="1" s="1"/>
  <c r="NQ16" i="1" s="1"/>
  <c r="NT16" i="1" s="1"/>
  <c r="NV16" i="1" s="1"/>
  <c r="NY16" i="1" s="1"/>
  <c r="OB16" i="1" s="1"/>
  <c r="OD16" i="1" s="1"/>
  <c r="OG16" i="1" s="1"/>
  <c r="OJ16" i="1" s="1"/>
  <c r="OL16" i="1" s="1"/>
  <c r="OO16" i="1" s="1"/>
  <c r="OR16" i="1" s="1"/>
  <c r="OT16" i="1" s="1"/>
  <c r="OW16" i="1" s="1"/>
  <c r="OZ16" i="1" s="1"/>
  <c r="PB16" i="1" s="1"/>
  <c r="PE16" i="1" s="1"/>
  <c r="PH16" i="1" s="1"/>
  <c r="PJ16" i="1" s="1"/>
  <c r="PM16" i="1" s="1"/>
  <c r="PP16" i="1" s="1"/>
  <c r="PR16" i="1" s="1"/>
  <c r="PU16" i="1" s="1"/>
  <c r="PX16" i="1" s="1"/>
  <c r="PZ16" i="1" s="1"/>
  <c r="QC16" i="1" s="1"/>
  <c r="QF16" i="1" s="1"/>
  <c r="QH16" i="1" s="1"/>
  <c r="QK16" i="1" s="1"/>
  <c r="QN16" i="1" s="1"/>
  <c r="QP16" i="1" s="1"/>
  <c r="QS16" i="1" s="1"/>
  <c r="QV16" i="1" s="1"/>
  <c r="QX16" i="1" s="1"/>
  <c r="RA16" i="1" s="1"/>
  <c r="RD16" i="1" s="1"/>
  <c r="RF16" i="1" s="1"/>
  <c r="RI16" i="1" s="1"/>
  <c r="RL16" i="1" s="1"/>
  <c r="RN16" i="1" s="1"/>
  <c r="RQ16" i="1" s="1"/>
  <c r="RT16" i="1" s="1"/>
  <c r="RV16" i="1" s="1"/>
  <c r="RY16" i="1" s="1"/>
  <c r="SB16" i="1" s="1"/>
  <c r="SD16" i="1" s="1"/>
  <c r="SG16" i="1" s="1"/>
  <c r="SJ16" i="1" s="1"/>
  <c r="SL16" i="1" s="1"/>
  <c r="SO16" i="1" s="1"/>
  <c r="SR16" i="1" s="1"/>
  <c r="ST16" i="1" s="1"/>
  <c r="SW16" i="1" s="1"/>
  <c r="SZ16" i="1" s="1"/>
  <c r="TB16" i="1" s="1"/>
  <c r="TE16" i="1" s="1"/>
  <c r="TH16" i="1" s="1"/>
  <c r="TJ16" i="1" s="1"/>
  <c r="TM16" i="1" s="1"/>
  <c r="TP16" i="1" s="1"/>
  <c r="TR16" i="1" s="1"/>
  <c r="TU16" i="1" s="1"/>
  <c r="TX16" i="1" s="1"/>
  <c r="TZ16" i="1" s="1"/>
  <c r="UC16" i="1" s="1"/>
  <c r="UF16" i="1" s="1"/>
  <c r="UH16" i="1" s="1"/>
  <c r="UK16" i="1" s="1"/>
  <c r="UN16" i="1" s="1"/>
  <c r="UP16" i="1" s="1"/>
  <c r="US16" i="1" s="1"/>
  <c r="UV16" i="1" s="1"/>
  <c r="UX16" i="1" s="1"/>
  <c r="VA16" i="1" s="1"/>
  <c r="VD16" i="1" s="1"/>
  <c r="VF16" i="1" s="1"/>
  <c r="VI16" i="1" s="1"/>
  <c r="VL16" i="1" s="1"/>
  <c r="VN16" i="1" s="1"/>
  <c r="VQ16" i="1" s="1"/>
  <c r="VT16" i="1" s="1"/>
  <c r="VV16" i="1" s="1"/>
  <c r="VY16" i="1" s="1"/>
  <c r="WB16" i="1" s="1"/>
  <c r="WD16" i="1" s="1"/>
  <c r="WG16" i="1" s="1"/>
  <c r="WJ16" i="1" s="1"/>
  <c r="WL16" i="1" s="1"/>
  <c r="WO16" i="1" s="1"/>
  <c r="WR16" i="1" s="1"/>
  <c r="WT16" i="1" s="1"/>
  <c r="WW16" i="1" s="1"/>
  <c r="WZ16" i="1" s="1"/>
  <c r="XB16" i="1" s="1"/>
  <c r="XE16" i="1" s="1"/>
  <c r="XH16" i="1" s="1"/>
  <c r="XJ16" i="1" s="1"/>
  <c r="XM16" i="1" s="1"/>
  <c r="XP16" i="1" s="1"/>
  <c r="XR16" i="1" s="1"/>
  <c r="HX14" i="1"/>
  <c r="HZ14" i="1" s="1"/>
  <c r="IC14" i="1" s="1"/>
  <c r="IF14" i="1" s="1"/>
  <c r="IH14" i="1" s="1"/>
  <c r="IK14" i="1" s="1"/>
  <c r="IN14" i="1" s="1"/>
  <c r="IP14" i="1" s="1"/>
  <c r="IS14" i="1" s="1"/>
  <c r="IV14" i="1" s="1"/>
  <c r="IX14" i="1" s="1"/>
  <c r="JA14" i="1" s="1"/>
  <c r="JD14" i="1" s="1"/>
  <c r="JF14" i="1" s="1"/>
  <c r="JI14" i="1" s="1"/>
  <c r="JL14" i="1" s="1"/>
  <c r="JN14" i="1" s="1"/>
  <c r="JQ14" i="1" s="1"/>
  <c r="JT14" i="1" s="1"/>
  <c r="JV14" i="1" s="1"/>
  <c r="JY14" i="1" s="1"/>
  <c r="KB14" i="1" s="1"/>
  <c r="KD14" i="1" s="1"/>
  <c r="KG14" i="1" s="1"/>
  <c r="KJ14" i="1" s="1"/>
  <c r="KL14" i="1" s="1"/>
  <c r="KO14" i="1" s="1"/>
  <c r="KR14" i="1" s="1"/>
  <c r="KT14" i="1" s="1"/>
  <c r="KW14" i="1" s="1"/>
  <c r="KZ14" i="1" s="1"/>
  <c r="LB14" i="1" s="1"/>
  <c r="LE14" i="1" s="1"/>
  <c r="LH14" i="1" s="1"/>
  <c r="LJ14" i="1" s="1"/>
  <c r="LM14" i="1" s="1"/>
  <c r="LP14" i="1" s="1"/>
  <c r="LR14" i="1" s="1"/>
  <c r="LU14" i="1" s="1"/>
  <c r="LX14" i="1" s="1"/>
  <c r="LZ14" i="1" s="1"/>
  <c r="MC14" i="1" s="1"/>
  <c r="MF14" i="1" s="1"/>
  <c r="MH14" i="1" s="1"/>
  <c r="MK14" i="1" s="1"/>
  <c r="MN14" i="1" s="1"/>
  <c r="MP14" i="1" s="1"/>
  <c r="MS14" i="1" s="1"/>
  <c r="MV14" i="1" s="1"/>
  <c r="MX14" i="1" s="1"/>
  <c r="NA14" i="1" s="1"/>
  <c r="ND14" i="1" s="1"/>
  <c r="NF14" i="1" s="1"/>
  <c r="NI14" i="1" s="1"/>
  <c r="NL14" i="1" s="1"/>
  <c r="NN14" i="1" s="1"/>
  <c r="NQ14" i="1" s="1"/>
  <c r="NT14" i="1" s="1"/>
  <c r="NV14" i="1" s="1"/>
  <c r="NY14" i="1" s="1"/>
  <c r="OB14" i="1" s="1"/>
  <c r="OD14" i="1" s="1"/>
  <c r="OG14" i="1" s="1"/>
  <c r="OJ14" i="1" s="1"/>
  <c r="OL14" i="1" s="1"/>
  <c r="OO14" i="1" s="1"/>
  <c r="OR14" i="1" s="1"/>
  <c r="OT14" i="1" s="1"/>
  <c r="OW14" i="1" s="1"/>
  <c r="OZ14" i="1" s="1"/>
  <c r="PB14" i="1" s="1"/>
  <c r="PE14" i="1" s="1"/>
  <c r="PH14" i="1" s="1"/>
  <c r="PJ14" i="1" s="1"/>
  <c r="PM14" i="1" s="1"/>
  <c r="PP14" i="1" s="1"/>
  <c r="PR14" i="1" s="1"/>
  <c r="PU14" i="1" s="1"/>
  <c r="PX14" i="1" s="1"/>
  <c r="PZ14" i="1" s="1"/>
  <c r="QC14" i="1" s="1"/>
  <c r="QF14" i="1" s="1"/>
  <c r="QH14" i="1" s="1"/>
  <c r="QK14" i="1" s="1"/>
  <c r="QN14" i="1" s="1"/>
  <c r="QP14" i="1" s="1"/>
  <c r="QS14" i="1" s="1"/>
  <c r="QV14" i="1" s="1"/>
  <c r="QX14" i="1" s="1"/>
  <c r="RA14" i="1" s="1"/>
  <c r="RD14" i="1" s="1"/>
  <c r="RF14" i="1" s="1"/>
  <c r="RI14" i="1" s="1"/>
  <c r="RL14" i="1" s="1"/>
  <c r="RN14" i="1" s="1"/>
  <c r="RQ14" i="1" s="1"/>
  <c r="RT14" i="1" s="1"/>
  <c r="RV14" i="1" s="1"/>
  <c r="RY14" i="1" s="1"/>
  <c r="SB14" i="1" s="1"/>
  <c r="SD14" i="1" s="1"/>
  <c r="SG14" i="1" s="1"/>
  <c r="SJ14" i="1" s="1"/>
  <c r="SL14" i="1" s="1"/>
  <c r="SO14" i="1" s="1"/>
  <c r="SR14" i="1" s="1"/>
  <c r="ST14" i="1" s="1"/>
  <c r="SW14" i="1" s="1"/>
  <c r="SZ14" i="1" s="1"/>
  <c r="TB14" i="1" s="1"/>
  <c r="TE14" i="1" s="1"/>
  <c r="TH14" i="1" s="1"/>
  <c r="TJ14" i="1" s="1"/>
  <c r="TM14" i="1" s="1"/>
  <c r="TP14" i="1" s="1"/>
  <c r="TR14" i="1" s="1"/>
  <c r="TU14" i="1" s="1"/>
  <c r="TX14" i="1" s="1"/>
  <c r="TZ14" i="1" s="1"/>
  <c r="UC14" i="1" s="1"/>
  <c r="UF14" i="1" s="1"/>
  <c r="UH14" i="1" s="1"/>
  <c r="UK14" i="1" s="1"/>
  <c r="UN14" i="1" s="1"/>
  <c r="UP14" i="1" s="1"/>
  <c r="US14" i="1" s="1"/>
  <c r="UV14" i="1" s="1"/>
  <c r="UX14" i="1" s="1"/>
  <c r="VA14" i="1" s="1"/>
  <c r="VD14" i="1" s="1"/>
  <c r="VF14" i="1" s="1"/>
  <c r="VI14" i="1" s="1"/>
  <c r="VL14" i="1" s="1"/>
  <c r="VN14" i="1" s="1"/>
  <c r="VQ14" i="1" s="1"/>
  <c r="VT14" i="1" s="1"/>
  <c r="VV14" i="1" s="1"/>
  <c r="VY14" i="1" s="1"/>
  <c r="WB14" i="1" s="1"/>
  <c r="WD14" i="1" s="1"/>
  <c r="WG14" i="1" s="1"/>
  <c r="WJ14" i="1" s="1"/>
  <c r="WL14" i="1" s="1"/>
  <c r="WO14" i="1" s="1"/>
  <c r="WR14" i="1" s="1"/>
  <c r="WT14" i="1" s="1"/>
  <c r="WW14" i="1" s="1"/>
  <c r="WZ14" i="1" s="1"/>
  <c r="XB14" i="1" s="1"/>
  <c r="XE14" i="1" s="1"/>
  <c r="XH14" i="1" s="1"/>
  <c r="XJ14" i="1" s="1"/>
  <c r="XM14" i="1" s="1"/>
  <c r="XP14" i="1" s="1"/>
  <c r="XR14" i="1" s="1"/>
  <c r="HX8" i="1"/>
  <c r="HZ8" i="1" s="1"/>
  <c r="IC8" i="1" s="1"/>
  <c r="IF8" i="1" s="1"/>
  <c r="IH8" i="1" s="1"/>
  <c r="IK8" i="1" s="1"/>
  <c r="IN8" i="1" s="1"/>
  <c r="IP8" i="1" s="1"/>
  <c r="IS8" i="1" s="1"/>
  <c r="IV8" i="1" s="1"/>
  <c r="IX8" i="1" s="1"/>
  <c r="JA8" i="1" s="1"/>
  <c r="JD8" i="1" s="1"/>
  <c r="JF8" i="1" s="1"/>
  <c r="JI8" i="1" s="1"/>
  <c r="JL8" i="1" s="1"/>
  <c r="JN8" i="1" s="1"/>
  <c r="JQ8" i="1" s="1"/>
  <c r="JT8" i="1" s="1"/>
  <c r="JV8" i="1" s="1"/>
  <c r="JY8" i="1" s="1"/>
  <c r="KB8" i="1" s="1"/>
  <c r="KD8" i="1" s="1"/>
  <c r="KG8" i="1" s="1"/>
  <c r="KJ8" i="1" s="1"/>
  <c r="KL8" i="1" s="1"/>
  <c r="KO8" i="1" s="1"/>
  <c r="KR8" i="1" s="1"/>
  <c r="KT8" i="1" s="1"/>
  <c r="KW8" i="1" s="1"/>
  <c r="KZ8" i="1" s="1"/>
  <c r="LB8" i="1" s="1"/>
  <c r="LE8" i="1" s="1"/>
  <c r="LH8" i="1" s="1"/>
  <c r="LJ8" i="1" s="1"/>
  <c r="LM8" i="1" s="1"/>
  <c r="LP8" i="1" s="1"/>
  <c r="LR8" i="1" s="1"/>
  <c r="LU8" i="1" s="1"/>
  <c r="LX8" i="1" s="1"/>
  <c r="LZ8" i="1" s="1"/>
  <c r="MC8" i="1" s="1"/>
  <c r="MF8" i="1" s="1"/>
  <c r="MH8" i="1" s="1"/>
  <c r="MK8" i="1" s="1"/>
  <c r="MN8" i="1" s="1"/>
  <c r="MP8" i="1" s="1"/>
  <c r="MS8" i="1" s="1"/>
  <c r="MV8" i="1" s="1"/>
  <c r="MX8" i="1" s="1"/>
  <c r="NA8" i="1" s="1"/>
  <c r="ND8" i="1" s="1"/>
  <c r="NF8" i="1" s="1"/>
  <c r="NI8" i="1" s="1"/>
  <c r="NL8" i="1" s="1"/>
  <c r="NN8" i="1" s="1"/>
  <c r="NQ8" i="1" s="1"/>
  <c r="NT8" i="1" s="1"/>
  <c r="NV8" i="1" s="1"/>
  <c r="NY8" i="1" s="1"/>
  <c r="OB8" i="1" s="1"/>
  <c r="OD8" i="1" s="1"/>
  <c r="OG8" i="1" s="1"/>
  <c r="OJ8" i="1" s="1"/>
  <c r="OL8" i="1" s="1"/>
  <c r="OO8" i="1" s="1"/>
  <c r="OR8" i="1" s="1"/>
  <c r="OT8" i="1" s="1"/>
  <c r="OW8" i="1" s="1"/>
  <c r="OZ8" i="1" s="1"/>
  <c r="PB8" i="1" s="1"/>
  <c r="PE8" i="1" s="1"/>
  <c r="PH8" i="1" s="1"/>
  <c r="PJ8" i="1" s="1"/>
  <c r="PM8" i="1" s="1"/>
  <c r="PP8" i="1" s="1"/>
  <c r="PR8" i="1" s="1"/>
  <c r="PU8" i="1" s="1"/>
  <c r="PX8" i="1" s="1"/>
  <c r="PZ8" i="1" s="1"/>
  <c r="QC8" i="1" s="1"/>
  <c r="QF8" i="1" s="1"/>
  <c r="QH8" i="1" s="1"/>
  <c r="QK8" i="1" s="1"/>
  <c r="QN8" i="1" s="1"/>
  <c r="QP8" i="1" s="1"/>
  <c r="QS8" i="1" s="1"/>
  <c r="QV8" i="1" s="1"/>
  <c r="QX8" i="1" s="1"/>
  <c r="RA8" i="1" s="1"/>
  <c r="RD8" i="1" s="1"/>
  <c r="RF8" i="1" s="1"/>
  <c r="RI8" i="1" s="1"/>
  <c r="RL8" i="1" s="1"/>
  <c r="RN8" i="1" s="1"/>
  <c r="RQ8" i="1" s="1"/>
  <c r="RT8" i="1" s="1"/>
  <c r="RV8" i="1" s="1"/>
  <c r="RY8" i="1" s="1"/>
  <c r="SB8" i="1" s="1"/>
  <c r="SD8" i="1" s="1"/>
  <c r="SG8" i="1" s="1"/>
  <c r="SJ8" i="1" s="1"/>
  <c r="SL8" i="1" s="1"/>
  <c r="SO8" i="1" s="1"/>
  <c r="SR8" i="1" s="1"/>
  <c r="ST8" i="1" s="1"/>
  <c r="SW8" i="1" s="1"/>
  <c r="SZ8" i="1" s="1"/>
  <c r="TB8" i="1" s="1"/>
  <c r="TE8" i="1" s="1"/>
  <c r="TH8" i="1" s="1"/>
  <c r="TJ8" i="1" s="1"/>
  <c r="TM8" i="1" s="1"/>
  <c r="TP8" i="1" s="1"/>
  <c r="TR8" i="1" s="1"/>
  <c r="TU8" i="1" s="1"/>
  <c r="TX8" i="1" s="1"/>
  <c r="TZ8" i="1" s="1"/>
  <c r="UC8" i="1" s="1"/>
  <c r="UF8" i="1" s="1"/>
  <c r="UH8" i="1" s="1"/>
  <c r="UK8" i="1" s="1"/>
  <c r="UN8" i="1" s="1"/>
  <c r="UP8" i="1" s="1"/>
  <c r="US8" i="1" s="1"/>
  <c r="UV8" i="1" s="1"/>
  <c r="UX8" i="1" s="1"/>
  <c r="VA8" i="1" s="1"/>
  <c r="VD8" i="1" s="1"/>
  <c r="VF8" i="1" s="1"/>
  <c r="VI8" i="1" s="1"/>
  <c r="VL8" i="1" s="1"/>
  <c r="VN8" i="1" s="1"/>
  <c r="VQ8" i="1" s="1"/>
  <c r="VT8" i="1" s="1"/>
  <c r="VV8" i="1" s="1"/>
  <c r="VY8" i="1" s="1"/>
  <c r="WB8" i="1" s="1"/>
  <c r="WD8" i="1" s="1"/>
  <c r="WG8" i="1" s="1"/>
  <c r="WJ8" i="1" s="1"/>
  <c r="WL8" i="1" s="1"/>
  <c r="WO8" i="1" s="1"/>
  <c r="WR8" i="1" s="1"/>
  <c r="WT8" i="1" s="1"/>
  <c r="WW8" i="1" s="1"/>
  <c r="WZ8" i="1" s="1"/>
  <c r="XB8" i="1" s="1"/>
  <c r="XE8" i="1" s="1"/>
  <c r="XH8" i="1" s="1"/>
  <c r="XJ8" i="1" s="1"/>
  <c r="XM8" i="1" s="1"/>
  <c r="XP8" i="1" s="1"/>
  <c r="XR8" i="1" s="1"/>
  <c r="H8" i="1"/>
  <c r="J8" i="1" s="1"/>
  <c r="M8" i="1" s="1"/>
  <c r="P8" i="1" s="1"/>
  <c r="R8" i="1" s="1"/>
  <c r="U8" i="1" s="1"/>
  <c r="X8" i="1" s="1"/>
  <c r="Z8" i="1" s="1"/>
  <c r="AC8" i="1" s="1"/>
  <c r="AF8" i="1" s="1"/>
  <c r="AH8" i="1" s="1"/>
  <c r="AK8" i="1" s="1"/>
  <c r="AN8" i="1" s="1"/>
  <c r="AP8" i="1" s="1"/>
  <c r="AS8" i="1" s="1"/>
  <c r="AV8" i="1" s="1"/>
  <c r="AX8" i="1" s="1"/>
  <c r="BA8" i="1" s="1"/>
  <c r="BD8" i="1" s="1"/>
  <c r="BF8" i="1" s="1"/>
  <c r="BI8" i="1" s="1"/>
  <c r="BL8" i="1" s="1"/>
  <c r="BN8" i="1" s="1"/>
  <c r="BQ8" i="1" s="1"/>
  <c r="BT8" i="1" s="1"/>
  <c r="BV8" i="1" s="1"/>
  <c r="BY8" i="1" s="1"/>
  <c r="CB8" i="1" s="1"/>
  <c r="CD8" i="1" s="1"/>
  <c r="CG8" i="1" s="1"/>
  <c r="CJ8" i="1" s="1"/>
  <c r="CL8" i="1" s="1"/>
  <c r="CO8" i="1" s="1"/>
  <c r="CR8" i="1" s="1"/>
  <c r="CT8" i="1" s="1"/>
  <c r="CW8" i="1" s="1"/>
  <c r="CZ8" i="1" s="1"/>
  <c r="DB8" i="1" s="1"/>
  <c r="DE8" i="1" s="1"/>
  <c r="DH8" i="1" s="1"/>
  <c r="DJ8" i="1" s="1"/>
  <c r="DM8" i="1" s="1"/>
  <c r="DP8" i="1" s="1"/>
  <c r="DR8" i="1" s="1"/>
  <c r="DU8" i="1" s="1"/>
  <c r="DX8" i="1" s="1"/>
  <c r="DZ8" i="1" s="1"/>
  <c r="EC8" i="1" s="1"/>
  <c r="EF8" i="1" s="1"/>
  <c r="EH8" i="1" s="1"/>
  <c r="EK8" i="1" s="1"/>
  <c r="EN8" i="1" s="1"/>
  <c r="EP8" i="1" s="1"/>
  <c r="ES8" i="1" s="1"/>
  <c r="EV8" i="1" s="1"/>
  <c r="EX8" i="1" s="1"/>
  <c r="FA8" i="1" s="1"/>
  <c r="FD8" i="1" s="1"/>
  <c r="FF8" i="1" s="1"/>
  <c r="FI8" i="1" s="1"/>
  <c r="FL8" i="1" s="1"/>
  <c r="FN8" i="1" s="1"/>
  <c r="FQ8" i="1" s="1"/>
  <c r="FT8" i="1" s="1"/>
  <c r="FV8" i="1" s="1"/>
  <c r="FY8" i="1" s="1"/>
  <c r="GB8" i="1" s="1"/>
  <c r="GD8" i="1" s="1"/>
  <c r="GG8" i="1" s="1"/>
  <c r="GJ8" i="1" s="1"/>
  <c r="GL8" i="1" s="1"/>
  <c r="GO8" i="1" s="1"/>
  <c r="GR8" i="1" s="1"/>
  <c r="GT8" i="1" s="1"/>
  <c r="GW8" i="1" s="1"/>
  <c r="GZ8" i="1" s="1"/>
  <c r="HB8" i="1" s="1"/>
  <c r="HE8" i="1" s="1"/>
  <c r="HH8" i="1" s="1"/>
  <c r="HJ8" i="1" s="1"/>
  <c r="HM8" i="1" s="1"/>
  <c r="HP8" i="1" s="1"/>
  <c r="HR8" i="1" s="1"/>
  <c r="H14" i="1"/>
  <c r="J14" i="1" s="1"/>
  <c r="M14" i="1" s="1"/>
  <c r="P14" i="1" s="1"/>
  <c r="R14" i="1" s="1"/>
  <c r="U14" i="1" s="1"/>
  <c r="X14" i="1" s="1"/>
  <c r="Z14" i="1" s="1"/>
  <c r="AC14" i="1" s="1"/>
  <c r="AF14" i="1" s="1"/>
  <c r="AH14" i="1" s="1"/>
  <c r="AK14" i="1" s="1"/>
  <c r="AN14" i="1" s="1"/>
  <c r="AP14" i="1" s="1"/>
  <c r="AS14" i="1" s="1"/>
  <c r="AV14" i="1" s="1"/>
  <c r="AX14" i="1" s="1"/>
  <c r="BA14" i="1" s="1"/>
  <c r="BD14" i="1" s="1"/>
  <c r="BF14" i="1" s="1"/>
  <c r="BI14" i="1" s="1"/>
  <c r="BL14" i="1" s="1"/>
  <c r="BN14" i="1" s="1"/>
  <c r="BQ14" i="1" s="1"/>
  <c r="BT14" i="1" s="1"/>
  <c r="BV14" i="1" s="1"/>
  <c r="BY14" i="1" s="1"/>
  <c r="CB14" i="1" s="1"/>
  <c r="CD14" i="1" s="1"/>
  <c r="CG14" i="1" s="1"/>
  <c r="CJ14" i="1" s="1"/>
  <c r="CL14" i="1" s="1"/>
  <c r="CO14" i="1" s="1"/>
  <c r="CR14" i="1" s="1"/>
  <c r="CT14" i="1" s="1"/>
  <c r="CW14" i="1" s="1"/>
  <c r="CZ14" i="1" s="1"/>
  <c r="DB14" i="1" s="1"/>
  <c r="DE14" i="1" s="1"/>
  <c r="DH14" i="1" s="1"/>
  <c r="DJ14" i="1" s="1"/>
  <c r="DM14" i="1" s="1"/>
  <c r="DP14" i="1" s="1"/>
  <c r="DR14" i="1" s="1"/>
  <c r="DU14" i="1" s="1"/>
  <c r="DX14" i="1" s="1"/>
  <c r="DZ14" i="1" s="1"/>
  <c r="EC14" i="1" s="1"/>
  <c r="EF14" i="1" s="1"/>
  <c r="EH14" i="1" s="1"/>
  <c r="EK14" i="1" s="1"/>
  <c r="EN14" i="1" s="1"/>
  <c r="EP14" i="1" s="1"/>
  <c r="ES14" i="1" s="1"/>
  <c r="EV14" i="1" s="1"/>
  <c r="EX14" i="1" s="1"/>
  <c r="FA14" i="1" s="1"/>
  <c r="FD14" i="1" s="1"/>
  <c r="FF14" i="1" s="1"/>
  <c r="FI14" i="1" s="1"/>
  <c r="FL14" i="1" s="1"/>
  <c r="FN14" i="1" s="1"/>
  <c r="FQ14" i="1" s="1"/>
  <c r="FT14" i="1" s="1"/>
  <c r="FV14" i="1" s="1"/>
  <c r="FY14" i="1" s="1"/>
  <c r="GB14" i="1" s="1"/>
  <c r="GD14" i="1" s="1"/>
  <c r="GG14" i="1" s="1"/>
  <c r="GJ14" i="1" s="1"/>
  <c r="GL14" i="1" s="1"/>
  <c r="GO14" i="1" s="1"/>
  <c r="GR14" i="1" s="1"/>
  <c r="GT14" i="1" s="1"/>
  <c r="GW14" i="1" s="1"/>
  <c r="GZ14" i="1" s="1"/>
  <c r="HB14" i="1" s="1"/>
  <c r="HE14" i="1" s="1"/>
  <c r="HH14" i="1" s="1"/>
  <c r="HJ14" i="1" s="1"/>
  <c r="HM14" i="1" s="1"/>
  <c r="HP14" i="1" s="1"/>
  <c r="HR14" i="1" s="1"/>
  <c r="H16" i="1"/>
  <c r="J16" i="1" s="1"/>
  <c r="M16" i="1" s="1"/>
  <c r="P16" i="1" s="1"/>
  <c r="R16" i="1" s="1"/>
  <c r="U16" i="1" s="1"/>
  <c r="X16" i="1" s="1"/>
  <c r="Z16" i="1" s="1"/>
  <c r="AC16" i="1" s="1"/>
  <c r="AF16" i="1" s="1"/>
  <c r="AH16" i="1" s="1"/>
  <c r="AK16" i="1" s="1"/>
  <c r="AN16" i="1" s="1"/>
  <c r="AP16" i="1" s="1"/>
  <c r="AS16" i="1" s="1"/>
  <c r="AV16" i="1" s="1"/>
  <c r="AX16" i="1" s="1"/>
  <c r="BA16" i="1" s="1"/>
  <c r="BD16" i="1" s="1"/>
  <c r="BF16" i="1" s="1"/>
  <c r="BI16" i="1" s="1"/>
  <c r="BL16" i="1" s="1"/>
  <c r="BN16" i="1" s="1"/>
  <c r="BQ16" i="1" s="1"/>
  <c r="BT16" i="1" s="1"/>
  <c r="BV16" i="1" s="1"/>
  <c r="BY16" i="1" s="1"/>
  <c r="CB16" i="1" s="1"/>
  <c r="CD16" i="1" s="1"/>
  <c r="CG16" i="1" s="1"/>
  <c r="CJ16" i="1" s="1"/>
  <c r="CL16" i="1" s="1"/>
  <c r="CO16" i="1" s="1"/>
  <c r="CR16" i="1" s="1"/>
  <c r="CT16" i="1" s="1"/>
  <c r="CW16" i="1" s="1"/>
  <c r="CZ16" i="1" s="1"/>
  <c r="DB16" i="1" s="1"/>
  <c r="DE16" i="1" s="1"/>
  <c r="DH16" i="1" s="1"/>
  <c r="DJ16" i="1" s="1"/>
  <c r="DM16" i="1" s="1"/>
  <c r="DP16" i="1" s="1"/>
  <c r="DR16" i="1" s="1"/>
  <c r="DU16" i="1" s="1"/>
  <c r="DX16" i="1" s="1"/>
  <c r="DZ16" i="1" s="1"/>
  <c r="EC16" i="1" s="1"/>
  <c r="EF16" i="1" s="1"/>
  <c r="EH16" i="1" s="1"/>
  <c r="EK16" i="1" s="1"/>
  <c r="EN16" i="1" s="1"/>
  <c r="EP16" i="1" s="1"/>
  <c r="ES16" i="1" s="1"/>
  <c r="EV16" i="1" s="1"/>
  <c r="EX16" i="1" s="1"/>
  <c r="FA16" i="1" s="1"/>
  <c r="FD16" i="1" s="1"/>
  <c r="FF16" i="1" s="1"/>
  <c r="FI16" i="1" s="1"/>
  <c r="FL16" i="1" s="1"/>
  <c r="FN16" i="1" s="1"/>
  <c r="FQ16" i="1" s="1"/>
  <c r="FT16" i="1" s="1"/>
  <c r="FV16" i="1" s="1"/>
  <c r="FY16" i="1" s="1"/>
  <c r="GB16" i="1" s="1"/>
  <c r="GD16" i="1" s="1"/>
  <c r="GG16" i="1" s="1"/>
  <c r="GJ16" i="1" s="1"/>
  <c r="GL16" i="1" s="1"/>
  <c r="GO16" i="1" s="1"/>
  <c r="GR16" i="1" s="1"/>
  <c r="GT16" i="1" s="1"/>
  <c r="GW16" i="1" s="1"/>
  <c r="GZ16" i="1" s="1"/>
  <c r="HB16" i="1" s="1"/>
  <c r="HE16" i="1" s="1"/>
  <c r="HH16" i="1" s="1"/>
  <c r="HJ16" i="1" s="1"/>
  <c r="HM16" i="1" s="1"/>
  <c r="HP16" i="1" s="1"/>
  <c r="HR16" i="1" s="1"/>
  <c r="H20" i="1"/>
  <c r="J20" i="1" s="1"/>
  <c r="M20" i="1" s="1"/>
  <c r="P20" i="1" s="1"/>
  <c r="R20" i="1" s="1"/>
  <c r="U20" i="1" s="1"/>
  <c r="X20" i="1" s="1"/>
  <c r="Z20" i="1" s="1"/>
  <c r="AC20" i="1" s="1"/>
  <c r="AF20" i="1" s="1"/>
  <c r="AH20" i="1" s="1"/>
  <c r="AK20" i="1" s="1"/>
  <c r="AN20" i="1" s="1"/>
  <c r="AP20" i="1" s="1"/>
  <c r="AS20" i="1" s="1"/>
  <c r="AV20" i="1" s="1"/>
  <c r="AX20" i="1" s="1"/>
  <c r="BA20" i="1" s="1"/>
  <c r="BD20" i="1" s="1"/>
  <c r="BF20" i="1" s="1"/>
  <c r="BI20" i="1" s="1"/>
  <c r="BL20" i="1" s="1"/>
  <c r="BN20" i="1" s="1"/>
  <c r="BQ20" i="1" s="1"/>
  <c r="BT20" i="1" s="1"/>
  <c r="BV20" i="1" s="1"/>
  <c r="BY20" i="1" s="1"/>
  <c r="CB20" i="1" s="1"/>
  <c r="CD20" i="1" s="1"/>
  <c r="CG20" i="1" s="1"/>
  <c r="CJ20" i="1" s="1"/>
  <c r="CL20" i="1" s="1"/>
  <c r="CO20" i="1" s="1"/>
  <c r="CR20" i="1" s="1"/>
  <c r="CT20" i="1" s="1"/>
  <c r="CW20" i="1" s="1"/>
  <c r="CZ20" i="1" s="1"/>
  <c r="DB20" i="1" s="1"/>
  <c r="DE20" i="1" s="1"/>
  <c r="DH20" i="1" s="1"/>
  <c r="DJ20" i="1" s="1"/>
  <c r="DM20" i="1" s="1"/>
  <c r="DP20" i="1" s="1"/>
  <c r="DR20" i="1" s="1"/>
  <c r="DU20" i="1" s="1"/>
  <c r="DX20" i="1" s="1"/>
  <c r="DZ20" i="1" s="1"/>
  <c r="EC20" i="1" s="1"/>
  <c r="EF20" i="1" s="1"/>
  <c r="EH20" i="1" s="1"/>
  <c r="EK20" i="1" s="1"/>
  <c r="EN20" i="1" s="1"/>
  <c r="EP20" i="1" s="1"/>
  <c r="ES20" i="1" s="1"/>
  <c r="EV20" i="1" s="1"/>
  <c r="EX20" i="1" s="1"/>
  <c r="FA20" i="1" s="1"/>
  <c r="FD20" i="1" s="1"/>
  <c r="FF20" i="1" s="1"/>
  <c r="FI20" i="1" s="1"/>
  <c r="FL20" i="1" s="1"/>
  <c r="FN20" i="1" s="1"/>
  <c r="FQ20" i="1" s="1"/>
  <c r="FT20" i="1" s="1"/>
  <c r="FV20" i="1" s="1"/>
  <c r="FY20" i="1" s="1"/>
  <c r="GB20" i="1" s="1"/>
  <c r="GD20" i="1" s="1"/>
  <c r="GG20" i="1" s="1"/>
  <c r="GJ20" i="1" s="1"/>
  <c r="GL20" i="1" s="1"/>
  <c r="GO20" i="1" s="1"/>
  <c r="GR20" i="1" s="1"/>
  <c r="GT20" i="1" s="1"/>
  <c r="GW20" i="1" s="1"/>
  <c r="GZ20" i="1" s="1"/>
  <c r="HB20" i="1" s="1"/>
  <c r="HE20" i="1" s="1"/>
  <c r="HH20" i="1" s="1"/>
  <c r="HJ20" i="1" s="1"/>
  <c r="HM20" i="1" s="1"/>
  <c r="HP20" i="1" s="1"/>
  <c r="HR20" i="1" s="1"/>
  <c r="H4" i="1"/>
  <c r="J4" i="1" s="1"/>
  <c r="M4" i="1" s="1"/>
  <c r="H5" i="1"/>
  <c r="J5" i="1" s="1"/>
  <c r="M5" i="1" s="1"/>
  <c r="H6" i="1"/>
  <c r="J6" i="1" s="1"/>
  <c r="M6" i="1" s="1"/>
  <c r="H7" i="1"/>
  <c r="J7" i="1" s="1"/>
  <c r="M7" i="1" s="1"/>
  <c r="P7" i="1" s="1"/>
  <c r="H9" i="1"/>
  <c r="J9" i="1" s="1"/>
  <c r="M9" i="1" s="1"/>
  <c r="P9" i="1" s="1"/>
  <c r="H10" i="1"/>
  <c r="J10" i="1" s="1"/>
  <c r="M10" i="1" s="1"/>
  <c r="P10" i="1" s="1"/>
  <c r="H11" i="1"/>
  <c r="J11" i="1" s="1"/>
  <c r="M11" i="1" s="1"/>
  <c r="P11" i="1" s="1"/>
  <c r="H12" i="1"/>
  <c r="J12" i="1" s="1"/>
  <c r="M12" i="1" s="1"/>
  <c r="P12" i="1" s="1"/>
  <c r="H13" i="1"/>
  <c r="J13" i="1" s="1"/>
  <c r="M13" i="1" s="1"/>
  <c r="H15" i="1"/>
  <c r="J15" i="1" s="1"/>
  <c r="M15" i="1" s="1"/>
  <c r="H17" i="1"/>
  <c r="J17" i="1" s="1"/>
  <c r="M17" i="1" s="1"/>
  <c r="H18" i="1"/>
  <c r="J18" i="1" s="1"/>
  <c r="M18" i="1" s="1"/>
  <c r="H19" i="1"/>
  <c r="J19" i="1" s="1"/>
  <c r="M19" i="1" s="1"/>
  <c r="P19" i="1" s="1"/>
  <c r="H3" i="1"/>
  <c r="J3" i="1" s="1"/>
  <c r="M3" i="1" s="1"/>
  <c r="P3" i="1" s="1"/>
  <c r="I3" i="30" l="1"/>
  <c r="J3" i="30"/>
  <c r="M88" i="2"/>
  <c r="E88" i="2"/>
  <c r="Q88" i="2"/>
  <c r="I88" i="2"/>
  <c r="U88" i="2"/>
  <c r="P15" i="1"/>
  <c r="R15" i="1" s="1"/>
  <c r="U15" i="1" s="1"/>
  <c r="X15" i="1" s="1"/>
  <c r="Z15" i="1" s="1"/>
  <c r="AC15" i="1" s="1"/>
  <c r="AF15" i="1" s="1"/>
  <c r="AH15" i="1" s="1"/>
  <c r="AK15" i="1" s="1"/>
  <c r="AN15" i="1" s="1"/>
  <c r="AP15" i="1" s="1"/>
  <c r="AS15" i="1" s="1"/>
  <c r="AV15" i="1" s="1"/>
  <c r="AX15" i="1" s="1"/>
  <c r="BA15" i="1" s="1"/>
  <c r="BD15" i="1" s="1"/>
  <c r="BF15" i="1" s="1"/>
  <c r="BI15" i="1" s="1"/>
  <c r="BL15" i="1" s="1"/>
  <c r="BN15" i="1" s="1"/>
  <c r="BQ15" i="1" s="1"/>
  <c r="BT15" i="1" s="1"/>
  <c r="BV15" i="1" s="1"/>
  <c r="BY15" i="1" s="1"/>
  <c r="CB15" i="1" s="1"/>
  <c r="CD15" i="1" s="1"/>
  <c r="CG15" i="1" s="1"/>
  <c r="CJ15" i="1" s="1"/>
  <c r="CL15" i="1" s="1"/>
  <c r="CO15" i="1" s="1"/>
  <c r="CR15" i="1" s="1"/>
  <c r="CT15" i="1" s="1"/>
  <c r="CW15" i="1" s="1"/>
  <c r="CZ15" i="1" s="1"/>
  <c r="DB15" i="1" s="1"/>
  <c r="DE15" i="1" s="1"/>
  <c r="DH15" i="1" s="1"/>
  <c r="DJ15" i="1" s="1"/>
  <c r="DM15" i="1" s="1"/>
  <c r="DP15" i="1" s="1"/>
  <c r="DR15" i="1" s="1"/>
  <c r="DU15" i="1" s="1"/>
  <c r="DX15" i="1" s="1"/>
  <c r="DZ15" i="1" s="1"/>
  <c r="EC15" i="1" s="1"/>
  <c r="EF15" i="1" s="1"/>
  <c r="EH15" i="1" s="1"/>
  <c r="EK15" i="1" s="1"/>
  <c r="EN15" i="1" s="1"/>
  <c r="EP15" i="1" s="1"/>
  <c r="ES15" i="1" s="1"/>
  <c r="EV15" i="1" s="1"/>
  <c r="EX15" i="1" s="1"/>
  <c r="FA15" i="1" s="1"/>
  <c r="FD15" i="1" s="1"/>
  <c r="FF15" i="1" s="1"/>
  <c r="FI15" i="1" s="1"/>
  <c r="FL15" i="1" s="1"/>
  <c r="FN15" i="1" s="1"/>
  <c r="FQ15" i="1" s="1"/>
  <c r="FT15" i="1" s="1"/>
  <c r="FV15" i="1" s="1"/>
  <c r="FY15" i="1" s="1"/>
  <c r="GB15" i="1" s="1"/>
  <c r="GD15" i="1" s="1"/>
  <c r="GG15" i="1" s="1"/>
  <c r="GJ15" i="1" s="1"/>
  <c r="GL15" i="1" s="1"/>
  <c r="GO15" i="1" s="1"/>
  <c r="GR15" i="1" s="1"/>
  <c r="GT15" i="1" s="1"/>
  <c r="GW15" i="1" s="1"/>
  <c r="GZ15" i="1" s="1"/>
  <c r="HB15" i="1" s="1"/>
  <c r="HE15" i="1" s="1"/>
  <c r="HH15" i="1" s="1"/>
  <c r="HJ15" i="1" s="1"/>
  <c r="HM15" i="1" s="1"/>
  <c r="HP15" i="1" s="1"/>
  <c r="HR15" i="1" s="1"/>
  <c r="HU15" i="1" s="1"/>
  <c r="HX15" i="1" s="1"/>
  <c r="HZ15" i="1" s="1"/>
  <c r="IC15" i="1" s="1"/>
  <c r="IF15" i="1" s="1"/>
  <c r="IH15" i="1" s="1"/>
  <c r="IK15" i="1" s="1"/>
  <c r="IN15" i="1" s="1"/>
  <c r="IP15" i="1" s="1"/>
  <c r="IS15" i="1" s="1"/>
  <c r="IV15" i="1" s="1"/>
  <c r="IX15" i="1" s="1"/>
  <c r="JA15" i="1" s="1"/>
  <c r="JD15" i="1" s="1"/>
  <c r="JF15" i="1" s="1"/>
  <c r="JI15" i="1" s="1"/>
  <c r="JL15" i="1" s="1"/>
  <c r="JN15" i="1" s="1"/>
  <c r="JQ15" i="1" s="1"/>
  <c r="JT15" i="1" s="1"/>
  <c r="JV15" i="1" s="1"/>
  <c r="JY15" i="1" s="1"/>
  <c r="KB15" i="1" s="1"/>
  <c r="KD15" i="1" s="1"/>
  <c r="KG15" i="1" s="1"/>
  <c r="KJ15" i="1" s="1"/>
  <c r="KL15" i="1" s="1"/>
  <c r="KO15" i="1" s="1"/>
  <c r="KR15" i="1" s="1"/>
  <c r="KT15" i="1" s="1"/>
  <c r="KW15" i="1" s="1"/>
  <c r="KZ15" i="1" s="1"/>
  <c r="LB15" i="1" s="1"/>
  <c r="LE15" i="1" s="1"/>
  <c r="LH15" i="1" s="1"/>
  <c r="LJ15" i="1" s="1"/>
  <c r="LM15" i="1" s="1"/>
  <c r="LP15" i="1" s="1"/>
  <c r="LR15" i="1" s="1"/>
  <c r="LU15" i="1" s="1"/>
  <c r="LX15" i="1" s="1"/>
  <c r="LZ15" i="1" s="1"/>
  <c r="MC15" i="1" s="1"/>
  <c r="MF15" i="1" s="1"/>
  <c r="MH15" i="1" s="1"/>
  <c r="MK15" i="1" s="1"/>
  <c r="MN15" i="1" s="1"/>
  <c r="MP15" i="1" s="1"/>
  <c r="MS15" i="1" s="1"/>
  <c r="MV15" i="1" s="1"/>
  <c r="MX15" i="1" s="1"/>
  <c r="NA15" i="1" s="1"/>
  <c r="ND15" i="1" s="1"/>
  <c r="NF15" i="1" s="1"/>
  <c r="NI15" i="1" s="1"/>
  <c r="NL15" i="1" s="1"/>
  <c r="NN15" i="1" s="1"/>
  <c r="NQ15" i="1" s="1"/>
  <c r="NT15" i="1" s="1"/>
  <c r="NV15" i="1" s="1"/>
  <c r="NY15" i="1" s="1"/>
  <c r="OB15" i="1" s="1"/>
  <c r="OD15" i="1" s="1"/>
  <c r="OG15" i="1" s="1"/>
  <c r="OJ15" i="1" s="1"/>
  <c r="OL15" i="1" s="1"/>
  <c r="OO15" i="1" s="1"/>
  <c r="OR15" i="1" s="1"/>
  <c r="OT15" i="1" s="1"/>
  <c r="OW15" i="1" s="1"/>
  <c r="OZ15" i="1" s="1"/>
  <c r="PB15" i="1" s="1"/>
  <c r="PE15" i="1" s="1"/>
  <c r="PH15" i="1" s="1"/>
  <c r="PJ15" i="1" s="1"/>
  <c r="PM15" i="1" s="1"/>
  <c r="PP15" i="1" s="1"/>
  <c r="PR15" i="1" s="1"/>
  <c r="PU15" i="1" s="1"/>
  <c r="PX15" i="1" s="1"/>
  <c r="PZ15" i="1" s="1"/>
  <c r="QC15" i="1" s="1"/>
  <c r="QF15" i="1" s="1"/>
  <c r="QH15" i="1" s="1"/>
  <c r="QK15" i="1" s="1"/>
  <c r="QN15" i="1" s="1"/>
  <c r="QP15" i="1" s="1"/>
  <c r="QS15" i="1" s="1"/>
  <c r="QV15" i="1" s="1"/>
  <c r="QX15" i="1" s="1"/>
  <c r="RA15" i="1" s="1"/>
  <c r="RD15" i="1" s="1"/>
  <c r="RF15" i="1" s="1"/>
  <c r="RI15" i="1" s="1"/>
  <c r="RL15" i="1" s="1"/>
  <c r="RN15" i="1" s="1"/>
  <c r="RQ15" i="1" s="1"/>
  <c r="RT15" i="1" s="1"/>
  <c r="RV15" i="1" s="1"/>
  <c r="RY15" i="1" s="1"/>
  <c r="SB15" i="1" s="1"/>
  <c r="SD15" i="1" s="1"/>
  <c r="SG15" i="1" s="1"/>
  <c r="SJ15" i="1" s="1"/>
  <c r="SL15" i="1" s="1"/>
  <c r="SO15" i="1" s="1"/>
  <c r="SR15" i="1" s="1"/>
  <c r="ST15" i="1" s="1"/>
  <c r="SW15" i="1" s="1"/>
  <c r="SZ15" i="1" s="1"/>
  <c r="TB15" i="1" s="1"/>
  <c r="TE15" i="1" s="1"/>
  <c r="TH15" i="1" s="1"/>
  <c r="TJ15" i="1" s="1"/>
  <c r="TM15" i="1" s="1"/>
  <c r="TP15" i="1" s="1"/>
  <c r="TR15" i="1" s="1"/>
  <c r="TU15" i="1" s="1"/>
  <c r="TX15" i="1" s="1"/>
  <c r="TZ15" i="1" s="1"/>
  <c r="UC15" i="1" s="1"/>
  <c r="UF15" i="1" s="1"/>
  <c r="UH15" i="1" s="1"/>
  <c r="UK15" i="1" s="1"/>
  <c r="UN15" i="1" s="1"/>
  <c r="UP15" i="1" s="1"/>
  <c r="US15" i="1" s="1"/>
  <c r="UV15" i="1" s="1"/>
  <c r="UX15" i="1" s="1"/>
  <c r="VA15" i="1" s="1"/>
  <c r="VD15" i="1" s="1"/>
  <c r="VF15" i="1" s="1"/>
  <c r="VI15" i="1" s="1"/>
  <c r="VL15" i="1" s="1"/>
  <c r="VN15" i="1" s="1"/>
  <c r="VQ15" i="1" s="1"/>
  <c r="VT15" i="1" s="1"/>
  <c r="VV15" i="1" s="1"/>
  <c r="VY15" i="1" s="1"/>
  <c r="WB15" i="1" s="1"/>
  <c r="WD15" i="1" s="1"/>
  <c r="WG15" i="1" s="1"/>
  <c r="WJ15" i="1" s="1"/>
  <c r="WL15" i="1" s="1"/>
  <c r="WO15" i="1" s="1"/>
  <c r="WR15" i="1" s="1"/>
  <c r="WT15" i="1" s="1"/>
  <c r="WW15" i="1" s="1"/>
  <c r="WZ15" i="1" s="1"/>
  <c r="XB15" i="1" s="1"/>
  <c r="XE15" i="1" s="1"/>
  <c r="XH15" i="1" s="1"/>
  <c r="XJ15" i="1" s="1"/>
  <c r="XM15" i="1" s="1"/>
  <c r="XP15" i="1" s="1"/>
  <c r="XR15" i="1" s="1"/>
  <c r="P18" i="1"/>
  <c r="R18" i="1" s="1"/>
  <c r="U18" i="1" s="1"/>
  <c r="P17" i="1"/>
  <c r="R17" i="1" s="1"/>
  <c r="U17" i="1" s="1"/>
  <c r="X17" i="1" s="1"/>
  <c r="Z17" i="1" s="1"/>
  <c r="AC17" i="1" s="1"/>
  <c r="AF17" i="1" s="1"/>
  <c r="AH17" i="1" s="1"/>
  <c r="AK17" i="1" s="1"/>
  <c r="AN17" i="1" s="1"/>
  <c r="AP17" i="1" s="1"/>
  <c r="AS17" i="1" s="1"/>
  <c r="AV17" i="1" s="1"/>
  <c r="AX17" i="1" s="1"/>
  <c r="BA17" i="1" s="1"/>
  <c r="BD17" i="1" s="1"/>
  <c r="BF17" i="1" s="1"/>
  <c r="BI17" i="1" s="1"/>
  <c r="BL17" i="1" s="1"/>
  <c r="BN17" i="1" s="1"/>
  <c r="BQ17" i="1" s="1"/>
  <c r="BT17" i="1" s="1"/>
  <c r="BV17" i="1" s="1"/>
  <c r="BY17" i="1" s="1"/>
  <c r="CB17" i="1" s="1"/>
  <c r="CD17" i="1" s="1"/>
  <c r="CG17" i="1" s="1"/>
  <c r="CJ17" i="1" s="1"/>
  <c r="CL17" i="1" s="1"/>
  <c r="CO17" i="1" s="1"/>
  <c r="CR17" i="1" s="1"/>
  <c r="CT17" i="1" s="1"/>
  <c r="CW17" i="1" s="1"/>
  <c r="CZ17" i="1" s="1"/>
  <c r="DB17" i="1" s="1"/>
  <c r="DE17" i="1" s="1"/>
  <c r="DH17" i="1" s="1"/>
  <c r="DJ17" i="1" s="1"/>
  <c r="DM17" i="1" s="1"/>
  <c r="DP17" i="1" s="1"/>
  <c r="DR17" i="1" s="1"/>
  <c r="DU17" i="1" s="1"/>
  <c r="DX17" i="1" s="1"/>
  <c r="DZ17" i="1" s="1"/>
  <c r="EC17" i="1" s="1"/>
  <c r="EF17" i="1" s="1"/>
  <c r="EH17" i="1" s="1"/>
  <c r="EK17" i="1" s="1"/>
  <c r="EN17" i="1" s="1"/>
  <c r="EP17" i="1" s="1"/>
  <c r="ES17" i="1" s="1"/>
  <c r="EV17" i="1" s="1"/>
  <c r="EX17" i="1" s="1"/>
  <c r="FA17" i="1" s="1"/>
  <c r="FD17" i="1" s="1"/>
  <c r="FF17" i="1" s="1"/>
  <c r="FI17" i="1" s="1"/>
  <c r="FL17" i="1" s="1"/>
  <c r="FN17" i="1" s="1"/>
  <c r="FQ17" i="1" s="1"/>
  <c r="FT17" i="1" s="1"/>
  <c r="FV17" i="1" s="1"/>
  <c r="FY17" i="1" s="1"/>
  <c r="GB17" i="1" s="1"/>
  <c r="GD17" i="1" s="1"/>
  <c r="GG17" i="1" s="1"/>
  <c r="GJ17" i="1" s="1"/>
  <c r="GL17" i="1" s="1"/>
  <c r="GO17" i="1" s="1"/>
  <c r="GR17" i="1" s="1"/>
  <c r="GT17" i="1" s="1"/>
  <c r="GW17" i="1" s="1"/>
  <c r="GZ17" i="1" s="1"/>
  <c r="HB17" i="1" s="1"/>
  <c r="HE17" i="1" s="1"/>
  <c r="HH17" i="1" s="1"/>
  <c r="HJ17" i="1" s="1"/>
  <c r="HM17" i="1" s="1"/>
  <c r="HP17" i="1" s="1"/>
  <c r="HR17" i="1" s="1"/>
  <c r="HU17" i="1" s="1"/>
  <c r="HX17" i="1" s="1"/>
  <c r="HZ17" i="1" s="1"/>
  <c r="IC17" i="1" s="1"/>
  <c r="IF17" i="1" s="1"/>
  <c r="IH17" i="1" s="1"/>
  <c r="IK17" i="1" s="1"/>
  <c r="IN17" i="1" s="1"/>
  <c r="IP17" i="1" s="1"/>
  <c r="IS17" i="1" s="1"/>
  <c r="IV17" i="1" s="1"/>
  <c r="IX17" i="1" s="1"/>
  <c r="JA17" i="1" s="1"/>
  <c r="JD17" i="1" s="1"/>
  <c r="JF17" i="1" s="1"/>
  <c r="JI17" i="1" s="1"/>
  <c r="JL17" i="1" s="1"/>
  <c r="JN17" i="1" s="1"/>
  <c r="JQ17" i="1" s="1"/>
  <c r="JT17" i="1" s="1"/>
  <c r="JV17" i="1" s="1"/>
  <c r="JY17" i="1" s="1"/>
  <c r="KB17" i="1" s="1"/>
  <c r="KD17" i="1" s="1"/>
  <c r="KG17" i="1" s="1"/>
  <c r="KJ17" i="1" s="1"/>
  <c r="KL17" i="1" s="1"/>
  <c r="KO17" i="1" s="1"/>
  <c r="KR17" i="1" s="1"/>
  <c r="KT17" i="1" s="1"/>
  <c r="KW17" i="1" s="1"/>
  <c r="KZ17" i="1" s="1"/>
  <c r="LB17" i="1" s="1"/>
  <c r="LE17" i="1" s="1"/>
  <c r="LH17" i="1" s="1"/>
  <c r="LJ17" i="1" s="1"/>
  <c r="LM17" i="1" s="1"/>
  <c r="LP17" i="1" s="1"/>
  <c r="LR17" i="1" s="1"/>
  <c r="LU17" i="1" s="1"/>
  <c r="LX17" i="1" s="1"/>
  <c r="LZ17" i="1" s="1"/>
  <c r="MC17" i="1" s="1"/>
  <c r="MF17" i="1" s="1"/>
  <c r="MH17" i="1" s="1"/>
  <c r="MK17" i="1" s="1"/>
  <c r="MN17" i="1" s="1"/>
  <c r="MP17" i="1" s="1"/>
  <c r="MS17" i="1" s="1"/>
  <c r="MV17" i="1" s="1"/>
  <c r="MX17" i="1" s="1"/>
  <c r="NA17" i="1" s="1"/>
  <c r="ND17" i="1" s="1"/>
  <c r="NF17" i="1" s="1"/>
  <c r="NI17" i="1" s="1"/>
  <c r="NL17" i="1" s="1"/>
  <c r="NN17" i="1" s="1"/>
  <c r="NQ17" i="1" s="1"/>
  <c r="NT17" i="1" s="1"/>
  <c r="NV17" i="1" s="1"/>
  <c r="NY17" i="1" s="1"/>
  <c r="OB17" i="1" s="1"/>
  <c r="OD17" i="1" s="1"/>
  <c r="OG17" i="1" s="1"/>
  <c r="OJ17" i="1" s="1"/>
  <c r="OL17" i="1" s="1"/>
  <c r="OO17" i="1" s="1"/>
  <c r="OR17" i="1" s="1"/>
  <c r="OT17" i="1" s="1"/>
  <c r="OW17" i="1" s="1"/>
  <c r="OZ17" i="1" s="1"/>
  <c r="PB17" i="1" s="1"/>
  <c r="PE17" i="1" s="1"/>
  <c r="PH17" i="1" s="1"/>
  <c r="PJ17" i="1" s="1"/>
  <c r="PM17" i="1" s="1"/>
  <c r="PP17" i="1" s="1"/>
  <c r="PR17" i="1" s="1"/>
  <c r="PU17" i="1" s="1"/>
  <c r="PX17" i="1" s="1"/>
  <c r="PZ17" i="1" s="1"/>
  <c r="QC17" i="1" s="1"/>
  <c r="QF17" i="1" s="1"/>
  <c r="QH17" i="1" s="1"/>
  <c r="QK17" i="1" s="1"/>
  <c r="QN17" i="1" s="1"/>
  <c r="QP17" i="1" s="1"/>
  <c r="QS17" i="1" s="1"/>
  <c r="QV17" i="1" s="1"/>
  <c r="QX17" i="1" s="1"/>
  <c r="RA17" i="1" s="1"/>
  <c r="RD17" i="1" s="1"/>
  <c r="RF17" i="1" s="1"/>
  <c r="RI17" i="1" s="1"/>
  <c r="RL17" i="1" s="1"/>
  <c r="RN17" i="1" s="1"/>
  <c r="RQ17" i="1" s="1"/>
  <c r="RT17" i="1" s="1"/>
  <c r="RV17" i="1" s="1"/>
  <c r="RY17" i="1" s="1"/>
  <c r="SB17" i="1" s="1"/>
  <c r="SD17" i="1" s="1"/>
  <c r="SG17" i="1" s="1"/>
  <c r="SJ17" i="1" s="1"/>
  <c r="SL17" i="1" s="1"/>
  <c r="SO17" i="1" s="1"/>
  <c r="SR17" i="1" s="1"/>
  <c r="ST17" i="1" s="1"/>
  <c r="SW17" i="1" s="1"/>
  <c r="SZ17" i="1" s="1"/>
  <c r="TB17" i="1" s="1"/>
  <c r="TE17" i="1" s="1"/>
  <c r="TH17" i="1" s="1"/>
  <c r="TJ17" i="1" s="1"/>
  <c r="TM17" i="1" s="1"/>
  <c r="TP17" i="1" s="1"/>
  <c r="TR17" i="1" s="1"/>
  <c r="TU17" i="1" s="1"/>
  <c r="TX17" i="1" s="1"/>
  <c r="TZ17" i="1" s="1"/>
  <c r="UC17" i="1" s="1"/>
  <c r="UF17" i="1" s="1"/>
  <c r="UH17" i="1" s="1"/>
  <c r="UK17" i="1" s="1"/>
  <c r="UN17" i="1" s="1"/>
  <c r="UP17" i="1" s="1"/>
  <c r="US17" i="1" s="1"/>
  <c r="UV17" i="1" s="1"/>
  <c r="UX17" i="1" s="1"/>
  <c r="VA17" i="1" s="1"/>
  <c r="VD17" i="1" s="1"/>
  <c r="VF17" i="1" s="1"/>
  <c r="VI17" i="1" s="1"/>
  <c r="VL17" i="1" s="1"/>
  <c r="VN17" i="1" s="1"/>
  <c r="VQ17" i="1" s="1"/>
  <c r="VT17" i="1" s="1"/>
  <c r="VV17" i="1" s="1"/>
  <c r="VY17" i="1" s="1"/>
  <c r="WB17" i="1" s="1"/>
  <c r="WD17" i="1" s="1"/>
  <c r="WG17" i="1" s="1"/>
  <c r="WJ17" i="1" s="1"/>
  <c r="WL17" i="1" s="1"/>
  <c r="WO17" i="1" s="1"/>
  <c r="WR17" i="1" s="1"/>
  <c r="WT17" i="1" s="1"/>
  <c r="WW17" i="1" s="1"/>
  <c r="WZ17" i="1" s="1"/>
  <c r="XB17" i="1" s="1"/>
  <c r="XE17" i="1" s="1"/>
  <c r="XH17" i="1" s="1"/>
  <c r="XJ17" i="1" s="1"/>
  <c r="XM17" i="1" s="1"/>
  <c r="XP17" i="1" s="1"/>
  <c r="XR17" i="1" s="1"/>
  <c r="P13" i="1"/>
  <c r="R13" i="1" s="1"/>
  <c r="U13" i="1" s="1"/>
  <c r="X13" i="1" s="1"/>
  <c r="Z13" i="1" s="1"/>
  <c r="AC13" i="1" s="1"/>
  <c r="AF13" i="1" s="1"/>
  <c r="AH13" i="1" s="1"/>
  <c r="AK13" i="1" s="1"/>
  <c r="AN13" i="1" s="1"/>
  <c r="AP13" i="1" s="1"/>
  <c r="AS13" i="1" s="1"/>
  <c r="AV13" i="1" s="1"/>
  <c r="AX13" i="1" s="1"/>
  <c r="BA13" i="1" s="1"/>
  <c r="BD13" i="1" s="1"/>
  <c r="BF13" i="1" s="1"/>
  <c r="BI13" i="1" s="1"/>
  <c r="BL13" i="1" s="1"/>
  <c r="BN13" i="1" s="1"/>
  <c r="BQ13" i="1" s="1"/>
  <c r="BT13" i="1" s="1"/>
  <c r="BV13" i="1" s="1"/>
  <c r="BY13" i="1" s="1"/>
  <c r="CB13" i="1" s="1"/>
  <c r="CD13" i="1" s="1"/>
  <c r="CG13" i="1" s="1"/>
  <c r="CJ13" i="1" s="1"/>
  <c r="CL13" i="1" s="1"/>
  <c r="CO13" i="1" s="1"/>
  <c r="CR13" i="1" s="1"/>
  <c r="CT13" i="1" s="1"/>
  <c r="CW13" i="1" s="1"/>
  <c r="CZ13" i="1" s="1"/>
  <c r="DB13" i="1" s="1"/>
  <c r="DE13" i="1" s="1"/>
  <c r="DH13" i="1" s="1"/>
  <c r="DJ13" i="1" s="1"/>
  <c r="DM13" i="1" s="1"/>
  <c r="DP13" i="1" s="1"/>
  <c r="DR13" i="1" s="1"/>
  <c r="DU13" i="1" s="1"/>
  <c r="DX13" i="1" s="1"/>
  <c r="DZ13" i="1" s="1"/>
  <c r="EC13" i="1" s="1"/>
  <c r="EF13" i="1" s="1"/>
  <c r="EH13" i="1" s="1"/>
  <c r="EK13" i="1" s="1"/>
  <c r="EN13" i="1" s="1"/>
  <c r="EP13" i="1" s="1"/>
  <c r="ES13" i="1" s="1"/>
  <c r="EV13" i="1" s="1"/>
  <c r="EX13" i="1" s="1"/>
  <c r="FA13" i="1" s="1"/>
  <c r="FD13" i="1" s="1"/>
  <c r="FF13" i="1" s="1"/>
  <c r="FI13" i="1" s="1"/>
  <c r="FL13" i="1" s="1"/>
  <c r="FN13" i="1" s="1"/>
  <c r="FQ13" i="1" s="1"/>
  <c r="FT13" i="1" s="1"/>
  <c r="FV13" i="1" s="1"/>
  <c r="FY13" i="1" s="1"/>
  <c r="GB13" i="1" s="1"/>
  <c r="GD13" i="1" s="1"/>
  <c r="GG13" i="1" s="1"/>
  <c r="GJ13" i="1" s="1"/>
  <c r="GL13" i="1" s="1"/>
  <c r="GO13" i="1" s="1"/>
  <c r="GR13" i="1" s="1"/>
  <c r="GT13" i="1" s="1"/>
  <c r="GW13" i="1" s="1"/>
  <c r="GZ13" i="1" s="1"/>
  <c r="HB13" i="1" s="1"/>
  <c r="HE13" i="1" s="1"/>
  <c r="HH13" i="1" s="1"/>
  <c r="HJ13" i="1" s="1"/>
  <c r="HM13" i="1" s="1"/>
  <c r="HP13" i="1" s="1"/>
  <c r="HR13" i="1" s="1"/>
  <c r="HU13" i="1" s="1"/>
  <c r="HX13" i="1" s="1"/>
  <c r="HZ13" i="1" s="1"/>
  <c r="IC13" i="1" s="1"/>
  <c r="IF13" i="1" s="1"/>
  <c r="IH13" i="1" s="1"/>
  <c r="IK13" i="1" s="1"/>
  <c r="IN13" i="1" s="1"/>
  <c r="IP13" i="1" s="1"/>
  <c r="IS13" i="1" s="1"/>
  <c r="IV13" i="1" s="1"/>
  <c r="IX13" i="1" s="1"/>
  <c r="JA13" i="1" s="1"/>
  <c r="JD13" i="1" s="1"/>
  <c r="JF13" i="1" s="1"/>
  <c r="JI13" i="1" s="1"/>
  <c r="JL13" i="1" s="1"/>
  <c r="JN13" i="1" s="1"/>
  <c r="JQ13" i="1" s="1"/>
  <c r="JT13" i="1" s="1"/>
  <c r="JV13" i="1" s="1"/>
  <c r="JY13" i="1" s="1"/>
  <c r="KB13" i="1" s="1"/>
  <c r="KD13" i="1" s="1"/>
  <c r="KG13" i="1" s="1"/>
  <c r="KJ13" i="1" s="1"/>
  <c r="KL13" i="1" s="1"/>
  <c r="KO13" i="1" s="1"/>
  <c r="KR13" i="1" s="1"/>
  <c r="KT13" i="1" s="1"/>
  <c r="KW13" i="1" s="1"/>
  <c r="KZ13" i="1" s="1"/>
  <c r="LB13" i="1" s="1"/>
  <c r="LE13" i="1" s="1"/>
  <c r="LH13" i="1" s="1"/>
  <c r="LJ13" i="1" s="1"/>
  <c r="LM13" i="1" s="1"/>
  <c r="LP13" i="1" s="1"/>
  <c r="LR13" i="1" s="1"/>
  <c r="LU13" i="1" s="1"/>
  <c r="LX13" i="1" s="1"/>
  <c r="LZ13" i="1" s="1"/>
  <c r="MC13" i="1" s="1"/>
  <c r="MF13" i="1" s="1"/>
  <c r="MH13" i="1" s="1"/>
  <c r="MK13" i="1" s="1"/>
  <c r="MN13" i="1" s="1"/>
  <c r="MP13" i="1" s="1"/>
  <c r="MS13" i="1" s="1"/>
  <c r="MV13" i="1" s="1"/>
  <c r="MX13" i="1" s="1"/>
  <c r="NA13" i="1" s="1"/>
  <c r="ND13" i="1" s="1"/>
  <c r="NF13" i="1" s="1"/>
  <c r="NI13" i="1" s="1"/>
  <c r="NL13" i="1" s="1"/>
  <c r="NN13" i="1" s="1"/>
  <c r="NQ13" i="1" s="1"/>
  <c r="NT13" i="1" s="1"/>
  <c r="NV13" i="1" s="1"/>
  <c r="NY13" i="1" s="1"/>
  <c r="OB13" i="1" s="1"/>
  <c r="OD13" i="1" s="1"/>
  <c r="OG13" i="1" s="1"/>
  <c r="OJ13" i="1" s="1"/>
  <c r="OL13" i="1" s="1"/>
  <c r="OO13" i="1" s="1"/>
  <c r="OR13" i="1" s="1"/>
  <c r="OT13" i="1" s="1"/>
  <c r="OW13" i="1" s="1"/>
  <c r="OZ13" i="1" s="1"/>
  <c r="PB13" i="1" s="1"/>
  <c r="PE13" i="1" s="1"/>
  <c r="PH13" i="1" s="1"/>
  <c r="PJ13" i="1" s="1"/>
  <c r="PM13" i="1" s="1"/>
  <c r="PP13" i="1" s="1"/>
  <c r="PR13" i="1" s="1"/>
  <c r="PU13" i="1" s="1"/>
  <c r="PX13" i="1" s="1"/>
  <c r="PZ13" i="1" s="1"/>
  <c r="QC13" i="1" s="1"/>
  <c r="QF13" i="1" s="1"/>
  <c r="QH13" i="1" s="1"/>
  <c r="QK13" i="1" s="1"/>
  <c r="QN13" i="1" s="1"/>
  <c r="QP13" i="1" s="1"/>
  <c r="QS13" i="1" s="1"/>
  <c r="QV13" i="1" s="1"/>
  <c r="QX13" i="1" s="1"/>
  <c r="RA13" i="1" s="1"/>
  <c r="RD13" i="1" s="1"/>
  <c r="RF13" i="1" s="1"/>
  <c r="RI13" i="1" s="1"/>
  <c r="RL13" i="1" s="1"/>
  <c r="RN13" i="1" s="1"/>
  <c r="RQ13" i="1" s="1"/>
  <c r="RT13" i="1" s="1"/>
  <c r="RV13" i="1" s="1"/>
  <c r="RY13" i="1" s="1"/>
  <c r="SB13" i="1" s="1"/>
  <c r="SD13" i="1" s="1"/>
  <c r="SG13" i="1" s="1"/>
  <c r="SJ13" i="1" s="1"/>
  <c r="SL13" i="1" s="1"/>
  <c r="SO13" i="1" s="1"/>
  <c r="SR13" i="1" s="1"/>
  <c r="ST13" i="1" s="1"/>
  <c r="SW13" i="1" s="1"/>
  <c r="SZ13" i="1" s="1"/>
  <c r="TB13" i="1" s="1"/>
  <c r="TE13" i="1" s="1"/>
  <c r="TH13" i="1" s="1"/>
  <c r="TJ13" i="1" s="1"/>
  <c r="TM13" i="1" s="1"/>
  <c r="TP13" i="1" s="1"/>
  <c r="TR13" i="1" s="1"/>
  <c r="TU13" i="1" s="1"/>
  <c r="TX13" i="1" s="1"/>
  <c r="TZ13" i="1" s="1"/>
  <c r="UC13" i="1" s="1"/>
  <c r="UF13" i="1" s="1"/>
  <c r="UH13" i="1" s="1"/>
  <c r="UK13" i="1" s="1"/>
  <c r="UN13" i="1" s="1"/>
  <c r="UP13" i="1" s="1"/>
  <c r="US13" i="1" s="1"/>
  <c r="UV13" i="1" s="1"/>
  <c r="UX13" i="1" s="1"/>
  <c r="VA13" i="1" s="1"/>
  <c r="VD13" i="1" s="1"/>
  <c r="VF13" i="1" s="1"/>
  <c r="VI13" i="1" s="1"/>
  <c r="VL13" i="1" s="1"/>
  <c r="VN13" i="1" s="1"/>
  <c r="VQ13" i="1" s="1"/>
  <c r="VT13" i="1" s="1"/>
  <c r="VV13" i="1" s="1"/>
  <c r="VY13" i="1" s="1"/>
  <c r="WB13" i="1" s="1"/>
  <c r="WD13" i="1" s="1"/>
  <c r="WG13" i="1" s="1"/>
  <c r="WJ13" i="1" s="1"/>
  <c r="WL13" i="1" s="1"/>
  <c r="WO13" i="1" s="1"/>
  <c r="WR13" i="1" s="1"/>
  <c r="WT13" i="1" s="1"/>
  <c r="WW13" i="1" s="1"/>
  <c r="WZ13" i="1" s="1"/>
  <c r="XB13" i="1" s="1"/>
  <c r="XE13" i="1" s="1"/>
  <c r="XH13" i="1" s="1"/>
  <c r="XJ13" i="1" s="1"/>
  <c r="XM13" i="1" s="1"/>
  <c r="XP13" i="1" s="1"/>
  <c r="XR13" i="1" s="1"/>
  <c r="R7" i="1"/>
  <c r="U7" i="1" s="1"/>
  <c r="X7" i="1" s="1"/>
  <c r="Z7" i="1" s="1"/>
  <c r="AC7" i="1" s="1"/>
  <c r="AF7" i="1" s="1"/>
  <c r="AH7" i="1" s="1"/>
  <c r="AK7" i="1" s="1"/>
  <c r="AN7" i="1" s="1"/>
  <c r="AP7" i="1" s="1"/>
  <c r="AS7" i="1" s="1"/>
  <c r="AV7" i="1" s="1"/>
  <c r="AX7" i="1" s="1"/>
  <c r="BA7" i="1" s="1"/>
  <c r="BD7" i="1" s="1"/>
  <c r="BF7" i="1" s="1"/>
  <c r="BI7" i="1" s="1"/>
  <c r="BL7" i="1" s="1"/>
  <c r="BN7" i="1" s="1"/>
  <c r="BQ7" i="1" s="1"/>
  <c r="BT7" i="1" s="1"/>
  <c r="BV7" i="1" s="1"/>
  <c r="BY7" i="1" s="1"/>
  <c r="CB7" i="1" s="1"/>
  <c r="CD7" i="1" s="1"/>
  <c r="CG7" i="1" s="1"/>
  <c r="CJ7" i="1" s="1"/>
  <c r="CL7" i="1" s="1"/>
  <c r="CO7" i="1" s="1"/>
  <c r="CR7" i="1" s="1"/>
  <c r="CT7" i="1" s="1"/>
  <c r="CW7" i="1" s="1"/>
  <c r="CZ7" i="1" s="1"/>
  <c r="DB7" i="1" s="1"/>
  <c r="DE7" i="1" s="1"/>
  <c r="DH7" i="1" s="1"/>
  <c r="DJ7" i="1" s="1"/>
  <c r="DM7" i="1" s="1"/>
  <c r="DP7" i="1" s="1"/>
  <c r="DR7" i="1" s="1"/>
  <c r="DU7" i="1" s="1"/>
  <c r="DX7" i="1" s="1"/>
  <c r="DZ7" i="1" s="1"/>
  <c r="EC7" i="1" s="1"/>
  <c r="EF7" i="1" s="1"/>
  <c r="EH7" i="1" s="1"/>
  <c r="EK7" i="1" s="1"/>
  <c r="EN7" i="1" s="1"/>
  <c r="EP7" i="1" s="1"/>
  <c r="ES7" i="1" s="1"/>
  <c r="EV7" i="1" s="1"/>
  <c r="EX7" i="1" s="1"/>
  <c r="FA7" i="1" s="1"/>
  <c r="FD7" i="1" s="1"/>
  <c r="FF7" i="1" s="1"/>
  <c r="FI7" i="1" s="1"/>
  <c r="FL7" i="1" s="1"/>
  <c r="FN7" i="1" s="1"/>
  <c r="FQ7" i="1" s="1"/>
  <c r="FT7" i="1" s="1"/>
  <c r="FV7" i="1" s="1"/>
  <c r="FY7" i="1" s="1"/>
  <c r="GB7" i="1" s="1"/>
  <c r="GD7" i="1" s="1"/>
  <c r="GG7" i="1" s="1"/>
  <c r="GJ7" i="1" s="1"/>
  <c r="GL7" i="1" s="1"/>
  <c r="GO7" i="1" s="1"/>
  <c r="GR7" i="1" s="1"/>
  <c r="GT7" i="1" s="1"/>
  <c r="GW7" i="1" s="1"/>
  <c r="GZ7" i="1" s="1"/>
  <c r="HB7" i="1" s="1"/>
  <c r="HE7" i="1" s="1"/>
  <c r="HH7" i="1" s="1"/>
  <c r="HJ7" i="1" s="1"/>
  <c r="HM7" i="1" s="1"/>
  <c r="HP7" i="1" s="1"/>
  <c r="HR7" i="1" s="1"/>
  <c r="HU7" i="1" s="1"/>
  <c r="HX7" i="1" s="1"/>
  <c r="HZ7" i="1" s="1"/>
  <c r="IC7" i="1" s="1"/>
  <c r="IF7" i="1" s="1"/>
  <c r="IH7" i="1" s="1"/>
  <c r="IK7" i="1" s="1"/>
  <c r="IN7" i="1" s="1"/>
  <c r="IP7" i="1" s="1"/>
  <c r="IS7" i="1" s="1"/>
  <c r="IV7" i="1" s="1"/>
  <c r="IX7" i="1" s="1"/>
  <c r="JA7" i="1" s="1"/>
  <c r="JD7" i="1" s="1"/>
  <c r="JF7" i="1" s="1"/>
  <c r="JI7" i="1" s="1"/>
  <c r="JL7" i="1" s="1"/>
  <c r="JN7" i="1" s="1"/>
  <c r="JQ7" i="1" s="1"/>
  <c r="JT7" i="1" s="1"/>
  <c r="JV7" i="1" s="1"/>
  <c r="JY7" i="1" s="1"/>
  <c r="KB7" i="1" s="1"/>
  <c r="KD7" i="1" s="1"/>
  <c r="KG7" i="1" s="1"/>
  <c r="KJ7" i="1" s="1"/>
  <c r="KL7" i="1" s="1"/>
  <c r="KO7" i="1" s="1"/>
  <c r="KR7" i="1" s="1"/>
  <c r="KT7" i="1" s="1"/>
  <c r="KW7" i="1" s="1"/>
  <c r="KZ7" i="1" s="1"/>
  <c r="LB7" i="1" s="1"/>
  <c r="LE7" i="1" s="1"/>
  <c r="LH7" i="1" s="1"/>
  <c r="LJ7" i="1" s="1"/>
  <c r="LM7" i="1" s="1"/>
  <c r="LP7" i="1" s="1"/>
  <c r="LR7" i="1" s="1"/>
  <c r="LU7" i="1" s="1"/>
  <c r="LX7" i="1" s="1"/>
  <c r="LZ7" i="1" s="1"/>
  <c r="MC7" i="1" s="1"/>
  <c r="MF7" i="1" s="1"/>
  <c r="MH7" i="1" s="1"/>
  <c r="MK7" i="1" s="1"/>
  <c r="MN7" i="1" s="1"/>
  <c r="MP7" i="1" s="1"/>
  <c r="MS7" i="1" s="1"/>
  <c r="MV7" i="1" s="1"/>
  <c r="MX7" i="1" s="1"/>
  <c r="NA7" i="1" s="1"/>
  <c r="ND7" i="1" s="1"/>
  <c r="NF7" i="1" s="1"/>
  <c r="NI7" i="1" s="1"/>
  <c r="NL7" i="1" s="1"/>
  <c r="NN7" i="1" s="1"/>
  <c r="NQ7" i="1" s="1"/>
  <c r="NT7" i="1" s="1"/>
  <c r="NV7" i="1" s="1"/>
  <c r="NY7" i="1" s="1"/>
  <c r="OB7" i="1" s="1"/>
  <c r="OD7" i="1" s="1"/>
  <c r="OG7" i="1" s="1"/>
  <c r="OJ7" i="1" s="1"/>
  <c r="OL7" i="1" s="1"/>
  <c r="OO7" i="1" s="1"/>
  <c r="OR7" i="1" s="1"/>
  <c r="OT7" i="1" s="1"/>
  <c r="OW7" i="1" s="1"/>
  <c r="OZ7" i="1" s="1"/>
  <c r="PB7" i="1" s="1"/>
  <c r="PE7" i="1" s="1"/>
  <c r="PH7" i="1" s="1"/>
  <c r="PJ7" i="1" s="1"/>
  <c r="PM7" i="1" s="1"/>
  <c r="PP7" i="1" s="1"/>
  <c r="PR7" i="1" s="1"/>
  <c r="PU7" i="1" s="1"/>
  <c r="PX7" i="1" s="1"/>
  <c r="PZ7" i="1" s="1"/>
  <c r="QC7" i="1" s="1"/>
  <c r="QF7" i="1" s="1"/>
  <c r="QH7" i="1" s="1"/>
  <c r="QK7" i="1" s="1"/>
  <c r="QN7" i="1" s="1"/>
  <c r="QP7" i="1" s="1"/>
  <c r="QS7" i="1" s="1"/>
  <c r="QV7" i="1" s="1"/>
  <c r="QX7" i="1" s="1"/>
  <c r="RA7" i="1" s="1"/>
  <c r="RD7" i="1" s="1"/>
  <c r="RF7" i="1" s="1"/>
  <c r="RI7" i="1" s="1"/>
  <c r="RL7" i="1" s="1"/>
  <c r="RN7" i="1" s="1"/>
  <c r="RQ7" i="1" s="1"/>
  <c r="RT7" i="1" s="1"/>
  <c r="RV7" i="1" s="1"/>
  <c r="RY7" i="1" s="1"/>
  <c r="SB7" i="1" s="1"/>
  <c r="SD7" i="1" s="1"/>
  <c r="SG7" i="1" s="1"/>
  <c r="SJ7" i="1" s="1"/>
  <c r="SL7" i="1" s="1"/>
  <c r="SO7" i="1" s="1"/>
  <c r="SR7" i="1" s="1"/>
  <c r="ST7" i="1" s="1"/>
  <c r="SW7" i="1" s="1"/>
  <c r="SZ7" i="1" s="1"/>
  <c r="TB7" i="1" s="1"/>
  <c r="TE7" i="1" s="1"/>
  <c r="TH7" i="1" s="1"/>
  <c r="TJ7" i="1" s="1"/>
  <c r="TM7" i="1" s="1"/>
  <c r="TP7" i="1" s="1"/>
  <c r="TR7" i="1" s="1"/>
  <c r="TU7" i="1" s="1"/>
  <c r="TX7" i="1" s="1"/>
  <c r="TZ7" i="1" s="1"/>
  <c r="UC7" i="1" s="1"/>
  <c r="UF7" i="1" s="1"/>
  <c r="UH7" i="1" s="1"/>
  <c r="UK7" i="1" s="1"/>
  <c r="UN7" i="1" s="1"/>
  <c r="UP7" i="1" s="1"/>
  <c r="US7" i="1" s="1"/>
  <c r="UV7" i="1" s="1"/>
  <c r="UX7" i="1" s="1"/>
  <c r="VA7" i="1" s="1"/>
  <c r="VD7" i="1" s="1"/>
  <c r="VF7" i="1" s="1"/>
  <c r="VI7" i="1" s="1"/>
  <c r="VL7" i="1" s="1"/>
  <c r="VN7" i="1" s="1"/>
  <c r="VQ7" i="1" s="1"/>
  <c r="VT7" i="1" s="1"/>
  <c r="VV7" i="1" s="1"/>
  <c r="VY7" i="1" s="1"/>
  <c r="WB7" i="1" s="1"/>
  <c r="WD7" i="1" s="1"/>
  <c r="WG7" i="1" s="1"/>
  <c r="WJ7" i="1" s="1"/>
  <c r="WL7" i="1" s="1"/>
  <c r="WO7" i="1" s="1"/>
  <c r="WR7" i="1" s="1"/>
  <c r="WT7" i="1" s="1"/>
  <c r="WW7" i="1" s="1"/>
  <c r="WZ7" i="1" s="1"/>
  <c r="XB7" i="1" s="1"/>
  <c r="XE7" i="1" s="1"/>
  <c r="XH7" i="1" s="1"/>
  <c r="XJ7" i="1" s="1"/>
  <c r="XM7" i="1" s="1"/>
  <c r="XP7" i="1" s="1"/>
  <c r="XR7" i="1" s="1"/>
  <c r="P4" i="1"/>
  <c r="R4" i="1" s="1"/>
  <c r="U4" i="1" s="1"/>
  <c r="X4" i="1" s="1"/>
  <c r="Z4" i="1" s="1"/>
  <c r="AC4" i="1" s="1"/>
  <c r="AF4" i="1" s="1"/>
  <c r="AH4" i="1" s="1"/>
  <c r="AK4" i="1" s="1"/>
  <c r="AN4" i="1" s="1"/>
  <c r="AP4" i="1" s="1"/>
  <c r="AS4" i="1" s="1"/>
  <c r="AV4" i="1" s="1"/>
  <c r="AX4" i="1" s="1"/>
  <c r="BA4" i="1" s="1"/>
  <c r="BD4" i="1" s="1"/>
  <c r="BF4" i="1" s="1"/>
  <c r="BI4" i="1" s="1"/>
  <c r="BL4" i="1" s="1"/>
  <c r="BN4" i="1" s="1"/>
  <c r="BQ4" i="1" s="1"/>
  <c r="BT4" i="1" s="1"/>
  <c r="BV4" i="1" s="1"/>
  <c r="BY4" i="1" s="1"/>
  <c r="CB4" i="1" s="1"/>
  <c r="CD4" i="1" s="1"/>
  <c r="CG4" i="1" s="1"/>
  <c r="CJ4" i="1" s="1"/>
  <c r="CL4" i="1" s="1"/>
  <c r="CO4" i="1" s="1"/>
  <c r="CR4" i="1" s="1"/>
  <c r="CT4" i="1" s="1"/>
  <c r="CW4" i="1" s="1"/>
  <c r="CZ4" i="1" s="1"/>
  <c r="DB4" i="1" s="1"/>
  <c r="DE4" i="1" s="1"/>
  <c r="DH4" i="1" s="1"/>
  <c r="DJ4" i="1" s="1"/>
  <c r="DM4" i="1" s="1"/>
  <c r="DP4" i="1" s="1"/>
  <c r="DR4" i="1" s="1"/>
  <c r="DU4" i="1" s="1"/>
  <c r="DX4" i="1" s="1"/>
  <c r="DZ4" i="1" s="1"/>
  <c r="EC4" i="1" s="1"/>
  <c r="P6" i="1"/>
  <c r="R6" i="1" s="1"/>
  <c r="U6" i="1" s="1"/>
  <c r="X6" i="1" s="1"/>
  <c r="Z6" i="1" s="1"/>
  <c r="AC6" i="1" s="1"/>
  <c r="AF6" i="1" s="1"/>
  <c r="AH6" i="1" s="1"/>
  <c r="AK6" i="1" s="1"/>
  <c r="AN6" i="1" s="1"/>
  <c r="AP6" i="1" s="1"/>
  <c r="AS6" i="1" s="1"/>
  <c r="AV6" i="1" s="1"/>
  <c r="AX6" i="1" s="1"/>
  <c r="BA6" i="1" s="1"/>
  <c r="BD6" i="1" s="1"/>
  <c r="BF6" i="1" s="1"/>
  <c r="BI6" i="1" s="1"/>
  <c r="BL6" i="1" s="1"/>
  <c r="BN6" i="1" s="1"/>
  <c r="BQ6" i="1" s="1"/>
  <c r="BT6" i="1" s="1"/>
  <c r="BV6" i="1" s="1"/>
  <c r="BY6" i="1" s="1"/>
  <c r="CB6" i="1" s="1"/>
  <c r="CD6" i="1" s="1"/>
  <c r="CG6" i="1" s="1"/>
  <c r="CJ6" i="1" s="1"/>
  <c r="CL6" i="1" s="1"/>
  <c r="CO6" i="1" s="1"/>
  <c r="CR6" i="1" s="1"/>
  <c r="CT6" i="1" s="1"/>
  <c r="CW6" i="1" s="1"/>
  <c r="CZ6" i="1" s="1"/>
  <c r="DB6" i="1" s="1"/>
  <c r="DE6" i="1" s="1"/>
  <c r="DH6" i="1" s="1"/>
  <c r="DJ6" i="1" s="1"/>
  <c r="DM6" i="1" s="1"/>
  <c r="DP6" i="1" s="1"/>
  <c r="DR6" i="1" s="1"/>
  <c r="DU6" i="1" s="1"/>
  <c r="DX6" i="1" s="1"/>
  <c r="DZ6" i="1" s="1"/>
  <c r="EC6" i="1" s="1"/>
  <c r="EF6" i="1" s="1"/>
  <c r="EH6" i="1" s="1"/>
  <c r="EK6" i="1" s="1"/>
  <c r="EN6" i="1" s="1"/>
  <c r="EP6" i="1" s="1"/>
  <c r="ES6" i="1" s="1"/>
  <c r="EV6" i="1" s="1"/>
  <c r="EX6" i="1" s="1"/>
  <c r="FA6" i="1" s="1"/>
  <c r="FD6" i="1" s="1"/>
  <c r="FF6" i="1" s="1"/>
  <c r="FI6" i="1" s="1"/>
  <c r="FL6" i="1" s="1"/>
  <c r="FN6" i="1" s="1"/>
  <c r="FQ6" i="1" s="1"/>
  <c r="FT6" i="1" s="1"/>
  <c r="FV6" i="1" s="1"/>
  <c r="FY6" i="1" s="1"/>
  <c r="GB6" i="1" s="1"/>
  <c r="GD6" i="1" s="1"/>
  <c r="GG6" i="1" s="1"/>
  <c r="GJ6" i="1" s="1"/>
  <c r="GL6" i="1" s="1"/>
  <c r="GO6" i="1" s="1"/>
  <c r="GR6" i="1" s="1"/>
  <c r="GT6" i="1" s="1"/>
  <c r="GW6" i="1" s="1"/>
  <c r="GZ6" i="1" s="1"/>
  <c r="HB6" i="1" s="1"/>
  <c r="HE6" i="1" s="1"/>
  <c r="HH6" i="1" s="1"/>
  <c r="HJ6" i="1" s="1"/>
  <c r="HM6" i="1" s="1"/>
  <c r="HP6" i="1" s="1"/>
  <c r="HR6" i="1" s="1"/>
  <c r="HU6" i="1" s="1"/>
  <c r="HX6" i="1" s="1"/>
  <c r="HZ6" i="1" s="1"/>
  <c r="IC6" i="1" s="1"/>
  <c r="IF6" i="1" s="1"/>
  <c r="IH6" i="1" s="1"/>
  <c r="IK6" i="1" s="1"/>
  <c r="IN6" i="1" s="1"/>
  <c r="IP6" i="1" s="1"/>
  <c r="IS6" i="1" s="1"/>
  <c r="IV6" i="1" s="1"/>
  <c r="IX6" i="1" s="1"/>
  <c r="JA6" i="1" s="1"/>
  <c r="JD6" i="1" s="1"/>
  <c r="JF6" i="1" s="1"/>
  <c r="JI6" i="1" s="1"/>
  <c r="JL6" i="1" s="1"/>
  <c r="JN6" i="1" s="1"/>
  <c r="JQ6" i="1" s="1"/>
  <c r="JT6" i="1" s="1"/>
  <c r="JV6" i="1" s="1"/>
  <c r="JY6" i="1" s="1"/>
  <c r="KB6" i="1" s="1"/>
  <c r="KD6" i="1" s="1"/>
  <c r="KG6" i="1" s="1"/>
  <c r="KJ6" i="1" s="1"/>
  <c r="KL6" i="1" s="1"/>
  <c r="KO6" i="1" s="1"/>
  <c r="KR6" i="1" s="1"/>
  <c r="KT6" i="1" s="1"/>
  <c r="KW6" i="1" s="1"/>
  <c r="KZ6" i="1" s="1"/>
  <c r="LB6" i="1" s="1"/>
  <c r="LE6" i="1" s="1"/>
  <c r="LH6" i="1" s="1"/>
  <c r="LJ6" i="1" s="1"/>
  <c r="LM6" i="1" s="1"/>
  <c r="LP6" i="1" s="1"/>
  <c r="LR6" i="1" s="1"/>
  <c r="LU6" i="1" s="1"/>
  <c r="LX6" i="1" s="1"/>
  <c r="LZ6" i="1" s="1"/>
  <c r="MC6" i="1" s="1"/>
  <c r="MF6" i="1" s="1"/>
  <c r="MH6" i="1" s="1"/>
  <c r="MK6" i="1" s="1"/>
  <c r="MN6" i="1" s="1"/>
  <c r="MP6" i="1" s="1"/>
  <c r="MS6" i="1" s="1"/>
  <c r="MV6" i="1" s="1"/>
  <c r="MX6" i="1" s="1"/>
  <c r="NA6" i="1" s="1"/>
  <c r="ND6" i="1" s="1"/>
  <c r="NF6" i="1" s="1"/>
  <c r="NI6" i="1" s="1"/>
  <c r="NL6" i="1" s="1"/>
  <c r="NN6" i="1" s="1"/>
  <c r="NQ6" i="1" s="1"/>
  <c r="NT6" i="1" s="1"/>
  <c r="NV6" i="1" s="1"/>
  <c r="NY6" i="1" s="1"/>
  <c r="OB6" i="1" s="1"/>
  <c r="OD6" i="1" s="1"/>
  <c r="OG6" i="1" s="1"/>
  <c r="OJ6" i="1" s="1"/>
  <c r="OL6" i="1" s="1"/>
  <c r="OO6" i="1" s="1"/>
  <c r="OR6" i="1" s="1"/>
  <c r="OT6" i="1" s="1"/>
  <c r="OW6" i="1" s="1"/>
  <c r="OZ6" i="1" s="1"/>
  <c r="PB6" i="1" s="1"/>
  <c r="PE6" i="1" s="1"/>
  <c r="PH6" i="1" s="1"/>
  <c r="PJ6" i="1" s="1"/>
  <c r="PM6" i="1" s="1"/>
  <c r="PP6" i="1" s="1"/>
  <c r="PR6" i="1" s="1"/>
  <c r="PU6" i="1" s="1"/>
  <c r="PX6" i="1" s="1"/>
  <c r="PZ6" i="1" s="1"/>
  <c r="QC6" i="1" s="1"/>
  <c r="QF6" i="1" s="1"/>
  <c r="QH6" i="1" s="1"/>
  <c r="QK6" i="1" s="1"/>
  <c r="QN6" i="1" s="1"/>
  <c r="QP6" i="1" s="1"/>
  <c r="QS6" i="1" s="1"/>
  <c r="QV6" i="1" s="1"/>
  <c r="QX6" i="1" s="1"/>
  <c r="RA6" i="1" s="1"/>
  <c r="RD6" i="1" s="1"/>
  <c r="RF6" i="1" s="1"/>
  <c r="RI6" i="1" s="1"/>
  <c r="RL6" i="1" s="1"/>
  <c r="RN6" i="1" s="1"/>
  <c r="RQ6" i="1" s="1"/>
  <c r="P5" i="1"/>
  <c r="R5" i="1" s="1"/>
  <c r="U5" i="1" s="1"/>
  <c r="X5" i="1" s="1"/>
  <c r="Z5" i="1" s="1"/>
  <c r="AC5" i="1" s="1"/>
  <c r="AF5" i="1" s="1"/>
  <c r="AH5" i="1" s="1"/>
  <c r="AK5" i="1" s="1"/>
  <c r="AN5" i="1" s="1"/>
  <c r="AP5" i="1" s="1"/>
  <c r="AS5" i="1" s="1"/>
  <c r="AV5" i="1" s="1"/>
  <c r="AX5" i="1" s="1"/>
  <c r="BA5" i="1" s="1"/>
  <c r="BD5" i="1" s="1"/>
  <c r="BF5" i="1" s="1"/>
  <c r="BI5" i="1" s="1"/>
  <c r="BL5" i="1" s="1"/>
  <c r="BN5" i="1" s="1"/>
  <c r="BQ5" i="1" s="1"/>
  <c r="BT5" i="1" s="1"/>
  <c r="BV5" i="1" s="1"/>
  <c r="BY5" i="1" s="1"/>
  <c r="CB5" i="1" s="1"/>
  <c r="CD5" i="1" s="1"/>
  <c r="CG5" i="1" s="1"/>
  <c r="CJ5" i="1" s="1"/>
  <c r="CL5" i="1" s="1"/>
  <c r="CO5" i="1" s="1"/>
  <c r="CR5" i="1" s="1"/>
  <c r="CT5" i="1" s="1"/>
  <c r="CW5" i="1" s="1"/>
  <c r="CZ5" i="1" s="1"/>
  <c r="DB5" i="1" s="1"/>
  <c r="DE5" i="1" s="1"/>
  <c r="DH5" i="1" s="1"/>
  <c r="DJ5" i="1" s="1"/>
  <c r="DM5" i="1" s="1"/>
  <c r="DP5" i="1" s="1"/>
  <c r="DR5" i="1" s="1"/>
  <c r="DU5" i="1" s="1"/>
  <c r="DX5" i="1" s="1"/>
  <c r="DZ5" i="1" s="1"/>
  <c r="EC5" i="1" s="1"/>
  <c r="R19" i="1"/>
  <c r="U19" i="1" s="1"/>
  <c r="R9" i="1"/>
  <c r="U9" i="1" s="1"/>
  <c r="X9" i="1" s="1"/>
  <c r="Z9" i="1" s="1"/>
  <c r="AC9" i="1" s="1"/>
  <c r="AF9" i="1" s="1"/>
  <c r="AH9" i="1" s="1"/>
  <c r="AK9" i="1" s="1"/>
  <c r="AN9" i="1" s="1"/>
  <c r="AP9" i="1" s="1"/>
  <c r="AS9" i="1" s="1"/>
  <c r="AV9" i="1" s="1"/>
  <c r="AX9" i="1" s="1"/>
  <c r="BA9" i="1" s="1"/>
  <c r="BD9" i="1" s="1"/>
  <c r="BF9" i="1" s="1"/>
  <c r="BI9" i="1" s="1"/>
  <c r="BL9" i="1" s="1"/>
  <c r="BN9" i="1" s="1"/>
  <c r="BQ9" i="1" s="1"/>
  <c r="BT9" i="1" s="1"/>
  <c r="BV9" i="1" s="1"/>
  <c r="BY9" i="1" s="1"/>
  <c r="CB9" i="1" s="1"/>
  <c r="CD9" i="1" s="1"/>
  <c r="CG9" i="1" s="1"/>
  <c r="CJ9" i="1" s="1"/>
  <c r="CL9" i="1" s="1"/>
  <c r="CO9" i="1" s="1"/>
  <c r="CR9" i="1" s="1"/>
  <c r="CT9" i="1" s="1"/>
  <c r="CW9" i="1" s="1"/>
  <c r="CZ9" i="1" s="1"/>
  <c r="DB9" i="1" s="1"/>
  <c r="DE9" i="1" s="1"/>
  <c r="DH9" i="1" s="1"/>
  <c r="DJ9" i="1" s="1"/>
  <c r="DM9" i="1" s="1"/>
  <c r="DP9" i="1" s="1"/>
  <c r="DR9" i="1" s="1"/>
  <c r="DU9" i="1" s="1"/>
  <c r="DX9" i="1" s="1"/>
  <c r="DZ9" i="1" s="1"/>
  <c r="EC9" i="1" s="1"/>
  <c r="EF9" i="1" s="1"/>
  <c r="EH9" i="1" s="1"/>
  <c r="EK9" i="1" s="1"/>
  <c r="EN9" i="1" s="1"/>
  <c r="EP9" i="1" s="1"/>
  <c r="ES9" i="1" s="1"/>
  <c r="EV9" i="1" s="1"/>
  <c r="EX9" i="1" s="1"/>
  <c r="FA9" i="1" s="1"/>
  <c r="FD9" i="1" s="1"/>
  <c r="FF9" i="1" s="1"/>
  <c r="FI9" i="1" s="1"/>
  <c r="FL9" i="1" s="1"/>
  <c r="FN9" i="1" s="1"/>
  <c r="FQ9" i="1" s="1"/>
  <c r="FT9" i="1" s="1"/>
  <c r="FV9" i="1" s="1"/>
  <c r="FY9" i="1" s="1"/>
  <c r="GB9" i="1" s="1"/>
  <c r="GD9" i="1" s="1"/>
  <c r="GG9" i="1" s="1"/>
  <c r="GJ9" i="1" s="1"/>
  <c r="GL9" i="1" s="1"/>
  <c r="GO9" i="1" s="1"/>
  <c r="GR9" i="1" s="1"/>
  <c r="GT9" i="1" s="1"/>
  <c r="GW9" i="1" s="1"/>
  <c r="GZ9" i="1" s="1"/>
  <c r="HB9" i="1" s="1"/>
  <c r="HE9" i="1" s="1"/>
  <c r="HH9" i="1" s="1"/>
  <c r="HJ9" i="1" s="1"/>
  <c r="HM9" i="1" s="1"/>
  <c r="HP9" i="1" s="1"/>
  <c r="HR9" i="1" s="1"/>
  <c r="HU9" i="1" s="1"/>
  <c r="HX9" i="1" s="1"/>
  <c r="HZ9" i="1" s="1"/>
  <c r="IC9" i="1" s="1"/>
  <c r="IF9" i="1" s="1"/>
  <c r="IH9" i="1" s="1"/>
  <c r="IK9" i="1" s="1"/>
  <c r="IN9" i="1" s="1"/>
  <c r="IP9" i="1" s="1"/>
  <c r="IS9" i="1" s="1"/>
  <c r="IV9" i="1" s="1"/>
  <c r="IX9" i="1" s="1"/>
  <c r="JA9" i="1" s="1"/>
  <c r="JD9" i="1" s="1"/>
  <c r="JF9" i="1" s="1"/>
  <c r="JI9" i="1" s="1"/>
  <c r="JL9" i="1" s="1"/>
  <c r="JN9" i="1" s="1"/>
  <c r="JQ9" i="1" s="1"/>
  <c r="JT9" i="1" s="1"/>
  <c r="JV9" i="1" s="1"/>
  <c r="JY9" i="1" s="1"/>
  <c r="KB9" i="1" s="1"/>
  <c r="KD9" i="1" s="1"/>
  <c r="KG9" i="1" s="1"/>
  <c r="KJ9" i="1" s="1"/>
  <c r="KL9" i="1" s="1"/>
  <c r="KO9" i="1" s="1"/>
  <c r="KR9" i="1" s="1"/>
  <c r="KT9" i="1" s="1"/>
  <c r="KW9" i="1" s="1"/>
  <c r="KZ9" i="1" s="1"/>
  <c r="LB9" i="1" s="1"/>
  <c r="LE9" i="1" s="1"/>
  <c r="LH9" i="1" s="1"/>
  <c r="LJ9" i="1" s="1"/>
  <c r="LM9" i="1" s="1"/>
  <c r="LP9" i="1" s="1"/>
  <c r="LR9" i="1" s="1"/>
  <c r="LU9" i="1" s="1"/>
  <c r="LX9" i="1" s="1"/>
  <c r="LZ9" i="1" s="1"/>
  <c r="MC9" i="1" s="1"/>
  <c r="MF9" i="1" s="1"/>
  <c r="MH9" i="1" s="1"/>
  <c r="MK9" i="1" s="1"/>
  <c r="MN9" i="1" s="1"/>
  <c r="MP9" i="1" s="1"/>
  <c r="MS9" i="1" s="1"/>
  <c r="MV9" i="1" s="1"/>
  <c r="MX9" i="1" s="1"/>
  <c r="NA9" i="1" s="1"/>
  <c r="ND9" i="1" s="1"/>
  <c r="NF9" i="1" s="1"/>
  <c r="NI9" i="1" s="1"/>
  <c r="NL9" i="1" s="1"/>
  <c r="NN9" i="1" s="1"/>
  <c r="NQ9" i="1" s="1"/>
  <c r="NT9" i="1" s="1"/>
  <c r="NV9" i="1" s="1"/>
  <c r="NY9" i="1" s="1"/>
  <c r="OB9" i="1" s="1"/>
  <c r="OD9" i="1" s="1"/>
  <c r="OG9" i="1" s="1"/>
  <c r="OJ9" i="1" s="1"/>
  <c r="OL9" i="1" s="1"/>
  <c r="OO9" i="1" s="1"/>
  <c r="OR9" i="1" s="1"/>
  <c r="OT9" i="1" s="1"/>
  <c r="OW9" i="1" s="1"/>
  <c r="OZ9" i="1" s="1"/>
  <c r="PB9" i="1" s="1"/>
  <c r="PE9" i="1" s="1"/>
  <c r="PH9" i="1" s="1"/>
  <c r="PJ9" i="1" s="1"/>
  <c r="PM9" i="1" s="1"/>
  <c r="PP9" i="1" s="1"/>
  <c r="PR9" i="1" s="1"/>
  <c r="PU9" i="1" s="1"/>
  <c r="PX9" i="1" s="1"/>
  <c r="PZ9" i="1" s="1"/>
  <c r="QC9" i="1" s="1"/>
  <c r="QF9" i="1" s="1"/>
  <c r="QH9" i="1" s="1"/>
  <c r="QK9" i="1" s="1"/>
  <c r="QN9" i="1" s="1"/>
  <c r="QP9" i="1" s="1"/>
  <c r="QS9" i="1" s="1"/>
  <c r="QV9" i="1" s="1"/>
  <c r="QX9" i="1" s="1"/>
  <c r="RA9" i="1" s="1"/>
  <c r="RD9" i="1" s="1"/>
  <c r="RF9" i="1" s="1"/>
  <c r="RI9" i="1" s="1"/>
  <c r="RL9" i="1" s="1"/>
  <c r="RN9" i="1" s="1"/>
  <c r="RQ9" i="1" s="1"/>
  <c r="RT9" i="1" s="1"/>
  <c r="RV9" i="1" s="1"/>
  <c r="RY9" i="1" s="1"/>
  <c r="SB9" i="1" s="1"/>
  <c r="SD9" i="1" s="1"/>
  <c r="SG9" i="1" s="1"/>
  <c r="SJ9" i="1" s="1"/>
  <c r="SL9" i="1" s="1"/>
  <c r="SO9" i="1" s="1"/>
  <c r="SR9" i="1" s="1"/>
  <c r="ST9" i="1" s="1"/>
  <c r="SW9" i="1" s="1"/>
  <c r="SZ9" i="1" s="1"/>
  <c r="TB9" i="1" s="1"/>
  <c r="TE9" i="1" s="1"/>
  <c r="TH9" i="1" s="1"/>
  <c r="TJ9" i="1" s="1"/>
  <c r="TM9" i="1" s="1"/>
  <c r="TP9" i="1" s="1"/>
  <c r="TR9" i="1" s="1"/>
  <c r="TU9" i="1" s="1"/>
  <c r="TX9" i="1" s="1"/>
  <c r="TZ9" i="1" s="1"/>
  <c r="UC9" i="1" s="1"/>
  <c r="UF9" i="1" s="1"/>
  <c r="UH9" i="1" s="1"/>
  <c r="UK9" i="1" s="1"/>
  <c r="UN9" i="1" s="1"/>
  <c r="UP9" i="1" s="1"/>
  <c r="US9" i="1" s="1"/>
  <c r="UV9" i="1" s="1"/>
  <c r="UX9" i="1" s="1"/>
  <c r="VA9" i="1" s="1"/>
  <c r="VD9" i="1" s="1"/>
  <c r="VF9" i="1" s="1"/>
  <c r="VI9" i="1" s="1"/>
  <c r="VL9" i="1" s="1"/>
  <c r="VN9" i="1" s="1"/>
  <c r="VQ9" i="1" s="1"/>
  <c r="VT9" i="1" s="1"/>
  <c r="VV9" i="1" s="1"/>
  <c r="VY9" i="1" s="1"/>
  <c r="WB9" i="1" s="1"/>
  <c r="WD9" i="1" s="1"/>
  <c r="WG9" i="1" s="1"/>
  <c r="WJ9" i="1" s="1"/>
  <c r="WL9" i="1" s="1"/>
  <c r="WO9" i="1" s="1"/>
  <c r="WR9" i="1" s="1"/>
  <c r="WT9" i="1" s="1"/>
  <c r="WW9" i="1" s="1"/>
  <c r="WZ9" i="1" s="1"/>
  <c r="XB9" i="1" s="1"/>
  <c r="XE9" i="1" s="1"/>
  <c r="XH9" i="1" s="1"/>
  <c r="XJ9" i="1" s="1"/>
  <c r="XM9" i="1" s="1"/>
  <c r="XP9" i="1" s="1"/>
  <c r="XR9" i="1" s="1"/>
  <c r="R12" i="1"/>
  <c r="U12" i="1" s="1"/>
  <c r="X12" i="1" s="1"/>
  <c r="Z12" i="1" s="1"/>
  <c r="AC12" i="1" s="1"/>
  <c r="AF12" i="1" s="1"/>
  <c r="AH12" i="1" s="1"/>
  <c r="AK12" i="1" s="1"/>
  <c r="AN12" i="1" s="1"/>
  <c r="AP12" i="1" s="1"/>
  <c r="AS12" i="1" s="1"/>
  <c r="AV12" i="1" s="1"/>
  <c r="AX12" i="1" s="1"/>
  <c r="BA12" i="1" s="1"/>
  <c r="BD12" i="1" s="1"/>
  <c r="BF12" i="1" s="1"/>
  <c r="BI12" i="1" s="1"/>
  <c r="BL12" i="1" s="1"/>
  <c r="BN12" i="1" s="1"/>
  <c r="BQ12" i="1" s="1"/>
  <c r="BT12" i="1" s="1"/>
  <c r="BV12" i="1" s="1"/>
  <c r="BY12" i="1" s="1"/>
  <c r="CB12" i="1" s="1"/>
  <c r="CD12" i="1" s="1"/>
  <c r="CG12" i="1" s="1"/>
  <c r="CJ12" i="1" s="1"/>
  <c r="CL12" i="1" s="1"/>
  <c r="CO12" i="1" s="1"/>
  <c r="CR12" i="1" s="1"/>
  <c r="CT12" i="1" s="1"/>
  <c r="CW12" i="1" s="1"/>
  <c r="CZ12" i="1" s="1"/>
  <c r="DB12" i="1" s="1"/>
  <c r="DE12" i="1" s="1"/>
  <c r="DH12" i="1" s="1"/>
  <c r="DJ12" i="1" s="1"/>
  <c r="DM12" i="1" s="1"/>
  <c r="DP12" i="1" s="1"/>
  <c r="DR12" i="1" s="1"/>
  <c r="DU12" i="1" s="1"/>
  <c r="DX12" i="1" s="1"/>
  <c r="DZ12" i="1" s="1"/>
  <c r="EC12" i="1" s="1"/>
  <c r="EF12" i="1" s="1"/>
  <c r="EH12" i="1" s="1"/>
  <c r="EK12" i="1" s="1"/>
  <c r="EN12" i="1" s="1"/>
  <c r="EP12" i="1" s="1"/>
  <c r="ES12" i="1" s="1"/>
  <c r="EV12" i="1" s="1"/>
  <c r="EX12" i="1" s="1"/>
  <c r="FA12" i="1" s="1"/>
  <c r="FD12" i="1" s="1"/>
  <c r="FF12" i="1" s="1"/>
  <c r="FI12" i="1" s="1"/>
  <c r="FL12" i="1" s="1"/>
  <c r="FN12" i="1" s="1"/>
  <c r="FQ12" i="1" s="1"/>
  <c r="FT12" i="1" s="1"/>
  <c r="FV12" i="1" s="1"/>
  <c r="FY12" i="1" s="1"/>
  <c r="GB12" i="1" s="1"/>
  <c r="GD12" i="1" s="1"/>
  <c r="GG12" i="1" s="1"/>
  <c r="GJ12" i="1" s="1"/>
  <c r="GL12" i="1" s="1"/>
  <c r="GO12" i="1" s="1"/>
  <c r="GR12" i="1" s="1"/>
  <c r="GT12" i="1" s="1"/>
  <c r="GW12" i="1" s="1"/>
  <c r="GZ12" i="1" s="1"/>
  <c r="HB12" i="1" s="1"/>
  <c r="HE12" i="1" s="1"/>
  <c r="HH12" i="1" s="1"/>
  <c r="HJ12" i="1" s="1"/>
  <c r="HM12" i="1" s="1"/>
  <c r="HP12" i="1" s="1"/>
  <c r="HR12" i="1" s="1"/>
  <c r="HU12" i="1" s="1"/>
  <c r="HX12" i="1" s="1"/>
  <c r="HZ12" i="1" s="1"/>
  <c r="IC12" i="1" s="1"/>
  <c r="IF12" i="1" s="1"/>
  <c r="IH12" i="1" s="1"/>
  <c r="IK12" i="1" s="1"/>
  <c r="IN12" i="1" s="1"/>
  <c r="IP12" i="1" s="1"/>
  <c r="IS12" i="1" s="1"/>
  <c r="IV12" i="1" s="1"/>
  <c r="IX12" i="1" s="1"/>
  <c r="JA12" i="1" s="1"/>
  <c r="JD12" i="1" s="1"/>
  <c r="JF12" i="1" s="1"/>
  <c r="JI12" i="1" s="1"/>
  <c r="JL12" i="1" s="1"/>
  <c r="JN12" i="1" s="1"/>
  <c r="JQ12" i="1" s="1"/>
  <c r="JT12" i="1" s="1"/>
  <c r="JV12" i="1" s="1"/>
  <c r="JY12" i="1" s="1"/>
  <c r="KB12" i="1" s="1"/>
  <c r="KD12" i="1" s="1"/>
  <c r="KG12" i="1" s="1"/>
  <c r="KJ12" i="1" s="1"/>
  <c r="KL12" i="1" s="1"/>
  <c r="KO12" i="1" s="1"/>
  <c r="KR12" i="1" s="1"/>
  <c r="KT12" i="1" s="1"/>
  <c r="KW12" i="1" s="1"/>
  <c r="KZ12" i="1" s="1"/>
  <c r="LB12" i="1" s="1"/>
  <c r="LE12" i="1" s="1"/>
  <c r="LH12" i="1" s="1"/>
  <c r="LJ12" i="1" s="1"/>
  <c r="LM12" i="1" s="1"/>
  <c r="LP12" i="1" s="1"/>
  <c r="LR12" i="1" s="1"/>
  <c r="LU12" i="1" s="1"/>
  <c r="LX12" i="1" s="1"/>
  <c r="LZ12" i="1" s="1"/>
  <c r="MC12" i="1" s="1"/>
  <c r="MF12" i="1" s="1"/>
  <c r="MH12" i="1" s="1"/>
  <c r="MK12" i="1" s="1"/>
  <c r="MN12" i="1" s="1"/>
  <c r="MP12" i="1" s="1"/>
  <c r="MS12" i="1" s="1"/>
  <c r="MV12" i="1" s="1"/>
  <c r="MX12" i="1" s="1"/>
  <c r="NA12" i="1" s="1"/>
  <c r="ND12" i="1" s="1"/>
  <c r="NF12" i="1" s="1"/>
  <c r="NI12" i="1" s="1"/>
  <c r="NL12" i="1" s="1"/>
  <c r="NN12" i="1" s="1"/>
  <c r="NQ12" i="1" s="1"/>
  <c r="NT12" i="1" s="1"/>
  <c r="NV12" i="1" s="1"/>
  <c r="NY12" i="1" s="1"/>
  <c r="OB12" i="1" s="1"/>
  <c r="OD12" i="1" s="1"/>
  <c r="OG12" i="1" s="1"/>
  <c r="OJ12" i="1" s="1"/>
  <c r="OL12" i="1" s="1"/>
  <c r="OO12" i="1" s="1"/>
  <c r="OR12" i="1" s="1"/>
  <c r="OT12" i="1" s="1"/>
  <c r="OW12" i="1" s="1"/>
  <c r="OZ12" i="1" s="1"/>
  <c r="PB12" i="1" s="1"/>
  <c r="PE12" i="1" s="1"/>
  <c r="PH12" i="1" s="1"/>
  <c r="PJ12" i="1" s="1"/>
  <c r="PM12" i="1" s="1"/>
  <c r="PP12" i="1" s="1"/>
  <c r="PR12" i="1" s="1"/>
  <c r="PU12" i="1" s="1"/>
  <c r="PX12" i="1" s="1"/>
  <c r="PZ12" i="1" s="1"/>
  <c r="QC12" i="1" s="1"/>
  <c r="QF12" i="1" s="1"/>
  <c r="QH12" i="1" s="1"/>
  <c r="QK12" i="1" s="1"/>
  <c r="QN12" i="1" s="1"/>
  <c r="QP12" i="1" s="1"/>
  <c r="QS12" i="1" s="1"/>
  <c r="QV12" i="1" s="1"/>
  <c r="QX12" i="1" s="1"/>
  <c r="RA12" i="1" s="1"/>
  <c r="RD12" i="1" s="1"/>
  <c r="RF12" i="1" s="1"/>
  <c r="RI12" i="1" s="1"/>
  <c r="RL12" i="1" s="1"/>
  <c r="RN12" i="1" s="1"/>
  <c r="RQ12" i="1" s="1"/>
  <c r="RT12" i="1" s="1"/>
  <c r="RV12" i="1" s="1"/>
  <c r="RY12" i="1" s="1"/>
  <c r="SB12" i="1" s="1"/>
  <c r="SD12" i="1" s="1"/>
  <c r="SG12" i="1" s="1"/>
  <c r="SJ12" i="1" s="1"/>
  <c r="SL12" i="1" s="1"/>
  <c r="SO12" i="1" s="1"/>
  <c r="SR12" i="1" s="1"/>
  <c r="ST12" i="1" s="1"/>
  <c r="SW12" i="1" s="1"/>
  <c r="SZ12" i="1" s="1"/>
  <c r="TB12" i="1" s="1"/>
  <c r="TE12" i="1" s="1"/>
  <c r="TH12" i="1" s="1"/>
  <c r="TJ12" i="1" s="1"/>
  <c r="TM12" i="1" s="1"/>
  <c r="TP12" i="1" s="1"/>
  <c r="TR12" i="1" s="1"/>
  <c r="TU12" i="1" s="1"/>
  <c r="TX12" i="1" s="1"/>
  <c r="TZ12" i="1" s="1"/>
  <c r="UC12" i="1" s="1"/>
  <c r="UF12" i="1" s="1"/>
  <c r="UH12" i="1" s="1"/>
  <c r="UK12" i="1" s="1"/>
  <c r="UN12" i="1" s="1"/>
  <c r="UP12" i="1" s="1"/>
  <c r="US12" i="1" s="1"/>
  <c r="UV12" i="1" s="1"/>
  <c r="UX12" i="1" s="1"/>
  <c r="VA12" i="1" s="1"/>
  <c r="VD12" i="1" s="1"/>
  <c r="VF12" i="1" s="1"/>
  <c r="VI12" i="1" s="1"/>
  <c r="VL12" i="1" s="1"/>
  <c r="VN12" i="1" s="1"/>
  <c r="VQ12" i="1" s="1"/>
  <c r="VT12" i="1" s="1"/>
  <c r="VV12" i="1" s="1"/>
  <c r="VY12" i="1" s="1"/>
  <c r="WB12" i="1" s="1"/>
  <c r="WD12" i="1" s="1"/>
  <c r="WG12" i="1" s="1"/>
  <c r="WJ12" i="1" s="1"/>
  <c r="WL12" i="1" s="1"/>
  <c r="WO12" i="1" s="1"/>
  <c r="WR12" i="1" s="1"/>
  <c r="WT12" i="1" s="1"/>
  <c r="WW12" i="1" s="1"/>
  <c r="WZ12" i="1" s="1"/>
  <c r="XB12" i="1" s="1"/>
  <c r="XE12" i="1" s="1"/>
  <c r="XH12" i="1" s="1"/>
  <c r="XJ12" i="1" s="1"/>
  <c r="XM12" i="1" s="1"/>
  <c r="XP12" i="1" s="1"/>
  <c r="XR12" i="1" s="1"/>
  <c r="R11" i="1"/>
  <c r="U11" i="1" s="1"/>
  <c r="R10" i="1"/>
  <c r="U10" i="1" s="1"/>
  <c r="X10" i="1" s="1"/>
  <c r="Z10" i="1" s="1"/>
  <c r="AC10" i="1" s="1"/>
  <c r="AF10" i="1" s="1"/>
  <c r="AH10" i="1" s="1"/>
  <c r="AK10" i="1" s="1"/>
  <c r="AN10" i="1" s="1"/>
  <c r="AP10" i="1" s="1"/>
  <c r="AS10" i="1" s="1"/>
  <c r="AV10" i="1" s="1"/>
  <c r="AX10" i="1" s="1"/>
  <c r="BA10" i="1" s="1"/>
  <c r="BD10" i="1" s="1"/>
  <c r="BF10" i="1" s="1"/>
  <c r="BI10" i="1" s="1"/>
  <c r="BL10" i="1" s="1"/>
  <c r="BN10" i="1" s="1"/>
  <c r="BQ10" i="1" s="1"/>
  <c r="BT10" i="1" s="1"/>
  <c r="BV10" i="1" s="1"/>
  <c r="BY10" i="1" s="1"/>
  <c r="CB10" i="1" s="1"/>
  <c r="CD10" i="1" s="1"/>
  <c r="CG10" i="1" s="1"/>
  <c r="CJ10" i="1" s="1"/>
  <c r="CL10" i="1" s="1"/>
  <c r="CO10" i="1" s="1"/>
  <c r="CR10" i="1" s="1"/>
  <c r="CT10" i="1" s="1"/>
  <c r="CW10" i="1" s="1"/>
  <c r="CZ10" i="1" s="1"/>
  <c r="DB10" i="1" s="1"/>
  <c r="DE10" i="1" s="1"/>
  <c r="DH10" i="1" s="1"/>
  <c r="DJ10" i="1" s="1"/>
  <c r="DM10" i="1" s="1"/>
  <c r="DP10" i="1" s="1"/>
  <c r="DR10" i="1" s="1"/>
  <c r="DU10" i="1" s="1"/>
  <c r="DX10" i="1" s="1"/>
  <c r="DZ10" i="1" s="1"/>
  <c r="EC10" i="1" s="1"/>
  <c r="EF10" i="1" s="1"/>
  <c r="EH10" i="1" s="1"/>
  <c r="EK10" i="1" s="1"/>
  <c r="EN10" i="1" s="1"/>
  <c r="EP10" i="1" s="1"/>
  <c r="ES10" i="1" s="1"/>
  <c r="EV10" i="1" s="1"/>
  <c r="EX10" i="1" s="1"/>
  <c r="FA10" i="1" s="1"/>
  <c r="FD10" i="1" s="1"/>
  <c r="FF10" i="1" s="1"/>
  <c r="FI10" i="1" s="1"/>
  <c r="FL10" i="1" s="1"/>
  <c r="FN10" i="1" s="1"/>
  <c r="FQ10" i="1" s="1"/>
  <c r="FT10" i="1" s="1"/>
  <c r="FV10" i="1" s="1"/>
  <c r="FY10" i="1" s="1"/>
  <c r="GB10" i="1" s="1"/>
  <c r="GD10" i="1" s="1"/>
  <c r="GG10" i="1" s="1"/>
  <c r="GJ10" i="1" s="1"/>
  <c r="GL10" i="1" s="1"/>
  <c r="GO10" i="1" s="1"/>
  <c r="GR10" i="1" s="1"/>
  <c r="GT10" i="1" s="1"/>
  <c r="GW10" i="1" s="1"/>
  <c r="GZ10" i="1" s="1"/>
  <c r="HB10" i="1" s="1"/>
  <c r="HE10" i="1" s="1"/>
  <c r="HH10" i="1" s="1"/>
  <c r="HJ10" i="1" s="1"/>
  <c r="HM10" i="1" s="1"/>
  <c r="HP10" i="1" s="1"/>
  <c r="HR10" i="1" s="1"/>
  <c r="HU10" i="1" s="1"/>
  <c r="HX10" i="1" s="1"/>
  <c r="HZ10" i="1" s="1"/>
  <c r="IC10" i="1" s="1"/>
  <c r="IF10" i="1" s="1"/>
  <c r="IH10" i="1" s="1"/>
  <c r="IK10" i="1" s="1"/>
  <c r="IN10" i="1" s="1"/>
  <c r="IP10" i="1" s="1"/>
  <c r="IS10" i="1" s="1"/>
  <c r="IV10" i="1" s="1"/>
  <c r="IX10" i="1" s="1"/>
  <c r="JA10" i="1" s="1"/>
  <c r="JD10" i="1" s="1"/>
  <c r="JF10" i="1" s="1"/>
  <c r="JI10" i="1" s="1"/>
  <c r="JL10" i="1" s="1"/>
  <c r="JN10" i="1" s="1"/>
  <c r="JQ10" i="1" s="1"/>
  <c r="JT10" i="1" s="1"/>
  <c r="JV10" i="1" s="1"/>
  <c r="JY10" i="1" s="1"/>
  <c r="KB10" i="1" s="1"/>
  <c r="KD10" i="1" s="1"/>
  <c r="KG10" i="1" s="1"/>
  <c r="KJ10" i="1" s="1"/>
  <c r="KL10" i="1" s="1"/>
  <c r="KO10" i="1" s="1"/>
  <c r="KR10" i="1" s="1"/>
  <c r="KT10" i="1" s="1"/>
  <c r="KW10" i="1" s="1"/>
  <c r="KZ10" i="1" s="1"/>
  <c r="LB10" i="1" s="1"/>
  <c r="LE10" i="1" s="1"/>
  <c r="LH10" i="1" s="1"/>
  <c r="LJ10" i="1" s="1"/>
  <c r="LM10" i="1" s="1"/>
  <c r="LP10" i="1" s="1"/>
  <c r="LR10" i="1" s="1"/>
  <c r="LU10" i="1" s="1"/>
  <c r="LX10" i="1" s="1"/>
  <c r="LZ10" i="1" s="1"/>
  <c r="MC10" i="1" s="1"/>
  <c r="MF10" i="1" s="1"/>
  <c r="MH10" i="1" s="1"/>
  <c r="MK10" i="1" s="1"/>
  <c r="MN10" i="1" s="1"/>
  <c r="MP10" i="1" s="1"/>
  <c r="MS10" i="1" s="1"/>
  <c r="MV10" i="1" s="1"/>
  <c r="MX10" i="1" s="1"/>
  <c r="NA10" i="1" s="1"/>
  <c r="ND10" i="1" s="1"/>
  <c r="NF10" i="1" s="1"/>
  <c r="NI10" i="1" s="1"/>
  <c r="NL10" i="1" s="1"/>
  <c r="NN10" i="1" s="1"/>
  <c r="NQ10" i="1" s="1"/>
  <c r="NT10" i="1" s="1"/>
  <c r="NV10" i="1" s="1"/>
  <c r="NY10" i="1" s="1"/>
  <c r="OB10" i="1" s="1"/>
  <c r="OD10" i="1" s="1"/>
  <c r="OG10" i="1" s="1"/>
  <c r="OJ10" i="1" s="1"/>
  <c r="OL10" i="1" s="1"/>
  <c r="OO10" i="1" s="1"/>
  <c r="OR10" i="1" s="1"/>
  <c r="OT10" i="1" s="1"/>
  <c r="OW10" i="1" s="1"/>
  <c r="OZ10" i="1" s="1"/>
  <c r="PB10" i="1" s="1"/>
  <c r="PE10" i="1" s="1"/>
  <c r="PH10" i="1" s="1"/>
  <c r="PJ10" i="1" s="1"/>
  <c r="PM10" i="1" s="1"/>
  <c r="PP10" i="1" s="1"/>
  <c r="PR10" i="1" s="1"/>
  <c r="PU10" i="1" s="1"/>
  <c r="PX10" i="1" s="1"/>
  <c r="PZ10" i="1" s="1"/>
  <c r="QC10" i="1" s="1"/>
  <c r="QF10" i="1" s="1"/>
  <c r="QH10" i="1" s="1"/>
  <c r="QK10" i="1" s="1"/>
  <c r="QN10" i="1" s="1"/>
  <c r="QP10" i="1" s="1"/>
  <c r="QS10" i="1" s="1"/>
  <c r="QV10" i="1" s="1"/>
  <c r="QX10" i="1" s="1"/>
  <c r="RA10" i="1" s="1"/>
  <c r="RD10" i="1" s="1"/>
  <c r="RF10" i="1" s="1"/>
  <c r="RI10" i="1" s="1"/>
  <c r="RL10" i="1" s="1"/>
  <c r="RN10" i="1" s="1"/>
  <c r="RQ10" i="1" s="1"/>
  <c r="RT10" i="1" s="1"/>
  <c r="RV10" i="1" s="1"/>
  <c r="RY10" i="1" s="1"/>
  <c r="SB10" i="1" s="1"/>
  <c r="SD10" i="1" s="1"/>
  <c r="SG10" i="1" s="1"/>
  <c r="SJ10" i="1" s="1"/>
  <c r="SL10" i="1" s="1"/>
  <c r="SO10" i="1" s="1"/>
  <c r="SR10" i="1" s="1"/>
  <c r="ST10" i="1" s="1"/>
  <c r="SW10" i="1" s="1"/>
  <c r="SZ10" i="1" s="1"/>
  <c r="TB10" i="1" s="1"/>
  <c r="TE10" i="1" s="1"/>
  <c r="TH10" i="1" s="1"/>
  <c r="TJ10" i="1" s="1"/>
  <c r="TM10" i="1" s="1"/>
  <c r="TP10" i="1" s="1"/>
  <c r="TR10" i="1" s="1"/>
  <c r="TU10" i="1" s="1"/>
  <c r="TX10" i="1" s="1"/>
  <c r="TZ10" i="1" s="1"/>
  <c r="UC10" i="1" s="1"/>
  <c r="UF10" i="1" s="1"/>
  <c r="UH10" i="1" s="1"/>
  <c r="UK10" i="1" s="1"/>
  <c r="UN10" i="1" s="1"/>
  <c r="UP10" i="1" s="1"/>
  <c r="US10" i="1" s="1"/>
  <c r="UV10" i="1" s="1"/>
  <c r="UX10" i="1" s="1"/>
  <c r="VA10" i="1" s="1"/>
  <c r="VD10" i="1" s="1"/>
  <c r="VF10" i="1" s="1"/>
  <c r="VI10" i="1" s="1"/>
  <c r="VL10" i="1" s="1"/>
  <c r="VN10" i="1" s="1"/>
  <c r="VQ10" i="1" s="1"/>
  <c r="VT10" i="1" s="1"/>
  <c r="VV10" i="1" s="1"/>
  <c r="VY10" i="1" s="1"/>
  <c r="WB10" i="1" s="1"/>
  <c r="WD10" i="1" s="1"/>
  <c r="WG10" i="1" s="1"/>
  <c r="WJ10" i="1" s="1"/>
  <c r="WL10" i="1" s="1"/>
  <c r="WO10" i="1" s="1"/>
  <c r="WR10" i="1" s="1"/>
  <c r="WT10" i="1" s="1"/>
  <c r="WW10" i="1" s="1"/>
  <c r="WZ10" i="1" s="1"/>
  <c r="XB10" i="1" s="1"/>
  <c r="XE10" i="1" s="1"/>
  <c r="XH10" i="1" s="1"/>
  <c r="XJ10" i="1" s="1"/>
  <c r="XM10" i="1" s="1"/>
  <c r="XP10" i="1" s="1"/>
  <c r="XR10" i="1" s="1"/>
  <c r="RT6" i="1" l="1"/>
  <c r="RV6" i="1" s="1"/>
  <c r="RY6" i="1" s="1"/>
  <c r="SB6" i="1" s="1"/>
  <c r="SD6" i="1" s="1"/>
  <c r="SG6" i="1" s="1"/>
  <c r="SJ6" i="1" s="1"/>
  <c r="SL6" i="1" s="1"/>
  <c r="SO6" i="1" s="1"/>
  <c r="SR6" i="1" s="1"/>
  <c r="ST6" i="1" s="1"/>
  <c r="SW6" i="1" s="1"/>
  <c r="SZ6" i="1" s="1"/>
  <c r="TB6" i="1" s="1"/>
  <c r="TE6" i="1" s="1"/>
  <c r="TH6" i="1" s="1"/>
  <c r="TJ6" i="1" s="1"/>
  <c r="TM6" i="1" s="1"/>
  <c r="TP6" i="1" s="1"/>
  <c r="TR6" i="1" s="1"/>
  <c r="TU6" i="1" s="1"/>
  <c r="TX6" i="1" s="1"/>
  <c r="TZ6" i="1" s="1"/>
  <c r="UC6" i="1" s="1"/>
  <c r="UF6" i="1" s="1"/>
  <c r="UH6" i="1" s="1"/>
  <c r="UK6" i="1" s="1"/>
  <c r="UN6" i="1" s="1"/>
  <c r="UP6" i="1" s="1"/>
  <c r="US6" i="1" s="1"/>
  <c r="UV6" i="1" s="1"/>
  <c r="UX6" i="1" s="1"/>
  <c r="VA6" i="1" s="1"/>
  <c r="VD6" i="1" s="1"/>
  <c r="VF6" i="1" s="1"/>
  <c r="VI6" i="1" s="1"/>
  <c r="VL6" i="1" s="1"/>
  <c r="VN6" i="1" s="1"/>
  <c r="VQ6" i="1" s="1"/>
  <c r="VT6" i="1" s="1"/>
  <c r="VV6" i="1" s="1"/>
  <c r="VY6" i="1" s="1"/>
  <c r="WB6" i="1" s="1"/>
  <c r="WD6" i="1" s="1"/>
  <c r="WG6" i="1" s="1"/>
  <c r="WJ6" i="1" s="1"/>
  <c r="WL6" i="1" s="1"/>
  <c r="WO6" i="1" s="1"/>
  <c r="WR6" i="1" s="1"/>
  <c r="WT6" i="1" s="1"/>
  <c r="WW6" i="1" s="1"/>
  <c r="WZ6" i="1" s="1"/>
  <c r="XB6" i="1" s="1"/>
  <c r="XE6" i="1" s="1"/>
  <c r="XH6" i="1" s="1"/>
  <c r="XJ6" i="1" s="1"/>
  <c r="XM6" i="1" s="1"/>
  <c r="XP6" i="1" s="1"/>
  <c r="XR6" i="1" s="1"/>
  <c r="EF5" i="1"/>
  <c r="EH5" i="1" s="1"/>
  <c r="EK5" i="1" s="1"/>
  <c r="EN5" i="1" s="1"/>
  <c r="EP5" i="1" s="1"/>
  <c r="ES5" i="1" s="1"/>
  <c r="EV5" i="1" s="1"/>
  <c r="EX5" i="1" s="1"/>
  <c r="FA5" i="1" s="1"/>
  <c r="FD5" i="1" s="1"/>
  <c r="FF5" i="1" s="1"/>
  <c r="FI5" i="1" s="1"/>
  <c r="FL5" i="1" s="1"/>
  <c r="FN5" i="1" s="1"/>
  <c r="FQ5" i="1" s="1"/>
  <c r="FT5" i="1" s="1"/>
  <c r="FV5" i="1" s="1"/>
  <c r="FY5" i="1" s="1"/>
  <c r="GB5" i="1" s="1"/>
  <c r="GD5" i="1" s="1"/>
  <c r="GG5" i="1" s="1"/>
  <c r="GJ5" i="1" s="1"/>
  <c r="GL5" i="1" s="1"/>
  <c r="GO5" i="1" s="1"/>
  <c r="GR5" i="1" s="1"/>
  <c r="GT5" i="1" s="1"/>
  <c r="GW5" i="1" s="1"/>
  <c r="GZ5" i="1" s="1"/>
  <c r="HB5" i="1" s="1"/>
  <c r="HE5" i="1" s="1"/>
  <c r="HH5" i="1" s="1"/>
  <c r="HJ5" i="1" s="1"/>
  <c r="HM5" i="1" s="1"/>
  <c r="HP5" i="1" s="1"/>
  <c r="HR5" i="1" s="1"/>
  <c r="HU5" i="1" s="1"/>
  <c r="HX5" i="1" s="1"/>
  <c r="HZ5" i="1" s="1"/>
  <c r="IC5" i="1" s="1"/>
  <c r="IF5" i="1" s="1"/>
  <c r="IH5" i="1" s="1"/>
  <c r="IK5" i="1" s="1"/>
  <c r="IN5" i="1" s="1"/>
  <c r="IP5" i="1" s="1"/>
  <c r="IS5" i="1" s="1"/>
  <c r="IV5" i="1" s="1"/>
  <c r="IX5" i="1" s="1"/>
  <c r="JA5" i="1" s="1"/>
  <c r="JD5" i="1" s="1"/>
  <c r="JF5" i="1" s="1"/>
  <c r="JI5" i="1" s="1"/>
  <c r="JL5" i="1" s="1"/>
  <c r="JN5" i="1" s="1"/>
  <c r="JQ5" i="1" s="1"/>
  <c r="JT5" i="1" s="1"/>
  <c r="JV5" i="1" s="1"/>
  <c r="JY5" i="1" s="1"/>
  <c r="KB5" i="1" s="1"/>
  <c r="KD5" i="1" s="1"/>
  <c r="KG5" i="1" s="1"/>
  <c r="KJ5" i="1" s="1"/>
  <c r="KL5" i="1" s="1"/>
  <c r="KO5" i="1" s="1"/>
  <c r="KR5" i="1" s="1"/>
  <c r="KT5" i="1" s="1"/>
  <c r="KW5" i="1" s="1"/>
  <c r="KZ5" i="1" s="1"/>
  <c r="LB5" i="1" s="1"/>
  <c r="LE5" i="1" s="1"/>
  <c r="LH5" i="1" s="1"/>
  <c r="LJ5" i="1" s="1"/>
  <c r="LM5" i="1" s="1"/>
  <c r="LP5" i="1" s="1"/>
  <c r="LR5" i="1" s="1"/>
  <c r="LU5" i="1" s="1"/>
  <c r="LX5" i="1" s="1"/>
  <c r="LZ5" i="1" s="1"/>
  <c r="MC5" i="1" s="1"/>
  <c r="MF5" i="1" s="1"/>
  <c r="MH5" i="1" s="1"/>
  <c r="MK5" i="1" s="1"/>
  <c r="MN5" i="1" s="1"/>
  <c r="MP5" i="1" s="1"/>
  <c r="MS5" i="1" s="1"/>
  <c r="MV5" i="1" s="1"/>
  <c r="MX5" i="1" s="1"/>
  <c r="NA5" i="1" s="1"/>
  <c r="ND5" i="1" s="1"/>
  <c r="NF5" i="1" s="1"/>
  <c r="NI5" i="1" s="1"/>
  <c r="NL5" i="1" s="1"/>
  <c r="NN5" i="1" s="1"/>
  <c r="NQ5" i="1" s="1"/>
  <c r="NT5" i="1" s="1"/>
  <c r="NV5" i="1" s="1"/>
  <c r="NY5" i="1" s="1"/>
  <c r="OB5" i="1" s="1"/>
  <c r="OD5" i="1" s="1"/>
  <c r="OG5" i="1" s="1"/>
  <c r="OJ5" i="1" s="1"/>
  <c r="OL5" i="1" s="1"/>
  <c r="OO5" i="1" s="1"/>
  <c r="OR5" i="1" s="1"/>
  <c r="OT5" i="1" s="1"/>
  <c r="OW5" i="1" s="1"/>
  <c r="OZ5" i="1" s="1"/>
  <c r="PB5" i="1" s="1"/>
  <c r="PE5" i="1" s="1"/>
  <c r="PH5" i="1" s="1"/>
  <c r="PJ5" i="1" s="1"/>
  <c r="PM5" i="1" s="1"/>
  <c r="PP5" i="1" s="1"/>
  <c r="PR5" i="1" s="1"/>
  <c r="PU5" i="1" s="1"/>
  <c r="PX5" i="1" s="1"/>
  <c r="PZ5" i="1" s="1"/>
  <c r="QC5" i="1" s="1"/>
  <c r="QF5" i="1" s="1"/>
  <c r="QH5" i="1" s="1"/>
  <c r="QK5" i="1" s="1"/>
  <c r="QN5" i="1" s="1"/>
  <c r="QP5" i="1" s="1"/>
  <c r="QS5" i="1" s="1"/>
  <c r="QV5" i="1" s="1"/>
  <c r="QX5" i="1" s="1"/>
  <c r="RA5" i="1" s="1"/>
  <c r="RD5" i="1" s="1"/>
  <c r="RF5" i="1" s="1"/>
  <c r="RI5" i="1" s="1"/>
  <c r="RL5" i="1" s="1"/>
  <c r="RN5" i="1" s="1"/>
  <c r="RQ5" i="1" s="1"/>
  <c r="RT5" i="1" s="1"/>
  <c r="RV5" i="1" s="1"/>
  <c r="RY5" i="1" s="1"/>
  <c r="SB5" i="1" s="1"/>
  <c r="SD5" i="1" s="1"/>
  <c r="SG5" i="1" s="1"/>
  <c r="SJ5" i="1" s="1"/>
  <c r="SL5" i="1" s="1"/>
  <c r="SO5" i="1" s="1"/>
  <c r="SR5" i="1" s="1"/>
  <c r="ST5" i="1" s="1"/>
  <c r="SW5" i="1" s="1"/>
  <c r="SZ5" i="1" s="1"/>
  <c r="TB5" i="1" s="1"/>
  <c r="TE5" i="1" s="1"/>
  <c r="TH5" i="1" s="1"/>
  <c r="TJ5" i="1" s="1"/>
  <c r="TM5" i="1" s="1"/>
  <c r="TP5" i="1" s="1"/>
  <c r="TR5" i="1" s="1"/>
  <c r="TU5" i="1" s="1"/>
  <c r="TX5" i="1" s="1"/>
  <c r="TZ5" i="1" s="1"/>
  <c r="UC5" i="1" s="1"/>
  <c r="UF5" i="1" s="1"/>
  <c r="UH5" i="1" s="1"/>
  <c r="UK5" i="1" s="1"/>
  <c r="UN5" i="1" s="1"/>
  <c r="UP5" i="1" s="1"/>
  <c r="US5" i="1" s="1"/>
  <c r="UV5" i="1" s="1"/>
  <c r="UX5" i="1" s="1"/>
  <c r="VA5" i="1" s="1"/>
  <c r="VD5" i="1" s="1"/>
  <c r="VF5" i="1" s="1"/>
  <c r="VI5" i="1" s="1"/>
  <c r="VL5" i="1" s="1"/>
  <c r="VN5" i="1" s="1"/>
  <c r="VQ5" i="1" s="1"/>
  <c r="VT5" i="1" s="1"/>
  <c r="VV5" i="1" s="1"/>
  <c r="VY5" i="1" s="1"/>
  <c r="WB5" i="1" s="1"/>
  <c r="WD5" i="1" s="1"/>
  <c r="WG5" i="1" s="1"/>
  <c r="WJ5" i="1" s="1"/>
  <c r="WL5" i="1" s="1"/>
  <c r="WO5" i="1" s="1"/>
  <c r="WR5" i="1" s="1"/>
  <c r="WT5" i="1" s="1"/>
  <c r="WW5" i="1" s="1"/>
  <c r="WZ5" i="1" s="1"/>
  <c r="XB5" i="1" s="1"/>
  <c r="XE5" i="1" s="1"/>
  <c r="XH5" i="1" s="1"/>
  <c r="XJ5" i="1" s="1"/>
  <c r="XM5" i="1" s="1"/>
  <c r="XP5" i="1" s="1"/>
  <c r="XR5" i="1" s="1"/>
  <c r="EF4" i="1"/>
  <c r="EH4" i="1" s="1"/>
  <c r="EK4" i="1" s="1"/>
  <c r="EN4" i="1" s="1"/>
  <c r="EP4" i="1" s="1"/>
  <c r="ES4" i="1" s="1"/>
  <c r="EV4" i="1" s="1"/>
  <c r="EX4" i="1" s="1"/>
  <c r="FA4" i="1" s="1"/>
  <c r="FD4" i="1" s="1"/>
  <c r="FF4" i="1" s="1"/>
  <c r="FI4" i="1" s="1"/>
  <c r="FL4" i="1" s="1"/>
  <c r="FN4" i="1" s="1"/>
  <c r="FQ4" i="1" s="1"/>
  <c r="FT4" i="1" s="1"/>
  <c r="FV4" i="1" s="1"/>
  <c r="FY4" i="1" s="1"/>
  <c r="GB4" i="1" s="1"/>
  <c r="GD4" i="1" s="1"/>
  <c r="GG4" i="1" s="1"/>
  <c r="GJ4" i="1" s="1"/>
  <c r="GL4" i="1" s="1"/>
  <c r="GO4" i="1" s="1"/>
  <c r="GR4" i="1" s="1"/>
  <c r="GT4" i="1" s="1"/>
  <c r="GW4" i="1" s="1"/>
  <c r="GZ4" i="1" s="1"/>
  <c r="HB4" i="1" s="1"/>
  <c r="HE4" i="1" s="1"/>
  <c r="HH4" i="1" s="1"/>
  <c r="HJ4" i="1" s="1"/>
  <c r="HM4" i="1" s="1"/>
  <c r="HP4" i="1" s="1"/>
  <c r="HR4" i="1" s="1"/>
  <c r="HU4" i="1" s="1"/>
  <c r="HX4" i="1" s="1"/>
  <c r="HZ4" i="1" s="1"/>
  <c r="IC4" i="1" s="1"/>
  <c r="IF4" i="1" s="1"/>
  <c r="IH4" i="1" s="1"/>
  <c r="IK4" i="1" s="1"/>
  <c r="IN4" i="1" s="1"/>
  <c r="IP4" i="1" s="1"/>
  <c r="IS4" i="1" s="1"/>
  <c r="IV4" i="1" s="1"/>
  <c r="IX4" i="1" s="1"/>
  <c r="JA4" i="1" s="1"/>
  <c r="JD4" i="1" s="1"/>
  <c r="JF4" i="1" s="1"/>
  <c r="JI4" i="1" s="1"/>
  <c r="JL4" i="1" s="1"/>
  <c r="JN4" i="1" s="1"/>
  <c r="JQ4" i="1" s="1"/>
  <c r="JT4" i="1" s="1"/>
  <c r="JV4" i="1" s="1"/>
  <c r="JY4" i="1" s="1"/>
  <c r="KB4" i="1" s="1"/>
  <c r="KD4" i="1" s="1"/>
  <c r="KG4" i="1" s="1"/>
  <c r="KJ4" i="1" s="1"/>
  <c r="KL4" i="1" s="1"/>
  <c r="KO4" i="1" s="1"/>
  <c r="KR4" i="1" s="1"/>
  <c r="KT4" i="1" s="1"/>
  <c r="KW4" i="1" s="1"/>
  <c r="KZ4" i="1" s="1"/>
  <c r="LB4" i="1" s="1"/>
  <c r="LE4" i="1" s="1"/>
  <c r="LH4" i="1" s="1"/>
  <c r="LJ4" i="1" s="1"/>
  <c r="LM4" i="1" s="1"/>
  <c r="LP4" i="1" s="1"/>
  <c r="LR4" i="1" s="1"/>
  <c r="LU4" i="1" s="1"/>
  <c r="LX4" i="1" s="1"/>
  <c r="LZ4" i="1" s="1"/>
  <c r="MC4" i="1" s="1"/>
  <c r="MF4" i="1" s="1"/>
  <c r="MH4" i="1" s="1"/>
  <c r="MK4" i="1" s="1"/>
  <c r="MN4" i="1" s="1"/>
  <c r="MP4" i="1" s="1"/>
  <c r="MS4" i="1" s="1"/>
  <c r="MV4" i="1" s="1"/>
  <c r="MX4" i="1" s="1"/>
  <c r="NA4" i="1" s="1"/>
  <c r="ND4" i="1" s="1"/>
  <c r="NF4" i="1" s="1"/>
  <c r="NI4" i="1" s="1"/>
  <c r="X18" i="1"/>
  <c r="Z18" i="1" s="1"/>
  <c r="AC18" i="1" s="1"/>
  <c r="AF18" i="1" s="1"/>
  <c r="AH18" i="1" s="1"/>
  <c r="AK18" i="1" s="1"/>
  <c r="AN18" i="1" s="1"/>
  <c r="AP18" i="1" s="1"/>
  <c r="AS18" i="1" s="1"/>
  <c r="AV18" i="1" s="1"/>
  <c r="AX18" i="1" s="1"/>
  <c r="BA18" i="1" s="1"/>
  <c r="BD18" i="1" s="1"/>
  <c r="BF18" i="1" s="1"/>
  <c r="BI18" i="1" s="1"/>
  <c r="BL18" i="1" s="1"/>
  <c r="BN18" i="1" s="1"/>
  <c r="BQ18" i="1" s="1"/>
  <c r="BT18" i="1" s="1"/>
  <c r="BV18" i="1" s="1"/>
  <c r="BY18" i="1" s="1"/>
  <c r="CB18" i="1" s="1"/>
  <c r="CD18" i="1" s="1"/>
  <c r="CG18" i="1" s="1"/>
  <c r="CJ18" i="1" s="1"/>
  <c r="CL18" i="1" s="1"/>
  <c r="CO18" i="1" s="1"/>
  <c r="CR18" i="1" s="1"/>
  <c r="CT18" i="1" s="1"/>
  <c r="CW18" i="1" s="1"/>
  <c r="CZ18" i="1" s="1"/>
  <c r="DB18" i="1" s="1"/>
  <c r="DE18" i="1" s="1"/>
  <c r="DH18" i="1" s="1"/>
  <c r="DJ18" i="1" s="1"/>
  <c r="DM18" i="1" s="1"/>
  <c r="DP18" i="1" s="1"/>
  <c r="DR18" i="1" s="1"/>
  <c r="DU18" i="1" s="1"/>
  <c r="DX18" i="1" s="1"/>
  <c r="DZ18" i="1" s="1"/>
  <c r="EC18" i="1" s="1"/>
  <c r="EF18" i="1" s="1"/>
  <c r="EH18" i="1" s="1"/>
  <c r="EK18" i="1" s="1"/>
  <c r="EN18" i="1" s="1"/>
  <c r="EP18" i="1" s="1"/>
  <c r="ES18" i="1" s="1"/>
  <c r="EV18" i="1" s="1"/>
  <c r="EX18" i="1" s="1"/>
  <c r="FA18" i="1" s="1"/>
  <c r="FD18" i="1" s="1"/>
  <c r="FF18" i="1" s="1"/>
  <c r="FI18" i="1" s="1"/>
  <c r="FL18" i="1" s="1"/>
  <c r="FN18" i="1" s="1"/>
  <c r="FQ18" i="1" s="1"/>
  <c r="FT18" i="1" s="1"/>
  <c r="FV18" i="1" s="1"/>
  <c r="FY18" i="1" s="1"/>
  <c r="GB18" i="1" s="1"/>
  <c r="GD18" i="1" s="1"/>
  <c r="GG18" i="1" s="1"/>
  <c r="GJ18" i="1" s="1"/>
  <c r="GL18" i="1" s="1"/>
  <c r="GO18" i="1" s="1"/>
  <c r="GR18" i="1" s="1"/>
  <c r="GT18" i="1" s="1"/>
  <c r="GW18" i="1" s="1"/>
  <c r="GZ18" i="1" s="1"/>
  <c r="HB18" i="1" s="1"/>
  <c r="HE18" i="1" s="1"/>
  <c r="HH18" i="1" s="1"/>
  <c r="HJ18" i="1" s="1"/>
  <c r="HM18" i="1" s="1"/>
  <c r="HP18" i="1" s="1"/>
  <c r="HR18" i="1" s="1"/>
  <c r="HU18" i="1" s="1"/>
  <c r="HX18" i="1" s="1"/>
  <c r="HZ18" i="1" s="1"/>
  <c r="IC18" i="1" s="1"/>
  <c r="IF18" i="1" s="1"/>
  <c r="IH18" i="1" s="1"/>
  <c r="IK18" i="1" s="1"/>
  <c r="IN18" i="1" s="1"/>
  <c r="IP18" i="1" s="1"/>
  <c r="IS18" i="1" s="1"/>
  <c r="IV18" i="1" s="1"/>
  <c r="IX18" i="1" s="1"/>
  <c r="JA18" i="1" s="1"/>
  <c r="JD18" i="1" s="1"/>
  <c r="JF18" i="1" s="1"/>
  <c r="JI18" i="1" s="1"/>
  <c r="JL18" i="1" s="1"/>
  <c r="JN18" i="1" s="1"/>
  <c r="JQ18" i="1" s="1"/>
  <c r="JT18" i="1" s="1"/>
  <c r="JV18" i="1" s="1"/>
  <c r="JY18" i="1" s="1"/>
  <c r="KB18" i="1" s="1"/>
  <c r="KD18" i="1" s="1"/>
  <c r="KG18" i="1" s="1"/>
  <c r="KJ18" i="1" s="1"/>
  <c r="KL18" i="1" s="1"/>
  <c r="KO18" i="1" s="1"/>
  <c r="KR18" i="1" s="1"/>
  <c r="KT18" i="1" s="1"/>
  <c r="KW18" i="1" s="1"/>
  <c r="KZ18" i="1" s="1"/>
  <c r="LB18" i="1" s="1"/>
  <c r="LE18" i="1" s="1"/>
  <c r="LH18" i="1" s="1"/>
  <c r="LJ18" i="1" s="1"/>
  <c r="LM18" i="1" s="1"/>
  <c r="LP18" i="1" s="1"/>
  <c r="LR18" i="1" s="1"/>
  <c r="LU18" i="1" s="1"/>
  <c r="LX18" i="1" s="1"/>
  <c r="LZ18" i="1" s="1"/>
  <c r="MC18" i="1" s="1"/>
  <c r="MF18" i="1" s="1"/>
  <c r="MH18" i="1" s="1"/>
  <c r="MK18" i="1" s="1"/>
  <c r="MN18" i="1" s="1"/>
  <c r="MP18" i="1" s="1"/>
  <c r="MS18" i="1" s="1"/>
  <c r="MV18" i="1" s="1"/>
  <c r="MX18" i="1" s="1"/>
  <c r="NA18" i="1" s="1"/>
  <c r="ND18" i="1" s="1"/>
  <c r="NF18" i="1" s="1"/>
  <c r="NI18" i="1" s="1"/>
  <c r="NL18" i="1" s="1"/>
  <c r="NN18" i="1" s="1"/>
  <c r="NQ18" i="1" s="1"/>
  <c r="NT18" i="1" s="1"/>
  <c r="NV18" i="1" s="1"/>
  <c r="NY18" i="1" s="1"/>
  <c r="OB18" i="1" s="1"/>
  <c r="OD18" i="1" s="1"/>
  <c r="OG18" i="1" s="1"/>
  <c r="OJ18" i="1" s="1"/>
  <c r="OL18" i="1" s="1"/>
  <c r="OO18" i="1" s="1"/>
  <c r="OR18" i="1" s="1"/>
  <c r="OT18" i="1" s="1"/>
  <c r="OW18" i="1" s="1"/>
  <c r="OZ18" i="1" s="1"/>
  <c r="PB18" i="1" s="1"/>
  <c r="PE18" i="1" s="1"/>
  <c r="PH18" i="1" s="1"/>
  <c r="PJ18" i="1" s="1"/>
  <c r="PM18" i="1" s="1"/>
  <c r="PP18" i="1" s="1"/>
  <c r="PR18" i="1" s="1"/>
  <c r="PU18" i="1" s="1"/>
  <c r="PX18" i="1" s="1"/>
  <c r="PZ18" i="1" s="1"/>
  <c r="QC18" i="1" s="1"/>
  <c r="QF18" i="1" s="1"/>
  <c r="QH18" i="1" s="1"/>
  <c r="QK18" i="1" s="1"/>
  <c r="QN18" i="1" s="1"/>
  <c r="QP18" i="1" s="1"/>
  <c r="QS18" i="1" s="1"/>
  <c r="QV18" i="1" s="1"/>
  <c r="QX18" i="1" s="1"/>
  <c r="RA18" i="1" s="1"/>
  <c r="RD18" i="1" s="1"/>
  <c r="RF18" i="1" s="1"/>
  <c r="RI18" i="1" s="1"/>
  <c r="RL18" i="1" s="1"/>
  <c r="RN18" i="1" s="1"/>
  <c r="RQ18" i="1" s="1"/>
  <c r="RT18" i="1" s="1"/>
  <c r="RV18" i="1" s="1"/>
  <c r="RY18" i="1" s="1"/>
  <c r="SB18" i="1" s="1"/>
  <c r="SD18" i="1" s="1"/>
  <c r="SG18" i="1" s="1"/>
  <c r="SJ18" i="1" s="1"/>
  <c r="SL18" i="1" s="1"/>
  <c r="SO18" i="1" s="1"/>
  <c r="SR18" i="1" s="1"/>
  <c r="ST18" i="1" s="1"/>
  <c r="SW18" i="1" s="1"/>
  <c r="SZ18" i="1" s="1"/>
  <c r="TB18" i="1" s="1"/>
  <c r="TE18" i="1" s="1"/>
  <c r="TH18" i="1" s="1"/>
  <c r="TJ18" i="1" s="1"/>
  <c r="TM18" i="1" s="1"/>
  <c r="TP18" i="1" s="1"/>
  <c r="TR18" i="1" s="1"/>
  <c r="TU18" i="1" s="1"/>
  <c r="TX18" i="1" s="1"/>
  <c r="TZ18" i="1" s="1"/>
  <c r="UC18" i="1" s="1"/>
  <c r="UF18" i="1" s="1"/>
  <c r="UH18" i="1" s="1"/>
  <c r="UK18" i="1" s="1"/>
  <c r="UN18" i="1" s="1"/>
  <c r="UP18" i="1" s="1"/>
  <c r="US18" i="1" s="1"/>
  <c r="UV18" i="1" s="1"/>
  <c r="UX18" i="1" s="1"/>
  <c r="VA18" i="1" s="1"/>
  <c r="VD18" i="1" s="1"/>
  <c r="VF18" i="1" s="1"/>
  <c r="VI18" i="1" s="1"/>
  <c r="VL18" i="1" s="1"/>
  <c r="VN18" i="1" s="1"/>
  <c r="VQ18" i="1" s="1"/>
  <c r="VT18" i="1" s="1"/>
  <c r="VV18" i="1" s="1"/>
  <c r="VY18" i="1" s="1"/>
  <c r="WB18" i="1" s="1"/>
  <c r="WD18" i="1" s="1"/>
  <c r="WG18" i="1" s="1"/>
  <c r="WJ18" i="1" s="1"/>
  <c r="WL18" i="1" s="1"/>
  <c r="WO18" i="1" s="1"/>
  <c r="WR18" i="1" s="1"/>
  <c r="WT18" i="1" s="1"/>
  <c r="WW18" i="1" s="1"/>
  <c r="WZ18" i="1" s="1"/>
  <c r="XB18" i="1" s="1"/>
  <c r="XE18" i="1" s="1"/>
  <c r="XH18" i="1" s="1"/>
  <c r="XJ18" i="1" s="1"/>
  <c r="XM18" i="1" s="1"/>
  <c r="XP18" i="1" s="1"/>
  <c r="XR18" i="1" s="1"/>
  <c r="X19" i="1"/>
  <c r="Z19" i="1" s="1"/>
  <c r="AC19" i="1" s="1"/>
  <c r="AF19" i="1" s="1"/>
  <c r="AH19" i="1" s="1"/>
  <c r="AK19" i="1" s="1"/>
  <c r="AN19" i="1" s="1"/>
  <c r="AP19" i="1" s="1"/>
  <c r="AS19" i="1" s="1"/>
  <c r="AV19" i="1" s="1"/>
  <c r="AX19" i="1" s="1"/>
  <c r="BA19" i="1" s="1"/>
  <c r="BD19" i="1" s="1"/>
  <c r="BF19" i="1" s="1"/>
  <c r="BI19" i="1" s="1"/>
  <c r="BL19" i="1" s="1"/>
  <c r="BN19" i="1" s="1"/>
  <c r="BQ19" i="1" s="1"/>
  <c r="BT19" i="1" s="1"/>
  <c r="BV19" i="1" s="1"/>
  <c r="BY19" i="1" s="1"/>
  <c r="CB19" i="1" s="1"/>
  <c r="CD19" i="1" s="1"/>
  <c r="CG19" i="1" s="1"/>
  <c r="CJ19" i="1" s="1"/>
  <c r="CL19" i="1" s="1"/>
  <c r="CO19" i="1" s="1"/>
  <c r="CR19" i="1" s="1"/>
  <c r="CT19" i="1" s="1"/>
  <c r="CW19" i="1" s="1"/>
  <c r="CZ19" i="1" s="1"/>
  <c r="DB19" i="1" s="1"/>
  <c r="DE19" i="1" s="1"/>
  <c r="DH19" i="1" s="1"/>
  <c r="DJ19" i="1" s="1"/>
  <c r="DM19" i="1" s="1"/>
  <c r="DP19" i="1" s="1"/>
  <c r="DR19" i="1" s="1"/>
  <c r="DU19" i="1" s="1"/>
  <c r="DX19" i="1" s="1"/>
  <c r="DZ19" i="1" s="1"/>
  <c r="EC19" i="1" s="1"/>
  <c r="EF19" i="1" s="1"/>
  <c r="EH19" i="1" s="1"/>
  <c r="EK19" i="1" s="1"/>
  <c r="EN19" i="1" s="1"/>
  <c r="EP19" i="1" s="1"/>
  <c r="ES19" i="1" s="1"/>
  <c r="EV19" i="1" s="1"/>
  <c r="EX19" i="1" s="1"/>
  <c r="FA19" i="1" s="1"/>
  <c r="FD19" i="1" s="1"/>
  <c r="FF19" i="1" s="1"/>
  <c r="FI19" i="1" s="1"/>
  <c r="FL19" i="1" s="1"/>
  <c r="FN19" i="1" s="1"/>
  <c r="FQ19" i="1" s="1"/>
  <c r="FT19" i="1" s="1"/>
  <c r="FV19" i="1" s="1"/>
  <c r="FY19" i="1" s="1"/>
  <c r="GB19" i="1" s="1"/>
  <c r="GD19" i="1" s="1"/>
  <c r="GG19" i="1" s="1"/>
  <c r="GJ19" i="1" s="1"/>
  <c r="GL19" i="1" s="1"/>
  <c r="GO19" i="1" s="1"/>
  <c r="GR19" i="1" s="1"/>
  <c r="GT19" i="1" s="1"/>
  <c r="GW19" i="1" s="1"/>
  <c r="GZ19" i="1" s="1"/>
  <c r="HB19" i="1" s="1"/>
  <c r="HE19" i="1" s="1"/>
  <c r="HH19" i="1" s="1"/>
  <c r="HJ19" i="1" s="1"/>
  <c r="HM19" i="1" s="1"/>
  <c r="HP19" i="1" s="1"/>
  <c r="HR19" i="1" s="1"/>
  <c r="HU19" i="1" s="1"/>
  <c r="HX19" i="1" s="1"/>
  <c r="HZ19" i="1" s="1"/>
  <c r="IC19" i="1" s="1"/>
  <c r="IF19" i="1" s="1"/>
  <c r="IH19" i="1" s="1"/>
  <c r="IK19" i="1" s="1"/>
  <c r="IN19" i="1" s="1"/>
  <c r="IP19" i="1" s="1"/>
  <c r="IS19" i="1" s="1"/>
  <c r="IV19" i="1" s="1"/>
  <c r="IX19" i="1" s="1"/>
  <c r="JA19" i="1" s="1"/>
  <c r="JD19" i="1" s="1"/>
  <c r="JF19" i="1" s="1"/>
  <c r="JI19" i="1" s="1"/>
  <c r="JL19" i="1" s="1"/>
  <c r="JN19" i="1" s="1"/>
  <c r="JQ19" i="1" s="1"/>
  <c r="JT19" i="1" s="1"/>
  <c r="JV19" i="1" s="1"/>
  <c r="JY19" i="1" s="1"/>
  <c r="KB19" i="1" s="1"/>
  <c r="KD19" i="1" s="1"/>
  <c r="KG19" i="1" s="1"/>
  <c r="KJ19" i="1" s="1"/>
  <c r="KL19" i="1" s="1"/>
  <c r="KO19" i="1" s="1"/>
  <c r="KR19" i="1" s="1"/>
  <c r="KT19" i="1" s="1"/>
  <c r="KW19" i="1" s="1"/>
  <c r="KZ19" i="1" s="1"/>
  <c r="LB19" i="1" s="1"/>
  <c r="LE19" i="1" s="1"/>
  <c r="LH19" i="1" s="1"/>
  <c r="LJ19" i="1" s="1"/>
  <c r="LM19" i="1" s="1"/>
  <c r="LP19" i="1" s="1"/>
  <c r="LR19" i="1" s="1"/>
  <c r="LU19" i="1" s="1"/>
  <c r="LX19" i="1" s="1"/>
  <c r="LZ19" i="1" s="1"/>
  <c r="MC19" i="1" s="1"/>
  <c r="MF19" i="1" s="1"/>
  <c r="MH19" i="1" s="1"/>
  <c r="MK19" i="1" s="1"/>
  <c r="MN19" i="1" s="1"/>
  <c r="MP19" i="1" s="1"/>
  <c r="MS19" i="1" s="1"/>
  <c r="MV19" i="1" s="1"/>
  <c r="MX19" i="1" s="1"/>
  <c r="NA19" i="1" s="1"/>
  <c r="ND19" i="1" s="1"/>
  <c r="NF19" i="1" s="1"/>
  <c r="NI19" i="1" s="1"/>
  <c r="NL19" i="1" s="1"/>
  <c r="NN19" i="1" s="1"/>
  <c r="NQ19" i="1" s="1"/>
  <c r="NT19" i="1" s="1"/>
  <c r="NV19" i="1" s="1"/>
  <c r="NY19" i="1" s="1"/>
  <c r="OB19" i="1" s="1"/>
  <c r="OD19" i="1" s="1"/>
  <c r="OG19" i="1" s="1"/>
  <c r="OJ19" i="1" s="1"/>
  <c r="OL19" i="1" s="1"/>
  <c r="OO19" i="1" s="1"/>
  <c r="OR19" i="1" s="1"/>
  <c r="OT19" i="1" s="1"/>
  <c r="OW19" i="1" s="1"/>
  <c r="OZ19" i="1" s="1"/>
  <c r="PB19" i="1" s="1"/>
  <c r="PE19" i="1" s="1"/>
  <c r="PH19" i="1" s="1"/>
  <c r="PJ19" i="1" s="1"/>
  <c r="PM19" i="1" s="1"/>
  <c r="PP19" i="1" s="1"/>
  <c r="PR19" i="1" s="1"/>
  <c r="PU19" i="1" s="1"/>
  <c r="PX19" i="1" s="1"/>
  <c r="PZ19" i="1" s="1"/>
  <c r="QC19" i="1" s="1"/>
  <c r="QF19" i="1" s="1"/>
  <c r="QH19" i="1" s="1"/>
  <c r="QK19" i="1" s="1"/>
  <c r="QN19" i="1" s="1"/>
  <c r="QP19" i="1" s="1"/>
  <c r="QS19" i="1" s="1"/>
  <c r="QV19" i="1" s="1"/>
  <c r="QX19" i="1" s="1"/>
  <c r="RA19" i="1" s="1"/>
  <c r="RD19" i="1" s="1"/>
  <c r="RF19" i="1" s="1"/>
  <c r="RI19" i="1" s="1"/>
  <c r="RL19" i="1" s="1"/>
  <c r="RN19" i="1" s="1"/>
  <c r="RQ19" i="1" s="1"/>
  <c r="RT19" i="1" s="1"/>
  <c r="RV19" i="1" s="1"/>
  <c r="RY19" i="1" s="1"/>
  <c r="SB19" i="1" s="1"/>
  <c r="SD19" i="1" s="1"/>
  <c r="SG19" i="1" s="1"/>
  <c r="SJ19" i="1" s="1"/>
  <c r="SL19" i="1" s="1"/>
  <c r="SO19" i="1" s="1"/>
  <c r="SR19" i="1" s="1"/>
  <c r="ST19" i="1" s="1"/>
  <c r="SW19" i="1" s="1"/>
  <c r="SZ19" i="1" s="1"/>
  <c r="TB19" i="1" s="1"/>
  <c r="TE19" i="1" s="1"/>
  <c r="TH19" i="1" s="1"/>
  <c r="TJ19" i="1" s="1"/>
  <c r="TM19" i="1" s="1"/>
  <c r="TP19" i="1" s="1"/>
  <c r="TR19" i="1" s="1"/>
  <c r="TU19" i="1" s="1"/>
  <c r="TX19" i="1" s="1"/>
  <c r="TZ19" i="1" s="1"/>
  <c r="UC19" i="1" s="1"/>
  <c r="UF19" i="1" s="1"/>
  <c r="UH19" i="1" s="1"/>
  <c r="UK19" i="1" s="1"/>
  <c r="UN19" i="1" s="1"/>
  <c r="UP19" i="1" s="1"/>
  <c r="US19" i="1" s="1"/>
  <c r="UV19" i="1" s="1"/>
  <c r="UX19" i="1" s="1"/>
  <c r="VA19" i="1" s="1"/>
  <c r="VD19" i="1" s="1"/>
  <c r="VF19" i="1" s="1"/>
  <c r="VI19" i="1" s="1"/>
  <c r="VL19" i="1" s="1"/>
  <c r="VN19" i="1" s="1"/>
  <c r="VQ19" i="1" s="1"/>
  <c r="VT19" i="1" s="1"/>
  <c r="VV19" i="1" s="1"/>
  <c r="VY19" i="1" s="1"/>
  <c r="WB19" i="1" s="1"/>
  <c r="WD19" i="1" s="1"/>
  <c r="WG19" i="1" s="1"/>
  <c r="WJ19" i="1" s="1"/>
  <c r="WL19" i="1" s="1"/>
  <c r="WO19" i="1" s="1"/>
  <c r="WR19" i="1" s="1"/>
  <c r="WT19" i="1" s="1"/>
  <c r="WW19" i="1" s="1"/>
  <c r="WZ19" i="1" s="1"/>
  <c r="XB19" i="1" s="1"/>
  <c r="XE19" i="1" s="1"/>
  <c r="XH19" i="1" s="1"/>
  <c r="XJ19" i="1" s="1"/>
  <c r="XM19" i="1" s="1"/>
  <c r="XP19" i="1" s="1"/>
  <c r="XR19" i="1" s="1"/>
  <c r="X11" i="1"/>
  <c r="Z11" i="1" s="1"/>
  <c r="AC11" i="1" s="1"/>
  <c r="AF11" i="1" s="1"/>
  <c r="AH11" i="1" s="1"/>
  <c r="AK11" i="1" s="1"/>
  <c r="AN11" i="1" s="1"/>
  <c r="AP11" i="1" s="1"/>
  <c r="AS11" i="1" s="1"/>
  <c r="AV11" i="1" s="1"/>
  <c r="AX11" i="1" s="1"/>
  <c r="BA11" i="1" s="1"/>
  <c r="BD11" i="1" s="1"/>
  <c r="BF11" i="1" s="1"/>
  <c r="BI11" i="1" s="1"/>
  <c r="BL11" i="1" s="1"/>
  <c r="BN11" i="1" s="1"/>
  <c r="BQ11" i="1" s="1"/>
  <c r="BT11" i="1" s="1"/>
  <c r="BV11" i="1" s="1"/>
  <c r="BY11" i="1" s="1"/>
  <c r="CB11" i="1" s="1"/>
  <c r="CD11" i="1" s="1"/>
  <c r="CG11" i="1" s="1"/>
  <c r="CJ11" i="1" s="1"/>
  <c r="CL11" i="1" s="1"/>
  <c r="CO11" i="1" s="1"/>
  <c r="CR11" i="1" s="1"/>
  <c r="CT11" i="1" s="1"/>
  <c r="CW11" i="1" s="1"/>
  <c r="CZ11" i="1" s="1"/>
  <c r="DB11" i="1" s="1"/>
  <c r="DE11" i="1" s="1"/>
  <c r="DH11" i="1" s="1"/>
  <c r="DJ11" i="1" s="1"/>
  <c r="DM11" i="1" s="1"/>
  <c r="DP11" i="1" s="1"/>
  <c r="DR11" i="1" s="1"/>
  <c r="DU11" i="1" s="1"/>
  <c r="DX11" i="1" s="1"/>
  <c r="DZ11" i="1" s="1"/>
  <c r="EC11" i="1" s="1"/>
  <c r="EF11" i="1" s="1"/>
  <c r="EH11" i="1" s="1"/>
  <c r="EK11" i="1" s="1"/>
  <c r="EN11" i="1" s="1"/>
  <c r="EP11" i="1" s="1"/>
  <c r="ES11" i="1" s="1"/>
  <c r="EV11" i="1" s="1"/>
  <c r="EX11" i="1" s="1"/>
  <c r="FA11" i="1" s="1"/>
  <c r="FD11" i="1" s="1"/>
  <c r="FF11" i="1" s="1"/>
  <c r="FI11" i="1" s="1"/>
  <c r="FL11" i="1" s="1"/>
  <c r="FN11" i="1" s="1"/>
  <c r="FQ11" i="1" s="1"/>
  <c r="FT11" i="1" s="1"/>
  <c r="FV11" i="1" s="1"/>
  <c r="FY11" i="1" s="1"/>
  <c r="GB11" i="1" s="1"/>
  <c r="GD11" i="1" s="1"/>
  <c r="GG11" i="1" s="1"/>
  <c r="GJ11" i="1" s="1"/>
  <c r="GL11" i="1" s="1"/>
  <c r="GO11" i="1" s="1"/>
  <c r="GR11" i="1" s="1"/>
  <c r="GT11" i="1" s="1"/>
  <c r="GW11" i="1" s="1"/>
  <c r="GZ11" i="1" s="1"/>
  <c r="HB11" i="1" s="1"/>
  <c r="HE11" i="1" s="1"/>
  <c r="HH11" i="1" s="1"/>
  <c r="HJ11" i="1" s="1"/>
  <c r="HM11" i="1" s="1"/>
  <c r="HP11" i="1" s="1"/>
  <c r="HR11" i="1" s="1"/>
  <c r="HU11" i="1" s="1"/>
  <c r="HX11" i="1" s="1"/>
  <c r="HZ11" i="1" s="1"/>
  <c r="IC11" i="1" s="1"/>
  <c r="IF11" i="1" s="1"/>
  <c r="IH11" i="1" s="1"/>
  <c r="IK11" i="1" s="1"/>
  <c r="IN11" i="1" s="1"/>
  <c r="IP11" i="1" s="1"/>
  <c r="IS11" i="1" s="1"/>
  <c r="IV11" i="1" s="1"/>
  <c r="IX11" i="1" s="1"/>
  <c r="JA11" i="1" s="1"/>
  <c r="JD11" i="1" s="1"/>
  <c r="JF11" i="1" s="1"/>
  <c r="JI11" i="1" s="1"/>
  <c r="JL11" i="1" s="1"/>
  <c r="JN11" i="1" s="1"/>
  <c r="JQ11" i="1" s="1"/>
  <c r="JT11" i="1" s="1"/>
  <c r="JV11" i="1" s="1"/>
  <c r="JY11" i="1" s="1"/>
  <c r="KB11" i="1" s="1"/>
  <c r="KD11" i="1" s="1"/>
  <c r="KG11" i="1" s="1"/>
  <c r="KJ11" i="1" s="1"/>
  <c r="KL11" i="1" s="1"/>
  <c r="KO11" i="1" s="1"/>
  <c r="KR11" i="1" s="1"/>
  <c r="KT11" i="1" s="1"/>
  <c r="KW11" i="1" s="1"/>
  <c r="KZ11" i="1" s="1"/>
  <c r="LB11" i="1" s="1"/>
  <c r="LE11" i="1" s="1"/>
  <c r="LH11" i="1" s="1"/>
  <c r="LJ11" i="1" s="1"/>
  <c r="LM11" i="1" s="1"/>
  <c r="LP11" i="1" s="1"/>
  <c r="LR11" i="1" s="1"/>
  <c r="LU11" i="1" s="1"/>
  <c r="LX11" i="1" s="1"/>
  <c r="LZ11" i="1" s="1"/>
  <c r="MC11" i="1" s="1"/>
  <c r="MF11" i="1" s="1"/>
  <c r="MH11" i="1" s="1"/>
  <c r="MK11" i="1" s="1"/>
  <c r="MN11" i="1" s="1"/>
  <c r="MP11" i="1" s="1"/>
  <c r="MS11" i="1" s="1"/>
  <c r="MV11" i="1" s="1"/>
  <c r="MX11" i="1" s="1"/>
  <c r="NA11" i="1" s="1"/>
  <c r="ND11" i="1" s="1"/>
  <c r="NF11" i="1" s="1"/>
  <c r="NI11" i="1" s="1"/>
  <c r="NL11" i="1" s="1"/>
  <c r="NN11" i="1" s="1"/>
  <c r="NQ11" i="1" s="1"/>
  <c r="NT11" i="1" s="1"/>
  <c r="NV11" i="1" s="1"/>
  <c r="NY11" i="1" s="1"/>
  <c r="OB11" i="1" s="1"/>
  <c r="OD11" i="1" s="1"/>
  <c r="OG11" i="1" s="1"/>
  <c r="OJ11" i="1" s="1"/>
  <c r="OL11" i="1" s="1"/>
  <c r="OO11" i="1" s="1"/>
  <c r="OR11" i="1" s="1"/>
  <c r="OT11" i="1" s="1"/>
  <c r="OW11" i="1" s="1"/>
  <c r="OZ11" i="1" s="1"/>
  <c r="PB11" i="1" s="1"/>
  <c r="PE11" i="1" s="1"/>
  <c r="PH11" i="1" s="1"/>
  <c r="PJ11" i="1" s="1"/>
  <c r="PM11" i="1" s="1"/>
  <c r="PP11" i="1" s="1"/>
  <c r="PR11" i="1" s="1"/>
  <c r="PU11" i="1" s="1"/>
  <c r="PX11" i="1" s="1"/>
  <c r="PZ11" i="1" s="1"/>
  <c r="QC11" i="1" s="1"/>
  <c r="QF11" i="1" s="1"/>
  <c r="QH11" i="1" s="1"/>
  <c r="QK11" i="1" s="1"/>
  <c r="QN11" i="1" s="1"/>
  <c r="QP11" i="1" s="1"/>
  <c r="QS11" i="1" s="1"/>
  <c r="QV11" i="1" s="1"/>
  <c r="QX11" i="1" s="1"/>
  <c r="RA11" i="1" s="1"/>
  <c r="RD11" i="1" s="1"/>
  <c r="RF11" i="1" s="1"/>
  <c r="RI11" i="1" s="1"/>
  <c r="RL11" i="1" s="1"/>
  <c r="RN11" i="1" s="1"/>
  <c r="RQ11" i="1" s="1"/>
  <c r="RT11" i="1" s="1"/>
  <c r="RV11" i="1" s="1"/>
  <c r="RY11" i="1" s="1"/>
  <c r="SB11" i="1" s="1"/>
  <c r="SD11" i="1" s="1"/>
  <c r="SG11" i="1" s="1"/>
  <c r="SJ11" i="1" s="1"/>
  <c r="SL11" i="1" s="1"/>
  <c r="SO11" i="1" s="1"/>
  <c r="SR11" i="1" s="1"/>
  <c r="ST11" i="1" s="1"/>
  <c r="SW11" i="1" s="1"/>
  <c r="SZ11" i="1" s="1"/>
  <c r="TB11" i="1" s="1"/>
  <c r="TE11" i="1" s="1"/>
  <c r="TH11" i="1" s="1"/>
  <c r="TJ11" i="1" s="1"/>
  <c r="TM11" i="1" s="1"/>
  <c r="TP11" i="1" s="1"/>
  <c r="TR11" i="1" s="1"/>
  <c r="TU11" i="1" s="1"/>
  <c r="TX11" i="1" s="1"/>
  <c r="TZ11" i="1" s="1"/>
  <c r="UC11" i="1" s="1"/>
  <c r="UF11" i="1" s="1"/>
  <c r="UH11" i="1" s="1"/>
  <c r="UK11" i="1" s="1"/>
  <c r="UN11" i="1" s="1"/>
  <c r="UP11" i="1" s="1"/>
  <c r="US11" i="1" s="1"/>
  <c r="UV11" i="1" s="1"/>
  <c r="UX11" i="1" s="1"/>
  <c r="VA11" i="1" s="1"/>
  <c r="VD11" i="1" s="1"/>
  <c r="VF11" i="1" s="1"/>
  <c r="VI11" i="1" s="1"/>
  <c r="VL11" i="1" s="1"/>
  <c r="VN11" i="1" s="1"/>
  <c r="VQ11" i="1" s="1"/>
  <c r="VT11" i="1" s="1"/>
  <c r="VV11" i="1" s="1"/>
  <c r="VY11" i="1" s="1"/>
  <c r="WB11" i="1" s="1"/>
  <c r="WD11" i="1" s="1"/>
  <c r="WG11" i="1" s="1"/>
  <c r="WJ11" i="1" s="1"/>
  <c r="WL11" i="1" s="1"/>
  <c r="WO11" i="1" s="1"/>
  <c r="WR11" i="1" s="1"/>
  <c r="WT11" i="1" s="1"/>
  <c r="WW11" i="1" s="1"/>
  <c r="WZ11" i="1" s="1"/>
  <c r="XB11" i="1" s="1"/>
  <c r="XE11" i="1" s="1"/>
  <c r="XH11" i="1" s="1"/>
  <c r="XJ11" i="1" s="1"/>
  <c r="XM11" i="1" s="1"/>
  <c r="XP11" i="1" s="1"/>
  <c r="XR11" i="1" s="1"/>
  <c r="R3" i="1"/>
  <c r="U3" i="1" s="1"/>
  <c r="X3" i="1" s="1"/>
  <c r="Z3" i="1" s="1"/>
  <c r="AC3" i="1" s="1"/>
  <c r="AF3" i="1" s="1"/>
  <c r="AH3" i="1" s="1"/>
  <c r="AK3" i="1" s="1"/>
  <c r="AN3" i="1" s="1"/>
  <c r="AP3" i="1" s="1"/>
  <c r="AS3" i="1" s="1"/>
  <c r="AV3" i="1" s="1"/>
  <c r="AX3" i="1" s="1"/>
  <c r="BA3" i="1" s="1"/>
  <c r="BD3" i="1" s="1"/>
  <c r="BF3" i="1" s="1"/>
  <c r="BI3" i="1" s="1"/>
  <c r="BL3" i="1" s="1"/>
  <c r="BN3" i="1" s="1"/>
  <c r="BQ3" i="1" s="1"/>
  <c r="BT3" i="1" s="1"/>
  <c r="BV3" i="1" s="1"/>
  <c r="BY3" i="1" s="1"/>
  <c r="CB3" i="1" s="1"/>
  <c r="CD3" i="1" s="1"/>
  <c r="CG3" i="1" s="1"/>
  <c r="CJ3" i="1" s="1"/>
  <c r="CL3" i="1" s="1"/>
  <c r="CO3" i="1" s="1"/>
  <c r="CR3" i="1" s="1"/>
  <c r="CT3" i="1" s="1"/>
  <c r="CW3" i="1" s="1"/>
  <c r="CZ3" i="1" s="1"/>
  <c r="DB3" i="1" s="1"/>
  <c r="DE3" i="1" s="1"/>
  <c r="DH3" i="1" s="1"/>
  <c r="DJ3" i="1" s="1"/>
  <c r="DM3" i="1" s="1"/>
  <c r="DP3" i="1" s="1"/>
  <c r="DR3" i="1" s="1"/>
  <c r="DU3" i="1" s="1"/>
  <c r="DX3" i="1" s="1"/>
  <c r="DZ3" i="1" s="1"/>
  <c r="EC3" i="1" s="1"/>
  <c r="EF3" i="1" s="1"/>
  <c r="EH3" i="1" s="1"/>
  <c r="EK3" i="1" s="1"/>
  <c r="EN3" i="1" s="1"/>
  <c r="EP3" i="1" s="1"/>
  <c r="ES3" i="1" s="1"/>
  <c r="NL4" i="1" l="1"/>
  <c r="NN4" i="1" s="1"/>
  <c r="NQ4" i="1" s="1"/>
  <c r="NT4" i="1" s="1"/>
  <c r="NV4" i="1" s="1"/>
  <c r="NY4" i="1" s="1"/>
  <c r="OB4" i="1" s="1"/>
  <c r="OD4" i="1" s="1"/>
  <c r="OG4" i="1" s="1"/>
  <c r="OJ4" i="1" s="1"/>
  <c r="OL4" i="1" s="1"/>
  <c r="OO4" i="1" s="1"/>
  <c r="OR4" i="1" s="1"/>
  <c r="OT4" i="1" s="1"/>
  <c r="OW4" i="1" s="1"/>
  <c r="OZ4" i="1" s="1"/>
  <c r="PB4" i="1" s="1"/>
  <c r="PE4" i="1" s="1"/>
  <c r="PH4" i="1" s="1"/>
  <c r="PJ4" i="1" s="1"/>
  <c r="PM4" i="1" s="1"/>
  <c r="PP4" i="1" s="1"/>
  <c r="PR4" i="1" s="1"/>
  <c r="PU4" i="1" s="1"/>
  <c r="PX4" i="1" s="1"/>
  <c r="PZ4" i="1" s="1"/>
  <c r="QC4" i="1" s="1"/>
  <c r="QF4" i="1" s="1"/>
  <c r="QH4" i="1" s="1"/>
  <c r="QK4" i="1" s="1"/>
  <c r="QN4" i="1" s="1"/>
  <c r="QP4" i="1" s="1"/>
  <c r="QS4" i="1" s="1"/>
  <c r="QV4" i="1" s="1"/>
  <c r="QX4" i="1" s="1"/>
  <c r="RA4" i="1" s="1"/>
  <c r="RD4" i="1" s="1"/>
  <c r="RF4" i="1" s="1"/>
  <c r="RI4" i="1" s="1"/>
  <c r="RL4" i="1" s="1"/>
  <c r="RN4" i="1" s="1"/>
  <c r="RQ4" i="1" s="1"/>
  <c r="RT4" i="1" s="1"/>
  <c r="RV4" i="1" s="1"/>
  <c r="RY4" i="1" s="1"/>
  <c r="EV3" i="1"/>
  <c r="EX3" i="1" s="1"/>
  <c r="FA3" i="1" s="1"/>
  <c r="FD3" i="1" s="1"/>
  <c r="FF3" i="1" s="1"/>
  <c r="FI3" i="1" s="1"/>
  <c r="FL3" i="1" s="1"/>
  <c r="FN3" i="1" s="1"/>
  <c r="FQ3" i="1" s="1"/>
  <c r="FT3" i="1" s="1"/>
  <c r="FV3" i="1" s="1"/>
  <c r="FY3" i="1" s="1"/>
  <c r="SB4" i="1" l="1"/>
  <c r="SD4" i="1" s="1"/>
  <c r="SG4" i="1" s="1"/>
  <c r="SJ4" i="1" s="1"/>
  <c r="SL4" i="1" s="1"/>
  <c r="SO4" i="1" s="1"/>
  <c r="SR4" i="1" s="1"/>
  <c r="ST4" i="1" s="1"/>
  <c r="SW4" i="1" s="1"/>
  <c r="SZ4" i="1" s="1"/>
  <c r="TB4" i="1" s="1"/>
  <c r="TE4" i="1" s="1"/>
  <c r="TH4" i="1" s="1"/>
  <c r="TJ4" i="1" s="1"/>
  <c r="TM4" i="1" s="1"/>
  <c r="TP4" i="1" s="1"/>
  <c r="TR4" i="1" s="1"/>
  <c r="TU4" i="1" s="1"/>
  <c r="TX4" i="1" s="1"/>
  <c r="TZ4" i="1" s="1"/>
  <c r="UC4" i="1" s="1"/>
  <c r="UF4" i="1" s="1"/>
  <c r="UH4" i="1" s="1"/>
  <c r="UK4" i="1" s="1"/>
  <c r="UN4" i="1" s="1"/>
  <c r="UP4" i="1" s="1"/>
  <c r="US4" i="1" s="1"/>
  <c r="UV4" i="1" s="1"/>
  <c r="UX4" i="1" s="1"/>
  <c r="VA4" i="1" s="1"/>
  <c r="VD4" i="1" s="1"/>
  <c r="VF4" i="1" s="1"/>
  <c r="VI4" i="1" s="1"/>
  <c r="VL4" i="1" s="1"/>
  <c r="VN4" i="1" s="1"/>
  <c r="VQ4" i="1" s="1"/>
  <c r="VT4" i="1" s="1"/>
  <c r="VV4" i="1" s="1"/>
  <c r="VY4" i="1" s="1"/>
  <c r="WB4" i="1" s="1"/>
  <c r="WD4" i="1" s="1"/>
  <c r="WG4" i="1" s="1"/>
  <c r="WJ4" i="1" s="1"/>
  <c r="WL4" i="1" s="1"/>
  <c r="WO4" i="1" s="1"/>
  <c r="WR4" i="1" s="1"/>
  <c r="WT4" i="1" s="1"/>
  <c r="WW4" i="1" s="1"/>
  <c r="WZ4" i="1" s="1"/>
  <c r="XB4" i="1" s="1"/>
  <c r="XE4" i="1" s="1"/>
  <c r="XH4" i="1" s="1"/>
  <c r="XJ4" i="1" s="1"/>
  <c r="XM4" i="1" s="1"/>
  <c r="XP4" i="1" s="1"/>
  <c r="XR4" i="1" s="1"/>
  <c r="GB3" i="1"/>
  <c r="GD3" i="1" s="1"/>
  <c r="GG3" i="1" s="1"/>
  <c r="GJ3" i="1" s="1"/>
  <c r="GL3" i="1" s="1"/>
  <c r="GO3" i="1" s="1"/>
  <c r="GR3" i="1" s="1"/>
  <c r="GT3" i="1" s="1"/>
  <c r="GW3" i="1" s="1"/>
  <c r="GZ3" i="1" s="1"/>
  <c r="HB3" i="1" s="1"/>
  <c r="HE3" i="1" s="1"/>
  <c r="HH3" i="1" s="1"/>
  <c r="HJ3" i="1" s="1"/>
  <c r="HM3" i="1" s="1"/>
  <c r="HP3" i="1" s="1"/>
  <c r="HR3" i="1" s="1"/>
  <c r="HU3" i="1" s="1"/>
  <c r="HX3" i="1" s="1"/>
  <c r="HZ3" i="1" s="1"/>
  <c r="IC3" i="1" s="1"/>
  <c r="IF3" i="1" s="1"/>
  <c r="IH3" i="1" s="1"/>
  <c r="IK3" i="1" s="1"/>
  <c r="IN3" i="1" s="1"/>
  <c r="IP3" i="1" s="1"/>
  <c r="IS3" i="1" s="1"/>
  <c r="IV3" i="1" s="1"/>
  <c r="IX3" i="1" s="1"/>
  <c r="JA3" i="1" s="1"/>
  <c r="JD3" i="1" s="1"/>
  <c r="JF3" i="1" s="1"/>
  <c r="JI3" i="1" s="1"/>
  <c r="JL3" i="1" s="1"/>
  <c r="JN3" i="1" s="1"/>
  <c r="JQ3" i="1" s="1"/>
  <c r="JT3" i="1" s="1"/>
  <c r="JV3" i="1" s="1"/>
  <c r="JY3" i="1" s="1"/>
  <c r="KB3" i="1" s="1"/>
  <c r="KD3" i="1" s="1"/>
  <c r="KG3" i="1" s="1"/>
  <c r="KJ3" i="1" s="1"/>
  <c r="KL3" i="1" s="1"/>
  <c r="KO3" i="1" s="1"/>
  <c r="KR3" i="1" s="1"/>
  <c r="KT3" i="1" s="1"/>
  <c r="KW3" i="1" s="1"/>
  <c r="KZ3" i="1" s="1"/>
  <c r="LB3" i="1" s="1"/>
  <c r="LE3" i="1" s="1"/>
  <c r="LH3" i="1" s="1"/>
  <c r="LJ3" i="1" s="1"/>
  <c r="LM3" i="1" s="1"/>
  <c r="LP3" i="1" s="1"/>
  <c r="LR3" i="1" s="1"/>
  <c r="LU3" i="1" s="1"/>
  <c r="LX3" i="1" s="1"/>
  <c r="LZ3" i="1" s="1"/>
  <c r="MC3" i="1" s="1"/>
  <c r="MF3" i="1" s="1"/>
  <c r="MH3" i="1" s="1"/>
  <c r="MK3" i="1" s="1"/>
  <c r="MN3" i="1" s="1"/>
  <c r="MP3" i="1" s="1"/>
  <c r="MS3" i="1" s="1"/>
  <c r="MV3" i="1" s="1"/>
  <c r="MX3" i="1" s="1"/>
  <c r="NA3" i="1" s="1"/>
  <c r="ND3" i="1" s="1"/>
  <c r="NF3" i="1" s="1"/>
  <c r="NI3" i="1" s="1"/>
  <c r="NL3" i="1" s="1"/>
  <c r="NN3" i="1" s="1"/>
  <c r="NQ3" i="1" s="1"/>
  <c r="NT3" i="1" s="1"/>
  <c r="NV3" i="1" s="1"/>
  <c r="NY3" i="1" s="1"/>
  <c r="OB3" i="1" s="1"/>
  <c r="OD3" i="1" s="1"/>
  <c r="OG3" i="1" s="1"/>
  <c r="OJ3" i="1" s="1"/>
  <c r="OL3" i="1" s="1"/>
  <c r="OO3" i="1" s="1"/>
  <c r="OR3" i="1" s="1"/>
  <c r="OT3" i="1" s="1"/>
  <c r="OW3" i="1" s="1"/>
  <c r="OZ3" i="1" s="1"/>
  <c r="PB3" i="1" s="1"/>
  <c r="PE3" i="1" s="1"/>
  <c r="PH3" i="1" s="1"/>
  <c r="PJ3" i="1" s="1"/>
  <c r="PM3" i="1" s="1"/>
  <c r="PP3" i="1" s="1"/>
  <c r="PR3" i="1" s="1"/>
  <c r="PU3" i="1" s="1"/>
  <c r="PX3" i="1" s="1"/>
  <c r="PZ3" i="1" s="1"/>
  <c r="QC3" i="1" s="1"/>
  <c r="QF3" i="1" s="1"/>
  <c r="QH3" i="1" s="1"/>
  <c r="QK3" i="1" s="1"/>
  <c r="QN3" i="1" s="1"/>
  <c r="QP3" i="1" s="1"/>
  <c r="QS3" i="1" s="1"/>
  <c r="QV3" i="1" s="1"/>
  <c r="QX3" i="1" s="1"/>
  <c r="RA3" i="1" s="1"/>
  <c r="RD3" i="1" s="1"/>
  <c r="RF3" i="1" s="1"/>
  <c r="RI3" i="1" s="1"/>
  <c r="RL3" i="1" s="1"/>
  <c r="RN3" i="1" s="1"/>
  <c r="RQ3" i="1" s="1"/>
  <c r="RT3" i="1" s="1"/>
  <c r="RV3" i="1" s="1"/>
  <c r="RY3" i="1" s="1"/>
  <c r="SB3" i="1" s="1"/>
  <c r="SD3" i="1" s="1"/>
  <c r="SG3" i="1" s="1"/>
  <c r="SJ3" i="1" s="1"/>
  <c r="SL3" i="1" s="1"/>
  <c r="SO3" i="1" s="1"/>
  <c r="SR3" i="1" s="1"/>
  <c r="ST3" i="1" s="1"/>
  <c r="SW3" i="1" s="1"/>
  <c r="SZ3" i="1" s="1"/>
  <c r="TB3" i="1" s="1"/>
  <c r="TE3" i="1" s="1"/>
  <c r="TH3" i="1" s="1"/>
  <c r="TJ3" i="1" s="1"/>
  <c r="TM3" i="1" s="1"/>
  <c r="TP3" i="1" s="1"/>
  <c r="TR3" i="1" s="1"/>
  <c r="TU3" i="1" s="1"/>
  <c r="TX3" i="1" s="1"/>
  <c r="TZ3" i="1" s="1"/>
  <c r="UC3" i="1" s="1"/>
  <c r="UF3" i="1" s="1"/>
  <c r="UH3" i="1" s="1"/>
  <c r="UK3" i="1" s="1"/>
  <c r="UN3" i="1" s="1"/>
  <c r="UP3" i="1" s="1"/>
  <c r="US3" i="1" s="1"/>
  <c r="UV3" i="1" s="1"/>
  <c r="UX3" i="1" s="1"/>
  <c r="VA3" i="1" s="1"/>
  <c r="VD3" i="1" s="1"/>
  <c r="VF3" i="1" s="1"/>
  <c r="VI3" i="1" s="1"/>
  <c r="VL3" i="1" s="1"/>
  <c r="VN3" i="1" s="1"/>
  <c r="VQ3" i="1" s="1"/>
  <c r="VT3" i="1" s="1"/>
  <c r="VV3" i="1" s="1"/>
  <c r="VY3" i="1" s="1"/>
  <c r="WB3" i="1" s="1"/>
  <c r="WD3" i="1" s="1"/>
  <c r="WG3" i="1" s="1"/>
  <c r="WJ3" i="1" s="1"/>
  <c r="WL3" i="1" s="1"/>
  <c r="WO3" i="1" s="1"/>
  <c r="WR3" i="1" s="1"/>
  <c r="WT3" i="1" s="1"/>
  <c r="WW3" i="1" s="1"/>
  <c r="WZ3" i="1" s="1"/>
  <c r="XB3" i="1" s="1"/>
  <c r="XE3" i="1" s="1"/>
  <c r="XH3" i="1" s="1"/>
  <c r="XJ3" i="1" s="1"/>
  <c r="XM3" i="1" s="1"/>
  <c r="XP3" i="1" s="1"/>
  <c r="XR3" i="1" s="1"/>
</calcChain>
</file>

<file path=xl/sharedStrings.xml><?xml version="1.0" encoding="utf-8"?>
<sst xmlns="http://schemas.openxmlformats.org/spreadsheetml/2006/main" count="2130" uniqueCount="261">
  <si>
    <t>ITEMS</t>
  </si>
  <si>
    <t>COST PRICE</t>
  </si>
  <si>
    <t>SELLS PRICE</t>
  </si>
  <si>
    <t>OPENING STOCKS</t>
  </si>
  <si>
    <t>PRODUCTION</t>
  </si>
  <si>
    <t>SELLS</t>
  </si>
  <si>
    <t>TOTAL STOCKS</t>
  </si>
  <si>
    <t>CLOSING STOCKS</t>
  </si>
  <si>
    <t>1/3/24(FRIDAY)</t>
  </si>
  <si>
    <t>RASOGOLLA</t>
  </si>
  <si>
    <t>GOLAPJAM</t>
  </si>
  <si>
    <t>LANCHA</t>
  </si>
  <si>
    <t>KALOJAM</t>
  </si>
  <si>
    <t>KALAKAND</t>
  </si>
  <si>
    <t>BAKED RASOGOLLA</t>
  </si>
  <si>
    <t>KSHIRPAK SANDESH</t>
  </si>
  <si>
    <t>KSHIR CHAMCHAM</t>
  </si>
  <si>
    <t>CHANA VAJA</t>
  </si>
  <si>
    <t>KSHIR KADAMBA</t>
  </si>
  <si>
    <t>MISHTI DOI(250 gm)</t>
  </si>
  <si>
    <t>MISHTI DOI(500 gm)</t>
  </si>
  <si>
    <t>NIMKI</t>
  </si>
  <si>
    <t>2/3/24(SATURDAY)</t>
  </si>
  <si>
    <t>3/3/24(SUNDAY)</t>
  </si>
  <si>
    <t>WASTAGE</t>
  </si>
  <si>
    <t>4/3/24(MONDAY)</t>
  </si>
  <si>
    <t>5/3/24(TUESDAY)</t>
  </si>
  <si>
    <t>6/3/24(WEDNESDAY)</t>
  </si>
  <si>
    <t>8/3/24(FRIDAY)</t>
  </si>
  <si>
    <t>9/3/24(SATURDAY)</t>
  </si>
  <si>
    <t>10/3/24(SUNDAY)</t>
  </si>
  <si>
    <t>11/3/24(MONDAY)</t>
  </si>
  <si>
    <t>12/3/24(TUESDAY)</t>
  </si>
  <si>
    <t>13/3/24(WEDNESDAY)</t>
  </si>
  <si>
    <t>15/3/24(FRIDAY)</t>
  </si>
  <si>
    <t>16/3/24(SATURDAY)</t>
  </si>
  <si>
    <t>17/3/24(SUNDAY)</t>
  </si>
  <si>
    <t>18/3/24(MONDAY)</t>
  </si>
  <si>
    <t>19/3/24(TUESDAY)</t>
  </si>
  <si>
    <t>20/3/24(WEDNESDAY)</t>
  </si>
  <si>
    <t>22/3/24(FRIDAY)</t>
  </si>
  <si>
    <t>KAJU BARFI</t>
  </si>
  <si>
    <t>23/3/24(SATURDAY)</t>
  </si>
  <si>
    <t>24/3/24(SUNDAY)</t>
  </si>
  <si>
    <t>25/3/24(MONDAY)</t>
  </si>
  <si>
    <t>26/3/24(TUESDAY)</t>
  </si>
  <si>
    <t>27/3/24(WEDNESDAY)</t>
  </si>
  <si>
    <t>29/3/24(FRIDAY)</t>
  </si>
  <si>
    <t>30/3/24(SATURDAY)</t>
  </si>
  <si>
    <t>31/3/24(SUNDAY)</t>
  </si>
  <si>
    <t>1/4/24(MONDAY)</t>
  </si>
  <si>
    <t>2/4/24(TUESDAY)</t>
  </si>
  <si>
    <t>3/4/24(WEDNESDAY)</t>
  </si>
  <si>
    <t>5/4/24(FRIDAY)</t>
  </si>
  <si>
    <t>6/4/24(SATURDAY)</t>
  </si>
  <si>
    <t>7/4/24(SUNDAY)</t>
  </si>
  <si>
    <t>8/4/24(MONDAY)</t>
  </si>
  <si>
    <t>9/4/24(TUESDAY)</t>
  </si>
  <si>
    <t>10/4/24(WEDNESDAY)</t>
  </si>
  <si>
    <t>12/4/24(FRIDAY)</t>
  </si>
  <si>
    <t>13/4/24(SATURDAY)</t>
  </si>
  <si>
    <t>14/4/24(SUNDAY)</t>
  </si>
  <si>
    <t>15/4/24(MONDAY)</t>
  </si>
  <si>
    <t>16/4/24(TUESDAY)</t>
  </si>
  <si>
    <t>17/4/24(WEDNESDAY)</t>
  </si>
  <si>
    <t>19/4/24(FRIDAY)</t>
  </si>
  <si>
    <t>20/4/24(SATURDAY)</t>
  </si>
  <si>
    <t>21/4/24(SUNDAY)</t>
  </si>
  <si>
    <t>22/4/24(MONDAY)</t>
  </si>
  <si>
    <t>23/4/24(TUESDAY)</t>
  </si>
  <si>
    <t>24/4/24(WEDNESDAY)</t>
  </si>
  <si>
    <t>26/4/24(FRIDAY)</t>
  </si>
  <si>
    <t>27/4/24(SATURDAY)</t>
  </si>
  <si>
    <t>28/4/24(SUNDAY)</t>
  </si>
  <si>
    <t>29/4/24(MONDAY)</t>
  </si>
  <si>
    <t>30/4/24(TUESDAY)</t>
  </si>
  <si>
    <t>1/5/24(Wednesday)</t>
  </si>
  <si>
    <t>3/5/24(Friday)</t>
  </si>
  <si>
    <t>4/5/24(Saturday)</t>
  </si>
  <si>
    <t>5/5/24(SUNDAY)</t>
  </si>
  <si>
    <t>6/5/24(MONDAY)</t>
  </si>
  <si>
    <t>7/5/24(TUESDAY)</t>
  </si>
  <si>
    <t>10/5/24(FRIDAY)</t>
  </si>
  <si>
    <t>8/5/24(Wednesday)</t>
  </si>
  <si>
    <t>11/5/24(SATURDAY)</t>
  </si>
  <si>
    <t>12/5/24(SUNDAY)</t>
  </si>
  <si>
    <t>13/5/24(MONDAY)</t>
  </si>
  <si>
    <t>14/5/24(TUESDAY)</t>
  </si>
  <si>
    <t>15/5/24(WEDNESDAY)</t>
  </si>
  <si>
    <t>NIKUTI</t>
  </si>
  <si>
    <t>KHASTA GAJA</t>
  </si>
  <si>
    <t>TALSAS</t>
  </si>
  <si>
    <t>JALVARA</t>
  </si>
  <si>
    <t>QUANTITY OF MILK</t>
  </si>
  <si>
    <t>GRADE OF MILK</t>
  </si>
  <si>
    <t>DEBU SAHOO</t>
  </si>
  <si>
    <t>RATAN MANNA</t>
  </si>
  <si>
    <t>SUNIL KAMILYA</t>
  </si>
  <si>
    <t>SANJOY GIRI</t>
  </si>
  <si>
    <t>BACHU DAS</t>
  </si>
  <si>
    <t>FRIDAY</t>
  </si>
  <si>
    <t>SATURDAY</t>
  </si>
  <si>
    <t>SUNDAY</t>
  </si>
  <si>
    <t>MONDAY</t>
  </si>
  <si>
    <t>TUESDAY</t>
  </si>
  <si>
    <t>WEDNESDAY</t>
  </si>
  <si>
    <t>DAY</t>
  </si>
  <si>
    <t>DATE</t>
  </si>
  <si>
    <t>A</t>
  </si>
  <si>
    <t>B</t>
  </si>
  <si>
    <t>C</t>
  </si>
  <si>
    <t>QUANTITY OF MILK(LIT.)</t>
  </si>
  <si>
    <t>RATE/LIT.</t>
  </si>
  <si>
    <t>RATE/LIT</t>
  </si>
  <si>
    <t>17/5/24(FRIDAY)</t>
  </si>
  <si>
    <t>18/5/24(SATURDAY)</t>
  </si>
  <si>
    <t>19/5/25(SUNDAY)</t>
  </si>
  <si>
    <t>20/5/24(MONDAY)</t>
  </si>
  <si>
    <t>21/5/24(TUESDAY)</t>
  </si>
  <si>
    <t>22/5/24(WEDNESDAY)</t>
  </si>
  <si>
    <t>24/5/24(FRIDAY)</t>
  </si>
  <si>
    <t>25/5/24(SATURDAY)</t>
  </si>
  <si>
    <t>26/5/24(SUNDAY)</t>
  </si>
  <si>
    <t>27/5/24(MONDAY)</t>
  </si>
  <si>
    <t>28/5/24(TUESDAY)</t>
  </si>
  <si>
    <t>29/5/24(WEDNESDAY)</t>
  </si>
  <si>
    <t>31/5/24(FRIDAY)</t>
  </si>
  <si>
    <t>1/6/24(SATURDAY)</t>
  </si>
  <si>
    <t>AVG. COST PRICE</t>
  </si>
  <si>
    <t>AVG. SELL PRICE</t>
  </si>
  <si>
    <t>TOTAL PRODUCTION</t>
  </si>
  <si>
    <t>DAILY  PRODUCTION(AVG.)</t>
  </si>
  <si>
    <t>TOTAL WASTAGE</t>
  </si>
  <si>
    <t>DAILY WASTAGE(AVG.)</t>
  </si>
  <si>
    <t>TOTAL SELL</t>
  </si>
  <si>
    <t>DAILY SELL(AVG.)</t>
  </si>
  <si>
    <t>3.9-4.5</t>
  </si>
  <si>
    <t>45/LIT</t>
  </si>
  <si>
    <t>38/LIT</t>
  </si>
  <si>
    <t>3.3-3.8</t>
  </si>
  <si>
    <t>2.8-3.2</t>
  </si>
  <si>
    <t>33/LIT</t>
  </si>
  <si>
    <t>NAME</t>
  </si>
  <si>
    <t>AGE</t>
  </si>
  <si>
    <t>SALARY</t>
  </si>
  <si>
    <t>MOYRA</t>
  </si>
  <si>
    <t>HELPER</t>
  </si>
  <si>
    <t>WORKING HOURS</t>
  </si>
  <si>
    <t>SANTANU MAITY</t>
  </si>
  <si>
    <t>SAGAR PANDA</t>
  </si>
  <si>
    <t>SUKUMAR JANA</t>
  </si>
  <si>
    <t>CHANDAN PANDA</t>
  </si>
  <si>
    <t>NANTU DAS</t>
  </si>
  <si>
    <t>BIKASH DAS</t>
  </si>
  <si>
    <t>POSITION</t>
  </si>
  <si>
    <t>CREATIVITY</t>
  </si>
  <si>
    <t>TIME MANAGEMENT</t>
  </si>
  <si>
    <t>CUSTOMER SERVICE</t>
  </si>
  <si>
    <t>TEAM WORK</t>
  </si>
  <si>
    <t>AS PER RATED BY THE OWNER(OUT OF 5)</t>
  </si>
  <si>
    <t>TOTAL REVENUE</t>
  </si>
  <si>
    <t>TOTAL PROFIT</t>
  </si>
  <si>
    <t>TOTAL PRODUCTION      COST</t>
  </si>
  <si>
    <t xml:space="preserve">NAME OF SELLER </t>
  </si>
  <si>
    <t>PRICE OF MILK</t>
  </si>
  <si>
    <t>LACTOMETER READING</t>
  </si>
  <si>
    <t>GRADE</t>
  </si>
  <si>
    <t>MANAGER CUM CASHIER</t>
  </si>
  <si>
    <t xml:space="preserve">SALES BOY </t>
  </si>
  <si>
    <t>CUMULATIVE SELL</t>
  </si>
  <si>
    <t>PERCENTAGE SELL</t>
  </si>
  <si>
    <t>CUMULATIVE PERCENTAGE SELL</t>
  </si>
  <si>
    <t>CUMULATIVE PROFIT</t>
  </si>
  <si>
    <t>% PROFIT</t>
  </si>
  <si>
    <t>% CUMULATIVE PROFIT</t>
  </si>
  <si>
    <t>CUMULATIVE REVENUE</t>
  </si>
  <si>
    <t>PERCENTAGE REVENUE</t>
  </si>
  <si>
    <t>CUMULATIVE PERCENTAGE REVENUE</t>
  </si>
  <si>
    <t>WEEK-1</t>
  </si>
  <si>
    <t>WEEK-2</t>
  </si>
  <si>
    <t>TRENDS IN WEEK-2</t>
  </si>
  <si>
    <t>WEEK-3</t>
  </si>
  <si>
    <t>TRENDS IN WEEK-3</t>
  </si>
  <si>
    <t>WEEK-4</t>
  </si>
  <si>
    <t>TRENDS IN WEEK-4</t>
  </si>
  <si>
    <t>WEEK-5</t>
  </si>
  <si>
    <t>TRENDS IN WEEK-5</t>
  </si>
  <si>
    <t>WEEK-6</t>
  </si>
  <si>
    <t>TRENDS IN WEEK-6</t>
  </si>
  <si>
    <t>WEEK-7</t>
  </si>
  <si>
    <t>TRENDS IN WEEK-7</t>
  </si>
  <si>
    <t>WEEK-8</t>
  </si>
  <si>
    <t>TRENDS IN WEEK-8</t>
  </si>
  <si>
    <t>WEEK-9</t>
  </si>
  <si>
    <t>TRENDS IN WEEK-9</t>
  </si>
  <si>
    <t>WEEK-10</t>
  </si>
  <si>
    <t>TRENDS IN WEEK-10</t>
  </si>
  <si>
    <t>WEEK-11</t>
  </si>
  <si>
    <t>TRENDS IN WEEK-11</t>
  </si>
  <si>
    <t>WEEK-12</t>
  </si>
  <si>
    <t>TRENDS IN WEEK-12</t>
  </si>
  <si>
    <t>WEEK-13</t>
  </si>
  <si>
    <t>TRENDS IN WEEK-13</t>
  </si>
  <si>
    <t>OVERALL TRENDS</t>
  </si>
  <si>
    <t>PROFIT</t>
  </si>
  <si>
    <t>PRODUCT WISE PROFIT MARGIN(IN PARCENTAGE)</t>
  </si>
  <si>
    <t>PROFIT MARGIN(IN PERCENTAGE)</t>
  </si>
  <si>
    <t>W1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</si>
  <si>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</si>
  <si>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</si>
  <si>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</si>
  <si>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</si>
  <si>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</si>
  <si>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</si>
  <si>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</si>
  <si>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</si>
  <si>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</si>
  <si>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</si>
  <si>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</si>
  <si>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</si>
  <si>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SALES EFFICIENCY</t>
  </si>
  <si>
    <t>AVG. QUANTITY OF MILK</t>
  </si>
  <si>
    <t>A QUALITY MILK</t>
  </si>
  <si>
    <t>B QUALITY MILK</t>
  </si>
  <si>
    <t>C QUALITY MILK</t>
  </si>
  <si>
    <t>AVG. RATE / LIT.</t>
  </si>
  <si>
    <t>AVERAGE OF EACH  FEATURES</t>
  </si>
  <si>
    <t>AVERAGE RATING OF EACH EMPLOYEE(OUT OF 5)</t>
  </si>
  <si>
    <t>REVENUE</t>
  </si>
  <si>
    <t>OVERALL</t>
  </si>
  <si>
    <t>THURSDAY</t>
  </si>
  <si>
    <t>SELL</t>
  </si>
  <si>
    <t>WEEKLY HOLIDAY</t>
  </si>
  <si>
    <t>AVG. SELLING PRICE</t>
  </si>
  <si>
    <t>Sale</t>
  </si>
  <si>
    <t>Wastage</t>
  </si>
  <si>
    <t xml:space="preserve"> WEEK-2</t>
  </si>
  <si>
    <t xml:space="preserve"> WEEK-13</t>
  </si>
  <si>
    <t xml:space="preserve"> WEEK-12</t>
  </si>
  <si>
    <t xml:space="preserve"> WEEK-11</t>
  </si>
  <si>
    <t xml:space="preserve"> WEEK-10</t>
  </si>
  <si>
    <t xml:space="preserve"> WEEK-9</t>
  </si>
  <si>
    <t xml:space="preserve"> WEEK-8</t>
  </si>
  <si>
    <t xml:space="preserve"> WEEK-7</t>
  </si>
  <si>
    <t xml:space="preserve"> WEEK-6</t>
  </si>
  <si>
    <t xml:space="preserve"> WEEK-5</t>
  </si>
  <si>
    <t xml:space="preserve"> WEEK-4</t>
  </si>
  <si>
    <t xml:space="preserve"> WEEK-3</t>
  </si>
  <si>
    <t>WEEK NAME</t>
  </si>
  <si>
    <t>TOTAL</t>
  </si>
  <si>
    <t>Total</t>
  </si>
  <si>
    <t>MEDIAN</t>
  </si>
  <si>
    <t>STANDARD DEVIATION</t>
  </si>
  <si>
    <t>AVERAGE</t>
  </si>
  <si>
    <t>CORRELATION COEFFICIENT BETWEEN REVENUE AND CUML. REVENUE</t>
  </si>
  <si>
    <t>CORRELATION COEFFICIENT BETWEEN REVENUE AND PROFIT</t>
  </si>
  <si>
    <t>CORRELATION COEFFICIENT BETWEEN REVENUE AND CUML. PROFIT</t>
  </si>
  <si>
    <t>CORRELATION COEFFICIENT BETWEEN CUML. REVENUE AND PROFIT</t>
  </si>
  <si>
    <t>CORRELATION COEFFICIENT BETWEEN CUML. REVENUE AND CUML. PROFIT</t>
  </si>
  <si>
    <t>CORRELATION COEFFICIENT BETWEEN PROFIT AND CUML. PROFIT</t>
  </si>
  <si>
    <t>Total number of times A and B Quality Milk Given by each 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</si>
</sst>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2121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1" applyNumberFormat="1" applyFont="1"/>
    <xf numFmtId="0" fontId="0" fillId="0" borderId="0" xfId="0" applyAlignment="1">
      <alignment horizontal="center"/>
    </xf>
    <xf numFmtId="1" fontId="0" fillId="0" borderId="0" xfId="0" applyNumberFormat="1"/>
    <xf numFmtId="14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3" fontId="0" fillId="0" borderId="0" xfId="0" applyNumberFormat="1"/>
    <xf numFmtId="1" fontId="0" fillId="0" borderId="0" xfId="0" applyNumberFormat="1" applyAlignment="1">
      <alignment horizontal="center"/>
    </xf>
    <xf numFmtId="10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1" fontId="0" fillId="0" borderId="0" xfId="0" applyNumberFormat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6" fillId="0" borderId="1" xfId="0" applyFont="1" applyBorder="1" applyAlignment="1">
      <alignment horizontal="right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7" fillId="4" borderId="3" xfId="0" applyFont="1" applyFill="1" applyBorder="1" applyAlignment="1">
      <alignment horizontal="right" vertical="center"/>
    </xf>
    <xf numFmtId="0" fontId="0" fillId="2" borderId="3" xfId="0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5" fillId="0" borderId="0" xfId="0" applyFont="1" applyAlignment="1">
      <alignment horizontal="center" vertical="center" textRotation="255" wrapText="1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'Worker Data'!$K$2</c:f>
              <c:strCache>
                <c:ptCount val="1"/>
                <c:pt idx="0">
                  <c:v>AVERAGE RATING OF EACH EMPLOYEE(OUT OF 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144D68E-2357-42F1-92B6-8F017CE9317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E13809B-F796-4662-A280-BD9E46C3A17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B8C8A82-665E-49A4-BA82-34837C3BE9F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CC1-459D-8B95-0FCDB388095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5FF6810-7CCA-4105-B4D3-9E0A95C6A65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9C1FBC4-83BC-4CF0-86DB-0581CD68561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68EA77D-BA65-4E06-B562-16B38BE3E92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CC1-459D-8B95-0FCDB388095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41E4CD3-49AD-4B19-BAB1-069B7B72BB0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835402B-A9A7-4BDC-88A2-D259E247050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8751B1F-5D64-468F-82BA-11229F0E639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CC1-459D-8B95-0FCDB388095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F0EE791-B052-4D4A-B13F-B7566B99658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05AD3AC-998B-44BC-8FC2-F3FF6C7246D5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7F84ABA-06F7-4A20-B76B-A8FA188392E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CC1-459D-8B95-0FCDB388095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0D71530-D6E6-4A90-9331-6619A126FB6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BCF0547-CA12-4EEF-BABF-F97BC4DE3AC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E0BBBB7-33D5-4C62-BCC1-7D423938A71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CC1-459D-8B95-0FCDB388095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B8390BE-A15B-4DBD-BD04-1924E212B34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FBE3E9F-F459-4EA6-889F-4B1AF96D99C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2731305-8B1D-4192-9DAC-CB4A1C0321A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CC1-459D-8B95-0FCDB38809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'Worker Data'!$C$3:$C$8</c:f>
              <c:numCache>
                <c:formatCode>#,##0</c:formatCode>
                <c:ptCount val="6"/>
                <c:pt idx="0">
                  <c:v>15500</c:v>
                </c:pt>
                <c:pt idx="1">
                  <c:v>18000</c:v>
                </c:pt>
                <c:pt idx="2">
                  <c:v>30000</c:v>
                </c:pt>
                <c:pt idx="3">
                  <c:v>28500</c:v>
                </c:pt>
                <c:pt idx="4">
                  <c:v>16000</c:v>
                </c:pt>
                <c:pt idx="5">
                  <c:v>12000</c:v>
                </c:pt>
              </c:numCache>
            </c:numRef>
          </c:xVal>
          <c:yVal>
            <c:numRef>
              <c:f>'Worker Data'!$K$3:$K$8</c:f>
              <c:numCache>
                <c:formatCode>General</c:formatCode>
                <c:ptCount val="6"/>
                <c:pt idx="0">
                  <c:v>2.5</c:v>
                </c:pt>
                <c:pt idx="1">
                  <c:v>3</c:v>
                </c:pt>
                <c:pt idx="2">
                  <c:v>3</c:v>
                </c:pt>
                <c:pt idx="3">
                  <c:v>2.5</c:v>
                </c:pt>
                <c:pt idx="4">
                  <c:v>3</c:v>
                </c:pt>
                <c:pt idx="5">
                  <c:v>2.75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'Worker Data'!$A$3:$A$8</c15:f>
                <c15:dlblRangeCache>
                  <c:ptCount val="6"/>
                  <c:pt idx="0">
                    <c:v>SANTANU MAITY</c:v>
                  </c:pt>
                  <c:pt idx="1">
                    <c:v>SAGAR PANDA</c:v>
                  </c:pt>
                  <c:pt idx="2">
                    <c:v>SUKUMAR JANA</c:v>
                  </c:pt>
                  <c:pt idx="3">
                    <c:v>CHANDAN PANDA</c:v>
                  </c:pt>
                  <c:pt idx="4">
                    <c:v>NANTU DAS</c:v>
                  </c:pt>
                  <c:pt idx="5">
                    <c:v>BIKASH DAS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CC1-459D-8B95-0FCDB3880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36576"/>
        <c:axId val="177418336"/>
      </c:scatterChart>
      <c:valAx>
        <c:axId val="1774365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8336"/>
        <c:crosses val="max"/>
        <c:crossBetween val="midCat"/>
      </c:valAx>
      <c:valAx>
        <c:axId val="1774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3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'SELL TREND CALCULATION'!$A$2</c:f>
              <c:strCache>
                <c:ptCount val="1"/>
                <c:pt idx="0">
                  <c:v>RASOGOLLA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'SELL TREND CALCULATION'!$B$1:$Z$1</c:f>
              <c:strCache>
                <c:ptCount val="12"/>
                <c:pt idx="0">
                  <c:v>TRENDS IN WEEK-2</c:v>
                </c:pt>
                <c:pt idx="1">
                  <c:v>TRENDS IN WEEK-3</c:v>
                </c:pt>
                <c:pt idx="2">
                  <c:v>TRENDS IN WEEK-4</c:v>
                </c:pt>
                <c:pt idx="3">
                  <c:v>TRENDS IN WEEK-5</c:v>
                </c:pt>
                <c:pt idx="4">
                  <c:v>TRENDS IN WEEK-6</c:v>
                </c:pt>
                <c:pt idx="5">
                  <c:v>TRENDS IN WEEK-7</c:v>
                </c:pt>
                <c:pt idx="6">
                  <c:v>TRENDS IN WEEK-8</c:v>
                </c:pt>
                <c:pt idx="7">
                  <c:v>TRENDS IN WEEK-9</c:v>
                </c:pt>
                <c:pt idx="8">
                  <c:v>TRENDS IN WEEK-10</c:v>
                </c:pt>
                <c:pt idx="9">
                  <c:v>TRENDS IN WEEK-11</c:v>
                </c:pt>
                <c:pt idx="10">
                  <c:v>TRENDS IN WEEK-12</c:v>
                </c:pt>
                <c:pt idx="11">
                  <c:v>TRENDS IN WEEK-13</c:v>
                </c:pt>
              </c:strCache>
            </c:strRef>
          </c:cat>
          <c:val>
            <c:numRef>
              <c:f>'SELL TREND CALCULATION'!$B$2:$Z$2</c:f>
              <c:numCache>
                <c:formatCode>General</c:formatCode>
                <c:ptCount val="12"/>
                <c:pt idx="0">
                  <c:v>-2.7453671928620453</c:v>
                </c:pt>
                <c:pt idx="1">
                  <c:v>-0.21171489061397319</c:v>
                </c:pt>
                <c:pt idx="2">
                  <c:v>-3.1117397454031117</c:v>
                </c:pt>
                <c:pt idx="3">
                  <c:v>-3.5036496350364965</c:v>
                </c:pt>
                <c:pt idx="4">
                  <c:v>2.1936459909228443</c:v>
                </c:pt>
                <c:pt idx="5">
                  <c:v>4.848260547742413</c:v>
                </c:pt>
                <c:pt idx="6">
                  <c:v>0.60007059654076955</c:v>
                </c:pt>
                <c:pt idx="7">
                  <c:v>-4.8421052631578947</c:v>
                </c:pt>
                <c:pt idx="8">
                  <c:v>-10.471976401179942</c:v>
                </c:pt>
                <c:pt idx="9">
                  <c:v>15.815485996705107</c:v>
                </c:pt>
                <c:pt idx="10">
                  <c:v>-2.0981507823613086</c:v>
                </c:pt>
                <c:pt idx="11">
                  <c:v>0.47221213221939706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B-4CAF-BF0C-9C64CA6BD16C}"/>
            </c:ext>
          </c:extLst>
        </c:ser>
        <c:ser>
          <c:idx val="1"/>
          <c:order val="1"/>
          <c:tx>
            <c:strRef>
              <c:f>'SELL TREND CALCULATION'!$A$3</c:f>
              <c:strCache>
                <c:ptCount val="1"/>
                <c:pt idx="0">
                  <c:v>GOLAPJAM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'SELL TREND CALCULATION'!$B$1:$Z$1</c:f>
              <c:strCache>
                <c:ptCount val="12"/>
                <c:pt idx="0">
                  <c:v>TRENDS IN WEEK-2</c:v>
                </c:pt>
                <c:pt idx="1">
                  <c:v>TRENDS IN WEEK-3</c:v>
                </c:pt>
                <c:pt idx="2">
                  <c:v>TRENDS IN WEEK-4</c:v>
                </c:pt>
                <c:pt idx="3">
                  <c:v>TRENDS IN WEEK-5</c:v>
                </c:pt>
                <c:pt idx="4">
                  <c:v>TRENDS IN WEEK-6</c:v>
                </c:pt>
                <c:pt idx="5">
                  <c:v>TRENDS IN WEEK-7</c:v>
                </c:pt>
                <c:pt idx="6">
                  <c:v>TRENDS IN WEEK-8</c:v>
                </c:pt>
                <c:pt idx="7">
                  <c:v>TRENDS IN WEEK-9</c:v>
                </c:pt>
                <c:pt idx="8">
                  <c:v>TRENDS IN WEEK-10</c:v>
                </c:pt>
                <c:pt idx="9">
                  <c:v>TRENDS IN WEEK-11</c:v>
                </c:pt>
                <c:pt idx="10">
                  <c:v>TRENDS IN WEEK-12</c:v>
                </c:pt>
                <c:pt idx="11">
                  <c:v>TRENDS IN WEEK-13</c:v>
                </c:pt>
              </c:strCache>
            </c:strRef>
          </c:cat>
          <c:val>
            <c:numRef>
              <c:f>'SELL TREND CALCULATION'!$B$3:$Z$3</c:f>
              <c:numCache>
                <c:formatCode>General</c:formatCode>
                <c:ptCount val="12"/>
                <c:pt idx="0">
                  <c:v>-1.0964912280701753</c:v>
                </c:pt>
                <c:pt idx="1">
                  <c:v>-3.1042128603104215</c:v>
                </c:pt>
                <c:pt idx="2">
                  <c:v>-1.0068649885583525</c:v>
                </c:pt>
                <c:pt idx="3">
                  <c:v>-1.7105871474803513</c:v>
                </c:pt>
                <c:pt idx="4">
                  <c:v>5.691439322671684</c:v>
                </c:pt>
                <c:pt idx="5">
                  <c:v>0.71206052514463725</c:v>
                </c:pt>
                <c:pt idx="6">
                  <c:v>0.66283694211224042</c:v>
                </c:pt>
                <c:pt idx="7">
                  <c:v>-2.1071115013169446</c:v>
                </c:pt>
                <c:pt idx="8">
                  <c:v>-10.044843049327353</c:v>
                </c:pt>
                <c:pt idx="9">
                  <c:v>13.90827517447657</c:v>
                </c:pt>
                <c:pt idx="10">
                  <c:v>1.0940919037199124</c:v>
                </c:pt>
                <c:pt idx="11">
                  <c:v>-3.6796536796536801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B-4CAF-BF0C-9C64CA6BD16C}"/>
            </c:ext>
          </c:extLst>
        </c:ser>
        <c:ser>
          <c:idx val="2"/>
          <c:order val="2"/>
          <c:tx>
            <c:strRef>
              <c:f>'SELL TREND CALCULATION'!$A$4</c:f>
              <c:strCache>
                <c:ptCount val="1"/>
                <c:pt idx="0">
                  <c:v>LANCHA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'SELL TREND CALCULATION'!$B$1:$Z$1</c:f>
              <c:strCache>
                <c:ptCount val="12"/>
                <c:pt idx="0">
                  <c:v>TRENDS IN WEEK-2</c:v>
                </c:pt>
                <c:pt idx="1">
                  <c:v>TRENDS IN WEEK-3</c:v>
                </c:pt>
                <c:pt idx="2">
                  <c:v>TRENDS IN WEEK-4</c:v>
                </c:pt>
                <c:pt idx="3">
                  <c:v>TRENDS IN WEEK-5</c:v>
                </c:pt>
                <c:pt idx="4">
                  <c:v>TRENDS IN WEEK-6</c:v>
                </c:pt>
                <c:pt idx="5">
                  <c:v>TRENDS IN WEEK-7</c:v>
                </c:pt>
                <c:pt idx="6">
                  <c:v>TRENDS IN WEEK-8</c:v>
                </c:pt>
                <c:pt idx="7">
                  <c:v>TRENDS IN WEEK-9</c:v>
                </c:pt>
                <c:pt idx="8">
                  <c:v>TRENDS IN WEEK-10</c:v>
                </c:pt>
                <c:pt idx="9">
                  <c:v>TRENDS IN WEEK-11</c:v>
                </c:pt>
                <c:pt idx="10">
                  <c:v>TRENDS IN WEEK-12</c:v>
                </c:pt>
                <c:pt idx="11">
                  <c:v>TRENDS IN WEEK-13</c:v>
                </c:pt>
              </c:strCache>
            </c:strRef>
          </c:cat>
          <c:val>
            <c:numRef>
              <c:f>'SELL TREND CALCULATION'!$B$4:$Z$4</c:f>
              <c:numCache>
                <c:formatCode>General</c:formatCode>
                <c:ptCount val="12"/>
                <c:pt idx="0">
                  <c:v>12.142857142857142</c:v>
                </c:pt>
                <c:pt idx="1">
                  <c:v>-3.6942675159235669</c:v>
                </c:pt>
                <c:pt idx="2">
                  <c:v>2.0502645502645502</c:v>
                </c:pt>
                <c:pt idx="3">
                  <c:v>0.97213220998055727</c:v>
                </c:pt>
                <c:pt idx="4">
                  <c:v>-4.8780487804878048</c:v>
                </c:pt>
                <c:pt idx="5">
                  <c:v>5.3306342780026998</c:v>
                </c:pt>
                <c:pt idx="6">
                  <c:v>-7.1108263933376037</c:v>
                </c:pt>
                <c:pt idx="7">
                  <c:v>-1.7241379310344827</c:v>
                </c:pt>
                <c:pt idx="8">
                  <c:v>-11.789473684210526</c:v>
                </c:pt>
                <c:pt idx="9">
                  <c:v>0.71599045346062051</c:v>
                </c:pt>
                <c:pt idx="10">
                  <c:v>8.6887835703001581</c:v>
                </c:pt>
                <c:pt idx="11">
                  <c:v>5.4505813953488369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B-4CAF-BF0C-9C64CA6BD16C}"/>
            </c:ext>
          </c:extLst>
        </c:ser>
        <c:ser>
          <c:idx val="3"/>
          <c:order val="3"/>
          <c:tx>
            <c:strRef>
              <c:f>'SELL TREND CALCULATION'!$A$5</c:f>
              <c:strCache>
                <c:ptCount val="1"/>
                <c:pt idx="0">
                  <c:v>KALOJAM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'SELL TREND CALCULATION'!$B$1:$Z$1</c:f>
              <c:strCache>
                <c:ptCount val="12"/>
                <c:pt idx="0">
                  <c:v>TRENDS IN WEEK-2</c:v>
                </c:pt>
                <c:pt idx="1">
                  <c:v>TRENDS IN WEEK-3</c:v>
                </c:pt>
                <c:pt idx="2">
                  <c:v>TRENDS IN WEEK-4</c:v>
                </c:pt>
                <c:pt idx="3">
                  <c:v>TRENDS IN WEEK-5</c:v>
                </c:pt>
                <c:pt idx="4">
                  <c:v>TRENDS IN WEEK-6</c:v>
                </c:pt>
                <c:pt idx="5">
                  <c:v>TRENDS IN WEEK-7</c:v>
                </c:pt>
                <c:pt idx="6">
                  <c:v>TRENDS IN WEEK-8</c:v>
                </c:pt>
                <c:pt idx="7">
                  <c:v>TRENDS IN WEEK-9</c:v>
                </c:pt>
                <c:pt idx="8">
                  <c:v>TRENDS IN WEEK-10</c:v>
                </c:pt>
                <c:pt idx="9">
                  <c:v>TRENDS IN WEEK-11</c:v>
                </c:pt>
                <c:pt idx="10">
                  <c:v>TRENDS IN WEEK-12</c:v>
                </c:pt>
                <c:pt idx="11">
                  <c:v>TRENDS IN WEEK-13</c:v>
                </c:pt>
              </c:strCache>
            </c:strRef>
          </c:cat>
          <c:val>
            <c:numRef>
              <c:f>'SELL TREND CALCULATION'!$B$5:$Z$5</c:f>
              <c:numCache>
                <c:formatCode>General</c:formatCode>
                <c:ptCount val="12"/>
                <c:pt idx="0">
                  <c:v>-1.1111111111111112</c:v>
                </c:pt>
                <c:pt idx="1">
                  <c:v>-2.387640449438202</c:v>
                </c:pt>
                <c:pt idx="2">
                  <c:v>-15.683453237410072</c:v>
                </c:pt>
                <c:pt idx="3">
                  <c:v>2.218430034129693</c:v>
                </c:pt>
                <c:pt idx="4">
                  <c:v>3.7562604340567614</c:v>
                </c:pt>
                <c:pt idx="5">
                  <c:v>-2.6548672566371683</c:v>
                </c:pt>
                <c:pt idx="6">
                  <c:v>-0.99173553719008267</c:v>
                </c:pt>
                <c:pt idx="7">
                  <c:v>-4.5075125208681133</c:v>
                </c:pt>
                <c:pt idx="8">
                  <c:v>1.3986013986013985</c:v>
                </c:pt>
                <c:pt idx="9">
                  <c:v>15.086206896551724</c:v>
                </c:pt>
                <c:pt idx="10">
                  <c:v>-11.985018726591761</c:v>
                </c:pt>
                <c:pt idx="11">
                  <c:v>-3.6595744680851063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FB-4CAF-BF0C-9C64CA6BD16C}"/>
            </c:ext>
          </c:extLst>
        </c:ser>
        <c:ser>
          <c:idx val="4"/>
          <c:order val="4"/>
          <c:tx>
            <c:strRef>
              <c:f>'SELL TREND CALCULATION'!$A$6</c:f>
              <c:strCache>
                <c:ptCount val="1"/>
                <c:pt idx="0">
                  <c:v>KAJU BARFI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'SELL TREND CALCULATION'!$B$1:$Z$1</c:f>
              <c:strCache>
                <c:ptCount val="12"/>
                <c:pt idx="0">
                  <c:v>TRENDS IN WEEK-2</c:v>
                </c:pt>
                <c:pt idx="1">
                  <c:v>TRENDS IN WEEK-3</c:v>
                </c:pt>
                <c:pt idx="2">
                  <c:v>TRENDS IN WEEK-4</c:v>
                </c:pt>
                <c:pt idx="3">
                  <c:v>TRENDS IN WEEK-5</c:v>
                </c:pt>
                <c:pt idx="4">
                  <c:v>TRENDS IN WEEK-6</c:v>
                </c:pt>
                <c:pt idx="5">
                  <c:v>TRENDS IN WEEK-7</c:v>
                </c:pt>
                <c:pt idx="6">
                  <c:v>TRENDS IN WEEK-8</c:v>
                </c:pt>
                <c:pt idx="7">
                  <c:v>TRENDS IN WEEK-9</c:v>
                </c:pt>
                <c:pt idx="8">
                  <c:v>TRENDS IN WEEK-10</c:v>
                </c:pt>
                <c:pt idx="9">
                  <c:v>TRENDS IN WEEK-11</c:v>
                </c:pt>
                <c:pt idx="10">
                  <c:v>TRENDS IN WEEK-12</c:v>
                </c:pt>
                <c:pt idx="11">
                  <c:v>TRENDS IN WEEK-13</c:v>
                </c:pt>
              </c:strCache>
            </c:strRef>
          </c:cat>
          <c:val>
            <c:numRef>
              <c:f>'SELL TREND CALCULATION'!$B$6:$Z$6</c:f>
              <c:numCache>
                <c:formatCode>General</c:formatCode>
                <c:ptCount val="12"/>
                <c:pt idx="0">
                  <c:v>-8.8679245283018862</c:v>
                </c:pt>
                <c:pt idx="1">
                  <c:v>-20.703933747412009</c:v>
                </c:pt>
                <c:pt idx="2">
                  <c:v>32.637075718015666</c:v>
                </c:pt>
                <c:pt idx="3">
                  <c:v>1.1811023622047243</c:v>
                </c:pt>
                <c:pt idx="4">
                  <c:v>-4.2801556420233462</c:v>
                </c:pt>
                <c:pt idx="5">
                  <c:v>7.3170731707317067</c:v>
                </c:pt>
                <c:pt idx="6">
                  <c:v>-0.75757575757575757</c:v>
                </c:pt>
                <c:pt idx="7">
                  <c:v>9.7328244274809155</c:v>
                </c:pt>
                <c:pt idx="8">
                  <c:v>18.956521739130437</c:v>
                </c:pt>
                <c:pt idx="9">
                  <c:v>-13.596491228070176</c:v>
                </c:pt>
                <c:pt idx="10">
                  <c:v>-0.33840947546531303</c:v>
                </c:pt>
                <c:pt idx="11">
                  <c:v>7.1307300509337868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FB-4CAF-BF0C-9C64CA6BD16C}"/>
            </c:ext>
          </c:extLst>
        </c:ser>
        <c:ser>
          <c:idx val="5"/>
          <c:order val="5"/>
          <c:tx>
            <c:strRef>
              <c:f>'SELL TREND CALCULATION'!$A$7</c:f>
              <c:strCache>
                <c:ptCount val="1"/>
                <c:pt idx="0">
                  <c:v>JALVARA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'SELL TREND CALCULATION'!$B$1:$Z$1</c:f>
              <c:strCache>
                <c:ptCount val="12"/>
                <c:pt idx="0">
                  <c:v>TRENDS IN WEEK-2</c:v>
                </c:pt>
                <c:pt idx="1">
                  <c:v>TRENDS IN WEEK-3</c:v>
                </c:pt>
                <c:pt idx="2">
                  <c:v>TRENDS IN WEEK-4</c:v>
                </c:pt>
                <c:pt idx="3">
                  <c:v>TRENDS IN WEEK-5</c:v>
                </c:pt>
                <c:pt idx="4">
                  <c:v>TRENDS IN WEEK-6</c:v>
                </c:pt>
                <c:pt idx="5">
                  <c:v>TRENDS IN WEEK-7</c:v>
                </c:pt>
                <c:pt idx="6">
                  <c:v>TRENDS IN WEEK-8</c:v>
                </c:pt>
                <c:pt idx="7">
                  <c:v>TRENDS IN WEEK-9</c:v>
                </c:pt>
                <c:pt idx="8">
                  <c:v>TRENDS IN WEEK-10</c:v>
                </c:pt>
                <c:pt idx="9">
                  <c:v>TRENDS IN WEEK-11</c:v>
                </c:pt>
                <c:pt idx="10">
                  <c:v>TRENDS IN WEEK-12</c:v>
                </c:pt>
                <c:pt idx="11">
                  <c:v>TRENDS IN WEEK-13</c:v>
                </c:pt>
              </c:strCache>
            </c:strRef>
          </c:cat>
          <c:val>
            <c:numRef>
              <c:f>'SELL TREND CALCULATION'!$B$7:$Z$7</c:f>
              <c:numCache>
                <c:formatCode>General</c:formatCode>
                <c:ptCount val="12"/>
                <c:pt idx="0">
                  <c:v>-21.008403361344538</c:v>
                </c:pt>
                <c:pt idx="1">
                  <c:v>-32.62411347517731</c:v>
                </c:pt>
                <c:pt idx="2">
                  <c:v>53.157894736842103</c:v>
                </c:pt>
                <c:pt idx="3">
                  <c:v>-46.048109965635739</c:v>
                </c:pt>
                <c:pt idx="4">
                  <c:v>40.127388535031848</c:v>
                </c:pt>
                <c:pt idx="5">
                  <c:v>23.18181818181818</c:v>
                </c:pt>
                <c:pt idx="6">
                  <c:v>-27.67527675276753</c:v>
                </c:pt>
                <c:pt idx="7">
                  <c:v>-23.979591836734691</c:v>
                </c:pt>
                <c:pt idx="8">
                  <c:v>81.208053691275168</c:v>
                </c:pt>
                <c:pt idx="9">
                  <c:v>-24.444444444444443</c:v>
                </c:pt>
                <c:pt idx="10">
                  <c:v>21.568627450980394</c:v>
                </c:pt>
                <c:pt idx="11">
                  <c:v>33.064516129032256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FB-4CAF-BF0C-9C64CA6BD16C}"/>
            </c:ext>
          </c:extLst>
        </c:ser>
        <c:ser>
          <c:idx val="6"/>
          <c:order val="6"/>
          <c:tx>
            <c:strRef>
              <c:f>'SELL TREND CALCULATION'!$A$8</c:f>
              <c:strCache>
                <c:ptCount val="1"/>
                <c:pt idx="0">
                  <c:v>KALAKAND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'SELL TREND CALCULATION'!$B$1:$Z$1</c:f>
              <c:strCache>
                <c:ptCount val="12"/>
                <c:pt idx="0">
                  <c:v>TRENDS IN WEEK-2</c:v>
                </c:pt>
                <c:pt idx="1">
                  <c:v>TRENDS IN WEEK-3</c:v>
                </c:pt>
                <c:pt idx="2">
                  <c:v>TRENDS IN WEEK-4</c:v>
                </c:pt>
                <c:pt idx="3">
                  <c:v>TRENDS IN WEEK-5</c:v>
                </c:pt>
                <c:pt idx="4">
                  <c:v>TRENDS IN WEEK-6</c:v>
                </c:pt>
                <c:pt idx="5">
                  <c:v>TRENDS IN WEEK-7</c:v>
                </c:pt>
                <c:pt idx="6">
                  <c:v>TRENDS IN WEEK-8</c:v>
                </c:pt>
                <c:pt idx="7">
                  <c:v>TRENDS IN WEEK-9</c:v>
                </c:pt>
                <c:pt idx="8">
                  <c:v>TRENDS IN WEEK-10</c:v>
                </c:pt>
                <c:pt idx="9">
                  <c:v>TRENDS IN WEEK-11</c:v>
                </c:pt>
                <c:pt idx="10">
                  <c:v>TRENDS IN WEEK-12</c:v>
                </c:pt>
                <c:pt idx="11">
                  <c:v>TRENDS IN WEEK-13</c:v>
                </c:pt>
              </c:strCache>
            </c:strRef>
          </c:cat>
          <c:val>
            <c:numRef>
              <c:f>'SELL TREND CALCULATION'!$B$8:$Z$8</c:f>
              <c:numCache>
                <c:formatCode>General</c:formatCode>
                <c:ptCount val="12"/>
                <c:pt idx="0">
                  <c:v>2.6785714285714284</c:v>
                </c:pt>
                <c:pt idx="1">
                  <c:v>-1.9130434782608694</c:v>
                </c:pt>
                <c:pt idx="2">
                  <c:v>-2.1276595744680851</c:v>
                </c:pt>
                <c:pt idx="3">
                  <c:v>7.0652173913043477</c:v>
                </c:pt>
                <c:pt idx="4">
                  <c:v>-1.015228426395939</c:v>
                </c:pt>
                <c:pt idx="5">
                  <c:v>-4.2735042735042734</c:v>
                </c:pt>
                <c:pt idx="6">
                  <c:v>0.89285714285714279</c:v>
                </c:pt>
                <c:pt idx="7">
                  <c:v>4.0707964601769913</c:v>
                </c:pt>
                <c:pt idx="8">
                  <c:v>12.414965986394558</c:v>
                </c:pt>
                <c:pt idx="9">
                  <c:v>-2.118003025718608</c:v>
                </c:pt>
                <c:pt idx="10">
                  <c:v>-5.873261205564142</c:v>
                </c:pt>
                <c:pt idx="11">
                  <c:v>-1.6420361247947455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FB-4CAF-BF0C-9C64CA6BD16C}"/>
            </c:ext>
          </c:extLst>
        </c:ser>
        <c:ser>
          <c:idx val="7"/>
          <c:order val="7"/>
          <c:tx>
            <c:strRef>
              <c:f>'SELL TREND CALCULATION'!$A$9</c:f>
              <c:strCache>
                <c:ptCount val="1"/>
                <c:pt idx="0">
                  <c:v>BAKED RASOGOLLA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'SELL TREND CALCULATION'!$B$1:$Z$1</c:f>
              <c:strCache>
                <c:ptCount val="12"/>
                <c:pt idx="0">
                  <c:v>TRENDS IN WEEK-2</c:v>
                </c:pt>
                <c:pt idx="1">
                  <c:v>TRENDS IN WEEK-3</c:v>
                </c:pt>
                <c:pt idx="2">
                  <c:v>TRENDS IN WEEK-4</c:v>
                </c:pt>
                <c:pt idx="3">
                  <c:v>TRENDS IN WEEK-5</c:v>
                </c:pt>
                <c:pt idx="4">
                  <c:v>TRENDS IN WEEK-6</c:v>
                </c:pt>
                <c:pt idx="5">
                  <c:v>TRENDS IN WEEK-7</c:v>
                </c:pt>
                <c:pt idx="6">
                  <c:v>TRENDS IN WEEK-8</c:v>
                </c:pt>
                <c:pt idx="7">
                  <c:v>TRENDS IN WEEK-9</c:v>
                </c:pt>
                <c:pt idx="8">
                  <c:v>TRENDS IN WEEK-10</c:v>
                </c:pt>
                <c:pt idx="9">
                  <c:v>TRENDS IN WEEK-11</c:v>
                </c:pt>
                <c:pt idx="10">
                  <c:v>TRENDS IN WEEK-12</c:v>
                </c:pt>
                <c:pt idx="11">
                  <c:v>TRENDS IN WEEK-13</c:v>
                </c:pt>
              </c:strCache>
            </c:strRef>
          </c:cat>
          <c:val>
            <c:numRef>
              <c:f>'SELL TREND CALCULATION'!$B$9:$Z$9</c:f>
              <c:numCache>
                <c:formatCode>General</c:formatCode>
                <c:ptCount val="12"/>
                <c:pt idx="0">
                  <c:v>-17.483660130718953</c:v>
                </c:pt>
                <c:pt idx="1">
                  <c:v>15.247524752475247</c:v>
                </c:pt>
                <c:pt idx="2">
                  <c:v>1.0309278350515463</c:v>
                </c:pt>
                <c:pt idx="3">
                  <c:v>2.5510204081632653</c:v>
                </c:pt>
                <c:pt idx="4">
                  <c:v>-3.4825870646766171</c:v>
                </c:pt>
                <c:pt idx="5">
                  <c:v>-9.7938144329896915</c:v>
                </c:pt>
                <c:pt idx="6">
                  <c:v>6.2857142857142865</c:v>
                </c:pt>
                <c:pt idx="7">
                  <c:v>-1.9713261648745519</c:v>
                </c:pt>
                <c:pt idx="8">
                  <c:v>2.5594149908592323</c:v>
                </c:pt>
                <c:pt idx="9">
                  <c:v>15.32976827094474</c:v>
                </c:pt>
                <c:pt idx="10">
                  <c:v>-15.301391035548686</c:v>
                </c:pt>
                <c:pt idx="11">
                  <c:v>-1.4598540145985401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FB-4CAF-BF0C-9C64CA6BD16C}"/>
            </c:ext>
          </c:extLst>
        </c:ser>
        <c:ser>
          <c:idx val="8"/>
          <c:order val="8"/>
          <c:tx>
            <c:strRef>
              <c:f>'SELL TREND CALCULATION'!$A$10</c:f>
              <c:strCache>
                <c:ptCount val="1"/>
                <c:pt idx="0">
                  <c:v>KSHIRPAK SANDESH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'SELL TREND CALCULATION'!$B$1:$Z$1</c:f>
              <c:strCache>
                <c:ptCount val="12"/>
                <c:pt idx="0">
                  <c:v>TRENDS IN WEEK-2</c:v>
                </c:pt>
                <c:pt idx="1">
                  <c:v>TRENDS IN WEEK-3</c:v>
                </c:pt>
                <c:pt idx="2">
                  <c:v>TRENDS IN WEEK-4</c:v>
                </c:pt>
                <c:pt idx="3">
                  <c:v>TRENDS IN WEEK-5</c:v>
                </c:pt>
                <c:pt idx="4">
                  <c:v>TRENDS IN WEEK-6</c:v>
                </c:pt>
                <c:pt idx="5">
                  <c:v>TRENDS IN WEEK-7</c:v>
                </c:pt>
                <c:pt idx="6">
                  <c:v>TRENDS IN WEEK-8</c:v>
                </c:pt>
                <c:pt idx="7">
                  <c:v>TRENDS IN WEEK-9</c:v>
                </c:pt>
                <c:pt idx="8">
                  <c:v>TRENDS IN WEEK-10</c:v>
                </c:pt>
                <c:pt idx="9">
                  <c:v>TRENDS IN WEEK-11</c:v>
                </c:pt>
                <c:pt idx="10">
                  <c:v>TRENDS IN WEEK-12</c:v>
                </c:pt>
                <c:pt idx="11">
                  <c:v>TRENDS IN WEEK-13</c:v>
                </c:pt>
              </c:strCache>
            </c:strRef>
          </c:cat>
          <c:val>
            <c:numRef>
              <c:f>'SELL TREND CALCULATION'!$B$10:$Z$10</c:f>
              <c:numCache>
                <c:formatCode>General</c:formatCode>
                <c:ptCount val="12"/>
                <c:pt idx="0">
                  <c:v>-1.0869565217391304</c:v>
                </c:pt>
                <c:pt idx="1">
                  <c:v>5.4945054945054945</c:v>
                </c:pt>
                <c:pt idx="2">
                  <c:v>0.41666666666666669</c:v>
                </c:pt>
                <c:pt idx="3">
                  <c:v>0.41493775933609961</c:v>
                </c:pt>
                <c:pt idx="4">
                  <c:v>1.859504132231405</c:v>
                </c:pt>
                <c:pt idx="5">
                  <c:v>8.5192697768762677</c:v>
                </c:pt>
                <c:pt idx="6">
                  <c:v>-2.8037383177570092</c:v>
                </c:pt>
                <c:pt idx="7">
                  <c:v>1.7307692307692308</c:v>
                </c:pt>
                <c:pt idx="8">
                  <c:v>10.586011342155009</c:v>
                </c:pt>
                <c:pt idx="9">
                  <c:v>7.1794871794871788</c:v>
                </c:pt>
                <c:pt idx="10">
                  <c:v>-10.207336523125997</c:v>
                </c:pt>
                <c:pt idx="11">
                  <c:v>1.5985790408525755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FB-4CAF-BF0C-9C64CA6BD16C}"/>
            </c:ext>
          </c:extLst>
        </c:ser>
        <c:ser>
          <c:idx val="9"/>
          <c:order val="9"/>
          <c:tx>
            <c:strRef>
              <c:f>'SELL TREND CALCULATION'!$A$11</c:f>
              <c:strCache>
                <c:ptCount val="1"/>
                <c:pt idx="0">
                  <c:v>KSHIR CHAMCHAM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'SELL TREND CALCULATION'!$B$1:$Z$1</c:f>
              <c:strCache>
                <c:ptCount val="12"/>
                <c:pt idx="0">
                  <c:v>TRENDS IN WEEK-2</c:v>
                </c:pt>
                <c:pt idx="1">
                  <c:v>TRENDS IN WEEK-3</c:v>
                </c:pt>
                <c:pt idx="2">
                  <c:v>TRENDS IN WEEK-4</c:v>
                </c:pt>
                <c:pt idx="3">
                  <c:v>TRENDS IN WEEK-5</c:v>
                </c:pt>
                <c:pt idx="4">
                  <c:v>TRENDS IN WEEK-6</c:v>
                </c:pt>
                <c:pt idx="5">
                  <c:v>TRENDS IN WEEK-7</c:v>
                </c:pt>
                <c:pt idx="6">
                  <c:v>TRENDS IN WEEK-8</c:v>
                </c:pt>
                <c:pt idx="7">
                  <c:v>TRENDS IN WEEK-9</c:v>
                </c:pt>
                <c:pt idx="8">
                  <c:v>TRENDS IN WEEK-10</c:v>
                </c:pt>
                <c:pt idx="9">
                  <c:v>TRENDS IN WEEK-11</c:v>
                </c:pt>
                <c:pt idx="10">
                  <c:v>TRENDS IN WEEK-12</c:v>
                </c:pt>
                <c:pt idx="11">
                  <c:v>TRENDS IN WEEK-13</c:v>
                </c:pt>
              </c:strCache>
            </c:strRef>
          </c:cat>
          <c:val>
            <c:numRef>
              <c:f>'SELL TREND CALCULATION'!$B$11:$Z$11</c:f>
              <c:numCache>
                <c:formatCode>General</c:formatCode>
                <c:ptCount val="12"/>
                <c:pt idx="0">
                  <c:v>21.501706484641637</c:v>
                </c:pt>
                <c:pt idx="1">
                  <c:v>-14.325842696629213</c:v>
                </c:pt>
                <c:pt idx="2">
                  <c:v>17.377049180327869</c:v>
                </c:pt>
                <c:pt idx="3">
                  <c:v>-5.5865921787709496</c:v>
                </c:pt>
                <c:pt idx="4">
                  <c:v>7.6923076923076925</c:v>
                </c:pt>
                <c:pt idx="5">
                  <c:v>-5.2197802197802199</c:v>
                </c:pt>
                <c:pt idx="6">
                  <c:v>1.7391304347826086</c:v>
                </c:pt>
                <c:pt idx="7">
                  <c:v>28.490028490028489</c:v>
                </c:pt>
                <c:pt idx="8">
                  <c:v>47.671840354767184</c:v>
                </c:pt>
                <c:pt idx="9">
                  <c:v>-11.411411411411411</c:v>
                </c:pt>
                <c:pt idx="10">
                  <c:v>3.050847457627119</c:v>
                </c:pt>
                <c:pt idx="11">
                  <c:v>-3.2894736842105261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FB-4CAF-BF0C-9C64CA6BD16C}"/>
            </c:ext>
          </c:extLst>
        </c:ser>
        <c:ser>
          <c:idx val="10"/>
          <c:order val="10"/>
          <c:tx>
            <c:strRef>
              <c:f>'SELL TREND CALCULATION'!$A$12</c:f>
              <c:strCache>
                <c:ptCount val="1"/>
                <c:pt idx="0">
                  <c:v>NIMKI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'SELL TREND CALCULATION'!$B$1:$Z$1</c:f>
              <c:strCache>
                <c:ptCount val="12"/>
                <c:pt idx="0">
                  <c:v>TRENDS IN WEEK-2</c:v>
                </c:pt>
                <c:pt idx="1">
                  <c:v>TRENDS IN WEEK-3</c:v>
                </c:pt>
                <c:pt idx="2">
                  <c:v>TRENDS IN WEEK-4</c:v>
                </c:pt>
                <c:pt idx="3">
                  <c:v>TRENDS IN WEEK-5</c:v>
                </c:pt>
                <c:pt idx="4">
                  <c:v>TRENDS IN WEEK-6</c:v>
                </c:pt>
                <c:pt idx="5">
                  <c:v>TRENDS IN WEEK-7</c:v>
                </c:pt>
                <c:pt idx="6">
                  <c:v>TRENDS IN WEEK-8</c:v>
                </c:pt>
                <c:pt idx="7">
                  <c:v>TRENDS IN WEEK-9</c:v>
                </c:pt>
                <c:pt idx="8">
                  <c:v>TRENDS IN WEEK-10</c:v>
                </c:pt>
                <c:pt idx="9">
                  <c:v>TRENDS IN WEEK-11</c:v>
                </c:pt>
                <c:pt idx="10">
                  <c:v>TRENDS IN WEEK-12</c:v>
                </c:pt>
                <c:pt idx="11">
                  <c:v>TRENDS IN WEEK-13</c:v>
                </c:pt>
              </c:strCache>
            </c:strRef>
          </c:cat>
          <c:val>
            <c:numRef>
              <c:f>'SELL TREND CALCULATION'!$B$12:$Z$12</c:f>
              <c:numCache>
                <c:formatCode>General</c:formatCode>
                <c:ptCount val="12"/>
                <c:pt idx="0">
                  <c:v>1.2389380530973451</c:v>
                </c:pt>
                <c:pt idx="1">
                  <c:v>3.1468531468531471</c:v>
                </c:pt>
                <c:pt idx="2">
                  <c:v>3.3898305084745761</c:v>
                </c:pt>
                <c:pt idx="3">
                  <c:v>-7.8688524590163942</c:v>
                </c:pt>
                <c:pt idx="4">
                  <c:v>2.4911032028469751</c:v>
                </c:pt>
                <c:pt idx="5">
                  <c:v>-1.3888888888888888</c:v>
                </c:pt>
                <c:pt idx="6">
                  <c:v>0.88028169014084512</c:v>
                </c:pt>
                <c:pt idx="7">
                  <c:v>-4.1884816753926701</c:v>
                </c:pt>
                <c:pt idx="8">
                  <c:v>8.3788706739526422</c:v>
                </c:pt>
                <c:pt idx="9">
                  <c:v>3.1932773109243695</c:v>
                </c:pt>
                <c:pt idx="10">
                  <c:v>-2.9315960912052117</c:v>
                </c:pt>
                <c:pt idx="11">
                  <c:v>-0.33557046979865773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FB-4CAF-BF0C-9C64CA6BD16C}"/>
            </c:ext>
          </c:extLst>
        </c:ser>
        <c:ser>
          <c:idx val="11"/>
          <c:order val="11"/>
          <c:tx>
            <c:strRef>
              <c:f>'SELL TREND CALCULATION'!$A$13</c:f>
              <c:strCache>
                <c:ptCount val="1"/>
                <c:pt idx="0">
                  <c:v>TALSAS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'SELL TREND CALCULATION'!$B$1:$Z$1</c:f>
              <c:strCache>
                <c:ptCount val="12"/>
                <c:pt idx="0">
                  <c:v>TRENDS IN WEEK-2</c:v>
                </c:pt>
                <c:pt idx="1">
                  <c:v>TRENDS IN WEEK-3</c:v>
                </c:pt>
                <c:pt idx="2">
                  <c:v>TRENDS IN WEEK-4</c:v>
                </c:pt>
                <c:pt idx="3">
                  <c:v>TRENDS IN WEEK-5</c:v>
                </c:pt>
                <c:pt idx="4">
                  <c:v>TRENDS IN WEEK-6</c:v>
                </c:pt>
                <c:pt idx="5">
                  <c:v>TRENDS IN WEEK-7</c:v>
                </c:pt>
                <c:pt idx="6">
                  <c:v>TRENDS IN WEEK-8</c:v>
                </c:pt>
                <c:pt idx="7">
                  <c:v>TRENDS IN WEEK-9</c:v>
                </c:pt>
                <c:pt idx="8">
                  <c:v>TRENDS IN WEEK-10</c:v>
                </c:pt>
                <c:pt idx="9">
                  <c:v>TRENDS IN WEEK-11</c:v>
                </c:pt>
                <c:pt idx="10">
                  <c:v>TRENDS IN WEEK-12</c:v>
                </c:pt>
                <c:pt idx="11">
                  <c:v>TRENDS IN WEEK-13</c:v>
                </c:pt>
              </c:strCache>
            </c:strRef>
          </c:cat>
          <c:val>
            <c:numRef>
              <c:f>'SELL TREND CALCULATION'!$B$13:$Z$13</c:f>
              <c:numCache>
                <c:formatCode>General</c:formatCode>
                <c:ptCount val="12"/>
                <c:pt idx="0">
                  <c:v>25.806451612903224</c:v>
                </c:pt>
                <c:pt idx="1">
                  <c:v>-39.6011396011396</c:v>
                </c:pt>
                <c:pt idx="2">
                  <c:v>25</c:v>
                </c:pt>
                <c:pt idx="3">
                  <c:v>-86.79245283018868</c:v>
                </c:pt>
                <c:pt idx="4">
                  <c:v>471.42857142857144</c:v>
                </c:pt>
                <c:pt idx="5">
                  <c:v>11.5</c:v>
                </c:pt>
                <c:pt idx="6">
                  <c:v>15.246636771300448</c:v>
                </c:pt>
                <c:pt idx="7">
                  <c:v>-15.56420233463035</c:v>
                </c:pt>
                <c:pt idx="8">
                  <c:v>-1.3824884792626728</c:v>
                </c:pt>
                <c:pt idx="9">
                  <c:v>62.616822429906534</c:v>
                </c:pt>
                <c:pt idx="10">
                  <c:v>-14.942528735632186</c:v>
                </c:pt>
                <c:pt idx="11">
                  <c:v>8.7837837837837842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BFB-4CAF-BF0C-9C64CA6BD16C}"/>
            </c:ext>
          </c:extLst>
        </c:ser>
        <c:ser>
          <c:idx val="12"/>
          <c:order val="12"/>
          <c:tx>
            <c:strRef>
              <c:f>'SELL TREND CALCULATION'!$A$14</c:f>
              <c:strCache>
                <c:ptCount val="1"/>
                <c:pt idx="0">
                  <c:v>CHANA VAJA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'SELL TREND CALCULATION'!$B$1:$Z$1</c:f>
              <c:strCache>
                <c:ptCount val="12"/>
                <c:pt idx="0">
                  <c:v>TRENDS IN WEEK-2</c:v>
                </c:pt>
                <c:pt idx="1">
                  <c:v>TRENDS IN WEEK-3</c:v>
                </c:pt>
                <c:pt idx="2">
                  <c:v>TRENDS IN WEEK-4</c:v>
                </c:pt>
                <c:pt idx="3">
                  <c:v>TRENDS IN WEEK-5</c:v>
                </c:pt>
                <c:pt idx="4">
                  <c:v>TRENDS IN WEEK-6</c:v>
                </c:pt>
                <c:pt idx="5">
                  <c:v>TRENDS IN WEEK-7</c:v>
                </c:pt>
                <c:pt idx="6">
                  <c:v>TRENDS IN WEEK-8</c:v>
                </c:pt>
                <c:pt idx="7">
                  <c:v>TRENDS IN WEEK-9</c:v>
                </c:pt>
                <c:pt idx="8">
                  <c:v>TRENDS IN WEEK-10</c:v>
                </c:pt>
                <c:pt idx="9">
                  <c:v>TRENDS IN WEEK-11</c:v>
                </c:pt>
                <c:pt idx="10">
                  <c:v>TRENDS IN WEEK-12</c:v>
                </c:pt>
                <c:pt idx="11">
                  <c:v>TRENDS IN WEEK-13</c:v>
                </c:pt>
              </c:strCache>
            </c:strRef>
          </c:cat>
          <c:val>
            <c:numRef>
              <c:f>'SELL TREND CALCULATION'!$B$14:$Z$14</c:f>
              <c:numCache>
                <c:formatCode>General</c:formatCode>
                <c:ptCount val="12"/>
                <c:pt idx="0">
                  <c:v>-12.068965517241379</c:v>
                </c:pt>
                <c:pt idx="1">
                  <c:v>12.352941176470589</c:v>
                </c:pt>
                <c:pt idx="2">
                  <c:v>-7.678883071553229</c:v>
                </c:pt>
                <c:pt idx="3">
                  <c:v>1.890359168241966</c:v>
                </c:pt>
                <c:pt idx="4">
                  <c:v>0.55658627087198509</c:v>
                </c:pt>
                <c:pt idx="5">
                  <c:v>3.1365313653136528</c:v>
                </c:pt>
                <c:pt idx="6">
                  <c:v>2.8622540250447228</c:v>
                </c:pt>
                <c:pt idx="7">
                  <c:v>-3.1304347826086958</c:v>
                </c:pt>
                <c:pt idx="8">
                  <c:v>2.8725314183123878</c:v>
                </c:pt>
                <c:pt idx="9">
                  <c:v>-5.4101221640488655</c:v>
                </c:pt>
                <c:pt idx="10">
                  <c:v>12.177121771217712</c:v>
                </c:pt>
                <c:pt idx="11">
                  <c:v>-9.7039473684210531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BFB-4CAF-BF0C-9C64CA6BD16C}"/>
            </c:ext>
          </c:extLst>
        </c:ser>
        <c:ser>
          <c:idx val="13"/>
          <c:order val="13"/>
          <c:tx>
            <c:strRef>
              <c:f>'SELL TREND CALCULATION'!$A$15</c:f>
              <c:strCache>
                <c:ptCount val="1"/>
                <c:pt idx="0">
                  <c:v>KHASTA GAJA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'SELL TREND CALCULATION'!$B$1:$Z$1</c:f>
              <c:strCache>
                <c:ptCount val="12"/>
                <c:pt idx="0">
                  <c:v>TRENDS IN WEEK-2</c:v>
                </c:pt>
                <c:pt idx="1">
                  <c:v>TRENDS IN WEEK-3</c:v>
                </c:pt>
                <c:pt idx="2">
                  <c:v>TRENDS IN WEEK-4</c:v>
                </c:pt>
                <c:pt idx="3">
                  <c:v>TRENDS IN WEEK-5</c:v>
                </c:pt>
                <c:pt idx="4">
                  <c:v>TRENDS IN WEEK-6</c:v>
                </c:pt>
                <c:pt idx="5">
                  <c:v>TRENDS IN WEEK-7</c:v>
                </c:pt>
                <c:pt idx="6">
                  <c:v>TRENDS IN WEEK-8</c:v>
                </c:pt>
                <c:pt idx="7">
                  <c:v>TRENDS IN WEEK-9</c:v>
                </c:pt>
                <c:pt idx="8">
                  <c:v>TRENDS IN WEEK-10</c:v>
                </c:pt>
                <c:pt idx="9">
                  <c:v>TRENDS IN WEEK-11</c:v>
                </c:pt>
                <c:pt idx="10">
                  <c:v>TRENDS IN WEEK-12</c:v>
                </c:pt>
                <c:pt idx="11">
                  <c:v>TRENDS IN WEEK-13</c:v>
                </c:pt>
              </c:strCache>
            </c:strRef>
          </c:cat>
          <c:val>
            <c:numRef>
              <c:f>'SELL TREND CALCULATION'!$B$15:$Z$15</c:f>
              <c:numCache>
                <c:formatCode>General</c:formatCode>
                <c:ptCount val="12"/>
                <c:pt idx="0">
                  <c:v>38.528138528138527</c:v>
                </c:pt>
                <c:pt idx="1">
                  <c:v>-18.125</c:v>
                </c:pt>
                <c:pt idx="2">
                  <c:v>22.900763358778626</c:v>
                </c:pt>
                <c:pt idx="3">
                  <c:v>-18.012422360248447</c:v>
                </c:pt>
                <c:pt idx="4">
                  <c:v>-0.75757575757575757</c:v>
                </c:pt>
                <c:pt idx="5">
                  <c:v>-9.1603053435114496</c:v>
                </c:pt>
                <c:pt idx="6">
                  <c:v>4.2016806722689077</c:v>
                </c:pt>
                <c:pt idx="7">
                  <c:v>-17.338709677419356</c:v>
                </c:pt>
                <c:pt idx="8">
                  <c:v>-2.4390243902439024</c:v>
                </c:pt>
                <c:pt idx="9">
                  <c:v>61.5</c:v>
                </c:pt>
                <c:pt idx="10">
                  <c:v>-26.315789473684209</c:v>
                </c:pt>
                <c:pt idx="11">
                  <c:v>50.420168067226889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BFB-4CAF-BF0C-9C64CA6BD16C}"/>
            </c:ext>
          </c:extLst>
        </c:ser>
        <c:ser>
          <c:idx val="14"/>
          <c:order val="14"/>
          <c:tx>
            <c:strRef>
              <c:f>'SELL TREND CALCULATION'!$A$16</c:f>
              <c:strCache>
                <c:ptCount val="1"/>
                <c:pt idx="0">
                  <c:v>KSHIR KADAMBA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'SELL TREND CALCULATION'!$B$1:$Z$1</c:f>
              <c:strCache>
                <c:ptCount val="12"/>
                <c:pt idx="0">
                  <c:v>TRENDS IN WEEK-2</c:v>
                </c:pt>
                <c:pt idx="1">
                  <c:v>TRENDS IN WEEK-3</c:v>
                </c:pt>
                <c:pt idx="2">
                  <c:v>TRENDS IN WEEK-4</c:v>
                </c:pt>
                <c:pt idx="3">
                  <c:v>TRENDS IN WEEK-5</c:v>
                </c:pt>
                <c:pt idx="4">
                  <c:v>TRENDS IN WEEK-6</c:v>
                </c:pt>
                <c:pt idx="5">
                  <c:v>TRENDS IN WEEK-7</c:v>
                </c:pt>
                <c:pt idx="6">
                  <c:v>TRENDS IN WEEK-8</c:v>
                </c:pt>
                <c:pt idx="7">
                  <c:v>TRENDS IN WEEK-9</c:v>
                </c:pt>
                <c:pt idx="8">
                  <c:v>TRENDS IN WEEK-10</c:v>
                </c:pt>
                <c:pt idx="9">
                  <c:v>TRENDS IN WEEK-11</c:v>
                </c:pt>
                <c:pt idx="10">
                  <c:v>TRENDS IN WEEK-12</c:v>
                </c:pt>
                <c:pt idx="11">
                  <c:v>TRENDS IN WEEK-13</c:v>
                </c:pt>
              </c:strCache>
            </c:strRef>
          </c:cat>
          <c:val>
            <c:numRef>
              <c:f>'SELL TREND CALCULATION'!$B$16:$Z$16</c:f>
              <c:numCache>
                <c:formatCode>General</c:formatCode>
                <c:ptCount val="12"/>
                <c:pt idx="0">
                  <c:v>5.2173913043478262</c:v>
                </c:pt>
                <c:pt idx="1">
                  <c:v>-1.8181818181818181</c:v>
                </c:pt>
                <c:pt idx="2">
                  <c:v>-11.447811447811448</c:v>
                </c:pt>
                <c:pt idx="3">
                  <c:v>8.9353612167300387</c:v>
                </c:pt>
                <c:pt idx="4">
                  <c:v>-2.9668411867364748</c:v>
                </c:pt>
                <c:pt idx="5">
                  <c:v>5.2158273381294968</c:v>
                </c:pt>
                <c:pt idx="6">
                  <c:v>-5.1282051282051277</c:v>
                </c:pt>
                <c:pt idx="7">
                  <c:v>4.5045045045045047</c:v>
                </c:pt>
                <c:pt idx="8">
                  <c:v>-1.7241379310344827</c:v>
                </c:pt>
                <c:pt idx="9">
                  <c:v>5.6140350877192979</c:v>
                </c:pt>
                <c:pt idx="10">
                  <c:v>-3.8205980066445182</c:v>
                </c:pt>
                <c:pt idx="11">
                  <c:v>0.5181347150259068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BFB-4CAF-BF0C-9C64CA6BD16C}"/>
            </c:ext>
          </c:extLst>
        </c:ser>
        <c:ser>
          <c:idx val="15"/>
          <c:order val="15"/>
          <c:tx>
            <c:strRef>
              <c:f>'SELL TREND CALCULATION'!$A$17</c:f>
              <c:strCache>
                <c:ptCount val="1"/>
                <c:pt idx="0">
                  <c:v>MISHTI DOI(250 gm)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'SELL TREND CALCULATION'!$B$1:$Z$1</c:f>
              <c:strCache>
                <c:ptCount val="12"/>
                <c:pt idx="0">
                  <c:v>TRENDS IN WEEK-2</c:v>
                </c:pt>
                <c:pt idx="1">
                  <c:v>TRENDS IN WEEK-3</c:v>
                </c:pt>
                <c:pt idx="2">
                  <c:v>TRENDS IN WEEK-4</c:v>
                </c:pt>
                <c:pt idx="3">
                  <c:v>TRENDS IN WEEK-5</c:v>
                </c:pt>
                <c:pt idx="4">
                  <c:v>TRENDS IN WEEK-6</c:v>
                </c:pt>
                <c:pt idx="5">
                  <c:v>TRENDS IN WEEK-7</c:v>
                </c:pt>
                <c:pt idx="6">
                  <c:v>TRENDS IN WEEK-8</c:v>
                </c:pt>
                <c:pt idx="7">
                  <c:v>TRENDS IN WEEK-9</c:v>
                </c:pt>
                <c:pt idx="8">
                  <c:v>TRENDS IN WEEK-10</c:v>
                </c:pt>
                <c:pt idx="9">
                  <c:v>TRENDS IN WEEK-11</c:v>
                </c:pt>
                <c:pt idx="10">
                  <c:v>TRENDS IN WEEK-12</c:v>
                </c:pt>
                <c:pt idx="11">
                  <c:v>TRENDS IN WEEK-13</c:v>
                </c:pt>
              </c:strCache>
            </c:strRef>
          </c:cat>
          <c:val>
            <c:numRef>
              <c:f>'SELL TREND CALCULATION'!$B$17:$Z$17</c:f>
              <c:numCache>
                <c:formatCode>General</c:formatCode>
                <c:ptCount val="12"/>
                <c:pt idx="0">
                  <c:v>4.6153846153846159</c:v>
                </c:pt>
                <c:pt idx="1">
                  <c:v>-11.76470588235294</c:v>
                </c:pt>
                <c:pt idx="2">
                  <c:v>16.666666666666664</c:v>
                </c:pt>
                <c:pt idx="3">
                  <c:v>-4.2857142857142856</c:v>
                </c:pt>
                <c:pt idx="4">
                  <c:v>8.9552238805970141</c:v>
                </c:pt>
                <c:pt idx="5">
                  <c:v>-13.698630136986301</c:v>
                </c:pt>
                <c:pt idx="6">
                  <c:v>-1.5873015873015872</c:v>
                </c:pt>
                <c:pt idx="7">
                  <c:v>12.903225806451612</c:v>
                </c:pt>
                <c:pt idx="8">
                  <c:v>27.142857142857142</c:v>
                </c:pt>
                <c:pt idx="9">
                  <c:v>-22.471910112359549</c:v>
                </c:pt>
                <c:pt idx="10">
                  <c:v>18.840579710144929</c:v>
                </c:pt>
                <c:pt idx="11">
                  <c:v>-6.0975609756097562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BFB-4CAF-BF0C-9C64CA6BD16C}"/>
            </c:ext>
          </c:extLst>
        </c:ser>
        <c:ser>
          <c:idx val="16"/>
          <c:order val="16"/>
          <c:tx>
            <c:strRef>
              <c:f>'SELL TREND CALCULATION'!$A$18</c:f>
              <c:strCache>
                <c:ptCount val="1"/>
                <c:pt idx="0">
                  <c:v>MISHTI DOI(500 gm)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'SELL TREND CALCULATION'!$B$1:$Z$1</c:f>
              <c:strCache>
                <c:ptCount val="12"/>
                <c:pt idx="0">
                  <c:v>TRENDS IN WEEK-2</c:v>
                </c:pt>
                <c:pt idx="1">
                  <c:v>TRENDS IN WEEK-3</c:v>
                </c:pt>
                <c:pt idx="2">
                  <c:v>TRENDS IN WEEK-4</c:v>
                </c:pt>
                <c:pt idx="3">
                  <c:v>TRENDS IN WEEK-5</c:v>
                </c:pt>
                <c:pt idx="4">
                  <c:v>TRENDS IN WEEK-6</c:v>
                </c:pt>
                <c:pt idx="5">
                  <c:v>TRENDS IN WEEK-7</c:v>
                </c:pt>
                <c:pt idx="6">
                  <c:v>TRENDS IN WEEK-8</c:v>
                </c:pt>
                <c:pt idx="7">
                  <c:v>TRENDS IN WEEK-9</c:v>
                </c:pt>
                <c:pt idx="8">
                  <c:v>TRENDS IN WEEK-10</c:v>
                </c:pt>
                <c:pt idx="9">
                  <c:v>TRENDS IN WEEK-11</c:v>
                </c:pt>
                <c:pt idx="10">
                  <c:v>TRENDS IN WEEK-12</c:v>
                </c:pt>
                <c:pt idx="11">
                  <c:v>TRENDS IN WEEK-13</c:v>
                </c:pt>
              </c:strCache>
            </c:strRef>
          </c:cat>
          <c:val>
            <c:numRef>
              <c:f>'SELL TREND CALCULATION'!$B$18:$Z$18</c:f>
              <c:numCache>
                <c:formatCode>General</c:formatCode>
                <c:ptCount val="12"/>
                <c:pt idx="0">
                  <c:v>1.9801980198019802</c:v>
                </c:pt>
                <c:pt idx="1">
                  <c:v>-3.8834951456310676</c:v>
                </c:pt>
                <c:pt idx="2">
                  <c:v>-3.0303030303030303</c:v>
                </c:pt>
                <c:pt idx="3">
                  <c:v>-4.1666666666666661</c:v>
                </c:pt>
                <c:pt idx="4">
                  <c:v>6.5217391304347823</c:v>
                </c:pt>
                <c:pt idx="5">
                  <c:v>0</c:v>
                </c:pt>
                <c:pt idx="6">
                  <c:v>-10.204081632653061</c:v>
                </c:pt>
                <c:pt idx="7">
                  <c:v>10.227272727272728</c:v>
                </c:pt>
                <c:pt idx="8">
                  <c:v>0</c:v>
                </c:pt>
                <c:pt idx="9">
                  <c:v>0</c:v>
                </c:pt>
                <c:pt idx="10">
                  <c:v>6.1855670103092786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BFB-4CAF-BF0C-9C64CA6BD16C}"/>
            </c:ext>
          </c:extLst>
        </c:ser>
        <c:ser>
          <c:idx val="17"/>
          <c:order val="17"/>
          <c:tx>
            <c:strRef>
              <c:f>'SELL TREND CALCULATION'!$A$19</c:f>
              <c:strCache>
                <c:ptCount val="1"/>
                <c:pt idx="0">
                  <c:v>NIKUTI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'SELL TREND CALCULATION'!$B$1:$Z$1</c:f>
              <c:strCache>
                <c:ptCount val="12"/>
                <c:pt idx="0">
                  <c:v>TRENDS IN WEEK-2</c:v>
                </c:pt>
                <c:pt idx="1">
                  <c:v>TRENDS IN WEEK-3</c:v>
                </c:pt>
                <c:pt idx="2">
                  <c:v>TRENDS IN WEEK-4</c:v>
                </c:pt>
                <c:pt idx="3">
                  <c:v>TRENDS IN WEEK-5</c:v>
                </c:pt>
                <c:pt idx="4">
                  <c:v>TRENDS IN WEEK-6</c:v>
                </c:pt>
                <c:pt idx="5">
                  <c:v>TRENDS IN WEEK-7</c:v>
                </c:pt>
                <c:pt idx="6">
                  <c:v>TRENDS IN WEEK-8</c:v>
                </c:pt>
                <c:pt idx="7">
                  <c:v>TRENDS IN WEEK-9</c:v>
                </c:pt>
                <c:pt idx="8">
                  <c:v>TRENDS IN WEEK-10</c:v>
                </c:pt>
                <c:pt idx="9">
                  <c:v>TRENDS IN WEEK-11</c:v>
                </c:pt>
                <c:pt idx="10">
                  <c:v>TRENDS IN WEEK-12</c:v>
                </c:pt>
                <c:pt idx="11">
                  <c:v>TRENDS IN WEEK-13</c:v>
                </c:pt>
              </c:strCache>
            </c:strRef>
          </c:cat>
          <c:val>
            <c:numRef>
              <c:f>'SELL TREND CALCULATION'!$B$19:$Z$19</c:f>
              <c:numCache>
                <c:formatCode>General</c:formatCode>
                <c:ptCount val="12"/>
                <c:pt idx="0">
                  <c:v>-36.227544910179645</c:v>
                </c:pt>
                <c:pt idx="1">
                  <c:v>4.6948356807511731</c:v>
                </c:pt>
                <c:pt idx="2">
                  <c:v>8.9686098654708513</c:v>
                </c:pt>
                <c:pt idx="3">
                  <c:v>-0.41152263374485598</c:v>
                </c:pt>
                <c:pt idx="4">
                  <c:v>-5.785123966942149</c:v>
                </c:pt>
                <c:pt idx="5">
                  <c:v>-11.403508771929824</c:v>
                </c:pt>
                <c:pt idx="6">
                  <c:v>37.623762376237622</c:v>
                </c:pt>
                <c:pt idx="7">
                  <c:v>-50</c:v>
                </c:pt>
                <c:pt idx="8">
                  <c:v>56.115107913669057</c:v>
                </c:pt>
                <c:pt idx="9">
                  <c:v>-9.67741935483871</c:v>
                </c:pt>
                <c:pt idx="10">
                  <c:v>19.897959183673468</c:v>
                </c:pt>
                <c:pt idx="11">
                  <c:v>27.23404255319149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BFB-4CAF-BF0C-9C64CA6B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643104"/>
        <c:axId val="762644064"/>
      </c:lineChart>
      <c:catAx>
        <c:axId val="7626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44064"/>
        <c:crosses val="autoZero"/>
        <c:auto val="1"/>
        <c:lblAlgn val="ctr"/>
        <c:lblOffset val="100"/>
        <c:noMultiLvlLbl val="0"/>
      </c:catAx>
      <c:valAx>
        <c:axId val="7626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'ANALYZED MILK DATA '!$C$1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'ANALYZED MILK DATA '!$B$2:$B$6</c:f>
              <c:numCache>
                <c:formatCode>General</c:formatCode>
                <c:ptCount val="5"/>
              </c:numCache>
            </c:numRef>
          </c:xVal>
          <c:yVal>
            <c:numRef>
              <c:f>'ANALYZED MILK DATA '!$C$2:$C$6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1-491C-B92F-965A6D4E8B2D}"/>
            </c:ext>
          </c:extLst>
        </c:ser>
        <c:ser>
          <c:idx val="1"/>
          <c:order val="1"/>
          <c:tx>
            <c:strRef>
              <c:f>'ANALYZED MILK DATA '!$J$1</c:f>
              <c:strCache>
                <c:ptCount val="1"/>
                <c:pt idx="0">
                  <c:v>Total number of times A and B Quality Milk Given by each Seller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'ANALYZED MILK DATA '!$D$2:$D$6</c:f>
              <c:numCache>
                <c:formatCode>General</c:formatCode>
                <c:ptCount val="5"/>
                <c:pt idx="0">
                  <c:v>110.28749999999999</c:v>
                </c:pt>
                <c:pt idx="1">
                  <c:v>99.224999999999994</c:v>
                </c:pt>
                <c:pt idx="2">
                  <c:v>101.125</c:v>
                </c:pt>
                <c:pt idx="3">
                  <c:v>96.912499999999994</c:v>
                </c:pt>
                <c:pt idx="4">
                  <c:v>93.5</c:v>
                </c:pt>
              </c:numCache>
            </c:numRef>
          </c:xVal>
          <c:yVal>
            <c:numRef>
              <c:f>'ANALYZED MILK DATA '!$J$2:$J$6</c:f>
              <c:numCache>
                <c:formatCode>General</c:formatCode>
                <c:ptCount val="5"/>
                <c:pt idx="0">
                  <c:v>57</c:v>
                </c:pt>
                <c:pt idx="1">
                  <c:v>59</c:v>
                </c:pt>
                <c:pt idx="2">
                  <c:v>56</c:v>
                </c:pt>
                <c:pt idx="3">
                  <c:v>61</c:v>
                </c:pt>
                <c:pt idx="4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1-491C-B92F-965A6D4E8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639616"/>
        <c:axId val="940630016"/>
      </c:scatterChart>
      <c:valAx>
        <c:axId val="9406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Avg.</a:t>
                </a:r>
                <a:r>
                  <a:rPr lang="en-I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Quantity of Milk Given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630016"/>
        <c:crosses val="autoZero"/>
        <c:crossBetween val="midCat"/>
      </c:valAx>
      <c:valAx>
        <c:axId val="9406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number of times A and B Quality Milk Given by each Seller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63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WISE PRODUCT SELL 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 WISE DATA'!$C$2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 WISE DATA'!$A$3:$A$20</c:f>
              <c:strCache>
                <c:ptCount val="18"/>
                <c:pt idx="0">
                  <c:v>RASOGOLLA</c:v>
                </c:pt>
                <c:pt idx="1">
                  <c:v>GOLAPJAM</c:v>
                </c:pt>
                <c:pt idx="2">
                  <c:v>LANCHA</c:v>
                </c:pt>
                <c:pt idx="3">
                  <c:v>KALOJAM</c:v>
                </c:pt>
                <c:pt idx="4">
                  <c:v>KAJU BARFI</c:v>
                </c:pt>
                <c:pt idx="5">
                  <c:v>JALVARA</c:v>
                </c:pt>
                <c:pt idx="6">
                  <c:v>KALAKAND</c:v>
                </c:pt>
                <c:pt idx="7">
                  <c:v>BAKED RASOGOLLA</c:v>
                </c:pt>
                <c:pt idx="8">
                  <c:v>KSHIRPAK SANDESH</c:v>
                </c:pt>
                <c:pt idx="9">
                  <c:v>KSHIR CHAMCHAM</c:v>
                </c:pt>
                <c:pt idx="10">
                  <c:v>NIMKI</c:v>
                </c:pt>
                <c:pt idx="11">
                  <c:v>TALSAS</c:v>
                </c:pt>
                <c:pt idx="12">
                  <c:v>CHANA VAJA</c:v>
                </c:pt>
                <c:pt idx="13">
                  <c:v>KHASTA GAJA</c:v>
                </c:pt>
                <c:pt idx="14">
                  <c:v>KSHIR KADAMBA</c:v>
                </c:pt>
                <c:pt idx="15">
                  <c:v>MISHTI DOI(250 gm)</c:v>
                </c:pt>
                <c:pt idx="16">
                  <c:v>MISHTI DOI(500 gm)</c:v>
                </c:pt>
                <c:pt idx="17">
                  <c:v>NIKUTI</c:v>
                </c:pt>
              </c:strCache>
            </c:strRef>
          </c:cat>
          <c:val>
            <c:numRef>
              <c:f>'DAY WISE DATA'!$C$3:$C$20</c:f>
              <c:numCache>
                <c:formatCode>General</c:formatCode>
                <c:ptCount val="18"/>
                <c:pt idx="0">
                  <c:v>6148</c:v>
                </c:pt>
                <c:pt idx="1">
                  <c:v>4867</c:v>
                </c:pt>
                <c:pt idx="2">
                  <c:v>3195</c:v>
                </c:pt>
                <c:pt idx="3">
                  <c:v>2729</c:v>
                </c:pt>
                <c:pt idx="4">
                  <c:v>1185</c:v>
                </c:pt>
                <c:pt idx="5">
                  <c:v>552</c:v>
                </c:pt>
                <c:pt idx="6">
                  <c:v>1308</c:v>
                </c:pt>
                <c:pt idx="7">
                  <c:v>1177</c:v>
                </c:pt>
                <c:pt idx="8">
                  <c:v>1175</c:v>
                </c:pt>
                <c:pt idx="9">
                  <c:v>965</c:v>
                </c:pt>
                <c:pt idx="10">
                  <c:v>1263</c:v>
                </c:pt>
                <c:pt idx="11">
                  <c:v>533</c:v>
                </c:pt>
                <c:pt idx="12">
                  <c:v>1223</c:v>
                </c:pt>
                <c:pt idx="13">
                  <c:v>536</c:v>
                </c:pt>
                <c:pt idx="14">
                  <c:v>1266</c:v>
                </c:pt>
                <c:pt idx="15">
                  <c:v>148</c:v>
                </c:pt>
                <c:pt idx="16">
                  <c:v>214</c:v>
                </c:pt>
                <c:pt idx="17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1-4616-BD4D-C0EE6888A12C}"/>
            </c:ext>
          </c:extLst>
        </c:ser>
        <c:ser>
          <c:idx val="1"/>
          <c:order val="1"/>
          <c:tx>
            <c:strRef>
              <c:f>'DAY WISE DATA'!$E$2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 WISE DATA'!$A$3:$A$20</c:f>
              <c:strCache>
                <c:ptCount val="18"/>
                <c:pt idx="0">
                  <c:v>RASOGOLLA</c:v>
                </c:pt>
                <c:pt idx="1">
                  <c:v>GOLAPJAM</c:v>
                </c:pt>
                <c:pt idx="2">
                  <c:v>LANCHA</c:v>
                </c:pt>
                <c:pt idx="3">
                  <c:v>KALOJAM</c:v>
                </c:pt>
                <c:pt idx="4">
                  <c:v>KAJU BARFI</c:v>
                </c:pt>
                <c:pt idx="5">
                  <c:v>JALVARA</c:v>
                </c:pt>
                <c:pt idx="6">
                  <c:v>KALAKAND</c:v>
                </c:pt>
                <c:pt idx="7">
                  <c:v>BAKED RASOGOLLA</c:v>
                </c:pt>
                <c:pt idx="8">
                  <c:v>KSHIRPAK SANDESH</c:v>
                </c:pt>
                <c:pt idx="9">
                  <c:v>KSHIR CHAMCHAM</c:v>
                </c:pt>
                <c:pt idx="10">
                  <c:v>NIMKI</c:v>
                </c:pt>
                <c:pt idx="11">
                  <c:v>TALSAS</c:v>
                </c:pt>
                <c:pt idx="12">
                  <c:v>CHANA VAJA</c:v>
                </c:pt>
                <c:pt idx="13">
                  <c:v>KHASTA GAJA</c:v>
                </c:pt>
                <c:pt idx="14">
                  <c:v>KSHIR KADAMBA</c:v>
                </c:pt>
                <c:pt idx="15">
                  <c:v>MISHTI DOI(250 gm)</c:v>
                </c:pt>
                <c:pt idx="16">
                  <c:v>MISHTI DOI(500 gm)</c:v>
                </c:pt>
                <c:pt idx="17">
                  <c:v>NIKUTI</c:v>
                </c:pt>
              </c:strCache>
            </c:strRef>
          </c:cat>
          <c:val>
            <c:numRef>
              <c:f>'DAY WISE DATA'!$E$3:$E$20</c:f>
              <c:numCache>
                <c:formatCode>General</c:formatCode>
                <c:ptCount val="18"/>
                <c:pt idx="0">
                  <c:v>5465</c:v>
                </c:pt>
                <c:pt idx="1">
                  <c:v>4531</c:v>
                </c:pt>
                <c:pt idx="2">
                  <c:v>3094</c:v>
                </c:pt>
                <c:pt idx="3">
                  <c:v>2553</c:v>
                </c:pt>
                <c:pt idx="4">
                  <c:v>1158</c:v>
                </c:pt>
                <c:pt idx="5">
                  <c:v>536</c:v>
                </c:pt>
                <c:pt idx="6">
                  <c:v>1286</c:v>
                </c:pt>
                <c:pt idx="7">
                  <c:v>1196</c:v>
                </c:pt>
                <c:pt idx="8">
                  <c:v>1066</c:v>
                </c:pt>
                <c:pt idx="9">
                  <c:v>907</c:v>
                </c:pt>
                <c:pt idx="10">
                  <c:v>1233</c:v>
                </c:pt>
                <c:pt idx="11">
                  <c:v>490</c:v>
                </c:pt>
                <c:pt idx="12">
                  <c:v>1151</c:v>
                </c:pt>
                <c:pt idx="13">
                  <c:v>521</c:v>
                </c:pt>
                <c:pt idx="14">
                  <c:v>1178</c:v>
                </c:pt>
                <c:pt idx="15">
                  <c:v>138</c:v>
                </c:pt>
                <c:pt idx="16">
                  <c:v>190</c:v>
                </c:pt>
                <c:pt idx="17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1-4616-BD4D-C0EE6888A12C}"/>
            </c:ext>
          </c:extLst>
        </c:ser>
        <c:ser>
          <c:idx val="2"/>
          <c:order val="2"/>
          <c:tx>
            <c:strRef>
              <c:f>'DAY WISE DATA'!$G$2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'DAY WISE DATA'!$A$3:$A$20</c:f>
              <c:strCache>
                <c:ptCount val="18"/>
                <c:pt idx="0">
                  <c:v>RASOGOLLA</c:v>
                </c:pt>
                <c:pt idx="1">
                  <c:v>GOLAPJAM</c:v>
                </c:pt>
                <c:pt idx="2">
                  <c:v>LANCHA</c:v>
                </c:pt>
                <c:pt idx="3">
                  <c:v>KALOJAM</c:v>
                </c:pt>
                <c:pt idx="4">
                  <c:v>KAJU BARFI</c:v>
                </c:pt>
                <c:pt idx="5">
                  <c:v>JALVARA</c:v>
                </c:pt>
                <c:pt idx="6">
                  <c:v>KALAKAND</c:v>
                </c:pt>
                <c:pt idx="7">
                  <c:v>BAKED RASOGOLLA</c:v>
                </c:pt>
                <c:pt idx="8">
                  <c:v>KSHIRPAK SANDESH</c:v>
                </c:pt>
                <c:pt idx="9">
                  <c:v>KSHIR CHAMCHAM</c:v>
                </c:pt>
                <c:pt idx="10">
                  <c:v>NIMKI</c:v>
                </c:pt>
                <c:pt idx="11">
                  <c:v>TALSAS</c:v>
                </c:pt>
                <c:pt idx="12">
                  <c:v>CHANA VAJA</c:v>
                </c:pt>
                <c:pt idx="13">
                  <c:v>KHASTA GAJA</c:v>
                </c:pt>
                <c:pt idx="14">
                  <c:v>KSHIR KADAMBA</c:v>
                </c:pt>
                <c:pt idx="15">
                  <c:v>MISHTI DOI(250 gm)</c:v>
                </c:pt>
                <c:pt idx="16">
                  <c:v>MISHTI DOI(500 gm)</c:v>
                </c:pt>
                <c:pt idx="17">
                  <c:v>NIKUTI</c:v>
                </c:pt>
              </c:strCache>
            </c:strRef>
          </c:cat>
          <c:val>
            <c:numRef>
              <c:f>'DAY WISE DATA'!$G$3:$G$20</c:f>
              <c:numCache>
                <c:formatCode>General</c:formatCode>
                <c:ptCount val="18"/>
                <c:pt idx="0">
                  <c:v>5575</c:v>
                </c:pt>
                <c:pt idx="1">
                  <c:v>4422</c:v>
                </c:pt>
                <c:pt idx="2">
                  <c:v>2888</c:v>
                </c:pt>
                <c:pt idx="3">
                  <c:v>2571</c:v>
                </c:pt>
                <c:pt idx="4">
                  <c:v>1143</c:v>
                </c:pt>
                <c:pt idx="5">
                  <c:v>512</c:v>
                </c:pt>
                <c:pt idx="6">
                  <c:v>1208</c:v>
                </c:pt>
                <c:pt idx="7">
                  <c:v>1259</c:v>
                </c:pt>
                <c:pt idx="8">
                  <c:v>1160</c:v>
                </c:pt>
                <c:pt idx="9">
                  <c:v>983</c:v>
                </c:pt>
                <c:pt idx="10">
                  <c:v>1189</c:v>
                </c:pt>
                <c:pt idx="11">
                  <c:v>532</c:v>
                </c:pt>
                <c:pt idx="12">
                  <c:v>1164</c:v>
                </c:pt>
                <c:pt idx="13">
                  <c:v>566</c:v>
                </c:pt>
                <c:pt idx="14">
                  <c:v>1209</c:v>
                </c:pt>
                <c:pt idx="15">
                  <c:v>149</c:v>
                </c:pt>
                <c:pt idx="16">
                  <c:v>202</c:v>
                </c:pt>
                <c:pt idx="17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1-4616-BD4D-C0EE6888A12C}"/>
            </c:ext>
          </c:extLst>
        </c:ser>
        <c:ser>
          <c:idx val="3"/>
          <c:order val="3"/>
          <c:tx>
            <c:strRef>
              <c:f>'DAY WISE DATA'!$J$2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'DAY WISE DATA'!$A$3:$A$20</c:f>
              <c:strCache>
                <c:ptCount val="18"/>
                <c:pt idx="0">
                  <c:v>RASOGOLLA</c:v>
                </c:pt>
                <c:pt idx="1">
                  <c:v>GOLAPJAM</c:v>
                </c:pt>
                <c:pt idx="2">
                  <c:v>LANCHA</c:v>
                </c:pt>
                <c:pt idx="3">
                  <c:v>KALOJAM</c:v>
                </c:pt>
                <c:pt idx="4">
                  <c:v>KAJU BARFI</c:v>
                </c:pt>
                <c:pt idx="5">
                  <c:v>JALVARA</c:v>
                </c:pt>
                <c:pt idx="6">
                  <c:v>KALAKAND</c:v>
                </c:pt>
                <c:pt idx="7">
                  <c:v>BAKED RASOGOLLA</c:v>
                </c:pt>
                <c:pt idx="8">
                  <c:v>KSHIRPAK SANDESH</c:v>
                </c:pt>
                <c:pt idx="9">
                  <c:v>KSHIR CHAMCHAM</c:v>
                </c:pt>
                <c:pt idx="10">
                  <c:v>NIMKI</c:v>
                </c:pt>
                <c:pt idx="11">
                  <c:v>TALSAS</c:v>
                </c:pt>
                <c:pt idx="12">
                  <c:v>CHANA VAJA</c:v>
                </c:pt>
                <c:pt idx="13">
                  <c:v>KHASTA GAJA</c:v>
                </c:pt>
                <c:pt idx="14">
                  <c:v>KSHIR KADAMBA</c:v>
                </c:pt>
                <c:pt idx="15">
                  <c:v>MISHTI DOI(250 gm)</c:v>
                </c:pt>
                <c:pt idx="16">
                  <c:v>MISHTI DOI(500 gm)</c:v>
                </c:pt>
                <c:pt idx="17">
                  <c:v>NIKUTI</c:v>
                </c:pt>
              </c:strCache>
            </c:strRef>
          </c:cat>
          <c:val>
            <c:numRef>
              <c:f>'DAY WISE DATA'!$J$3:$J$20</c:f>
              <c:numCache>
                <c:formatCode>General</c:formatCode>
                <c:ptCount val="18"/>
                <c:pt idx="0">
                  <c:v>6702</c:v>
                </c:pt>
                <c:pt idx="1">
                  <c:v>5438</c:v>
                </c:pt>
                <c:pt idx="2">
                  <c:v>3435</c:v>
                </c:pt>
                <c:pt idx="3">
                  <c:v>3177</c:v>
                </c:pt>
                <c:pt idx="4">
                  <c:v>1243</c:v>
                </c:pt>
                <c:pt idx="5">
                  <c:v>556</c:v>
                </c:pt>
                <c:pt idx="6">
                  <c:v>1356</c:v>
                </c:pt>
                <c:pt idx="7">
                  <c:v>1392</c:v>
                </c:pt>
                <c:pt idx="8">
                  <c:v>1258</c:v>
                </c:pt>
                <c:pt idx="9">
                  <c:v>1019</c:v>
                </c:pt>
                <c:pt idx="10">
                  <c:v>1353</c:v>
                </c:pt>
                <c:pt idx="11">
                  <c:v>649</c:v>
                </c:pt>
                <c:pt idx="12">
                  <c:v>1372</c:v>
                </c:pt>
                <c:pt idx="13">
                  <c:v>699</c:v>
                </c:pt>
                <c:pt idx="14">
                  <c:v>1377</c:v>
                </c:pt>
                <c:pt idx="15">
                  <c:v>172</c:v>
                </c:pt>
                <c:pt idx="16">
                  <c:v>232</c:v>
                </c:pt>
                <c:pt idx="17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1-4616-BD4D-C0EE6888A12C}"/>
            </c:ext>
          </c:extLst>
        </c:ser>
        <c:ser>
          <c:idx val="4"/>
          <c:order val="4"/>
          <c:tx>
            <c:strRef>
              <c:f>'DAY WISE DATA'!$L$2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'DAY WISE DATA'!$A$3:$A$20</c:f>
              <c:strCache>
                <c:ptCount val="18"/>
                <c:pt idx="0">
                  <c:v>RASOGOLLA</c:v>
                </c:pt>
                <c:pt idx="1">
                  <c:v>GOLAPJAM</c:v>
                </c:pt>
                <c:pt idx="2">
                  <c:v>LANCHA</c:v>
                </c:pt>
                <c:pt idx="3">
                  <c:v>KALOJAM</c:v>
                </c:pt>
                <c:pt idx="4">
                  <c:v>KAJU BARFI</c:v>
                </c:pt>
                <c:pt idx="5">
                  <c:v>JALVARA</c:v>
                </c:pt>
                <c:pt idx="6">
                  <c:v>KALAKAND</c:v>
                </c:pt>
                <c:pt idx="7">
                  <c:v>BAKED RASOGOLLA</c:v>
                </c:pt>
                <c:pt idx="8">
                  <c:v>KSHIRPAK SANDESH</c:v>
                </c:pt>
                <c:pt idx="9">
                  <c:v>KSHIR CHAMCHAM</c:v>
                </c:pt>
                <c:pt idx="10">
                  <c:v>NIMKI</c:v>
                </c:pt>
                <c:pt idx="11">
                  <c:v>TALSAS</c:v>
                </c:pt>
                <c:pt idx="12">
                  <c:v>CHANA VAJA</c:v>
                </c:pt>
                <c:pt idx="13">
                  <c:v>KHASTA GAJA</c:v>
                </c:pt>
                <c:pt idx="14">
                  <c:v>KSHIR KADAMBA</c:v>
                </c:pt>
                <c:pt idx="15">
                  <c:v>MISHTI DOI(250 gm)</c:v>
                </c:pt>
                <c:pt idx="16">
                  <c:v>MISHTI DOI(500 gm)</c:v>
                </c:pt>
                <c:pt idx="17">
                  <c:v>NIKUTI</c:v>
                </c:pt>
              </c:strCache>
            </c:strRef>
          </c:cat>
          <c:val>
            <c:numRef>
              <c:f>'DAY WISE DATA'!$L$3:$L$20</c:f>
              <c:numCache>
                <c:formatCode>General</c:formatCode>
                <c:ptCount val="18"/>
                <c:pt idx="0">
                  <c:v>6160</c:v>
                </c:pt>
                <c:pt idx="1">
                  <c:v>5130</c:v>
                </c:pt>
                <c:pt idx="2">
                  <c:v>3272</c:v>
                </c:pt>
                <c:pt idx="3">
                  <c:v>2795</c:v>
                </c:pt>
                <c:pt idx="4">
                  <c:v>1301</c:v>
                </c:pt>
                <c:pt idx="5">
                  <c:v>538</c:v>
                </c:pt>
                <c:pt idx="6">
                  <c:v>1366</c:v>
                </c:pt>
                <c:pt idx="7">
                  <c:v>1305</c:v>
                </c:pt>
                <c:pt idx="8">
                  <c:v>1150</c:v>
                </c:pt>
                <c:pt idx="9">
                  <c:v>953</c:v>
                </c:pt>
                <c:pt idx="10">
                  <c:v>1309</c:v>
                </c:pt>
                <c:pt idx="11">
                  <c:v>544</c:v>
                </c:pt>
                <c:pt idx="12">
                  <c:v>1244</c:v>
                </c:pt>
                <c:pt idx="13">
                  <c:v>638</c:v>
                </c:pt>
                <c:pt idx="14">
                  <c:v>1285</c:v>
                </c:pt>
                <c:pt idx="15">
                  <c:v>156</c:v>
                </c:pt>
                <c:pt idx="16">
                  <c:v>219</c:v>
                </c:pt>
                <c:pt idx="17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21-4616-BD4D-C0EE6888A12C}"/>
            </c:ext>
          </c:extLst>
        </c:ser>
        <c:ser>
          <c:idx val="5"/>
          <c:order val="5"/>
          <c:tx>
            <c:strRef>
              <c:f>'DAY WISE DATA'!$N$2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'DAY WISE DATA'!$A$3:$A$20</c:f>
              <c:strCache>
                <c:ptCount val="18"/>
                <c:pt idx="0">
                  <c:v>RASOGOLLA</c:v>
                </c:pt>
                <c:pt idx="1">
                  <c:v>GOLAPJAM</c:v>
                </c:pt>
                <c:pt idx="2">
                  <c:v>LANCHA</c:v>
                </c:pt>
                <c:pt idx="3">
                  <c:v>KALOJAM</c:v>
                </c:pt>
                <c:pt idx="4">
                  <c:v>KAJU BARFI</c:v>
                </c:pt>
                <c:pt idx="5">
                  <c:v>JALVARA</c:v>
                </c:pt>
                <c:pt idx="6">
                  <c:v>KALAKAND</c:v>
                </c:pt>
                <c:pt idx="7">
                  <c:v>BAKED RASOGOLLA</c:v>
                </c:pt>
                <c:pt idx="8">
                  <c:v>KSHIRPAK SANDESH</c:v>
                </c:pt>
                <c:pt idx="9">
                  <c:v>KSHIR CHAMCHAM</c:v>
                </c:pt>
                <c:pt idx="10">
                  <c:v>NIMKI</c:v>
                </c:pt>
                <c:pt idx="11">
                  <c:v>TALSAS</c:v>
                </c:pt>
                <c:pt idx="12">
                  <c:v>CHANA VAJA</c:v>
                </c:pt>
                <c:pt idx="13">
                  <c:v>KHASTA GAJA</c:v>
                </c:pt>
                <c:pt idx="14">
                  <c:v>KSHIR KADAMBA</c:v>
                </c:pt>
                <c:pt idx="15">
                  <c:v>MISHTI DOI(250 gm)</c:v>
                </c:pt>
                <c:pt idx="16">
                  <c:v>MISHTI DOI(500 gm)</c:v>
                </c:pt>
                <c:pt idx="17">
                  <c:v>NIKUTI</c:v>
                </c:pt>
              </c:strCache>
            </c:strRef>
          </c:cat>
          <c:val>
            <c:numRef>
              <c:f>'DAY WISE DATA'!$N$3:$N$20</c:f>
              <c:numCache>
                <c:formatCode>General</c:formatCode>
                <c:ptCount val="18"/>
                <c:pt idx="0">
                  <c:v>6708</c:v>
                </c:pt>
                <c:pt idx="1">
                  <c:v>5215</c:v>
                </c:pt>
                <c:pt idx="2">
                  <c:v>3436</c:v>
                </c:pt>
                <c:pt idx="3">
                  <c:v>2781</c:v>
                </c:pt>
                <c:pt idx="4">
                  <c:v>1294</c:v>
                </c:pt>
                <c:pt idx="5">
                  <c:v>589</c:v>
                </c:pt>
                <c:pt idx="6">
                  <c:v>1328</c:v>
                </c:pt>
                <c:pt idx="7">
                  <c:v>1267</c:v>
                </c:pt>
                <c:pt idx="8">
                  <c:v>1154</c:v>
                </c:pt>
                <c:pt idx="9">
                  <c:v>970</c:v>
                </c:pt>
                <c:pt idx="10">
                  <c:v>1407</c:v>
                </c:pt>
                <c:pt idx="11">
                  <c:v>603</c:v>
                </c:pt>
                <c:pt idx="12">
                  <c:v>1275</c:v>
                </c:pt>
                <c:pt idx="13">
                  <c:v>618</c:v>
                </c:pt>
                <c:pt idx="14">
                  <c:v>1354</c:v>
                </c:pt>
                <c:pt idx="15">
                  <c:v>188</c:v>
                </c:pt>
                <c:pt idx="16">
                  <c:v>250</c:v>
                </c:pt>
                <c:pt idx="17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21-4616-BD4D-C0EE6888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555680"/>
        <c:axId val="342555200"/>
      </c:barChart>
      <c:catAx>
        <c:axId val="3425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55200"/>
        <c:crosses val="autoZero"/>
        <c:auto val="1"/>
        <c:lblAlgn val="ctr"/>
        <c:lblOffset val="100"/>
        <c:noMultiLvlLbl val="0"/>
      </c:catAx>
      <c:valAx>
        <c:axId val="3425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5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DAY</a:t>
            </a:r>
            <a:r>
              <a:rPr lang="en-IN" baseline="0"/>
              <a:t> WISE REVENUE GENARATION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'DAY WISE DATA'!$A$25:$A$30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FRIDAY</c:v>
                </c:pt>
                <c:pt idx="4">
                  <c:v>SATURDAY</c:v>
                </c:pt>
                <c:pt idx="5">
                  <c:v>SUNDAY</c:v>
                </c:pt>
              </c:strCache>
            </c:strRef>
          </c:cat>
          <c:val>
            <c:numRef>
              <c:f>'DAY WISE DATA'!$B$25:$B$30</c:f>
              <c:numCache>
                <c:formatCode>General</c:formatCode>
                <c:ptCount val="6"/>
                <c:pt idx="0">
                  <c:v>299952.7</c:v>
                </c:pt>
                <c:pt idx="1">
                  <c:v>281947.77500000002</c:v>
                </c:pt>
                <c:pt idx="2">
                  <c:v>283758.61249999999</c:v>
                </c:pt>
                <c:pt idx="3">
                  <c:v>331512.84999999998</c:v>
                </c:pt>
                <c:pt idx="4">
                  <c:v>309877.125</c:v>
                </c:pt>
                <c:pt idx="5">
                  <c:v>325089.3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6-4F81-ACC5-B05E04813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618464"/>
        <c:axId val="317620384"/>
      </c:barChart>
      <c:catAx>
        <c:axId val="3176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20384"/>
        <c:crosses val="autoZero"/>
        <c:auto val="1"/>
        <c:lblAlgn val="ctr"/>
        <c:lblOffset val="100"/>
        <c:noMultiLvlLbl val="0"/>
      </c:catAx>
      <c:valAx>
        <c:axId val="3176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profit analysis'!$Q$1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'weekly profit analysis'!$P$2:$P$14</c:f>
              <c:strCache>
                <c:ptCount val="13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  <c:pt idx="5">
                  <c:v>WEEK-6</c:v>
                </c:pt>
                <c:pt idx="6">
                  <c:v>WEEK-7</c:v>
                </c:pt>
                <c:pt idx="7">
                  <c:v>WEEK-8</c:v>
                </c:pt>
                <c:pt idx="8">
                  <c:v>WEEK-9</c:v>
                </c:pt>
                <c:pt idx="9">
                  <c:v>WEEK-10</c:v>
                </c:pt>
                <c:pt idx="10">
                  <c:v>WEEK-11</c:v>
                </c:pt>
                <c:pt idx="11">
                  <c:v>WEEK-12</c:v>
                </c:pt>
                <c:pt idx="12">
                  <c:v>WEEK-13</c:v>
                </c:pt>
              </c:strCache>
            </c:strRef>
          </c:cat>
          <c:val>
            <c:numRef>
              <c:f>'weekly profit analysis'!$Q$2:$Q$14</c:f>
              <c:numCache>
                <c:formatCode>General</c:formatCode>
                <c:ptCount val="13"/>
                <c:pt idx="0">
                  <c:v>0.26125149450103602</c:v>
                </c:pt>
                <c:pt idx="1">
                  <c:v>-4.5199421594014098E-2</c:v>
                </c:pt>
                <c:pt idx="2">
                  <c:v>-1.21457645350371</c:v>
                </c:pt>
                <c:pt idx="3">
                  <c:v>-0.62056219703595406</c:v>
                </c:pt>
                <c:pt idx="4">
                  <c:v>-1.7085337775823399</c:v>
                </c:pt>
                <c:pt idx="5">
                  <c:v>-0.27775269767538902</c:v>
                </c:pt>
                <c:pt idx="6">
                  <c:v>0.16964675224766201</c:v>
                </c:pt>
                <c:pt idx="7">
                  <c:v>-9.1237887417230504E-2</c:v>
                </c:pt>
                <c:pt idx="8">
                  <c:v>-0.71759711730950304</c:v>
                </c:pt>
                <c:pt idx="9">
                  <c:v>-0.40406336031857198</c:v>
                </c:pt>
                <c:pt idx="10">
                  <c:v>1.7151226357285501</c:v>
                </c:pt>
                <c:pt idx="11">
                  <c:v>1.22853146618164</c:v>
                </c:pt>
                <c:pt idx="12">
                  <c:v>1.7049705637777901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1-463D-A6EC-46EC2C730006}"/>
            </c:ext>
          </c:extLst>
        </c:ser>
        <c:ser>
          <c:idx val="1"/>
          <c:order val="1"/>
          <c:tx>
            <c:strRef>
              <c:f>'weekly profit analysis'!$S$1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'weekly profit analysis'!$P$2:$P$14</c:f>
              <c:strCache>
                <c:ptCount val="13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  <c:pt idx="5">
                  <c:v>WEEK-6</c:v>
                </c:pt>
                <c:pt idx="6">
                  <c:v>WEEK-7</c:v>
                </c:pt>
                <c:pt idx="7">
                  <c:v>WEEK-8</c:v>
                </c:pt>
                <c:pt idx="8">
                  <c:v>WEEK-9</c:v>
                </c:pt>
                <c:pt idx="9">
                  <c:v>WEEK-10</c:v>
                </c:pt>
                <c:pt idx="10">
                  <c:v>WEEK-11</c:v>
                </c:pt>
                <c:pt idx="11">
                  <c:v>WEEK-12</c:v>
                </c:pt>
                <c:pt idx="12">
                  <c:v>WEEK-13</c:v>
                </c:pt>
              </c:strCache>
            </c:strRef>
          </c:cat>
          <c:val>
            <c:numRef>
              <c:f>'weekly profit analysis'!$S$2:$S$14</c:f>
              <c:numCache>
                <c:formatCode>General</c:formatCode>
                <c:ptCount val="13"/>
                <c:pt idx="0">
                  <c:v>0.173240374752481</c:v>
                </c:pt>
                <c:pt idx="1">
                  <c:v>-0.75277873253730099</c:v>
                </c:pt>
                <c:pt idx="2">
                  <c:v>-2.2105494585721202</c:v>
                </c:pt>
                <c:pt idx="3">
                  <c:v>-0.24432260039176301</c:v>
                </c:pt>
                <c:pt idx="4">
                  <c:v>-5.24405304200894E-2</c:v>
                </c:pt>
                <c:pt idx="5">
                  <c:v>1.7283630333464599</c:v>
                </c:pt>
                <c:pt idx="6">
                  <c:v>1.9158556442011401</c:v>
                </c:pt>
                <c:pt idx="7">
                  <c:v>0.234598742552249</c:v>
                </c:pt>
                <c:pt idx="8">
                  <c:v>-0.59810046391013405</c:v>
                </c:pt>
                <c:pt idx="9">
                  <c:v>-0.48361082882703199</c:v>
                </c:pt>
                <c:pt idx="10">
                  <c:v>0.32013048877491701</c:v>
                </c:pt>
                <c:pt idx="11">
                  <c:v>-0.16851037078530801</c:v>
                </c:pt>
                <c:pt idx="12">
                  <c:v>0.138124701816488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1-463D-A6EC-46EC2C730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516304"/>
        <c:axId val="1988514864"/>
      </c:lineChart>
      <c:catAx>
        <c:axId val="19885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14864"/>
        <c:crosses val="autoZero"/>
        <c:auto val="1"/>
        <c:lblAlgn val="ctr"/>
        <c:lblOffset val="100"/>
        <c:noMultiLvlLbl val="0"/>
      </c:catAx>
      <c:valAx>
        <c:axId val="19885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REVENUE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profit analysis'!$B$1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3833333333333333E-2"/>
                  <c:y val="-6.7164260717410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DB-466E-A1E8-0C97F0808F8F}"/>
                </c:ext>
              </c:extLst>
            </c:dLbl>
            <c:dLbl>
              <c:idx val="3"/>
              <c:layout>
                <c:manualLayout>
                  <c:x val="-2.2722222222222224E-2"/>
                  <c:y val="-7.1793890347040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DB-466E-A1E8-0C97F0808F8F}"/>
                </c:ext>
              </c:extLst>
            </c:dLbl>
            <c:dLbl>
              <c:idx val="6"/>
              <c:layout>
                <c:manualLayout>
                  <c:x val="-4.4944444444444447E-2"/>
                  <c:y val="-8.5682779235928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DB-466E-A1E8-0C97F0808F8F}"/>
                </c:ext>
              </c:extLst>
            </c:dLbl>
            <c:dLbl>
              <c:idx val="9"/>
              <c:layout>
                <c:manualLayout>
                  <c:x val="-2.5499999999999998E-2"/>
                  <c:y val="5.78357392825895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DB-466E-A1E8-0C97F0808F8F}"/>
                </c:ext>
              </c:extLst>
            </c:dLbl>
            <c:dLbl>
              <c:idx val="10"/>
              <c:layout>
                <c:manualLayout>
                  <c:x val="-6.4388888888888884E-2"/>
                  <c:y val="-7.17938903470399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DB-466E-A1E8-0C97F0808F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'weekly profit analysis'!$A$2:$A$14</c:f>
              <c:strCache>
                <c:ptCount val="13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  <c:pt idx="5">
                  <c:v>WEEK-6</c:v>
                </c:pt>
                <c:pt idx="6">
                  <c:v>WEEK-7</c:v>
                </c:pt>
                <c:pt idx="7">
                  <c:v>WEEK-8</c:v>
                </c:pt>
                <c:pt idx="8">
                  <c:v>WEEK-9</c:v>
                </c:pt>
                <c:pt idx="9">
                  <c:v>WEEK-10</c:v>
                </c:pt>
                <c:pt idx="10">
                  <c:v>WEEK-11</c:v>
                </c:pt>
                <c:pt idx="11">
                  <c:v>WEEK-12</c:v>
                </c:pt>
                <c:pt idx="12">
                  <c:v>WEEK-13</c:v>
                </c:pt>
              </c:strCache>
            </c:strRef>
          </c:cat>
          <c:val>
            <c:numRef>
              <c:f>'weekly profit analysis'!$B$2:$B$14</c:f>
              <c:numCache>
                <c:formatCode>General</c:formatCode>
                <c:ptCount val="13"/>
                <c:pt idx="0">
                  <c:v>138135</c:v>
                </c:pt>
                <c:pt idx="1">
                  <c:v>136837</c:v>
                </c:pt>
                <c:pt idx="2">
                  <c:v>131884</c:v>
                </c:pt>
                <c:pt idx="3">
                  <c:v>134400</c:v>
                </c:pt>
                <c:pt idx="4">
                  <c:v>129791.8</c:v>
                </c:pt>
                <c:pt idx="5">
                  <c:v>135852</c:v>
                </c:pt>
                <c:pt idx="6">
                  <c:v>137747</c:v>
                </c:pt>
                <c:pt idx="7">
                  <c:v>136642</c:v>
                </c:pt>
                <c:pt idx="8">
                  <c:v>133989</c:v>
                </c:pt>
                <c:pt idx="9">
                  <c:v>135317</c:v>
                </c:pt>
                <c:pt idx="10">
                  <c:v>144293</c:v>
                </c:pt>
                <c:pt idx="11">
                  <c:v>142232</c:v>
                </c:pt>
                <c:pt idx="12">
                  <c:v>144250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B-466E-A1E8-0C97F0808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22912"/>
        <c:axId val="93620512"/>
      </c:lineChart>
      <c:catAx>
        <c:axId val="9362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0512"/>
        <c:crosses val="autoZero"/>
        <c:auto val="1"/>
        <c:lblAlgn val="ctr"/>
        <c:lblOffset val="100"/>
        <c:noMultiLvlLbl val="0"/>
      </c:catAx>
      <c:valAx>
        <c:axId val="936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'weekly profit analysis'!$A$2</c:f>
              <c:strCache>
                <c:ptCount val="1"/>
                <c:pt idx="0">
                  <c:v>WEEK-1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'weekly profit analysis'!$C$1</c:f>
              <c:strCache>
                <c:ptCount val="1"/>
                <c:pt idx="0">
                  <c:v>CUMULATIVE REVENUE</c:v>
                </c:pt>
              </c:strCache>
            </c:strRef>
          </c:cat>
          <c:val>
            <c:numRef>
              <c:f>'weekly profit analysis'!$C$2</c:f>
              <c:numCache>
                <c:formatCode>General</c:formatCode>
                <c:ptCount val="1"/>
                <c:pt idx="0">
                  <c:v>138135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D-4785-ACE5-09A1AE13FC5F}"/>
            </c:ext>
          </c:extLst>
        </c:ser>
        <c:ser>
          <c:idx val="1"/>
          <c:order val="1"/>
          <c:tx>
            <c:strRef>
              <c:f>'weekly profit analysis'!$A$3</c:f>
              <c:strCache>
                <c:ptCount val="1"/>
                <c:pt idx="0">
                  <c:v>WEEK-2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'weekly profit analysis'!$C$1</c:f>
              <c:strCache>
                <c:ptCount val="1"/>
                <c:pt idx="0">
                  <c:v>CUMULATIVE REVENUE</c:v>
                </c:pt>
              </c:strCache>
            </c:strRef>
          </c:cat>
          <c:val>
            <c:numRef>
              <c:f>'weekly profit analysis'!$C$3</c:f>
              <c:numCache>
                <c:formatCode>General</c:formatCode>
                <c:ptCount val="1"/>
                <c:pt idx="0">
                  <c:v>274972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D-4785-ACE5-09A1AE13FC5F}"/>
            </c:ext>
          </c:extLst>
        </c:ser>
        <c:ser>
          <c:idx val="2"/>
          <c:order val="2"/>
          <c:tx>
            <c:strRef>
              <c:f>'weekly profit analysis'!$A$4</c:f>
              <c:strCache>
                <c:ptCount val="1"/>
                <c:pt idx="0">
                  <c:v>WEEK-3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'weekly profit analysis'!$C$1</c:f>
              <c:strCache>
                <c:ptCount val="1"/>
                <c:pt idx="0">
                  <c:v>CUMULATIVE REVENUE</c:v>
                </c:pt>
              </c:strCache>
            </c:strRef>
          </c:cat>
          <c:val>
            <c:numRef>
              <c:f>'weekly profit analysis'!$C$4</c:f>
              <c:numCache>
                <c:formatCode>General</c:formatCode>
                <c:ptCount val="1"/>
                <c:pt idx="0">
                  <c:v>406856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D-4785-ACE5-09A1AE13FC5F}"/>
            </c:ext>
          </c:extLst>
        </c:ser>
        <c:ser>
          <c:idx val="3"/>
          <c:order val="3"/>
          <c:tx>
            <c:strRef>
              <c:f>'weekly profit analysis'!$A$5</c:f>
              <c:strCache>
                <c:ptCount val="1"/>
                <c:pt idx="0">
                  <c:v>WEEK-4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'weekly profit analysis'!$C$1</c:f>
              <c:strCache>
                <c:ptCount val="1"/>
                <c:pt idx="0">
                  <c:v>CUMULATIVE REVENUE</c:v>
                </c:pt>
              </c:strCache>
            </c:strRef>
          </c:cat>
          <c:val>
            <c:numRef>
              <c:f>'weekly profit analysis'!$C$5</c:f>
              <c:numCache>
                <c:formatCode>General</c:formatCode>
                <c:ptCount val="1"/>
                <c:pt idx="0">
                  <c:v>541256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DD-4785-ACE5-09A1AE13FC5F}"/>
            </c:ext>
          </c:extLst>
        </c:ser>
        <c:ser>
          <c:idx val="4"/>
          <c:order val="4"/>
          <c:tx>
            <c:strRef>
              <c:f>'weekly profit analysis'!$A$6</c:f>
              <c:strCache>
                <c:ptCount val="1"/>
                <c:pt idx="0">
                  <c:v>WEEK-5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'weekly profit analysis'!$C$1</c:f>
              <c:strCache>
                <c:ptCount val="1"/>
                <c:pt idx="0">
                  <c:v>CUMULATIVE REVENUE</c:v>
                </c:pt>
              </c:strCache>
            </c:strRef>
          </c:cat>
          <c:val>
            <c:numRef>
              <c:f>'weekly profit analysis'!$C$6</c:f>
              <c:numCache>
                <c:formatCode>General</c:formatCode>
                <c:ptCount val="1"/>
                <c:pt idx="0">
                  <c:v>671047.80000000005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DD-4785-ACE5-09A1AE13FC5F}"/>
            </c:ext>
          </c:extLst>
        </c:ser>
        <c:ser>
          <c:idx val="5"/>
          <c:order val="5"/>
          <c:tx>
            <c:strRef>
              <c:f>'weekly profit analysis'!$A$7</c:f>
              <c:strCache>
                <c:ptCount val="1"/>
                <c:pt idx="0">
                  <c:v>WEEK-6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'weekly profit analysis'!$C$1</c:f>
              <c:strCache>
                <c:ptCount val="1"/>
                <c:pt idx="0">
                  <c:v>CUMULATIVE REVENUE</c:v>
                </c:pt>
              </c:strCache>
            </c:strRef>
          </c:cat>
          <c:val>
            <c:numRef>
              <c:f>'weekly profit analysis'!$C$7</c:f>
              <c:numCache>
                <c:formatCode>General</c:formatCode>
                <c:ptCount val="1"/>
                <c:pt idx="0">
                  <c:v>806899.8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DD-4785-ACE5-09A1AE13FC5F}"/>
            </c:ext>
          </c:extLst>
        </c:ser>
        <c:ser>
          <c:idx val="6"/>
          <c:order val="6"/>
          <c:tx>
            <c:strRef>
              <c:f>'weekly profit analysis'!$A$8</c:f>
              <c:strCache>
                <c:ptCount val="1"/>
                <c:pt idx="0">
                  <c:v>WEEK-7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'weekly profit analysis'!$C$1</c:f>
              <c:strCache>
                <c:ptCount val="1"/>
                <c:pt idx="0">
                  <c:v>CUMULATIVE REVENUE</c:v>
                </c:pt>
              </c:strCache>
            </c:strRef>
          </c:cat>
          <c:val>
            <c:numRef>
              <c:f>'weekly profit analysis'!$C$8</c:f>
              <c:numCache>
                <c:formatCode>General</c:formatCode>
                <c:ptCount val="1"/>
                <c:pt idx="0">
                  <c:v>944646.8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DD-4785-ACE5-09A1AE13FC5F}"/>
            </c:ext>
          </c:extLst>
        </c:ser>
        <c:ser>
          <c:idx val="7"/>
          <c:order val="7"/>
          <c:tx>
            <c:strRef>
              <c:f>'weekly profit analysis'!$A$9</c:f>
              <c:strCache>
                <c:ptCount val="1"/>
                <c:pt idx="0">
                  <c:v>WEEK-8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'weekly profit analysis'!$C$1</c:f>
              <c:strCache>
                <c:ptCount val="1"/>
                <c:pt idx="0">
                  <c:v>CUMULATIVE REVENUE</c:v>
                </c:pt>
              </c:strCache>
            </c:strRef>
          </c:cat>
          <c:val>
            <c:numRef>
              <c:f>'weekly profit analysis'!$C$9</c:f>
              <c:numCache>
                <c:formatCode>General</c:formatCode>
                <c:ptCount val="1"/>
                <c:pt idx="0">
                  <c:v>1081288.8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DD-4785-ACE5-09A1AE13FC5F}"/>
            </c:ext>
          </c:extLst>
        </c:ser>
        <c:ser>
          <c:idx val="8"/>
          <c:order val="8"/>
          <c:tx>
            <c:strRef>
              <c:f>'weekly profit analysis'!$A$10</c:f>
              <c:strCache>
                <c:ptCount val="1"/>
                <c:pt idx="0">
                  <c:v>WEEK-9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'weekly profit analysis'!$C$1</c:f>
              <c:strCache>
                <c:ptCount val="1"/>
                <c:pt idx="0">
                  <c:v>CUMULATIVE REVENUE</c:v>
                </c:pt>
              </c:strCache>
            </c:strRef>
          </c:cat>
          <c:val>
            <c:numRef>
              <c:f>'weekly profit analysis'!$C$10</c:f>
              <c:numCache>
                <c:formatCode>General</c:formatCode>
                <c:ptCount val="1"/>
                <c:pt idx="0">
                  <c:v>1215277.8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D-4785-ACE5-09A1AE13FC5F}"/>
            </c:ext>
          </c:extLst>
        </c:ser>
        <c:ser>
          <c:idx val="9"/>
          <c:order val="9"/>
          <c:tx>
            <c:strRef>
              <c:f>'weekly profit analysis'!$A$11</c:f>
              <c:strCache>
                <c:ptCount val="1"/>
                <c:pt idx="0">
                  <c:v>WEEK-10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'weekly profit analysis'!$C$1</c:f>
              <c:strCache>
                <c:ptCount val="1"/>
                <c:pt idx="0">
                  <c:v>CUMULATIVE REVENUE</c:v>
                </c:pt>
              </c:strCache>
            </c:strRef>
          </c:cat>
          <c:val>
            <c:numRef>
              <c:f>'weekly profit analysis'!$C$11</c:f>
              <c:numCache>
                <c:formatCode>General</c:formatCode>
                <c:ptCount val="1"/>
                <c:pt idx="0">
                  <c:v>1350594.8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DD-4785-ACE5-09A1AE13FC5F}"/>
            </c:ext>
          </c:extLst>
        </c:ser>
        <c:ser>
          <c:idx val="10"/>
          <c:order val="10"/>
          <c:tx>
            <c:strRef>
              <c:f>'weekly profit analysis'!$A$12</c:f>
              <c:strCache>
                <c:ptCount val="1"/>
                <c:pt idx="0">
                  <c:v>WEEK-11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'weekly profit analysis'!$C$1</c:f>
              <c:strCache>
                <c:ptCount val="1"/>
                <c:pt idx="0">
                  <c:v>CUMULATIVE REVENUE</c:v>
                </c:pt>
              </c:strCache>
            </c:strRef>
          </c:cat>
          <c:val>
            <c:numRef>
              <c:f>'weekly profit analysis'!$C$12</c:f>
              <c:numCache>
                <c:formatCode>General</c:formatCode>
                <c:ptCount val="1"/>
                <c:pt idx="0">
                  <c:v>1494887.8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DD-4785-ACE5-09A1AE13FC5F}"/>
            </c:ext>
          </c:extLst>
        </c:ser>
        <c:ser>
          <c:idx val="11"/>
          <c:order val="11"/>
          <c:tx>
            <c:strRef>
              <c:f>'weekly profit analysis'!$A$13</c:f>
              <c:strCache>
                <c:ptCount val="1"/>
                <c:pt idx="0">
                  <c:v>WEEK-12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'weekly profit analysis'!$C$1</c:f>
              <c:strCache>
                <c:ptCount val="1"/>
                <c:pt idx="0">
                  <c:v>CUMULATIVE REVENUE</c:v>
                </c:pt>
              </c:strCache>
            </c:strRef>
          </c:cat>
          <c:val>
            <c:numRef>
              <c:f>'weekly profit analysis'!$C$13</c:f>
              <c:numCache>
                <c:formatCode>General</c:formatCode>
                <c:ptCount val="1"/>
                <c:pt idx="0">
                  <c:v>1637119.8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DD-4785-ACE5-09A1AE13FC5F}"/>
            </c:ext>
          </c:extLst>
        </c:ser>
        <c:ser>
          <c:idx val="12"/>
          <c:order val="12"/>
          <c:tx>
            <c:strRef>
              <c:f>'weekly profit analysis'!$A$14</c:f>
              <c:strCache>
                <c:ptCount val="1"/>
                <c:pt idx="0">
                  <c:v>WEEK-13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'weekly profit analysis'!$C$1</c:f>
              <c:strCache>
                <c:ptCount val="1"/>
                <c:pt idx="0">
                  <c:v>CUMULATIVE REVENUE</c:v>
                </c:pt>
              </c:strCache>
            </c:strRef>
          </c:cat>
          <c:val>
            <c:numRef>
              <c:f>'weekly profit analysis'!$C$14</c:f>
              <c:numCache>
                <c:formatCode>General</c:formatCode>
                <c:ptCount val="1"/>
                <c:pt idx="0">
                  <c:v>1781369.8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DD-4785-ACE5-09A1AE13F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927792"/>
        <c:axId val="332929712"/>
      </c:barChart>
      <c:catAx>
        <c:axId val="33292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29712"/>
        <c:crosses val="autoZero"/>
        <c:auto val="1"/>
        <c:lblAlgn val="ctr"/>
        <c:lblOffset val="100"/>
        <c:noMultiLvlLbl val="0"/>
      </c:catAx>
      <c:valAx>
        <c:axId val="3329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2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</a:t>
            </a:r>
            <a:r>
              <a:rPr lang="en-IN" baseline="0"/>
              <a:t> </a:t>
            </a:r>
            <a:r>
              <a:rPr lang="en-IN"/>
              <a:t>PROFIT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7171296296296298"/>
          <c:w val="0.86486351706036746"/>
          <c:h val="0.62662328667249922"/>
        </c:manualLayout>
      </c:layout>
      <c:lineChart>
        <c:grouping val="standard"/>
        <c:varyColors val="0"/>
        <c:ser>
          <c:idx val="0"/>
          <c:order val="0"/>
          <c:tx>
            <c:strRef>
              <c:f>'weekly profit analysis'!$D$1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777777777777776E-2"/>
                  <c:y val="0.1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DF2-430E-B38B-A640A966F45D}"/>
                </c:ext>
              </c:extLst>
            </c:dLbl>
            <c:dLbl>
              <c:idx val="1"/>
              <c:layout>
                <c:manualLayout>
                  <c:x val="1.3888888888888888E-2"/>
                  <c:y val="-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F2-430E-B38B-A640A966F45D}"/>
                </c:ext>
              </c:extLst>
            </c:dLbl>
            <c:dLbl>
              <c:idx val="2"/>
              <c:layout>
                <c:manualLayout>
                  <c:x val="2.2222222222222171E-2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F2-430E-B38B-A640A966F45D}"/>
                </c:ext>
              </c:extLst>
            </c:dLbl>
            <c:dLbl>
              <c:idx val="3"/>
              <c:layout>
                <c:manualLayout>
                  <c:x val="-5.5555555555555558E-3"/>
                  <c:y val="-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F2-430E-B38B-A640A966F45D}"/>
                </c:ext>
              </c:extLst>
            </c:dLbl>
            <c:dLbl>
              <c:idx val="4"/>
              <c:layout>
                <c:manualLayout>
                  <c:x val="-1.1111111111111162E-2"/>
                  <c:y val="0.148148148148148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F2-430E-B38B-A640A966F45D}"/>
                </c:ext>
              </c:extLst>
            </c:dLbl>
            <c:dLbl>
              <c:idx val="5"/>
              <c:layout>
                <c:manualLayout>
                  <c:x val="-4.7222222222222276E-2"/>
                  <c:y val="-7.4074074074074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F2-430E-B38B-A640A966F45D}"/>
                </c:ext>
              </c:extLst>
            </c:dLbl>
            <c:dLbl>
              <c:idx val="6"/>
              <c:layout>
                <c:manualLayout>
                  <c:x val="-1.1111111111111112E-2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F2-430E-B38B-A640A966F45D}"/>
                </c:ext>
              </c:extLst>
            </c:dLbl>
            <c:dLbl>
              <c:idx val="7"/>
              <c:layout>
                <c:manualLayout>
                  <c:x val="-0.11666666666666667"/>
                  <c:y val="0.1388888888888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F2-430E-B38B-A640A966F45D}"/>
                </c:ext>
              </c:extLst>
            </c:dLbl>
            <c:dLbl>
              <c:idx val="8"/>
              <c:layout>
                <c:manualLayout>
                  <c:x val="-1.388888888888899E-2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F2-430E-B38B-A640A966F45D}"/>
                </c:ext>
              </c:extLst>
            </c:dLbl>
            <c:dLbl>
              <c:idx val="9"/>
              <c:layout>
                <c:manualLayout>
                  <c:x val="1.9444444444444545E-2"/>
                  <c:y val="0.138888888888888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F2-430E-B38B-A640A966F45D}"/>
                </c:ext>
              </c:extLst>
            </c:dLbl>
            <c:dLbl>
              <c:idx val="10"/>
              <c:layout>
                <c:manualLayout>
                  <c:x val="-4.4444444444444446E-2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F2-430E-B38B-A640A966F45D}"/>
                </c:ext>
              </c:extLst>
            </c:dLbl>
            <c:dLbl>
              <c:idx val="11"/>
              <c:layout>
                <c:manualLayout>
                  <c:x val="-1.3888888888888788E-2"/>
                  <c:y val="0.152777777777777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F2-430E-B38B-A640A966F45D}"/>
                </c:ext>
              </c:extLst>
            </c:dLbl>
            <c:dLbl>
              <c:idx val="12"/>
              <c:layout>
                <c:manualLayout>
                  <c:x val="-3.0555555555555659E-2"/>
                  <c:y val="-0.134259259259259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F2-430E-B38B-A640A966F4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'weekly profit analysis'!$A$2:$A$14</c:f>
              <c:strCache>
                <c:ptCount val="13"/>
                <c:pt idx="0">
                  <c:v>WEEK-1</c:v>
                </c:pt>
                <c:pt idx="1">
                  <c:v>WEEK-2</c:v>
                </c:pt>
                <c:pt idx="2">
                  <c:v>WEEK-3</c:v>
                </c:pt>
                <c:pt idx="3">
                  <c:v>WEEK-4</c:v>
                </c:pt>
                <c:pt idx="4">
                  <c:v>WEEK-5</c:v>
                </c:pt>
                <c:pt idx="5">
                  <c:v>WEEK-6</c:v>
                </c:pt>
                <c:pt idx="6">
                  <c:v>WEEK-7</c:v>
                </c:pt>
                <c:pt idx="7">
                  <c:v>WEEK-8</c:v>
                </c:pt>
                <c:pt idx="8">
                  <c:v>WEEK-9</c:v>
                </c:pt>
                <c:pt idx="9">
                  <c:v>WEEK-10</c:v>
                </c:pt>
                <c:pt idx="10">
                  <c:v>WEEK-11</c:v>
                </c:pt>
                <c:pt idx="11">
                  <c:v>WEEK-12</c:v>
                </c:pt>
                <c:pt idx="12">
                  <c:v>WEEK-13</c:v>
                </c:pt>
              </c:strCache>
            </c:strRef>
          </c:cat>
          <c:val>
            <c:numRef>
              <c:f>'weekly profit analysis'!$D$2:$D$14</c:f>
              <c:numCache>
                <c:formatCode>General</c:formatCode>
                <c:ptCount val="13"/>
                <c:pt idx="0">
                  <c:v>26704</c:v>
                </c:pt>
                <c:pt idx="1">
                  <c:v>25227.25</c:v>
                </c:pt>
                <c:pt idx="2">
                  <c:v>22902.5</c:v>
                </c:pt>
                <c:pt idx="3">
                  <c:v>26038.100000000002</c:v>
                </c:pt>
                <c:pt idx="4">
                  <c:v>26344.1</c:v>
                </c:pt>
                <c:pt idx="5">
                  <c:v>29184</c:v>
                </c:pt>
                <c:pt idx="6">
                  <c:v>29483</c:v>
                </c:pt>
                <c:pt idx="7">
                  <c:v>26801.850000000002</c:v>
                </c:pt>
                <c:pt idx="8">
                  <c:v>25473.919999999998</c:v>
                </c:pt>
                <c:pt idx="9">
                  <c:v>25656.5</c:v>
                </c:pt>
                <c:pt idx="10">
                  <c:v>26938.25</c:v>
                </c:pt>
                <c:pt idx="11">
                  <c:v>26159</c:v>
                </c:pt>
                <c:pt idx="12">
                  <c:v>26648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30E-B38B-A640A966F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73744"/>
        <c:axId val="557873264"/>
      </c:lineChart>
      <c:catAx>
        <c:axId val="5578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73264"/>
        <c:crosses val="autoZero"/>
        <c:auto val="1"/>
        <c:lblAlgn val="ctr"/>
        <c:lblOffset val="100"/>
        <c:noMultiLvlLbl val="0"/>
      </c:catAx>
      <c:valAx>
        <c:axId val="557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7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WISE PROFIT MARGIN VS REVENUE GENERATION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89499692932502E-2"/>
          <c:y val="0.14838259860262215"/>
          <c:w val="0.82867809426040984"/>
          <c:h val="0.482630319382253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'PRODUCT WISE PROFIT CALCULATION'!$H$1</c:f>
              <c:strCache>
                <c:ptCount val="1"/>
                <c:pt idx="0">
                  <c:v>PRODUCT WISE PROFIT MARGIN(IN PARCENTAGE)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4.4488373563692028E-2"/>
                  <c:y val="-8.5702734819051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B6-4A29-88DF-54891CE4B4A2}"/>
                </c:ext>
              </c:extLst>
            </c:dLbl>
            <c:dLbl>
              <c:idx val="4"/>
              <c:layout>
                <c:manualLayout>
                  <c:x val="4.6829866909149503E-2"/>
                  <c:y val="-7.79115771082290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B6-4A29-88DF-54891CE4B4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WISE PROFIT CALCULATION'!$A$2:$A$19</c:f>
              <c:strCache>
                <c:ptCount val="18"/>
                <c:pt idx="0">
                  <c:v>RASOGOLLA</c:v>
                </c:pt>
                <c:pt idx="1">
                  <c:v>GOLAPJAM</c:v>
                </c:pt>
                <c:pt idx="2">
                  <c:v>LANCHA</c:v>
                </c:pt>
                <c:pt idx="3">
                  <c:v>KALOJAM</c:v>
                </c:pt>
                <c:pt idx="4">
                  <c:v>MISHTI DOI(500 gm)</c:v>
                </c:pt>
                <c:pt idx="5">
                  <c:v>KALAKAND</c:v>
                </c:pt>
                <c:pt idx="6">
                  <c:v>BAKED RASOGOLLA</c:v>
                </c:pt>
                <c:pt idx="7">
                  <c:v>CHANA VAJA</c:v>
                </c:pt>
                <c:pt idx="8">
                  <c:v>KSHIR KADAMBA</c:v>
                </c:pt>
                <c:pt idx="9">
                  <c:v>KSHIRPAK SANDESH</c:v>
                </c:pt>
                <c:pt idx="10">
                  <c:v>NIMKI</c:v>
                </c:pt>
                <c:pt idx="11">
                  <c:v>KAJU BARFI</c:v>
                </c:pt>
                <c:pt idx="12">
                  <c:v>TALSAS</c:v>
                </c:pt>
                <c:pt idx="13">
                  <c:v>NIKUTI</c:v>
                </c:pt>
                <c:pt idx="14">
                  <c:v>MISHTI DOI(250 gm)</c:v>
                </c:pt>
                <c:pt idx="15">
                  <c:v>KSHIR CHAMCHAM</c:v>
                </c:pt>
                <c:pt idx="16">
                  <c:v>KHASTA GAJA</c:v>
                </c:pt>
                <c:pt idx="17">
                  <c:v>JALVARA</c:v>
                </c:pt>
              </c:strCache>
            </c:strRef>
          </c:cat>
          <c:val>
            <c:numRef>
              <c:f>'PRODUCT WISE PROFIT CALCULATION'!$H$2:$H$19</c:f>
              <c:numCache>
                <c:formatCode>General</c:formatCode>
                <c:ptCount val="18"/>
                <c:pt idx="0">
                  <c:v>19.399999999999995</c:v>
                </c:pt>
                <c:pt idx="1">
                  <c:v>15.999999999999995</c:v>
                </c:pt>
                <c:pt idx="2">
                  <c:v>17.8</c:v>
                </c:pt>
                <c:pt idx="3">
                  <c:v>24.725274725274726</c:v>
                </c:pt>
                <c:pt idx="4">
                  <c:v>25.373904074265091</c:v>
                </c:pt>
                <c:pt idx="5">
                  <c:v>20</c:v>
                </c:pt>
                <c:pt idx="6">
                  <c:v>13.266666666666671</c:v>
                </c:pt>
                <c:pt idx="7">
                  <c:v>23.875000000000004</c:v>
                </c:pt>
                <c:pt idx="8">
                  <c:v>17.400000000000002</c:v>
                </c:pt>
                <c:pt idx="9">
                  <c:v>17.799999999999994</c:v>
                </c:pt>
                <c:pt idx="10">
                  <c:v>25</c:v>
                </c:pt>
                <c:pt idx="11">
                  <c:v>15</c:v>
                </c:pt>
                <c:pt idx="12">
                  <c:v>25</c:v>
                </c:pt>
                <c:pt idx="13">
                  <c:v>30</c:v>
                </c:pt>
                <c:pt idx="14">
                  <c:v>25.219185146982991</c:v>
                </c:pt>
                <c:pt idx="15">
                  <c:v>15.700000000000006</c:v>
                </c:pt>
                <c:pt idx="16">
                  <c:v>25</c:v>
                </c:pt>
                <c:pt idx="17">
                  <c:v>16.666666666666664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6-4A29-88DF-54891CE4B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7860304"/>
        <c:axId val="557871344"/>
      </c:barChart>
      <c:lineChart>
        <c:grouping val="standard"/>
        <c:varyColors val="0"/>
        <c:ser>
          <c:idx val="0"/>
          <c:order val="0"/>
          <c:tx>
            <c:strRef>
              <c:f>'PRODUCT WISE PROFIT CALCULATION'!$F$1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WISE PROFIT CALCULATION'!$A$2:$A$19</c:f>
              <c:strCache>
                <c:ptCount val="18"/>
                <c:pt idx="0">
                  <c:v>RASOGOLLA</c:v>
                </c:pt>
                <c:pt idx="1">
                  <c:v>GOLAPJAM</c:v>
                </c:pt>
                <c:pt idx="2">
                  <c:v>LANCHA</c:v>
                </c:pt>
                <c:pt idx="3">
                  <c:v>KALOJAM</c:v>
                </c:pt>
                <c:pt idx="4">
                  <c:v>MISHTI DOI(500 gm)</c:v>
                </c:pt>
                <c:pt idx="5">
                  <c:v>KALAKAND</c:v>
                </c:pt>
                <c:pt idx="6">
                  <c:v>BAKED RASOGOLLA</c:v>
                </c:pt>
                <c:pt idx="7">
                  <c:v>CHANA VAJA</c:v>
                </c:pt>
                <c:pt idx="8">
                  <c:v>KSHIR KADAMBA</c:v>
                </c:pt>
                <c:pt idx="9">
                  <c:v>KSHIRPAK SANDESH</c:v>
                </c:pt>
                <c:pt idx="10">
                  <c:v>NIMKI</c:v>
                </c:pt>
                <c:pt idx="11">
                  <c:v>KAJU BARFI</c:v>
                </c:pt>
                <c:pt idx="12">
                  <c:v>TALSAS</c:v>
                </c:pt>
                <c:pt idx="13">
                  <c:v>NIKUTI</c:v>
                </c:pt>
                <c:pt idx="14">
                  <c:v>MISHTI DOI(250 gm)</c:v>
                </c:pt>
                <c:pt idx="15">
                  <c:v>KSHIR CHAMCHAM</c:v>
                </c:pt>
                <c:pt idx="16">
                  <c:v>KHASTA GAJA</c:v>
                </c:pt>
                <c:pt idx="17">
                  <c:v>JALVARA</c:v>
                </c:pt>
              </c:strCache>
            </c:strRef>
          </c:cat>
          <c:val>
            <c:numRef>
              <c:f>'PRODUCT WISE PROFIT CALCULATION'!$F$2:$F$19</c:f>
              <c:numCache>
                <c:formatCode>General</c:formatCode>
                <c:ptCount val="18"/>
                <c:pt idx="0">
                  <c:v>358160</c:v>
                </c:pt>
                <c:pt idx="1">
                  <c:v>288530</c:v>
                </c:pt>
                <c:pt idx="2">
                  <c:v>188510</c:v>
                </c:pt>
                <c:pt idx="3">
                  <c:v>118088.88</c:v>
                </c:pt>
                <c:pt idx="4">
                  <c:v>98656.320000000007</c:v>
                </c:pt>
                <c:pt idx="5">
                  <c:v>76560</c:v>
                </c:pt>
                <c:pt idx="6">
                  <c:v>110970</c:v>
                </c:pt>
                <c:pt idx="7">
                  <c:v>57888</c:v>
                </c:pt>
                <c:pt idx="8">
                  <c:v>74820</c:v>
                </c:pt>
                <c:pt idx="9">
                  <c:v>67850</c:v>
                </c:pt>
                <c:pt idx="10">
                  <c:v>45384</c:v>
                </c:pt>
                <c:pt idx="11">
                  <c:v>71320</c:v>
                </c:pt>
                <c:pt idx="12">
                  <c:v>38628</c:v>
                </c:pt>
                <c:pt idx="13">
                  <c:v>30390</c:v>
                </c:pt>
                <c:pt idx="14">
                  <c:v>35716.380000000005</c:v>
                </c:pt>
                <c:pt idx="15">
                  <c:v>56130</c:v>
                </c:pt>
                <c:pt idx="16">
                  <c:v>27768</c:v>
                </c:pt>
                <c:pt idx="17">
                  <c:v>37980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6-4A29-88DF-54891CE4B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56656"/>
        <c:axId val="548450416"/>
      </c:lineChart>
      <c:catAx>
        <c:axId val="5578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71344"/>
        <c:crosses val="autoZero"/>
        <c:auto val="1"/>
        <c:lblAlgn val="ctr"/>
        <c:lblOffset val="100"/>
        <c:noMultiLvlLbl val="0"/>
      </c:catAx>
      <c:valAx>
        <c:axId val="5578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60304"/>
        <c:crosses val="autoZero"/>
        <c:crossBetween val="between"/>
      </c:valAx>
      <c:valAx>
        <c:axId val="548450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56656"/>
        <c:crosses val="max"/>
        <c:crossBetween val="between"/>
      </c:valAx>
      <c:catAx>
        <c:axId val="54845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45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BETWEEN AGE AND AVERAGE RATING OF EACH EMPLOYEE(OUT OF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'Worker Data'!$K$2</c:f>
              <c:strCache>
                <c:ptCount val="1"/>
                <c:pt idx="0">
                  <c:v>AVERAGE RATING OF EACH EMPLOYEE(OUT OF 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30833333333333329"/>
                  <c:y val="9.2592592592591737E-3"/>
                </c:manualLayout>
              </c:layout>
              <c:tx>
                <c:rich>
                  <a:bodyPr/>
                  <a:lstStyle/>
                  <a:p>
                    <a:fld id="{A8CAEF50-A67C-495A-B4F3-3403DB8EEFB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B70452B-959D-4D6A-A8F0-206BCEFF4AB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2FF5E08-AC0D-4EEB-9185-08069758043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72A-44F1-B32A-949391BA6C66}"/>
                </c:ext>
              </c:extLst>
            </c:dLbl>
            <c:dLbl>
              <c:idx val="1"/>
              <c:layout>
                <c:manualLayout>
                  <c:x val="-0.05"/>
                  <c:y val="0.14351851851851857"/>
                </c:manualLayout>
              </c:layout>
              <c:tx>
                <c:rich>
                  <a:bodyPr/>
                  <a:lstStyle/>
                  <a:p>
                    <a:fld id="{661D0A86-8BA1-47C1-AACD-6D127CE5F0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F7ABD88-DCEF-4F80-995A-B96336AC0E2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2914292-1F33-48DB-BBA7-9A1BC20BB4C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72A-44F1-B32A-949391BA6C66}"/>
                </c:ext>
              </c:extLst>
            </c:dLbl>
            <c:dLbl>
              <c:idx val="2"/>
              <c:layout>
                <c:manualLayout>
                  <c:x val="-5.00000000000001E-2"/>
                  <c:y val="0.14351851851851857"/>
                </c:manualLayout>
              </c:layout>
              <c:tx>
                <c:rich>
                  <a:bodyPr/>
                  <a:lstStyle/>
                  <a:p>
                    <a:fld id="{756D0450-BC5F-4086-8128-8396C3ACDF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9C1099C-C2DE-497B-98CE-DBED9D9D097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11B3902-36AB-433E-879A-C09F30613DB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72A-44F1-B32A-949391BA6C66}"/>
                </c:ext>
              </c:extLst>
            </c:dLbl>
            <c:dLbl>
              <c:idx val="3"/>
              <c:layout>
                <c:manualLayout>
                  <c:x val="-1.388888888888899E-2"/>
                  <c:y val="-0.14814814814814822"/>
                </c:manualLayout>
              </c:layout>
              <c:tx>
                <c:rich>
                  <a:bodyPr/>
                  <a:lstStyle/>
                  <a:p>
                    <a:fld id="{CC82B21D-CC6A-436B-9483-700CC80E7A9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395F4F8-31CE-4FE4-B85D-D64AA369135B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AD32FAF-48AA-40D2-9F6F-910B4D7154D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72A-44F1-B32A-949391BA6C66}"/>
                </c:ext>
              </c:extLst>
            </c:dLbl>
            <c:dLbl>
              <c:idx val="4"/>
              <c:layout>
                <c:manualLayout>
                  <c:x val="-0.29166666666666674"/>
                  <c:y val="-2.3148148148148147E-2"/>
                </c:manualLayout>
              </c:layout>
              <c:tx>
                <c:rich>
                  <a:bodyPr/>
                  <a:lstStyle/>
                  <a:p>
                    <a:fld id="{67426036-68BD-43FE-9642-8AF9B19AFE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7086DFB-09F9-4942-ACAF-AA383DC909C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AB5FA78-82B2-4AE6-AEB5-AC097E327C5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72A-44F1-B32A-949391BA6C66}"/>
                </c:ext>
              </c:extLst>
            </c:dLbl>
            <c:dLbl>
              <c:idx val="5"/>
              <c:layout>
                <c:manualLayout>
                  <c:x val="-0.27777777777777785"/>
                  <c:y val="9.2592592592592671E-2"/>
                </c:manualLayout>
              </c:layout>
              <c:tx>
                <c:rich>
                  <a:bodyPr/>
                  <a:lstStyle/>
                  <a:p>
                    <a:fld id="{329203B5-9545-4EDC-8AAD-CBF1C512191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9E5713D-37CF-4AAC-95DB-96E69DCC4A2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33C30C9-7068-4912-A591-628DEF2B461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72A-44F1-B32A-949391BA6C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'Worker Data'!$B$3:$B$8</c:f>
              <c:numCache>
                <c:formatCode>General</c:formatCode>
                <c:ptCount val="6"/>
                <c:pt idx="0">
                  <c:v>46</c:v>
                </c:pt>
                <c:pt idx="1">
                  <c:v>37</c:v>
                </c:pt>
                <c:pt idx="2">
                  <c:v>51</c:v>
                </c:pt>
                <c:pt idx="3">
                  <c:v>48</c:v>
                </c:pt>
                <c:pt idx="4">
                  <c:v>32</c:v>
                </c:pt>
                <c:pt idx="5">
                  <c:v>28</c:v>
                </c:pt>
              </c:numCache>
            </c:numRef>
          </c:xVal>
          <c:yVal>
            <c:numRef>
              <c:f>'Worker Data'!$K$3:$K$8</c:f>
              <c:numCache>
                <c:formatCode>General</c:formatCode>
                <c:ptCount val="6"/>
                <c:pt idx="0">
                  <c:v>2.5</c:v>
                </c:pt>
                <c:pt idx="1">
                  <c:v>3</c:v>
                </c:pt>
                <c:pt idx="2">
                  <c:v>3</c:v>
                </c:pt>
                <c:pt idx="3">
                  <c:v>2.5</c:v>
                </c:pt>
                <c:pt idx="4">
                  <c:v>3</c:v>
                </c:pt>
                <c:pt idx="5">
                  <c:v>2.75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'Worker Data'!$A$3:$A$8</c15:f>
                <c15:dlblRangeCache>
                  <c:ptCount val="6"/>
                  <c:pt idx="0">
                    <c:v>SANTANU MAITY</c:v>
                  </c:pt>
                  <c:pt idx="1">
                    <c:v>SAGAR PANDA</c:v>
                  </c:pt>
                  <c:pt idx="2">
                    <c:v>SUKUMAR JANA</c:v>
                  </c:pt>
                  <c:pt idx="3">
                    <c:v>CHANDAN PANDA</c:v>
                  </c:pt>
                  <c:pt idx="4">
                    <c:v>NANTU DAS</c:v>
                  </c:pt>
                  <c:pt idx="5">
                    <c:v>BIKASH DAS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72A-44F1-B32A-949391BA6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092208"/>
        <c:axId val="1243083568"/>
      </c:scatterChart>
      <c:valAx>
        <c:axId val="124309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83568"/>
        <c:crosses val="autoZero"/>
        <c:crossBetween val="midCat"/>
      </c:valAx>
      <c:valAx>
        <c:axId val="12430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</a:t>
                </a:r>
                <a:r>
                  <a:rPr lang="en-IN"/>
                  <a:t>RATING</a:t>
                </a:r>
                <a:r>
                  <a:rPr lang="en-IN" baseline="0"/>
                  <a:t> OF EACH EMPLOYEE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9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WISE</a:t>
            </a:r>
            <a:r>
              <a:rPr lang="en-US" baseline="0"/>
              <a:t> </a:t>
            </a:r>
            <a:r>
              <a:rPr lang="en-US"/>
              <a:t>TOTAL SELL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Sell table '!$B$1</c:f>
              <c:strCache>
                <c:ptCount val="1"/>
                <c:pt idx="0">
                  <c:v>TOTAL SELL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Sell table '!$A$2:$A$19</c:f>
              <c:strCache>
                <c:ptCount val="18"/>
                <c:pt idx="0">
                  <c:v>RASOGOLLA</c:v>
                </c:pt>
                <c:pt idx="1">
                  <c:v>GOLAPJAM</c:v>
                </c:pt>
                <c:pt idx="2">
                  <c:v>LANCHA</c:v>
                </c:pt>
                <c:pt idx="3">
                  <c:v>KALOJAM</c:v>
                </c:pt>
                <c:pt idx="4">
                  <c:v>KALAKAND</c:v>
                </c:pt>
                <c:pt idx="5">
                  <c:v>NIMKI</c:v>
                </c:pt>
                <c:pt idx="6">
                  <c:v>KSHIR KADAMBA</c:v>
                </c:pt>
                <c:pt idx="7">
                  <c:v>BAKED RASOGOLLA</c:v>
                </c:pt>
                <c:pt idx="8">
                  <c:v>CHANA VAJA</c:v>
                </c:pt>
                <c:pt idx="9">
                  <c:v>KAJU BARFI</c:v>
                </c:pt>
                <c:pt idx="10">
                  <c:v>KSHIRPAK SANDESH</c:v>
                </c:pt>
                <c:pt idx="11">
                  <c:v>KSHIR CHAMCHAM</c:v>
                </c:pt>
                <c:pt idx="12">
                  <c:v>KHASTA GAJA</c:v>
                </c:pt>
                <c:pt idx="13">
                  <c:v>TALSAS</c:v>
                </c:pt>
                <c:pt idx="14">
                  <c:v>JALVARA</c:v>
                </c:pt>
                <c:pt idx="15">
                  <c:v>NIKUTI</c:v>
                </c:pt>
                <c:pt idx="16">
                  <c:v>MISHTI DOI(500 gm)</c:v>
                </c:pt>
                <c:pt idx="17">
                  <c:v>MISHTI DOI(250 gm)</c:v>
                </c:pt>
              </c:strCache>
            </c:strRef>
          </c:cat>
          <c:val>
            <c:numRef>
              <c:f>'Total Sell table '!$B$2:$B$19</c:f>
              <c:numCache>
                <c:formatCode>General</c:formatCode>
                <c:ptCount val="18"/>
                <c:pt idx="0">
                  <c:v>35816</c:v>
                </c:pt>
                <c:pt idx="1">
                  <c:v>28853</c:v>
                </c:pt>
                <c:pt idx="2">
                  <c:v>18851</c:v>
                </c:pt>
                <c:pt idx="3">
                  <c:v>16221</c:v>
                </c:pt>
                <c:pt idx="4">
                  <c:v>7656</c:v>
                </c:pt>
                <c:pt idx="5">
                  <c:v>7564</c:v>
                </c:pt>
                <c:pt idx="6">
                  <c:v>7482</c:v>
                </c:pt>
                <c:pt idx="7">
                  <c:v>7398</c:v>
                </c:pt>
                <c:pt idx="8">
                  <c:v>7236</c:v>
                </c:pt>
                <c:pt idx="9">
                  <c:v>7132</c:v>
                </c:pt>
                <c:pt idx="10">
                  <c:v>6785</c:v>
                </c:pt>
                <c:pt idx="11">
                  <c:v>5613</c:v>
                </c:pt>
                <c:pt idx="12">
                  <c:v>3471</c:v>
                </c:pt>
                <c:pt idx="13">
                  <c:v>3219</c:v>
                </c:pt>
                <c:pt idx="14">
                  <c:v>3165</c:v>
                </c:pt>
                <c:pt idx="15">
                  <c:v>3039</c:v>
                </c:pt>
                <c:pt idx="16">
                  <c:v>1272</c:v>
                </c:pt>
                <c:pt idx="17">
                  <c:v>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1-4CCE-A1C2-87B6432C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538239"/>
        <c:axId val="1042536319"/>
      </c:barChart>
      <c:catAx>
        <c:axId val="104253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36319"/>
        <c:crosses val="autoZero"/>
        <c:auto val="1"/>
        <c:lblAlgn val="ctr"/>
        <c:lblOffset val="100"/>
        <c:noMultiLvlLbl val="0"/>
      </c:catAx>
      <c:valAx>
        <c:axId val="10425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3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WISE TOTAL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Profitable table'!$G$1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Profitable table'!$A$2:$A$20</c:f>
              <c:strCache>
                <c:ptCount val="18"/>
                <c:pt idx="0">
                  <c:v>RASOGOLLA</c:v>
                </c:pt>
                <c:pt idx="1">
                  <c:v>GOLAPJAM</c:v>
                </c:pt>
                <c:pt idx="2">
                  <c:v>LANCHA</c:v>
                </c:pt>
                <c:pt idx="3">
                  <c:v>KALOJAM</c:v>
                </c:pt>
                <c:pt idx="4">
                  <c:v>MISHTI DOI(500 gm)</c:v>
                </c:pt>
                <c:pt idx="5">
                  <c:v>KALAKAND</c:v>
                </c:pt>
                <c:pt idx="6">
                  <c:v>BAKED RASOGOLLA</c:v>
                </c:pt>
                <c:pt idx="7">
                  <c:v>CHANA VAJA</c:v>
                </c:pt>
                <c:pt idx="8">
                  <c:v>KSHIR KADAMBA</c:v>
                </c:pt>
                <c:pt idx="9">
                  <c:v>KSHIRPAK SANDESH</c:v>
                </c:pt>
                <c:pt idx="10">
                  <c:v>NIMKI</c:v>
                </c:pt>
                <c:pt idx="11">
                  <c:v>KAJU BARFI</c:v>
                </c:pt>
                <c:pt idx="12">
                  <c:v>TALSAS</c:v>
                </c:pt>
                <c:pt idx="13">
                  <c:v>NIKUTI</c:v>
                </c:pt>
                <c:pt idx="14">
                  <c:v>MISHTI DOI(250 gm)</c:v>
                </c:pt>
                <c:pt idx="15">
                  <c:v>KSHIR CHAMCHAM</c:v>
                </c:pt>
                <c:pt idx="16">
                  <c:v>KHASTA GAJA</c:v>
                </c:pt>
                <c:pt idx="17">
                  <c:v>JALVARA</c:v>
                </c:pt>
              </c:strCache>
            </c:strRef>
          </c:cat>
          <c:val>
            <c:numRef>
              <c:f>'Total Profitable table'!$G$2:$G$20</c:f>
              <c:numCache>
                <c:formatCode>0</c:formatCode>
                <c:ptCount val="19"/>
                <c:pt idx="0">
                  <c:v>69483.039999999979</c:v>
                </c:pt>
                <c:pt idx="1">
                  <c:v>46164.799999999988</c:v>
                </c:pt>
                <c:pt idx="2">
                  <c:v>33554.78</c:v>
                </c:pt>
                <c:pt idx="3">
                  <c:v>29197.800000000003</c:v>
                </c:pt>
                <c:pt idx="4">
                  <c:v>25032.960000000006</c:v>
                </c:pt>
                <c:pt idx="5">
                  <c:v>15312</c:v>
                </c:pt>
                <c:pt idx="6">
                  <c:v>14722.020000000004</c:v>
                </c:pt>
                <c:pt idx="7">
                  <c:v>13820.760000000002</c:v>
                </c:pt>
                <c:pt idx="8">
                  <c:v>13018.68</c:v>
                </c:pt>
                <c:pt idx="9">
                  <c:v>12077.299999999996</c:v>
                </c:pt>
                <c:pt idx="10">
                  <c:v>11346</c:v>
                </c:pt>
                <c:pt idx="11">
                  <c:v>10698</c:v>
                </c:pt>
                <c:pt idx="12">
                  <c:v>9657</c:v>
                </c:pt>
                <c:pt idx="13">
                  <c:v>9117</c:v>
                </c:pt>
                <c:pt idx="14">
                  <c:v>9007.3800000000047</c:v>
                </c:pt>
                <c:pt idx="15">
                  <c:v>8812.4100000000035</c:v>
                </c:pt>
                <c:pt idx="16">
                  <c:v>6942</c:v>
                </c:pt>
                <c:pt idx="17">
                  <c:v>6330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E-4013-A711-6EF95CD04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536799"/>
        <c:axId val="1042534399"/>
      </c:barChart>
      <c:catAx>
        <c:axId val="104253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34399"/>
        <c:crosses val="autoZero"/>
        <c:auto val="1"/>
        <c:lblAlgn val="ctr"/>
        <c:lblOffset val="100"/>
        <c:noMultiLvlLbl val="0"/>
      </c:catAx>
      <c:valAx>
        <c:axId val="10425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3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WISE</a:t>
            </a:r>
            <a:r>
              <a:rPr lang="en-IN" baseline="0"/>
              <a:t> </a:t>
            </a:r>
            <a:r>
              <a:rPr lang="en-IN"/>
              <a:t>TOTAL REVENUE</a:t>
            </a:r>
          </a:p>
        </c:rich>
      </c:tx>
      <c:layout>
        <c:manualLayout>
          <c:xMode val="edge"/>
          <c:yMode val="edge"/>
          <c:x val="0.2482521600925858"/>
          <c:y val="2.2763821941743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'Total revenue table'!$D$1</c:f>
              <c:strCache>
                <c:ptCount val="1"/>
                <c:pt idx="0">
                  <c:v>TOTAL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35-4B5E-9659-14F3B948EB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35-4B5E-9659-14F3B948EB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35-4B5E-9659-14F3B948EB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35-4B5E-9659-14F3B948EB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35-4B5E-9659-14F3B948EB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35-4B5E-9659-14F3B948EB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35-4B5E-9659-14F3B948EB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C35-4B5E-9659-14F3B948EB9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58-489F-B477-37D15FD1667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58-489F-B477-37D15FD1667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58-489F-B477-37D15FD1667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58-489F-B477-37D15FD1667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58-489F-B477-37D15FD1667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258-489F-B477-37D15FD1667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258-489F-B477-37D15FD1667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58-489F-B477-37D15FD1667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58-489F-B477-37D15FD1667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258-489F-B477-37D15FD1667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C35-4B5E-9659-14F3B948EB9A}"/>
              </c:ext>
            </c:extLst>
          </c:dPt>
          <c:dLbls>
            <c:dLbl>
              <c:idx val="8"/>
              <c:layout>
                <c:manualLayout>
                  <c:x val="-0.1165225148090821"/>
                  <c:y val="7.642549920882275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58-489F-B477-37D15FD1667C}"/>
                </c:ext>
              </c:extLst>
            </c:dLbl>
            <c:dLbl>
              <c:idx val="9"/>
              <c:layout>
                <c:manualLayout>
                  <c:x val="-0.10050005714501745"/>
                  <c:y val="-5.295546105880809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58-489F-B477-37D15FD1667C}"/>
                </c:ext>
              </c:extLst>
            </c:dLbl>
            <c:dLbl>
              <c:idx val="10"/>
              <c:layout>
                <c:manualLayout>
                  <c:x val="-0.16398456581915033"/>
                  <c:y val="-7.111991551216448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58-489F-B477-37D15FD1667C}"/>
                </c:ext>
              </c:extLst>
            </c:dLbl>
            <c:dLbl>
              <c:idx val="11"/>
              <c:layout>
                <c:manualLayout>
                  <c:x val="-0.14863593859980939"/>
                  <c:y val="-4.63485754149289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58-489F-B477-37D15FD1667C}"/>
                </c:ext>
              </c:extLst>
            </c:dLbl>
            <c:dLbl>
              <c:idx val="12"/>
              <c:layout>
                <c:manualLayout>
                  <c:x val="-0.19704650948836744"/>
                  <c:y val="-8.56521960456194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913445075334184E-2"/>
                      <c:h val="6.82914658252297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258-489F-B477-37D15FD1667C}"/>
                </c:ext>
              </c:extLst>
            </c:dLbl>
            <c:dLbl>
              <c:idx val="13"/>
              <c:layout>
                <c:manualLayout>
                  <c:x val="-0.14273350295460499"/>
                  <c:y val="-8.82960257593258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58-489F-B477-37D15FD1667C}"/>
                </c:ext>
              </c:extLst>
            </c:dLbl>
            <c:dLbl>
              <c:idx val="15"/>
              <c:layout>
                <c:manualLayout>
                  <c:x val="3.1599992744877278E-2"/>
                  <c:y val="-5.35487543708330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58-489F-B477-37D15FD1667C}"/>
                </c:ext>
              </c:extLst>
            </c:dLbl>
            <c:dLbl>
              <c:idx val="16"/>
              <c:layout>
                <c:manualLayout>
                  <c:x val="7.493317966459033E-2"/>
                  <c:y val="-6.54060169620944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402308352765918E-2"/>
                      <c:h val="4.55276438834865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A258-489F-B477-37D15FD1667C}"/>
                </c:ext>
              </c:extLst>
            </c:dLbl>
            <c:dLbl>
              <c:idx val="17"/>
              <c:layout>
                <c:manualLayout>
                  <c:x val="0.15968983913513693"/>
                  <c:y val="-2.21794907643410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58-489F-B477-37D15FD166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revenue table'!$A$2:$A$20</c:f>
              <c:strCache>
                <c:ptCount val="18"/>
                <c:pt idx="0">
                  <c:v>RASOGOLLA</c:v>
                </c:pt>
                <c:pt idx="1">
                  <c:v>GOLAPJAM</c:v>
                </c:pt>
                <c:pt idx="2">
                  <c:v>LANCHA</c:v>
                </c:pt>
                <c:pt idx="3">
                  <c:v>KALOJAM</c:v>
                </c:pt>
                <c:pt idx="4">
                  <c:v>BAKED RASOGOLLA</c:v>
                </c:pt>
                <c:pt idx="5">
                  <c:v>MISHTI DOI(500 gm)</c:v>
                </c:pt>
                <c:pt idx="6">
                  <c:v>KALAKAND</c:v>
                </c:pt>
                <c:pt idx="7">
                  <c:v>KSHIR KADAMBA</c:v>
                </c:pt>
                <c:pt idx="8">
                  <c:v>KAJU BARFI</c:v>
                </c:pt>
                <c:pt idx="9">
                  <c:v>KSHIRPAK SANDESH</c:v>
                </c:pt>
                <c:pt idx="10">
                  <c:v>CHANA VAJA</c:v>
                </c:pt>
                <c:pt idx="11">
                  <c:v>KSHIR CHAMCHAM</c:v>
                </c:pt>
                <c:pt idx="12">
                  <c:v>NIMKI</c:v>
                </c:pt>
                <c:pt idx="13">
                  <c:v>TALSAS</c:v>
                </c:pt>
                <c:pt idx="14">
                  <c:v>JALVARA</c:v>
                </c:pt>
                <c:pt idx="15">
                  <c:v>MISHTI DOI(250 gm)</c:v>
                </c:pt>
                <c:pt idx="16">
                  <c:v>NIKUTI</c:v>
                </c:pt>
                <c:pt idx="17">
                  <c:v>KHASTA GAJA</c:v>
                </c:pt>
              </c:strCache>
            </c:strRef>
          </c:cat>
          <c:val>
            <c:numRef>
              <c:f>'Total revenue table'!$D$2:$D$20</c:f>
              <c:numCache>
                <c:formatCode>0</c:formatCode>
                <c:ptCount val="19"/>
                <c:pt idx="0">
                  <c:v>358160</c:v>
                </c:pt>
                <c:pt idx="1">
                  <c:v>288530</c:v>
                </c:pt>
                <c:pt idx="2">
                  <c:v>188510</c:v>
                </c:pt>
                <c:pt idx="3">
                  <c:v>118088.88</c:v>
                </c:pt>
                <c:pt idx="4">
                  <c:v>110970</c:v>
                </c:pt>
                <c:pt idx="5">
                  <c:v>98656.320000000007</c:v>
                </c:pt>
                <c:pt idx="6">
                  <c:v>76560</c:v>
                </c:pt>
                <c:pt idx="7">
                  <c:v>74820</c:v>
                </c:pt>
                <c:pt idx="8">
                  <c:v>71320</c:v>
                </c:pt>
                <c:pt idx="9">
                  <c:v>67850</c:v>
                </c:pt>
                <c:pt idx="10">
                  <c:v>57888</c:v>
                </c:pt>
                <c:pt idx="11">
                  <c:v>56130</c:v>
                </c:pt>
                <c:pt idx="12">
                  <c:v>45384</c:v>
                </c:pt>
                <c:pt idx="13">
                  <c:v>38628</c:v>
                </c:pt>
                <c:pt idx="14">
                  <c:v>37980</c:v>
                </c:pt>
                <c:pt idx="15">
                  <c:v>35716.380000000005</c:v>
                </c:pt>
                <c:pt idx="16">
                  <c:v>30390</c:v>
                </c:pt>
                <c:pt idx="17">
                  <c:v>27768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A-4FE7-AB6D-C979B9B5E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0638888888888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692038495188101E-2"/>
          <c:y val="0.19486111111111112"/>
          <c:w val="0.86486351706036746"/>
          <c:h val="0.4256317439486730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'Total Value'!$B$1</c:f>
              <c:strCache>
                <c:ptCount val="1"/>
                <c:pt idx="0">
                  <c:v>TOTAL PRODUCTION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Value'!$A$2:$A$19</c:f>
              <c:strCache>
                <c:ptCount val="18"/>
                <c:pt idx="0">
                  <c:v>RASOGOLLA</c:v>
                </c:pt>
                <c:pt idx="1">
                  <c:v>GOLAPJAM</c:v>
                </c:pt>
                <c:pt idx="2">
                  <c:v>LANCHA</c:v>
                </c:pt>
                <c:pt idx="3">
                  <c:v>KALOJAM</c:v>
                </c:pt>
                <c:pt idx="4">
                  <c:v>KALAKAND</c:v>
                </c:pt>
                <c:pt idx="5">
                  <c:v>NIMKI</c:v>
                </c:pt>
                <c:pt idx="6">
                  <c:v>KSHIR KADAMBA</c:v>
                </c:pt>
                <c:pt idx="7">
                  <c:v>BAKED RASOGOLLA</c:v>
                </c:pt>
                <c:pt idx="8">
                  <c:v>CHANA VAJA</c:v>
                </c:pt>
                <c:pt idx="9">
                  <c:v>KAJU BARFI</c:v>
                </c:pt>
                <c:pt idx="10">
                  <c:v>KSHIRPAK SANDESH</c:v>
                </c:pt>
                <c:pt idx="11">
                  <c:v>KSHIR CHAMCHAM</c:v>
                </c:pt>
                <c:pt idx="12">
                  <c:v>KHASTA GAJA</c:v>
                </c:pt>
                <c:pt idx="13">
                  <c:v>TALSAS</c:v>
                </c:pt>
                <c:pt idx="14">
                  <c:v>JALVARA</c:v>
                </c:pt>
                <c:pt idx="15">
                  <c:v>NIKUTI</c:v>
                </c:pt>
                <c:pt idx="16">
                  <c:v>MISHTI DOI(500 gm)</c:v>
                </c:pt>
                <c:pt idx="17">
                  <c:v>MISHTI DOI(250 gm)</c:v>
                </c:pt>
              </c:strCache>
            </c:strRef>
          </c:cat>
          <c:val>
            <c:numRef>
              <c:f>'Total Value'!$B$2:$B$19</c:f>
              <c:numCache>
                <c:formatCode>General</c:formatCode>
                <c:ptCount val="18"/>
                <c:pt idx="0">
                  <c:v>36048</c:v>
                </c:pt>
                <c:pt idx="1">
                  <c:v>29012</c:v>
                </c:pt>
                <c:pt idx="2">
                  <c:v>18985</c:v>
                </c:pt>
                <c:pt idx="3">
                  <c:v>16289</c:v>
                </c:pt>
                <c:pt idx="4">
                  <c:v>7802</c:v>
                </c:pt>
                <c:pt idx="5">
                  <c:v>7723</c:v>
                </c:pt>
                <c:pt idx="6">
                  <c:v>7607</c:v>
                </c:pt>
                <c:pt idx="7">
                  <c:v>7519</c:v>
                </c:pt>
                <c:pt idx="8">
                  <c:v>7357</c:v>
                </c:pt>
                <c:pt idx="9">
                  <c:v>7234</c:v>
                </c:pt>
                <c:pt idx="10">
                  <c:v>6920</c:v>
                </c:pt>
                <c:pt idx="11">
                  <c:v>5711</c:v>
                </c:pt>
                <c:pt idx="12">
                  <c:v>3710</c:v>
                </c:pt>
                <c:pt idx="13">
                  <c:v>3435</c:v>
                </c:pt>
                <c:pt idx="14">
                  <c:v>3386</c:v>
                </c:pt>
                <c:pt idx="15">
                  <c:v>3260</c:v>
                </c:pt>
                <c:pt idx="16">
                  <c:v>1273</c:v>
                </c:pt>
                <c:pt idx="17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2-4020-BEF3-6E55FD52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2472655"/>
        <c:axId val="672473135"/>
        <c:axId val="0"/>
      </c:bar3DChart>
      <c:catAx>
        <c:axId val="67247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73135"/>
        <c:crosses val="autoZero"/>
        <c:auto val="1"/>
        <c:lblAlgn val="ctr"/>
        <c:lblOffset val="100"/>
        <c:noMultiLvlLbl val="0"/>
      </c:catAx>
      <c:valAx>
        <c:axId val="67247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7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WISE TOTAL SELL VS TOTAL PROFIT </a:t>
            </a:r>
            <a:endParaRPr lang="en-IN"/>
          </a:p>
        </c:rich>
      </c:tx>
      <c:layout>
        <c:manualLayout>
          <c:xMode val="edge"/>
          <c:yMode val="edge"/>
          <c:x val="0.13366182590799286"/>
          <c:y val="2.5145291332380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Value'!$F$1</c:f>
              <c:strCache>
                <c:ptCount val="1"/>
                <c:pt idx="0">
                  <c:v>TOTAL SELL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Value'!$A$2:$A$20</c:f>
              <c:strCache>
                <c:ptCount val="18"/>
                <c:pt idx="0">
                  <c:v>RASOGOLLA</c:v>
                </c:pt>
                <c:pt idx="1">
                  <c:v>GOLAPJAM</c:v>
                </c:pt>
                <c:pt idx="2">
                  <c:v>LANCHA</c:v>
                </c:pt>
                <c:pt idx="3">
                  <c:v>KALOJAM</c:v>
                </c:pt>
                <c:pt idx="4">
                  <c:v>KALAKAND</c:v>
                </c:pt>
                <c:pt idx="5">
                  <c:v>NIMKI</c:v>
                </c:pt>
                <c:pt idx="6">
                  <c:v>KSHIR KADAMBA</c:v>
                </c:pt>
                <c:pt idx="7">
                  <c:v>BAKED RASOGOLLA</c:v>
                </c:pt>
                <c:pt idx="8">
                  <c:v>CHANA VAJA</c:v>
                </c:pt>
                <c:pt idx="9">
                  <c:v>KAJU BARFI</c:v>
                </c:pt>
                <c:pt idx="10">
                  <c:v>KSHIRPAK SANDESH</c:v>
                </c:pt>
                <c:pt idx="11">
                  <c:v>KSHIR CHAMCHAM</c:v>
                </c:pt>
                <c:pt idx="12">
                  <c:v>KHASTA GAJA</c:v>
                </c:pt>
                <c:pt idx="13">
                  <c:v>TALSAS</c:v>
                </c:pt>
                <c:pt idx="14">
                  <c:v>JALVARA</c:v>
                </c:pt>
                <c:pt idx="15">
                  <c:v>NIKUTI</c:v>
                </c:pt>
                <c:pt idx="16">
                  <c:v>MISHTI DOI(500 gm)</c:v>
                </c:pt>
                <c:pt idx="17">
                  <c:v>MISHTI DOI(250 gm)</c:v>
                </c:pt>
              </c:strCache>
            </c:strRef>
          </c:cat>
          <c:val>
            <c:numRef>
              <c:f>'Total Value'!$F$2:$F$20</c:f>
              <c:numCache>
                <c:formatCode>General</c:formatCode>
                <c:ptCount val="19"/>
                <c:pt idx="0">
                  <c:v>35816</c:v>
                </c:pt>
                <c:pt idx="1">
                  <c:v>28853</c:v>
                </c:pt>
                <c:pt idx="2">
                  <c:v>18851</c:v>
                </c:pt>
                <c:pt idx="3">
                  <c:v>16221</c:v>
                </c:pt>
                <c:pt idx="4">
                  <c:v>7656</c:v>
                </c:pt>
                <c:pt idx="5">
                  <c:v>7564</c:v>
                </c:pt>
                <c:pt idx="6">
                  <c:v>7482</c:v>
                </c:pt>
                <c:pt idx="7">
                  <c:v>7398</c:v>
                </c:pt>
                <c:pt idx="8">
                  <c:v>7236</c:v>
                </c:pt>
                <c:pt idx="9">
                  <c:v>7132</c:v>
                </c:pt>
                <c:pt idx="10">
                  <c:v>6785</c:v>
                </c:pt>
                <c:pt idx="11">
                  <c:v>5613</c:v>
                </c:pt>
                <c:pt idx="12">
                  <c:v>3471</c:v>
                </c:pt>
                <c:pt idx="13">
                  <c:v>3219</c:v>
                </c:pt>
                <c:pt idx="14">
                  <c:v>3165</c:v>
                </c:pt>
                <c:pt idx="15">
                  <c:v>3039</c:v>
                </c:pt>
                <c:pt idx="16">
                  <c:v>1272</c:v>
                </c:pt>
                <c:pt idx="17">
                  <c:v>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AAD-9B6C-7B77E1B763EB}"/>
            </c:ext>
          </c:extLst>
        </c:ser>
        <c:ser>
          <c:idx val="1"/>
          <c:order val="1"/>
          <c:tx>
            <c:strRef>
              <c:f>'Total Value'!$L$1</c:f>
              <c:strCache>
                <c:ptCount val="1"/>
                <c:pt idx="0">
                  <c:v>TOTAL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Value'!$A$2:$A$20</c:f>
              <c:strCache>
                <c:ptCount val="18"/>
                <c:pt idx="0">
                  <c:v>RASOGOLLA</c:v>
                </c:pt>
                <c:pt idx="1">
                  <c:v>GOLAPJAM</c:v>
                </c:pt>
                <c:pt idx="2">
                  <c:v>LANCHA</c:v>
                </c:pt>
                <c:pt idx="3">
                  <c:v>KALOJAM</c:v>
                </c:pt>
                <c:pt idx="4">
                  <c:v>KALAKAND</c:v>
                </c:pt>
                <c:pt idx="5">
                  <c:v>NIMKI</c:v>
                </c:pt>
                <c:pt idx="6">
                  <c:v>KSHIR KADAMBA</c:v>
                </c:pt>
                <c:pt idx="7">
                  <c:v>BAKED RASOGOLLA</c:v>
                </c:pt>
                <c:pt idx="8">
                  <c:v>CHANA VAJA</c:v>
                </c:pt>
                <c:pt idx="9">
                  <c:v>KAJU BARFI</c:v>
                </c:pt>
                <c:pt idx="10">
                  <c:v>KSHIRPAK SANDESH</c:v>
                </c:pt>
                <c:pt idx="11">
                  <c:v>KSHIR CHAMCHAM</c:v>
                </c:pt>
                <c:pt idx="12">
                  <c:v>KHASTA GAJA</c:v>
                </c:pt>
                <c:pt idx="13">
                  <c:v>TALSAS</c:v>
                </c:pt>
                <c:pt idx="14">
                  <c:v>JALVARA</c:v>
                </c:pt>
                <c:pt idx="15">
                  <c:v>NIKUTI</c:v>
                </c:pt>
                <c:pt idx="16">
                  <c:v>MISHTI DOI(500 gm)</c:v>
                </c:pt>
                <c:pt idx="17">
                  <c:v>MISHTI DOI(250 gm)</c:v>
                </c:pt>
              </c:strCache>
            </c:strRef>
          </c:cat>
          <c:val>
            <c:numRef>
              <c:f>'Total Value'!$L$2:$L$20</c:f>
              <c:numCache>
                <c:formatCode>0</c:formatCode>
                <c:ptCount val="19"/>
                <c:pt idx="0">
                  <c:v>69483.039999999979</c:v>
                </c:pt>
                <c:pt idx="1">
                  <c:v>46164.799999999988</c:v>
                </c:pt>
                <c:pt idx="2">
                  <c:v>33554.779999999992</c:v>
                </c:pt>
                <c:pt idx="3">
                  <c:v>29197.799999999996</c:v>
                </c:pt>
                <c:pt idx="4">
                  <c:v>15312</c:v>
                </c:pt>
                <c:pt idx="5">
                  <c:v>11346</c:v>
                </c:pt>
                <c:pt idx="6">
                  <c:v>13018.680000000002</c:v>
                </c:pt>
                <c:pt idx="7">
                  <c:v>14722.020000000002</c:v>
                </c:pt>
                <c:pt idx="8">
                  <c:v>13820.76</c:v>
                </c:pt>
                <c:pt idx="9">
                  <c:v>10698</c:v>
                </c:pt>
                <c:pt idx="10">
                  <c:v>12077.299999999996</c:v>
                </c:pt>
                <c:pt idx="11">
                  <c:v>8812.4100000000017</c:v>
                </c:pt>
                <c:pt idx="12">
                  <c:v>6942</c:v>
                </c:pt>
                <c:pt idx="13">
                  <c:v>9657</c:v>
                </c:pt>
                <c:pt idx="14">
                  <c:v>6330</c:v>
                </c:pt>
                <c:pt idx="15">
                  <c:v>9117</c:v>
                </c:pt>
                <c:pt idx="16">
                  <c:v>25032.959999999999</c:v>
                </c:pt>
                <c:pt idx="17">
                  <c:v>9007.380000000001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AAD-9B6C-7B77E1B7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647040"/>
        <c:axId val="2130664320"/>
      </c:lineChart>
      <c:catAx>
        <c:axId val="21306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64320"/>
        <c:crosses val="autoZero"/>
        <c:auto val="1"/>
        <c:lblAlgn val="ctr"/>
        <c:lblOffset val="100"/>
        <c:noMultiLvlLbl val="0"/>
      </c:catAx>
      <c:valAx>
        <c:axId val="21306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4704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 WASTAGE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3814523184588E-2"/>
          <c:y val="0.17171296296296298"/>
          <c:w val="0.89521062992125988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'WASTAGE TRENDS CALCULATION'!$D$24:$D$35</c:f>
              <c:strCache>
                <c:ptCount val="12"/>
                <c:pt idx="0">
                  <c:v>WEEK-2</c:v>
                </c:pt>
                <c:pt idx="1">
                  <c:v>WEEK-3</c:v>
                </c:pt>
                <c:pt idx="2">
                  <c:v>WEEK-4</c:v>
                </c:pt>
                <c:pt idx="3">
                  <c:v>WEEK-5</c:v>
                </c:pt>
                <c:pt idx="4">
                  <c:v>WEEK-6</c:v>
                </c:pt>
                <c:pt idx="5">
                  <c:v>WEEK-7</c:v>
                </c:pt>
                <c:pt idx="6">
                  <c:v>WEEK-8</c:v>
                </c:pt>
                <c:pt idx="7">
                  <c:v>WEEK-9</c:v>
                </c:pt>
                <c:pt idx="8">
                  <c:v>WEEK-10</c:v>
                </c:pt>
                <c:pt idx="9">
                  <c:v>WEEK-11</c:v>
                </c:pt>
                <c:pt idx="10">
                  <c:v>WEEK-12</c:v>
                </c:pt>
                <c:pt idx="11">
                  <c:v>WEEK-13</c:v>
                </c:pt>
              </c:strCache>
            </c:strRef>
          </c:cat>
          <c:val>
            <c:numRef>
              <c:f>'WASTAGE TRENDS CALCULATION'!$E$24:$E$35</c:f>
            </c:numRef>
          </c:val>
          <c:smooth val="0"/>
          <c:extLst>
            <c:ext xmlns:c16="http://schemas.microsoft.com/office/drawing/2014/chart" uri="{C3380CC4-5D6E-409C-BE32-E72D297353CC}">
              <c16:uniqueId val="{00000000-BF09-4200-A0E3-9C36D307F1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777777777777792E-2"/>
                  <c:y val="7.4074074074073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09-4200-A0E3-9C36D307F192}"/>
                </c:ext>
              </c:extLst>
            </c:dLbl>
            <c:dLbl>
              <c:idx val="1"/>
              <c:layout>
                <c:manualLayout>
                  <c:x val="-6.9444444444444475E-2"/>
                  <c:y val="-0.273148148148148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09-4200-A0E3-9C36D307F192}"/>
                </c:ext>
              </c:extLst>
            </c:dLbl>
            <c:dLbl>
              <c:idx val="2"/>
              <c:layout>
                <c:manualLayout>
                  <c:x val="2.5000000000000001E-2"/>
                  <c:y val="4.16666666666664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09-4200-A0E3-9C36D307F192}"/>
                </c:ext>
              </c:extLst>
            </c:dLbl>
            <c:dLbl>
              <c:idx val="3"/>
              <c:layout>
                <c:manualLayout>
                  <c:x val="-8.611111111111111E-2"/>
                  <c:y val="-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F09-4200-A0E3-9C36D307F192}"/>
                </c:ext>
              </c:extLst>
            </c:dLbl>
            <c:dLbl>
              <c:idx val="7"/>
              <c:layout>
                <c:manualLayout>
                  <c:x val="-3.0555555555555555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09-4200-A0E3-9C36D307F192}"/>
                </c:ext>
              </c:extLst>
            </c:dLbl>
            <c:dLbl>
              <c:idx val="8"/>
              <c:layout>
                <c:manualLayout>
                  <c:x val="-1.3888888888888788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09-4200-A0E3-9C36D307F192}"/>
                </c:ext>
              </c:extLst>
            </c:dLbl>
            <c:dLbl>
              <c:idx val="9"/>
              <c:layout>
                <c:manualLayout>
                  <c:x val="-5.8333333333333334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09-4200-A0E3-9C36D307F192}"/>
                </c:ext>
              </c:extLst>
            </c:dLbl>
            <c:dLbl>
              <c:idx val="10"/>
              <c:layout>
                <c:manualLayout>
                  <c:x val="0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09-4200-A0E3-9C36D307F192}"/>
                </c:ext>
              </c:extLst>
            </c:dLbl>
            <c:dLbl>
              <c:idx val="11"/>
              <c:layout>
                <c:manualLayout>
                  <c:x val="0"/>
                  <c:y val="-0.10185185185185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09-4200-A0E3-9C36D307F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'WASTAGE TRENDS CALCULATION'!$D$24:$D$35</c:f>
              <c:strCache>
                <c:ptCount val="12"/>
                <c:pt idx="0">
                  <c:v>WEEK-2</c:v>
                </c:pt>
                <c:pt idx="1">
                  <c:v>WEEK-3</c:v>
                </c:pt>
                <c:pt idx="2">
                  <c:v>WEEK-4</c:v>
                </c:pt>
                <c:pt idx="3">
                  <c:v>WEEK-5</c:v>
                </c:pt>
                <c:pt idx="4">
                  <c:v>WEEK-6</c:v>
                </c:pt>
                <c:pt idx="5">
                  <c:v>WEEK-7</c:v>
                </c:pt>
                <c:pt idx="6">
                  <c:v>WEEK-8</c:v>
                </c:pt>
                <c:pt idx="7">
                  <c:v>WEEK-9</c:v>
                </c:pt>
                <c:pt idx="8">
                  <c:v>WEEK-10</c:v>
                </c:pt>
                <c:pt idx="9">
                  <c:v>WEEK-11</c:v>
                </c:pt>
                <c:pt idx="10">
                  <c:v>WEEK-12</c:v>
                </c:pt>
                <c:pt idx="11">
                  <c:v>WEEK-13</c:v>
                </c:pt>
              </c:strCache>
            </c:strRef>
          </c:cat>
          <c:val>
            <c:numRef>
              <c:f>'WASTAGE TRENDS CALCULATION'!$F$24:$F$35</c:f>
              <c:numCache>
                <c:formatCode>General</c:formatCode>
                <c:ptCount val="12"/>
                <c:pt idx="0">
                  <c:v>-18.996415770609318</c:v>
                </c:pt>
                <c:pt idx="1">
                  <c:v>-10.619469026548673</c:v>
                </c:pt>
                <c:pt idx="2">
                  <c:v>-19.801980198019802</c:v>
                </c:pt>
                <c:pt idx="3">
                  <c:v>6.1728395061728394</c:v>
                </c:pt>
                <c:pt idx="4">
                  <c:v>2.3255813953488373</c:v>
                </c:pt>
                <c:pt idx="5">
                  <c:v>15.340909090909092</c:v>
                </c:pt>
                <c:pt idx="6">
                  <c:v>-22.660098522167488</c:v>
                </c:pt>
                <c:pt idx="7">
                  <c:v>7.0063694267515926</c:v>
                </c:pt>
                <c:pt idx="8">
                  <c:v>1.7857142857142856</c:v>
                </c:pt>
                <c:pt idx="9">
                  <c:v>14.619883040935672</c:v>
                </c:pt>
                <c:pt idx="10">
                  <c:v>8.1632653061224492</c:v>
                </c:pt>
                <c:pt idx="11">
                  <c:v>7.0754716981132075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9-4200-A0E3-9C36D307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438752"/>
        <c:axId val="1932434912"/>
      </c:lineChart>
      <c:catAx>
        <c:axId val="193243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34912"/>
        <c:crosses val="autoZero"/>
        <c:auto val="1"/>
        <c:lblAlgn val="ctr"/>
        <c:lblOffset val="100"/>
        <c:noMultiLvlLbl val="0"/>
      </c:catAx>
      <c:valAx>
        <c:axId val="19324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3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PRODUCTWISE</a:t>
            </a:r>
            <a:r>
              <a:rPr lang="en-IN" baseline="0"/>
              <a:t> GROWTH RATE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30251686982432119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EA-4187-B1C3-D13CEB020FCB}"/>
                </c:ext>
              </c:extLst>
            </c:dLbl>
            <c:dLbl>
              <c:idx val="1"/>
              <c:layout>
                <c:manualLayout>
                  <c:x val="-0.17679557327395395"/>
                  <c:y val="3.2969295202136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EA-4187-B1C3-D13CEB020FCB}"/>
                </c:ext>
              </c:extLst>
            </c:dLbl>
            <c:dLbl>
              <c:idx val="3"/>
              <c:layout>
                <c:manualLayout>
                  <c:x val="-0.34376917025491044"/>
                  <c:y val="3.2969295202136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EA-4187-B1C3-D13CEB020FCB}"/>
                </c:ext>
              </c:extLst>
            </c:dLbl>
            <c:dLbl>
              <c:idx val="7"/>
              <c:layout>
                <c:manualLayout>
                  <c:x val="-0.35948433232370636"/>
                  <c:y val="-3.2969295202136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EA-4187-B1C3-D13CEB020FCB}"/>
                </c:ext>
              </c:extLst>
            </c:dLbl>
            <c:dLbl>
              <c:idx val="12"/>
              <c:layout>
                <c:manualLayout>
                  <c:x val="-0.39877223749569612"/>
                  <c:y val="3.2969295202136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EA-4187-B1C3-D13CEB020F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 and wastage trends'!$A$3:$A$20</c:f>
              <c:strCache>
                <c:ptCount val="18"/>
                <c:pt idx="0">
                  <c:v>RASOGOLLA</c:v>
                </c:pt>
                <c:pt idx="1">
                  <c:v>GOLAPJAM</c:v>
                </c:pt>
                <c:pt idx="2">
                  <c:v>LANCHA</c:v>
                </c:pt>
                <c:pt idx="3">
                  <c:v>KALOJAM</c:v>
                </c:pt>
                <c:pt idx="4">
                  <c:v>KAJU BARFI</c:v>
                </c:pt>
                <c:pt idx="5">
                  <c:v>JALVARA</c:v>
                </c:pt>
                <c:pt idx="6">
                  <c:v>KALAKAND</c:v>
                </c:pt>
                <c:pt idx="7">
                  <c:v>BAKED RASOGOLLA</c:v>
                </c:pt>
                <c:pt idx="8">
                  <c:v>KSHIRPAK SANDESH</c:v>
                </c:pt>
                <c:pt idx="9">
                  <c:v>KSHIR CHAMCHAM</c:v>
                </c:pt>
                <c:pt idx="10">
                  <c:v>NIMKI</c:v>
                </c:pt>
                <c:pt idx="11">
                  <c:v>TALSAS</c:v>
                </c:pt>
                <c:pt idx="12">
                  <c:v>CHANA VAJA</c:v>
                </c:pt>
                <c:pt idx="13">
                  <c:v>KHASTA GAJA</c:v>
                </c:pt>
                <c:pt idx="14">
                  <c:v>KSHIR KADAMBA</c:v>
                </c:pt>
                <c:pt idx="15">
                  <c:v>MISHTI DOI(250 gm)</c:v>
                </c:pt>
                <c:pt idx="16">
                  <c:v>MISHTI DOI(500 gm)</c:v>
                </c:pt>
                <c:pt idx="17">
                  <c:v>NIKUTI</c:v>
                </c:pt>
              </c:strCache>
            </c:strRef>
          </c:cat>
          <c:val>
            <c:numRef>
              <c:f>'sale and wastage trends'!$AA$3:$AA$20</c:f>
              <c:numCache>
                <c:formatCode>General</c:formatCode>
                <c:ptCount val="18"/>
                <c:pt idx="0">
                  <c:v>-0.2545857205403535</c:v>
                </c:pt>
                <c:pt idx="1">
                  <c:v>-5.6755048882686267E-2</c:v>
                </c:pt>
                <c:pt idx="2">
                  <c:v>0.51287410793504862</c:v>
                </c:pt>
                <c:pt idx="3">
                  <c:v>-1.7101178786660034</c:v>
                </c:pt>
                <c:pt idx="4">
                  <c:v>2.3675697574707288</c:v>
                </c:pt>
                <c:pt idx="5">
                  <c:v>6.3773632407396414</c:v>
                </c:pt>
                <c:pt idx="6">
                  <c:v>0.679972691716484</c:v>
                </c:pt>
                <c:pt idx="7">
                  <c:v>-0.54068852501656017</c:v>
                </c:pt>
                <c:pt idx="8">
                  <c:v>1.9751416050214832</c:v>
                </c:pt>
                <c:pt idx="9">
                  <c:v>7.3074841586400234</c:v>
                </c:pt>
                <c:pt idx="10">
                  <c:v>0.50048041683233979</c:v>
                </c:pt>
                <c:pt idx="11">
                  <c:v>38.508287837134326</c:v>
                </c:pt>
                <c:pt idx="12">
                  <c:v>-0.17866897570001727</c:v>
                </c:pt>
                <c:pt idx="13">
                  <c:v>7.1168269686441521</c:v>
                </c:pt>
                <c:pt idx="14">
                  <c:v>0.25828988732026675</c:v>
                </c:pt>
                <c:pt idx="15">
                  <c:v>2.4348429034814631</c:v>
                </c:pt>
                <c:pt idx="16">
                  <c:v>0.30251920104707869</c:v>
                </c:pt>
                <c:pt idx="17">
                  <c:v>3.4190998279465394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187-B1C3-D13CEB02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1982112"/>
        <c:axId val="851983552"/>
      </c:barChart>
      <c:catAx>
        <c:axId val="85198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83552"/>
        <c:crosses val="autoZero"/>
        <c:auto val="1"/>
        <c:lblAlgn val="ctr"/>
        <c:lblOffset val="100"/>
        <c:noMultiLvlLbl val="0"/>
      </c:catAx>
      <c:valAx>
        <c:axId val="85198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244475</xdr:colOff>
      <xdr:row>10</xdr:row>
      <xdr:rowOff>146050</xdr:rowOff>
    </xdr:from>
    <xdr:to>
      <xdr:col>4</xdr:col>
      <xdr:colOff>1006475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88AC5-BEAC-CAAE-3E28-11FA79BE0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175775</xdr:colOff>
      <xdr:row>11</xdr:row>
      <xdr:rowOff>4233</xdr:rowOff>
    </xdr:from>
    <xdr:to>
      <xdr:col>10</xdr:col>
      <xdr:colOff>819058</xdr:colOff>
      <xdr:row>26</xdr:row>
      <xdr:rowOff>156449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A75C6-D3D7-989B-AC2C-81126AA3E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508785</xdr:colOff>
      <xdr:row>23</xdr:row>
      <xdr:rowOff>19913</xdr:rowOff>
    </xdr:from>
    <xdr:to>
      <xdr:col>11</xdr:col>
      <xdr:colOff>16464</xdr:colOff>
      <xdr:row>38</xdr:row>
      <xdr:rowOff>58484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7032B7-5099-4E72-478E-0BBCEE240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297118</xdr:colOff>
      <xdr:row>22</xdr:row>
      <xdr:rowOff>176702</xdr:rowOff>
    </xdr:from>
    <xdr:to>
      <xdr:col>18</xdr:col>
      <xdr:colOff>283007</xdr:colOff>
      <xdr:row>38</xdr:row>
      <xdr:rowOff>34964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529058-4F49-8534-30B4-B552245E8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15</xdr:row>
      <xdr:rowOff>12700</xdr:rowOff>
    </xdr:from>
    <xdr:to>
      <xdr:col>19</xdr:col>
      <xdr:colOff>628650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15A1A-8850-E33F-BD0F-0448575CC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441325</xdr:colOff>
      <xdr:row>15</xdr:row>
      <xdr:rowOff>25400</xdr:rowOff>
    </xdr:from>
    <xdr:to>
      <xdr:col>6</xdr:col>
      <xdr:colOff>517525</xdr:colOff>
      <xdr:row>29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2BAF4A-FFBE-4014-E5C5-566BE9C4D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739775</xdr:colOff>
      <xdr:row>14</xdr:row>
      <xdr:rowOff>76200</xdr:rowOff>
    </xdr:from>
    <xdr:to>
      <xdr:col>12</xdr:col>
      <xdr:colOff>85725</xdr:colOff>
      <xdr:row>29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EB342F-2385-E062-5C7D-3E0B9C034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384175</xdr:colOff>
      <xdr:row>31</xdr:row>
      <xdr:rowOff>0</xdr:rowOff>
    </xdr:from>
    <xdr:to>
      <xdr:col>6</xdr:col>
      <xdr:colOff>460375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E27A41-A3FA-FE76-CA92-51C25A8F5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175656</xdr:colOff>
      <xdr:row>0</xdr:row>
      <xdr:rowOff>681842</xdr:rowOff>
    </xdr:from>
    <xdr:to>
      <xdr:col>18</xdr:col>
      <xdr:colOff>107207</xdr:colOff>
      <xdr:row>17</xdr:row>
      <xdr:rowOff>107208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6712-83FC-B753-31AD-BDEFFEB1B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549853</xdr:colOff>
      <xdr:row>0</xdr:row>
      <xdr:rowOff>71581</xdr:rowOff>
    </xdr:from>
    <xdr:to>
      <xdr:col>13</xdr:col>
      <xdr:colOff>272762</xdr:colOff>
      <xdr:row>14</xdr:row>
      <xdr:rowOff>7792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0473B-2044-9ABB-A382-21F0A2103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289718</xdr:colOff>
      <xdr:row>0</xdr:row>
      <xdr:rowOff>227807</xdr:rowOff>
    </xdr:from>
    <xdr:to>
      <xdr:col>17</xdr:col>
      <xdr:colOff>583406</xdr:colOff>
      <xdr:row>14</xdr:row>
      <xdr:rowOff>2382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AC853-17F1-143A-C53B-79C31984B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369093</xdr:colOff>
      <xdr:row>0</xdr:row>
      <xdr:rowOff>188119</xdr:rowOff>
    </xdr:from>
    <xdr:to>
      <xdr:col>15</xdr:col>
      <xdr:colOff>51593</xdr:colOff>
      <xdr:row>14</xdr:row>
      <xdr:rowOff>105569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F4B21-B557-FECF-9923-8DB536288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23</xdr:row>
      <xdr:rowOff>25400</xdr:rowOff>
    </xdr:from>
    <xdr:to>
      <xdr:col>4</xdr:col>
      <xdr:colOff>22225</xdr:colOff>
      <xdr:row>38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26A34-5161-03E0-10C7-475C0DAEF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23975</xdr:colOff>
      <xdr:row>0</xdr:row>
      <xdr:rowOff>466531</xdr:rowOff>
    </xdr:from>
    <xdr:to>
      <xdr:col>19</xdr:col>
      <xdr:colOff>332404</xdr:colOff>
      <xdr:row>17</xdr:row>
      <xdr:rowOff>97191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CC812F-8771-C614-CE48-FB0068ACB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783167</xdr:colOff>
      <xdr:row>23</xdr:row>
      <xdr:rowOff>22640</xdr:rowOff>
    </xdr:from>
    <xdr:to>
      <xdr:col>17</xdr:col>
      <xdr:colOff>597268</xdr:colOff>
      <xdr:row>38</xdr:row>
      <xdr:rowOff>4970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1F1F05-5BF7-7771-D4EE-95ADBD1B4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3968</xdr:colOff>
      <xdr:row>0</xdr:row>
      <xdr:rowOff>164306</xdr:rowOff>
    </xdr:from>
    <xdr:to>
      <xdr:col>40</xdr:col>
      <xdr:colOff>357187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49A6D6-52BE-F83C-0859-4D7B52783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555624</xdr:colOff>
      <xdr:row>1</xdr:row>
      <xdr:rowOff>12700</xdr:rowOff>
    </xdr:from>
    <xdr:to>
      <xdr:col>50</xdr:col>
      <xdr:colOff>12700</xdr:colOff>
      <xdr:row>33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39F6DD-FE64-5D11-D764-4A9FE54F3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1368425</xdr:colOff>
      <xdr:row>7</xdr:row>
      <xdr:rowOff>107950</xdr:rowOff>
    </xdr:from>
    <xdr:to>
      <xdr:col>8</xdr:col>
      <xdr:colOff>339725</xdr:colOff>
      <xdr:row>22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801658-6A7C-854C-F4A5-D4F946C0D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A920A-36B4-438E-8EA9-9AB5B6122AF3}">
  <dimension ref="A1:XR21"/>
  <sheetViews>
    <sheetView topLeftCell="BK1" zoomScale="80" zoomScaleNormal="80" workbookViewId="0">
      <selection activeCell="CE3" sqref="CE3"/>
    </sheetView>
  </sheetViews>
  <sheetFormatPr defaultRowHeight="14.5" x14ac:dyDescent="0.35"/>
  <cols>
    <col min="2" max="2" width="17.54296875" customWidth="1"/>
    <col min="5" max="5" width="8.1796875" customWidth="1"/>
    <col min="6" max="7" width="9.6328125" customWidth="1"/>
    <col min="8" max="8" width="9.7265625" customWidth="1"/>
  </cols>
  <sheetData>
    <row r="1" spans="1:642" x14ac:dyDescent="0.35">
      <c r="C1" s="28" t="s">
        <v>8</v>
      </c>
      <c r="D1" s="28"/>
      <c r="E1" s="28"/>
      <c r="F1" s="28"/>
      <c r="G1" s="28"/>
      <c r="H1" s="28"/>
      <c r="I1" s="28"/>
      <c r="J1" s="28"/>
      <c r="K1" s="28" t="s">
        <v>22</v>
      </c>
      <c r="L1" s="28"/>
      <c r="M1" s="28"/>
      <c r="N1" s="28"/>
      <c r="O1" s="28"/>
      <c r="P1" s="28"/>
      <c r="Q1" s="28"/>
      <c r="R1" s="28"/>
      <c r="S1" s="28" t="s">
        <v>23</v>
      </c>
      <c r="T1" s="28"/>
      <c r="U1" s="28"/>
      <c r="V1" s="28"/>
      <c r="W1" s="28"/>
      <c r="X1" s="28"/>
      <c r="Y1" s="28"/>
      <c r="AA1" s="28" t="s">
        <v>25</v>
      </c>
      <c r="AB1" s="28"/>
      <c r="AC1" s="28"/>
      <c r="AD1" s="28"/>
      <c r="AE1" s="28"/>
      <c r="AF1" s="28"/>
      <c r="AG1" s="28"/>
      <c r="AH1" s="28"/>
      <c r="AI1" s="28" t="s">
        <v>26</v>
      </c>
      <c r="AJ1" s="28"/>
      <c r="AK1" s="28"/>
      <c r="AL1" s="28"/>
      <c r="AM1" s="28"/>
      <c r="AN1" s="28"/>
      <c r="AO1" s="28"/>
      <c r="AP1" s="28"/>
      <c r="AQ1" s="28" t="s">
        <v>27</v>
      </c>
      <c r="AR1" s="28"/>
      <c r="AS1" s="28"/>
      <c r="AT1" s="28"/>
      <c r="AU1" s="28"/>
      <c r="AV1" s="28"/>
      <c r="AW1" s="28"/>
      <c r="AX1" s="28"/>
      <c r="AY1" s="28" t="s">
        <v>28</v>
      </c>
      <c r="AZ1" s="28"/>
      <c r="BA1" s="28"/>
      <c r="BB1" s="28"/>
      <c r="BC1" s="28"/>
      <c r="BD1" s="28"/>
      <c r="BE1" s="28"/>
      <c r="BF1" s="28"/>
      <c r="BG1" s="28" t="s">
        <v>29</v>
      </c>
      <c r="BH1" s="28"/>
      <c r="BI1" s="28"/>
      <c r="BJ1" s="28"/>
      <c r="BK1" s="28"/>
      <c r="BL1" s="28"/>
      <c r="BM1" s="28"/>
      <c r="BN1" s="28"/>
      <c r="BO1" s="28" t="s">
        <v>30</v>
      </c>
      <c r="BP1" s="28"/>
      <c r="BQ1" s="28"/>
      <c r="BR1" s="28"/>
      <c r="BS1" s="28"/>
      <c r="BT1" s="28"/>
      <c r="BU1" s="28"/>
      <c r="BV1" s="28"/>
      <c r="BW1" s="28" t="s">
        <v>31</v>
      </c>
      <c r="BX1" s="28"/>
      <c r="BY1" s="28"/>
      <c r="BZ1" s="28"/>
      <c r="CA1" s="28"/>
      <c r="CB1" s="28"/>
      <c r="CC1" s="28"/>
      <c r="CD1" s="28"/>
      <c r="CE1" s="28" t="s">
        <v>32</v>
      </c>
      <c r="CF1" s="28"/>
      <c r="CG1" s="28"/>
      <c r="CH1" s="28"/>
      <c r="CI1" s="28"/>
      <c r="CJ1" s="28"/>
      <c r="CK1" s="28"/>
      <c r="CL1" s="28"/>
      <c r="CM1" s="28" t="s">
        <v>33</v>
      </c>
      <c r="CN1" s="28"/>
      <c r="CO1" s="28"/>
      <c r="CP1" s="28"/>
      <c r="CQ1" s="28"/>
      <c r="CR1" s="28"/>
      <c r="CS1" s="28"/>
      <c r="CT1" s="28"/>
      <c r="CU1" s="29" t="s">
        <v>34</v>
      </c>
      <c r="CV1" s="28"/>
      <c r="CW1" s="28"/>
      <c r="CX1" s="28"/>
      <c r="CY1" s="28"/>
      <c r="CZ1" s="28"/>
      <c r="DA1" s="28"/>
      <c r="DB1" s="28"/>
      <c r="DC1" s="28" t="s">
        <v>35</v>
      </c>
      <c r="DD1" s="28"/>
      <c r="DE1" s="28"/>
      <c r="DF1" s="28"/>
      <c r="DG1" s="28"/>
      <c r="DH1" s="28"/>
      <c r="DI1" s="28"/>
      <c r="DJ1" s="28"/>
      <c r="DK1" s="28" t="s">
        <v>36</v>
      </c>
      <c r="DL1" s="28"/>
      <c r="DM1" s="28"/>
      <c r="DN1" s="28"/>
      <c r="DO1" s="28"/>
      <c r="DP1" s="28"/>
      <c r="DQ1" s="28"/>
      <c r="DR1" s="28"/>
      <c r="DS1" s="28" t="s">
        <v>37</v>
      </c>
      <c r="DT1" s="28"/>
      <c r="DU1" s="28"/>
      <c r="DV1" s="28"/>
      <c r="DW1" s="28"/>
      <c r="DX1" s="28"/>
      <c r="DY1" s="28"/>
      <c r="DZ1" s="28"/>
      <c r="EA1" s="28" t="s">
        <v>38</v>
      </c>
      <c r="EB1" s="28"/>
      <c r="EC1" s="28"/>
      <c r="ED1" s="28"/>
      <c r="EE1" s="28"/>
      <c r="EF1" s="28"/>
      <c r="EG1" s="28"/>
      <c r="EH1" s="28"/>
      <c r="EI1" s="28" t="s">
        <v>39</v>
      </c>
      <c r="EJ1" s="28"/>
      <c r="EK1" s="28"/>
      <c r="EL1" s="28"/>
      <c r="EM1" s="28"/>
      <c r="EN1" s="28"/>
      <c r="EO1" s="28"/>
      <c r="EP1" s="28"/>
      <c r="EQ1" s="28" t="s">
        <v>40</v>
      </c>
      <c r="ER1" s="28"/>
      <c r="ES1" s="28"/>
      <c r="ET1" s="28"/>
      <c r="EU1" s="28"/>
      <c r="EV1" s="28"/>
      <c r="EW1" s="28"/>
      <c r="EX1" s="28"/>
      <c r="EY1" s="28" t="s">
        <v>42</v>
      </c>
      <c r="EZ1" s="28"/>
      <c r="FA1" s="28"/>
      <c r="FB1" s="28"/>
      <c r="FC1" s="28"/>
      <c r="FD1" s="28"/>
      <c r="FE1" s="28"/>
      <c r="FF1" s="28"/>
      <c r="FG1" s="28" t="s">
        <v>43</v>
      </c>
      <c r="FH1" s="28"/>
      <c r="FI1" s="28"/>
      <c r="FJ1" s="28"/>
      <c r="FK1" s="28"/>
      <c r="FL1" s="28"/>
      <c r="FM1" s="28"/>
      <c r="FN1" s="28"/>
      <c r="FO1" s="28" t="s">
        <v>44</v>
      </c>
      <c r="FP1" s="28"/>
      <c r="FQ1" s="28"/>
      <c r="FR1" s="28"/>
      <c r="FS1" s="28"/>
      <c r="FT1" s="28"/>
      <c r="FU1" s="28"/>
      <c r="FV1" s="28"/>
      <c r="FW1" s="28" t="s">
        <v>45</v>
      </c>
      <c r="FX1" s="28"/>
      <c r="FY1" s="28"/>
      <c r="FZ1" s="28"/>
      <c r="GA1" s="28"/>
      <c r="GB1" s="28"/>
      <c r="GC1" s="28"/>
      <c r="GD1" s="28"/>
      <c r="GE1" s="28" t="s">
        <v>46</v>
      </c>
      <c r="GF1" s="28"/>
      <c r="GG1" s="28"/>
      <c r="GH1" s="28"/>
      <c r="GI1" s="28"/>
      <c r="GJ1" s="28"/>
      <c r="GK1" s="28"/>
      <c r="GL1" s="28"/>
      <c r="GM1" s="28" t="s">
        <v>47</v>
      </c>
      <c r="GN1" s="28"/>
      <c r="GO1" s="28"/>
      <c r="GP1" s="28"/>
      <c r="GQ1" s="28"/>
      <c r="GR1" s="28"/>
      <c r="GS1" s="28"/>
      <c r="GT1" s="28"/>
      <c r="GU1" s="28" t="s">
        <v>48</v>
      </c>
      <c r="GV1" s="28"/>
      <c r="GW1" s="28"/>
      <c r="GX1" s="28"/>
      <c r="GY1" s="28"/>
      <c r="GZ1" s="28"/>
      <c r="HA1" s="28"/>
      <c r="HB1" s="28"/>
      <c r="HC1" s="28" t="s">
        <v>49</v>
      </c>
      <c r="HD1" s="28"/>
      <c r="HE1" s="28"/>
      <c r="HF1" s="28"/>
      <c r="HG1" s="28"/>
      <c r="HH1" s="28"/>
      <c r="HI1" s="28"/>
      <c r="HJ1" s="28"/>
      <c r="HK1" s="28" t="s">
        <v>50</v>
      </c>
      <c r="HL1" s="28"/>
      <c r="HM1" s="28"/>
      <c r="HN1" s="28"/>
      <c r="HO1" s="28"/>
      <c r="HP1" s="28"/>
      <c r="HQ1" s="28"/>
      <c r="HR1" s="28"/>
      <c r="HS1" s="28" t="s">
        <v>51</v>
      </c>
      <c r="HT1" s="28"/>
      <c r="HU1" s="28"/>
      <c r="HV1" s="28"/>
      <c r="HW1" s="28"/>
      <c r="HX1" s="28"/>
      <c r="HY1" s="28"/>
      <c r="HZ1" s="28"/>
      <c r="IA1" s="28" t="s">
        <v>52</v>
      </c>
      <c r="IB1" s="28"/>
      <c r="IC1" s="28"/>
      <c r="ID1" s="28"/>
      <c r="IE1" s="28"/>
      <c r="IF1" s="28"/>
      <c r="IG1" s="28"/>
      <c r="IH1" s="28"/>
      <c r="II1" s="28" t="s">
        <v>53</v>
      </c>
      <c r="IJ1" s="28"/>
      <c r="IK1" s="28"/>
      <c r="IL1" s="28"/>
      <c r="IM1" s="28"/>
      <c r="IN1" s="28"/>
      <c r="IO1" s="28"/>
      <c r="IP1" s="28"/>
      <c r="IQ1" s="29" t="s">
        <v>54</v>
      </c>
      <c r="IR1" s="28"/>
      <c r="IS1" s="28"/>
      <c r="IT1" s="28"/>
      <c r="IU1" s="28"/>
      <c r="IV1" s="28"/>
      <c r="IW1" s="28"/>
      <c r="IX1" s="28"/>
      <c r="IY1" s="28" t="s">
        <v>55</v>
      </c>
      <c r="IZ1" s="28"/>
      <c r="JA1" s="28"/>
      <c r="JB1" s="28"/>
      <c r="JC1" s="28"/>
      <c r="JD1" s="28"/>
      <c r="JE1" s="28"/>
      <c r="JF1" s="28"/>
      <c r="JG1" s="28" t="s">
        <v>56</v>
      </c>
      <c r="JH1" s="28"/>
      <c r="JI1" s="28"/>
      <c r="JJ1" s="28"/>
      <c r="JK1" s="28"/>
      <c r="JL1" s="28"/>
      <c r="JM1" s="28"/>
      <c r="JN1" s="28"/>
      <c r="JO1" s="28" t="s">
        <v>57</v>
      </c>
      <c r="JP1" s="28"/>
      <c r="JQ1" s="28"/>
      <c r="JR1" s="28"/>
      <c r="JS1" s="28"/>
      <c r="JT1" s="28"/>
      <c r="JU1" s="28"/>
      <c r="JV1" s="28"/>
      <c r="JW1" s="28" t="s">
        <v>58</v>
      </c>
      <c r="JX1" s="28"/>
      <c r="JY1" s="28"/>
      <c r="JZ1" s="28"/>
      <c r="KA1" s="28"/>
      <c r="KB1" s="28"/>
      <c r="KC1" s="28"/>
      <c r="KD1" s="28"/>
      <c r="KE1" s="28" t="s">
        <v>59</v>
      </c>
      <c r="KF1" s="28"/>
      <c r="KG1" s="28"/>
      <c r="KH1" s="28"/>
      <c r="KI1" s="28"/>
      <c r="KJ1" s="28"/>
      <c r="KK1" s="28"/>
      <c r="KL1" s="28"/>
      <c r="KM1" s="28" t="s">
        <v>60</v>
      </c>
      <c r="KN1" s="28"/>
      <c r="KO1" s="28"/>
      <c r="KP1" s="28"/>
      <c r="KQ1" s="28"/>
      <c r="KR1" s="28"/>
      <c r="KS1" s="28"/>
      <c r="KT1" s="28"/>
      <c r="KU1" s="28" t="s">
        <v>61</v>
      </c>
      <c r="KV1" s="28"/>
      <c r="KW1" s="28"/>
      <c r="KX1" s="28"/>
      <c r="KY1" s="28"/>
      <c r="KZ1" s="28"/>
      <c r="LA1" s="28"/>
      <c r="LB1" s="28"/>
      <c r="LC1" s="28" t="s">
        <v>62</v>
      </c>
      <c r="LD1" s="28"/>
      <c r="LE1" s="28"/>
      <c r="LF1" s="28"/>
      <c r="LG1" s="28"/>
      <c r="LH1" s="28"/>
      <c r="LI1" s="28"/>
      <c r="LJ1" s="28"/>
      <c r="LK1" s="28" t="s">
        <v>63</v>
      </c>
      <c r="LL1" s="28"/>
      <c r="LM1" s="28"/>
      <c r="LN1" s="28"/>
      <c r="LO1" s="28"/>
      <c r="LP1" s="28"/>
      <c r="LQ1" s="28"/>
      <c r="LR1" s="28"/>
      <c r="LS1" s="28" t="s">
        <v>64</v>
      </c>
      <c r="LT1" s="28"/>
      <c r="LU1" s="28"/>
      <c r="LV1" s="28"/>
      <c r="LW1" s="28"/>
      <c r="LX1" s="28"/>
      <c r="LY1" s="28"/>
      <c r="LZ1" s="28"/>
      <c r="MA1" s="28" t="s">
        <v>65</v>
      </c>
      <c r="MB1" s="28"/>
      <c r="MC1" s="28"/>
      <c r="MD1" s="28"/>
      <c r="ME1" s="28"/>
      <c r="MF1" s="28"/>
      <c r="MG1" s="28"/>
      <c r="MH1" s="28"/>
      <c r="MI1" s="28" t="s">
        <v>66</v>
      </c>
      <c r="MJ1" s="28"/>
      <c r="MK1" s="28"/>
      <c r="ML1" s="28"/>
      <c r="MM1" s="28"/>
      <c r="MN1" s="28"/>
      <c r="MO1" s="28"/>
      <c r="MP1" s="28"/>
      <c r="MQ1" s="28" t="s">
        <v>67</v>
      </c>
      <c r="MR1" s="28"/>
      <c r="MS1" s="28"/>
      <c r="MT1" s="28"/>
      <c r="MU1" s="28"/>
      <c r="MV1" s="28"/>
      <c r="MW1" s="28"/>
      <c r="MX1" s="28"/>
      <c r="MY1" s="28" t="s">
        <v>68</v>
      </c>
      <c r="MZ1" s="28"/>
      <c r="NA1" s="28"/>
      <c r="NB1" s="28"/>
      <c r="NC1" s="28"/>
      <c r="ND1" s="28"/>
      <c r="NE1" s="28"/>
      <c r="NF1" s="28"/>
      <c r="NG1" s="28" t="s">
        <v>69</v>
      </c>
      <c r="NH1" s="28"/>
      <c r="NI1" s="28"/>
      <c r="NJ1" s="28"/>
      <c r="NK1" s="28"/>
      <c r="NL1" s="28"/>
      <c r="NM1" s="28"/>
      <c r="NN1" s="28"/>
      <c r="NO1" s="28" t="s">
        <v>70</v>
      </c>
      <c r="NP1" s="28"/>
      <c r="NQ1" s="28"/>
      <c r="NR1" s="28"/>
      <c r="NS1" s="28"/>
      <c r="NT1" s="28"/>
      <c r="NU1" s="28"/>
      <c r="NV1" s="28"/>
      <c r="NW1" s="28" t="s">
        <v>71</v>
      </c>
      <c r="NX1" s="28"/>
      <c r="NY1" s="28"/>
      <c r="NZ1" s="28"/>
      <c r="OA1" s="28"/>
      <c r="OB1" s="28"/>
      <c r="OC1" s="28"/>
      <c r="OD1" s="28"/>
      <c r="OE1" s="28" t="s">
        <v>72</v>
      </c>
      <c r="OF1" s="28"/>
      <c r="OG1" s="28"/>
      <c r="OH1" s="28"/>
      <c r="OI1" s="28"/>
      <c r="OJ1" s="28"/>
      <c r="OK1" s="28"/>
      <c r="OL1" s="28"/>
      <c r="OM1" s="28" t="s">
        <v>73</v>
      </c>
      <c r="ON1" s="28"/>
      <c r="OO1" s="28"/>
      <c r="OP1" s="28"/>
      <c r="OQ1" s="28"/>
      <c r="OR1" s="28"/>
      <c r="OS1" s="28"/>
      <c r="OT1" s="28"/>
      <c r="OU1" s="28" t="s">
        <v>74</v>
      </c>
      <c r="OV1" s="28"/>
      <c r="OW1" s="28"/>
      <c r="OX1" s="28"/>
      <c r="OY1" s="28"/>
      <c r="OZ1" s="28"/>
      <c r="PA1" s="28"/>
      <c r="PB1" s="28"/>
      <c r="PC1" s="28" t="s">
        <v>75</v>
      </c>
      <c r="PD1" s="28"/>
      <c r="PE1" s="28"/>
      <c r="PF1" s="28"/>
      <c r="PG1" s="28"/>
      <c r="PH1" s="28"/>
      <c r="PI1" s="28"/>
      <c r="PJ1" s="28"/>
      <c r="PK1" s="28" t="s">
        <v>76</v>
      </c>
      <c r="PL1" s="28"/>
      <c r="PM1" s="28"/>
      <c r="PN1" s="28"/>
      <c r="PO1" s="28"/>
      <c r="PP1" s="28"/>
      <c r="PQ1" s="28"/>
      <c r="PR1" s="28"/>
      <c r="PS1" s="28" t="s">
        <v>77</v>
      </c>
      <c r="PT1" s="28"/>
      <c r="PU1" s="28"/>
      <c r="PV1" s="28"/>
      <c r="PW1" s="28"/>
      <c r="PX1" s="28"/>
      <c r="PY1" s="28"/>
      <c r="PZ1" s="28"/>
      <c r="QA1" s="28" t="s">
        <v>78</v>
      </c>
      <c r="QB1" s="28"/>
      <c r="QC1" s="28"/>
      <c r="QD1" s="28"/>
      <c r="QE1" s="28"/>
      <c r="QF1" s="28"/>
      <c r="QG1" s="28"/>
      <c r="QH1" s="28"/>
      <c r="QI1" s="28" t="s">
        <v>79</v>
      </c>
      <c r="QJ1" s="28"/>
      <c r="QK1" s="28"/>
      <c r="QL1" s="28"/>
      <c r="QM1" s="28"/>
      <c r="QN1" s="28"/>
      <c r="QO1" s="28"/>
      <c r="QP1" s="28"/>
      <c r="QQ1" s="28" t="s">
        <v>80</v>
      </c>
      <c r="QR1" s="28"/>
      <c r="QS1" s="28"/>
      <c r="QT1" s="28"/>
      <c r="QU1" s="28"/>
      <c r="QV1" s="28"/>
      <c r="QW1" s="28"/>
      <c r="QX1" s="28"/>
      <c r="QY1" s="28" t="s">
        <v>81</v>
      </c>
      <c r="QZ1" s="28"/>
      <c r="RA1" s="28"/>
      <c r="RB1" s="28"/>
      <c r="RC1" s="28"/>
      <c r="RD1" s="28"/>
      <c r="RE1" s="28"/>
      <c r="RF1" s="28"/>
      <c r="RG1" s="28" t="s">
        <v>83</v>
      </c>
      <c r="RH1" s="28"/>
      <c r="RI1" s="28"/>
      <c r="RJ1" s="28"/>
      <c r="RK1" s="28"/>
      <c r="RL1" s="28"/>
      <c r="RM1" s="28"/>
      <c r="RN1" s="28"/>
      <c r="RO1" s="28" t="s">
        <v>82</v>
      </c>
      <c r="RP1" s="28"/>
      <c r="RQ1" s="28"/>
      <c r="RR1" s="28"/>
      <c r="RS1" s="28"/>
      <c r="RT1" s="28"/>
      <c r="RU1" s="28"/>
      <c r="RV1" s="28"/>
      <c r="RW1" s="28" t="s">
        <v>84</v>
      </c>
      <c r="RX1" s="28"/>
      <c r="RY1" s="28"/>
      <c r="RZ1" s="28"/>
      <c r="SA1" s="28"/>
      <c r="SB1" s="28"/>
      <c r="SC1" s="28"/>
      <c r="SD1" s="28"/>
      <c r="SE1" s="28" t="s">
        <v>85</v>
      </c>
      <c r="SF1" s="28"/>
      <c r="SG1" s="28"/>
      <c r="SH1" s="28"/>
      <c r="SI1" s="28"/>
      <c r="SJ1" s="28"/>
      <c r="SK1" s="28"/>
      <c r="SL1" s="28"/>
      <c r="SM1" s="28" t="s">
        <v>86</v>
      </c>
      <c r="SN1" s="28"/>
      <c r="SO1" s="28"/>
      <c r="SP1" s="28"/>
      <c r="SQ1" s="28"/>
      <c r="SR1" s="28"/>
      <c r="SS1" s="28"/>
      <c r="ST1" s="28"/>
      <c r="SU1" s="28" t="s">
        <v>87</v>
      </c>
      <c r="SV1" s="28"/>
      <c r="SW1" s="28"/>
      <c r="SX1" s="28"/>
      <c r="SY1" s="28"/>
      <c r="SZ1" s="28"/>
      <c r="TA1" s="28"/>
      <c r="TB1" s="28"/>
      <c r="TC1" s="28" t="s">
        <v>88</v>
      </c>
      <c r="TD1" s="28"/>
      <c r="TE1" s="28"/>
      <c r="TF1" s="28"/>
      <c r="TG1" s="28"/>
      <c r="TH1" s="28"/>
      <c r="TI1" s="28"/>
      <c r="TJ1" s="28"/>
      <c r="TK1" s="28" t="s">
        <v>114</v>
      </c>
      <c r="TL1" s="28"/>
      <c r="TM1" s="28"/>
      <c r="TN1" s="28"/>
      <c r="TO1" s="28"/>
      <c r="TP1" s="28"/>
      <c r="TQ1" s="28"/>
      <c r="TR1" s="28"/>
      <c r="TS1" s="28" t="s">
        <v>115</v>
      </c>
      <c r="TT1" s="28"/>
      <c r="TU1" s="28"/>
      <c r="TV1" s="28"/>
      <c r="TW1" s="28"/>
      <c r="TX1" s="28"/>
      <c r="TY1" s="28"/>
      <c r="TZ1" s="28"/>
      <c r="UA1" s="28" t="s">
        <v>116</v>
      </c>
      <c r="UB1" s="28"/>
      <c r="UC1" s="28"/>
      <c r="UD1" s="28"/>
      <c r="UE1" s="28"/>
      <c r="UF1" s="28"/>
      <c r="UG1" s="28"/>
      <c r="UH1" s="28"/>
      <c r="UI1" s="28" t="s">
        <v>117</v>
      </c>
      <c r="UJ1" s="28"/>
      <c r="UK1" s="28"/>
      <c r="UL1" s="28"/>
      <c r="UM1" s="28"/>
      <c r="UN1" s="28"/>
      <c r="UO1" s="28"/>
      <c r="UP1" s="28"/>
      <c r="UQ1" s="28" t="s">
        <v>118</v>
      </c>
      <c r="UR1" s="28"/>
      <c r="US1" s="28"/>
      <c r="UT1" s="28"/>
      <c r="UU1" s="28"/>
      <c r="UV1" s="28"/>
      <c r="UW1" s="28"/>
      <c r="UX1" s="28"/>
      <c r="UY1" s="28" t="s">
        <v>119</v>
      </c>
      <c r="UZ1" s="28"/>
      <c r="VA1" s="28"/>
      <c r="VB1" s="28"/>
      <c r="VC1" s="28"/>
      <c r="VD1" s="28"/>
      <c r="VE1" s="28"/>
      <c r="VF1" s="28"/>
      <c r="VG1" s="28" t="s">
        <v>120</v>
      </c>
      <c r="VH1" s="28"/>
      <c r="VI1" s="28"/>
      <c r="VJ1" s="28"/>
      <c r="VK1" s="28"/>
      <c r="VL1" s="28"/>
      <c r="VM1" s="28"/>
      <c r="VN1" s="28"/>
      <c r="VO1" s="28" t="s">
        <v>121</v>
      </c>
      <c r="VP1" s="28"/>
      <c r="VQ1" s="28"/>
      <c r="VR1" s="28"/>
      <c r="VS1" s="28"/>
      <c r="VT1" s="28"/>
      <c r="VU1" s="28"/>
      <c r="VV1" s="28"/>
      <c r="VW1" s="28" t="s">
        <v>122</v>
      </c>
      <c r="VX1" s="28"/>
      <c r="VY1" s="28"/>
      <c r="VZ1" s="28"/>
      <c r="WA1" s="28"/>
      <c r="WB1" s="28"/>
      <c r="WC1" s="28"/>
      <c r="WD1" s="28"/>
      <c r="WE1" s="28" t="s">
        <v>123</v>
      </c>
      <c r="WF1" s="28"/>
      <c r="WG1" s="28"/>
      <c r="WH1" s="28"/>
      <c r="WI1" s="28"/>
      <c r="WJ1" s="28"/>
      <c r="WK1" s="28"/>
      <c r="WL1" s="28"/>
      <c r="WM1" s="28" t="s">
        <v>124</v>
      </c>
      <c r="WN1" s="28"/>
      <c r="WO1" s="28"/>
      <c r="WP1" s="28"/>
      <c r="WQ1" s="28"/>
      <c r="WR1" s="28"/>
      <c r="WS1" s="28"/>
      <c r="WT1" s="28"/>
      <c r="WU1" s="28" t="s">
        <v>125</v>
      </c>
      <c r="WV1" s="28"/>
      <c r="WW1" s="28"/>
      <c r="WX1" s="28"/>
      <c r="WY1" s="28"/>
      <c r="WZ1" s="28"/>
      <c r="XA1" s="28"/>
      <c r="XB1" s="28"/>
      <c r="XC1" s="28" t="s">
        <v>126</v>
      </c>
      <c r="XD1" s="28"/>
      <c r="XE1" s="28"/>
      <c r="XF1" s="28"/>
      <c r="XG1" s="28"/>
      <c r="XH1" s="28"/>
      <c r="XI1" s="28"/>
      <c r="XJ1" s="28"/>
      <c r="XK1" s="28" t="s">
        <v>127</v>
      </c>
      <c r="XL1" s="28"/>
      <c r="XM1" s="28"/>
      <c r="XN1" s="28"/>
      <c r="XO1" s="28"/>
      <c r="XP1" s="28"/>
      <c r="XQ1" s="28"/>
      <c r="XR1" s="28"/>
    </row>
    <row r="2" spans="1:642" ht="24.5" x14ac:dyDescent="0.35">
      <c r="A2">
        <v>0</v>
      </c>
      <c r="B2" t="s">
        <v>0</v>
      </c>
      <c r="C2" s="1" t="s">
        <v>1</v>
      </c>
      <c r="D2" s="1" t="s">
        <v>2</v>
      </c>
      <c r="E2" s="3" t="s">
        <v>3</v>
      </c>
      <c r="F2" s="1" t="s">
        <v>4</v>
      </c>
      <c r="G2" s="2" t="s">
        <v>24</v>
      </c>
      <c r="H2" s="1" t="s">
        <v>6</v>
      </c>
      <c r="I2" s="1" t="s">
        <v>5</v>
      </c>
      <c r="J2" s="1" t="s">
        <v>7</v>
      </c>
      <c r="K2" s="1" t="s">
        <v>1</v>
      </c>
      <c r="L2" s="1" t="s">
        <v>2</v>
      </c>
      <c r="M2" s="3" t="s">
        <v>3</v>
      </c>
      <c r="N2" s="1" t="s">
        <v>4</v>
      </c>
      <c r="O2" s="1" t="s">
        <v>24</v>
      </c>
      <c r="P2" s="1" t="s">
        <v>6</v>
      </c>
      <c r="Q2" s="1" t="s">
        <v>5</v>
      </c>
      <c r="R2" s="1" t="s">
        <v>7</v>
      </c>
      <c r="S2" s="1" t="s">
        <v>1</v>
      </c>
      <c r="T2" s="1" t="s">
        <v>2</v>
      </c>
      <c r="U2" s="3" t="s">
        <v>3</v>
      </c>
      <c r="V2" s="1" t="s">
        <v>4</v>
      </c>
      <c r="W2" s="1" t="s">
        <v>24</v>
      </c>
      <c r="X2" s="1" t="s">
        <v>6</v>
      </c>
      <c r="Y2" s="1" t="s">
        <v>5</v>
      </c>
      <c r="Z2" s="1" t="s">
        <v>7</v>
      </c>
      <c r="AA2" s="1" t="s">
        <v>1</v>
      </c>
      <c r="AB2" s="1" t="s">
        <v>2</v>
      </c>
      <c r="AC2" s="3" t="s">
        <v>3</v>
      </c>
      <c r="AD2" s="1" t="s">
        <v>4</v>
      </c>
      <c r="AE2" s="1" t="s">
        <v>24</v>
      </c>
      <c r="AF2" s="1" t="s">
        <v>6</v>
      </c>
      <c r="AG2" s="1" t="s">
        <v>5</v>
      </c>
      <c r="AH2" s="1" t="s">
        <v>7</v>
      </c>
      <c r="AI2" s="1" t="s">
        <v>1</v>
      </c>
      <c r="AJ2" s="1" t="s">
        <v>2</v>
      </c>
      <c r="AK2" s="3" t="s">
        <v>3</v>
      </c>
      <c r="AL2" s="1" t="s">
        <v>4</v>
      </c>
      <c r="AM2" s="1" t="s">
        <v>24</v>
      </c>
      <c r="AN2" s="1" t="s">
        <v>6</v>
      </c>
      <c r="AO2" s="1" t="s">
        <v>5</v>
      </c>
      <c r="AP2" s="1" t="s">
        <v>7</v>
      </c>
      <c r="AQ2" s="1" t="s">
        <v>1</v>
      </c>
      <c r="AR2" s="1" t="s">
        <v>2</v>
      </c>
      <c r="AS2" s="3" t="s">
        <v>3</v>
      </c>
      <c r="AT2" s="1" t="s">
        <v>4</v>
      </c>
      <c r="AU2" s="1" t="s">
        <v>24</v>
      </c>
      <c r="AV2" s="1" t="s">
        <v>6</v>
      </c>
      <c r="AW2" s="1" t="s">
        <v>5</v>
      </c>
      <c r="AX2" s="1" t="s">
        <v>7</v>
      </c>
      <c r="AY2" s="1" t="s">
        <v>1</v>
      </c>
      <c r="AZ2" s="1" t="s">
        <v>2</v>
      </c>
      <c r="BA2" s="3" t="s">
        <v>3</v>
      </c>
      <c r="BB2" s="1" t="s">
        <v>4</v>
      </c>
      <c r="BC2" s="1" t="s">
        <v>24</v>
      </c>
      <c r="BD2" s="1" t="s">
        <v>6</v>
      </c>
      <c r="BE2" s="1" t="s">
        <v>5</v>
      </c>
      <c r="BF2" s="1" t="s">
        <v>7</v>
      </c>
      <c r="BG2" s="1" t="s">
        <v>1</v>
      </c>
      <c r="BH2" s="1" t="s">
        <v>2</v>
      </c>
      <c r="BI2" s="3" t="s">
        <v>3</v>
      </c>
      <c r="BJ2" s="1" t="s">
        <v>4</v>
      </c>
      <c r="BK2" s="1" t="s">
        <v>24</v>
      </c>
      <c r="BL2" s="1" t="s">
        <v>6</v>
      </c>
      <c r="BM2" s="1" t="s">
        <v>5</v>
      </c>
      <c r="BN2" s="1" t="s">
        <v>7</v>
      </c>
      <c r="BO2" s="1" t="s">
        <v>1</v>
      </c>
      <c r="BP2" s="1" t="s">
        <v>2</v>
      </c>
      <c r="BQ2" s="3" t="s">
        <v>3</v>
      </c>
      <c r="BR2" s="1" t="s">
        <v>4</v>
      </c>
      <c r="BS2" s="1" t="s">
        <v>24</v>
      </c>
      <c r="BT2" s="1" t="s">
        <v>6</v>
      </c>
      <c r="BU2" s="1" t="s">
        <v>5</v>
      </c>
      <c r="BV2" s="1" t="s">
        <v>7</v>
      </c>
      <c r="BW2" s="1" t="s">
        <v>1</v>
      </c>
      <c r="BX2" s="1" t="s">
        <v>2</v>
      </c>
      <c r="BY2" s="3" t="s">
        <v>3</v>
      </c>
      <c r="BZ2" s="1" t="s">
        <v>4</v>
      </c>
      <c r="CA2" s="1" t="s">
        <v>24</v>
      </c>
      <c r="CB2" s="1" t="s">
        <v>6</v>
      </c>
      <c r="CC2" s="1" t="s">
        <v>5</v>
      </c>
      <c r="CD2" s="1" t="s">
        <v>7</v>
      </c>
      <c r="CE2" s="1" t="s">
        <v>1</v>
      </c>
      <c r="CF2" s="1" t="s">
        <v>2</v>
      </c>
      <c r="CG2" s="3" t="s">
        <v>3</v>
      </c>
      <c r="CH2" s="1" t="s">
        <v>4</v>
      </c>
      <c r="CI2" s="1" t="s">
        <v>24</v>
      </c>
      <c r="CJ2" s="1" t="s">
        <v>6</v>
      </c>
      <c r="CK2" s="1" t="s">
        <v>5</v>
      </c>
      <c r="CL2" s="1" t="s">
        <v>7</v>
      </c>
      <c r="CM2" s="1" t="s">
        <v>1</v>
      </c>
      <c r="CN2" s="1" t="s">
        <v>2</v>
      </c>
      <c r="CO2" s="3" t="s">
        <v>3</v>
      </c>
      <c r="CP2" s="1" t="s">
        <v>4</v>
      </c>
      <c r="CQ2" s="1" t="s">
        <v>24</v>
      </c>
      <c r="CR2" s="1" t="s">
        <v>6</v>
      </c>
      <c r="CS2" s="1" t="s">
        <v>5</v>
      </c>
      <c r="CT2" s="1" t="s">
        <v>7</v>
      </c>
      <c r="CU2" s="1" t="s">
        <v>1</v>
      </c>
      <c r="CV2" s="1" t="s">
        <v>2</v>
      </c>
      <c r="CW2" s="3" t="s">
        <v>3</v>
      </c>
      <c r="CX2" s="1" t="s">
        <v>4</v>
      </c>
      <c r="CY2" s="1" t="s">
        <v>24</v>
      </c>
      <c r="CZ2" s="1" t="s">
        <v>6</v>
      </c>
      <c r="DA2" s="1" t="s">
        <v>5</v>
      </c>
      <c r="DB2" s="1" t="s">
        <v>7</v>
      </c>
      <c r="DC2" s="1" t="s">
        <v>1</v>
      </c>
      <c r="DD2" s="1" t="s">
        <v>2</v>
      </c>
      <c r="DE2" s="3" t="s">
        <v>3</v>
      </c>
      <c r="DF2" s="1" t="s">
        <v>4</v>
      </c>
      <c r="DG2" s="1" t="s">
        <v>24</v>
      </c>
      <c r="DH2" s="1" t="s">
        <v>6</v>
      </c>
      <c r="DI2" s="1" t="s">
        <v>5</v>
      </c>
      <c r="DJ2" s="1" t="s">
        <v>7</v>
      </c>
      <c r="DK2" s="1" t="s">
        <v>1</v>
      </c>
      <c r="DL2" s="1" t="s">
        <v>2</v>
      </c>
      <c r="DM2" s="3" t="s">
        <v>3</v>
      </c>
      <c r="DN2" s="1" t="s">
        <v>4</v>
      </c>
      <c r="DO2" s="1" t="s">
        <v>24</v>
      </c>
      <c r="DP2" s="1" t="s">
        <v>6</v>
      </c>
      <c r="DQ2" s="1" t="s">
        <v>5</v>
      </c>
      <c r="DR2" s="1" t="s">
        <v>7</v>
      </c>
      <c r="DS2" s="1" t="s">
        <v>1</v>
      </c>
      <c r="DT2" s="1" t="s">
        <v>2</v>
      </c>
      <c r="DU2" s="3" t="s">
        <v>3</v>
      </c>
      <c r="DV2" s="1" t="s">
        <v>4</v>
      </c>
      <c r="DW2" s="1" t="s">
        <v>24</v>
      </c>
      <c r="DX2" s="1" t="s">
        <v>6</v>
      </c>
      <c r="DY2" s="1" t="s">
        <v>5</v>
      </c>
      <c r="DZ2" s="1" t="s">
        <v>7</v>
      </c>
      <c r="EA2" s="1" t="s">
        <v>1</v>
      </c>
      <c r="EB2" s="1" t="s">
        <v>2</v>
      </c>
      <c r="EC2" s="3" t="s">
        <v>3</v>
      </c>
      <c r="ED2" s="1" t="s">
        <v>4</v>
      </c>
      <c r="EE2" s="1" t="s">
        <v>24</v>
      </c>
      <c r="EF2" s="1" t="s">
        <v>6</v>
      </c>
      <c r="EG2" s="1" t="s">
        <v>5</v>
      </c>
      <c r="EH2" s="1" t="s">
        <v>7</v>
      </c>
      <c r="EI2" s="1" t="s">
        <v>1</v>
      </c>
      <c r="EJ2" s="1" t="s">
        <v>2</v>
      </c>
      <c r="EK2" s="3" t="s">
        <v>3</v>
      </c>
      <c r="EL2" s="1" t="s">
        <v>4</v>
      </c>
      <c r="EM2" s="1" t="s">
        <v>24</v>
      </c>
      <c r="EN2" s="1" t="s">
        <v>6</v>
      </c>
      <c r="EO2" s="1" t="s">
        <v>5</v>
      </c>
      <c r="EP2" s="1" t="s">
        <v>7</v>
      </c>
      <c r="EQ2" s="1" t="s">
        <v>1</v>
      </c>
      <c r="ER2" s="1" t="s">
        <v>2</v>
      </c>
      <c r="ES2" s="3" t="s">
        <v>3</v>
      </c>
      <c r="ET2" s="1" t="s">
        <v>4</v>
      </c>
      <c r="EU2" s="1" t="s">
        <v>24</v>
      </c>
      <c r="EV2" s="1" t="s">
        <v>6</v>
      </c>
      <c r="EW2" s="1" t="s">
        <v>5</v>
      </c>
      <c r="EX2" s="1" t="s">
        <v>7</v>
      </c>
      <c r="EY2" s="1" t="s">
        <v>1</v>
      </c>
      <c r="EZ2" s="1" t="s">
        <v>2</v>
      </c>
      <c r="FA2" s="3" t="s">
        <v>3</v>
      </c>
      <c r="FB2" s="1" t="s">
        <v>4</v>
      </c>
      <c r="FC2" s="1" t="s">
        <v>24</v>
      </c>
      <c r="FD2" s="1" t="s">
        <v>6</v>
      </c>
      <c r="FE2" s="1" t="s">
        <v>5</v>
      </c>
      <c r="FF2" s="1" t="s">
        <v>7</v>
      </c>
      <c r="FG2" s="1" t="s">
        <v>1</v>
      </c>
      <c r="FH2" s="1" t="s">
        <v>2</v>
      </c>
      <c r="FI2" s="3" t="s">
        <v>3</v>
      </c>
      <c r="FJ2" s="1" t="s">
        <v>4</v>
      </c>
      <c r="FK2" s="1" t="s">
        <v>24</v>
      </c>
      <c r="FL2" s="1" t="s">
        <v>6</v>
      </c>
      <c r="FM2" s="1" t="s">
        <v>5</v>
      </c>
      <c r="FN2" s="1" t="s">
        <v>7</v>
      </c>
      <c r="FO2" s="1" t="s">
        <v>1</v>
      </c>
      <c r="FP2" s="1" t="s">
        <v>2</v>
      </c>
      <c r="FQ2" s="3" t="s">
        <v>3</v>
      </c>
      <c r="FR2" s="1" t="s">
        <v>4</v>
      </c>
      <c r="FS2" s="1" t="s">
        <v>24</v>
      </c>
      <c r="FT2" s="1" t="s">
        <v>6</v>
      </c>
      <c r="FU2" s="1" t="s">
        <v>5</v>
      </c>
      <c r="FV2" s="1" t="s">
        <v>7</v>
      </c>
      <c r="FW2" s="1" t="s">
        <v>1</v>
      </c>
      <c r="FX2" s="1" t="s">
        <v>2</v>
      </c>
      <c r="FY2" s="3" t="s">
        <v>3</v>
      </c>
      <c r="FZ2" s="1" t="s">
        <v>4</v>
      </c>
      <c r="GA2" s="1" t="s">
        <v>24</v>
      </c>
      <c r="GB2" s="1" t="s">
        <v>6</v>
      </c>
      <c r="GC2" s="1" t="s">
        <v>5</v>
      </c>
      <c r="GD2" s="1" t="s">
        <v>7</v>
      </c>
      <c r="GE2" s="1" t="s">
        <v>1</v>
      </c>
      <c r="GF2" s="1" t="s">
        <v>2</v>
      </c>
      <c r="GG2" s="3" t="s">
        <v>3</v>
      </c>
      <c r="GH2" s="1" t="s">
        <v>4</v>
      </c>
      <c r="GI2" s="1" t="s">
        <v>24</v>
      </c>
      <c r="GJ2" s="1" t="s">
        <v>6</v>
      </c>
      <c r="GK2" s="1" t="s">
        <v>5</v>
      </c>
      <c r="GL2" s="1" t="s">
        <v>7</v>
      </c>
      <c r="GM2" s="1" t="s">
        <v>1</v>
      </c>
      <c r="GN2" s="1" t="s">
        <v>2</v>
      </c>
      <c r="GO2" s="3" t="s">
        <v>3</v>
      </c>
      <c r="GP2" s="1" t="s">
        <v>4</v>
      </c>
      <c r="GQ2" s="1" t="s">
        <v>24</v>
      </c>
      <c r="GR2" s="1" t="s">
        <v>6</v>
      </c>
      <c r="GS2" s="1" t="s">
        <v>5</v>
      </c>
      <c r="GT2" s="1" t="s">
        <v>7</v>
      </c>
      <c r="GU2" s="1" t="s">
        <v>1</v>
      </c>
      <c r="GV2" s="1" t="s">
        <v>2</v>
      </c>
      <c r="GW2" s="3" t="s">
        <v>3</v>
      </c>
      <c r="GX2" s="1" t="s">
        <v>4</v>
      </c>
      <c r="GY2" s="1" t="s">
        <v>24</v>
      </c>
      <c r="GZ2" s="1" t="s">
        <v>6</v>
      </c>
      <c r="HA2" s="1" t="s">
        <v>5</v>
      </c>
      <c r="HB2" s="1" t="s">
        <v>7</v>
      </c>
      <c r="HC2" s="1" t="s">
        <v>1</v>
      </c>
      <c r="HD2" s="1" t="s">
        <v>2</v>
      </c>
      <c r="HE2" s="3" t="s">
        <v>3</v>
      </c>
      <c r="HF2" s="1" t="s">
        <v>4</v>
      </c>
      <c r="HG2" s="1" t="s">
        <v>24</v>
      </c>
      <c r="HH2" s="1" t="s">
        <v>6</v>
      </c>
      <c r="HI2" s="1" t="s">
        <v>5</v>
      </c>
      <c r="HJ2" s="1" t="s">
        <v>7</v>
      </c>
      <c r="HK2" s="1" t="s">
        <v>1</v>
      </c>
      <c r="HL2" s="1" t="s">
        <v>2</v>
      </c>
      <c r="HM2" s="3" t="s">
        <v>3</v>
      </c>
      <c r="HN2" s="1" t="s">
        <v>4</v>
      </c>
      <c r="HO2" s="1" t="s">
        <v>24</v>
      </c>
      <c r="HP2" s="1" t="s">
        <v>6</v>
      </c>
      <c r="HQ2" s="1" t="s">
        <v>5</v>
      </c>
      <c r="HR2" s="1" t="s">
        <v>7</v>
      </c>
      <c r="HS2" s="1" t="s">
        <v>1</v>
      </c>
      <c r="HT2" s="1" t="s">
        <v>2</v>
      </c>
      <c r="HU2" s="3" t="s">
        <v>3</v>
      </c>
      <c r="HV2" s="1" t="s">
        <v>4</v>
      </c>
      <c r="HW2" s="1" t="s">
        <v>24</v>
      </c>
      <c r="HX2" s="1" t="s">
        <v>6</v>
      </c>
      <c r="HY2" s="1" t="s">
        <v>5</v>
      </c>
      <c r="HZ2" s="1" t="s">
        <v>7</v>
      </c>
      <c r="IA2" s="1" t="s">
        <v>1</v>
      </c>
      <c r="IB2" s="1" t="s">
        <v>2</v>
      </c>
      <c r="IC2" s="3" t="s">
        <v>3</v>
      </c>
      <c r="ID2" s="1" t="s">
        <v>4</v>
      </c>
      <c r="IE2" s="1" t="s">
        <v>24</v>
      </c>
      <c r="IF2" s="1" t="s">
        <v>6</v>
      </c>
      <c r="IG2" s="1" t="s">
        <v>5</v>
      </c>
      <c r="IH2" s="1" t="s">
        <v>7</v>
      </c>
      <c r="II2" s="1" t="s">
        <v>1</v>
      </c>
      <c r="IJ2" s="1" t="s">
        <v>2</v>
      </c>
      <c r="IK2" s="3" t="s">
        <v>3</v>
      </c>
      <c r="IL2" s="1" t="s">
        <v>4</v>
      </c>
      <c r="IM2" s="1" t="s">
        <v>24</v>
      </c>
      <c r="IN2" s="1" t="s">
        <v>6</v>
      </c>
      <c r="IO2" s="1" t="s">
        <v>5</v>
      </c>
      <c r="IP2" s="1" t="s">
        <v>7</v>
      </c>
      <c r="IQ2" s="1" t="s">
        <v>1</v>
      </c>
      <c r="IR2" s="1" t="s">
        <v>2</v>
      </c>
      <c r="IS2" s="3" t="s">
        <v>3</v>
      </c>
      <c r="IT2" s="1" t="s">
        <v>4</v>
      </c>
      <c r="IU2" s="1" t="s">
        <v>24</v>
      </c>
      <c r="IV2" s="1" t="s">
        <v>6</v>
      </c>
      <c r="IW2" s="1" t="s">
        <v>5</v>
      </c>
      <c r="IX2" s="1" t="s">
        <v>7</v>
      </c>
      <c r="IY2" s="1" t="s">
        <v>1</v>
      </c>
      <c r="IZ2" s="1" t="s">
        <v>2</v>
      </c>
      <c r="JA2" s="3" t="s">
        <v>3</v>
      </c>
      <c r="JB2" s="1" t="s">
        <v>4</v>
      </c>
      <c r="JC2" s="1" t="s">
        <v>24</v>
      </c>
      <c r="JD2" s="1" t="s">
        <v>6</v>
      </c>
      <c r="JE2" s="1" t="s">
        <v>5</v>
      </c>
      <c r="JF2" s="1" t="s">
        <v>7</v>
      </c>
      <c r="JG2" s="1" t="s">
        <v>1</v>
      </c>
      <c r="JH2" s="1" t="s">
        <v>2</v>
      </c>
      <c r="JI2" s="3" t="s">
        <v>3</v>
      </c>
      <c r="JJ2" s="1" t="s">
        <v>4</v>
      </c>
      <c r="JK2" s="1" t="s">
        <v>24</v>
      </c>
      <c r="JL2" s="1" t="s">
        <v>6</v>
      </c>
      <c r="JM2" s="1" t="s">
        <v>5</v>
      </c>
      <c r="JN2" s="1" t="s">
        <v>7</v>
      </c>
      <c r="JO2" s="1" t="s">
        <v>1</v>
      </c>
      <c r="JP2" s="1" t="s">
        <v>2</v>
      </c>
      <c r="JQ2" s="3" t="s">
        <v>3</v>
      </c>
      <c r="JR2" s="1" t="s">
        <v>4</v>
      </c>
      <c r="JS2" s="1" t="s">
        <v>24</v>
      </c>
      <c r="JT2" s="1" t="s">
        <v>6</v>
      </c>
      <c r="JU2" s="1" t="s">
        <v>5</v>
      </c>
      <c r="JV2" s="1" t="s">
        <v>7</v>
      </c>
      <c r="JW2" s="1" t="s">
        <v>1</v>
      </c>
      <c r="JX2" s="1" t="s">
        <v>2</v>
      </c>
      <c r="JY2" s="3" t="s">
        <v>3</v>
      </c>
      <c r="JZ2" s="1" t="s">
        <v>4</v>
      </c>
      <c r="KA2" s="1" t="s">
        <v>24</v>
      </c>
      <c r="KB2" s="1" t="s">
        <v>6</v>
      </c>
      <c r="KC2" s="1" t="s">
        <v>5</v>
      </c>
      <c r="KD2" s="1" t="s">
        <v>7</v>
      </c>
      <c r="KE2" s="1" t="s">
        <v>1</v>
      </c>
      <c r="KF2" s="1" t="s">
        <v>2</v>
      </c>
      <c r="KG2" s="3" t="s">
        <v>3</v>
      </c>
      <c r="KH2" s="1" t="s">
        <v>4</v>
      </c>
      <c r="KI2" s="1" t="s">
        <v>24</v>
      </c>
      <c r="KJ2" s="1" t="s">
        <v>6</v>
      </c>
      <c r="KK2" s="1" t="s">
        <v>5</v>
      </c>
      <c r="KL2" s="1" t="s">
        <v>7</v>
      </c>
      <c r="KM2" s="1" t="s">
        <v>1</v>
      </c>
      <c r="KN2" s="1" t="s">
        <v>2</v>
      </c>
      <c r="KO2" s="3" t="s">
        <v>3</v>
      </c>
      <c r="KP2" s="1" t="s">
        <v>4</v>
      </c>
      <c r="KQ2" s="1" t="s">
        <v>24</v>
      </c>
      <c r="KR2" s="1" t="s">
        <v>6</v>
      </c>
      <c r="KS2" s="1" t="s">
        <v>5</v>
      </c>
      <c r="KT2" s="1" t="s">
        <v>7</v>
      </c>
      <c r="KU2" s="1" t="s">
        <v>1</v>
      </c>
      <c r="KV2" s="1" t="s">
        <v>2</v>
      </c>
      <c r="KW2" s="3" t="s">
        <v>3</v>
      </c>
      <c r="KX2" s="1" t="s">
        <v>4</v>
      </c>
      <c r="KY2" s="1" t="s">
        <v>24</v>
      </c>
      <c r="KZ2" s="1" t="s">
        <v>6</v>
      </c>
      <c r="LA2" s="1" t="s">
        <v>5</v>
      </c>
      <c r="LB2" s="1" t="s">
        <v>7</v>
      </c>
      <c r="LC2" s="1" t="s">
        <v>1</v>
      </c>
      <c r="LD2" s="1" t="s">
        <v>2</v>
      </c>
      <c r="LE2" s="3" t="s">
        <v>3</v>
      </c>
      <c r="LF2" s="1" t="s">
        <v>4</v>
      </c>
      <c r="LG2" s="1" t="s">
        <v>24</v>
      </c>
      <c r="LH2" s="1" t="s">
        <v>6</v>
      </c>
      <c r="LI2" s="1" t="s">
        <v>5</v>
      </c>
      <c r="LJ2" s="1" t="s">
        <v>7</v>
      </c>
      <c r="LK2" s="1" t="s">
        <v>1</v>
      </c>
      <c r="LL2" s="1" t="s">
        <v>2</v>
      </c>
      <c r="LM2" s="3" t="s">
        <v>3</v>
      </c>
      <c r="LN2" s="1" t="s">
        <v>4</v>
      </c>
      <c r="LO2" s="1" t="s">
        <v>24</v>
      </c>
      <c r="LP2" s="1" t="s">
        <v>6</v>
      </c>
      <c r="LQ2" s="1" t="s">
        <v>5</v>
      </c>
      <c r="LR2" s="1" t="s">
        <v>7</v>
      </c>
      <c r="LS2" s="1" t="s">
        <v>1</v>
      </c>
      <c r="LT2" s="1" t="s">
        <v>2</v>
      </c>
      <c r="LU2" s="3" t="s">
        <v>3</v>
      </c>
      <c r="LV2" s="1" t="s">
        <v>4</v>
      </c>
      <c r="LW2" s="1" t="s">
        <v>24</v>
      </c>
      <c r="LX2" s="1" t="s">
        <v>6</v>
      </c>
      <c r="LY2" s="1" t="s">
        <v>5</v>
      </c>
      <c r="LZ2" s="1" t="s">
        <v>7</v>
      </c>
      <c r="MA2" s="1" t="s">
        <v>1</v>
      </c>
      <c r="MB2" s="1" t="s">
        <v>2</v>
      </c>
      <c r="MC2" s="3" t="s">
        <v>3</v>
      </c>
      <c r="MD2" s="1" t="s">
        <v>4</v>
      </c>
      <c r="ME2" s="1" t="s">
        <v>24</v>
      </c>
      <c r="MF2" s="1" t="s">
        <v>6</v>
      </c>
      <c r="MG2" s="1" t="s">
        <v>5</v>
      </c>
      <c r="MH2" s="1" t="s">
        <v>7</v>
      </c>
      <c r="MI2" s="1" t="s">
        <v>1</v>
      </c>
      <c r="MJ2" s="1" t="s">
        <v>2</v>
      </c>
      <c r="MK2" s="3" t="s">
        <v>3</v>
      </c>
      <c r="ML2" s="1" t="s">
        <v>4</v>
      </c>
      <c r="MM2" s="1" t="s">
        <v>24</v>
      </c>
      <c r="MN2" s="1" t="s">
        <v>6</v>
      </c>
      <c r="MO2" s="1" t="s">
        <v>5</v>
      </c>
      <c r="MP2" s="1" t="s">
        <v>7</v>
      </c>
      <c r="MQ2" s="1" t="s">
        <v>1</v>
      </c>
      <c r="MR2" s="1" t="s">
        <v>2</v>
      </c>
      <c r="MS2" s="3" t="s">
        <v>3</v>
      </c>
      <c r="MT2" s="1" t="s">
        <v>4</v>
      </c>
      <c r="MU2" s="1" t="s">
        <v>24</v>
      </c>
      <c r="MV2" s="1" t="s">
        <v>6</v>
      </c>
      <c r="MW2" s="1" t="s">
        <v>5</v>
      </c>
      <c r="MX2" s="1" t="s">
        <v>7</v>
      </c>
      <c r="MY2" s="1" t="s">
        <v>1</v>
      </c>
      <c r="MZ2" s="1" t="s">
        <v>2</v>
      </c>
      <c r="NA2" s="3" t="s">
        <v>3</v>
      </c>
      <c r="NB2" s="1" t="s">
        <v>4</v>
      </c>
      <c r="NC2" s="1" t="s">
        <v>24</v>
      </c>
      <c r="ND2" s="1" t="s">
        <v>6</v>
      </c>
      <c r="NE2" s="1" t="s">
        <v>5</v>
      </c>
      <c r="NF2" s="1" t="s">
        <v>7</v>
      </c>
      <c r="NG2" s="1" t="s">
        <v>1</v>
      </c>
      <c r="NH2" s="1" t="s">
        <v>2</v>
      </c>
      <c r="NI2" s="3" t="s">
        <v>3</v>
      </c>
      <c r="NJ2" s="1" t="s">
        <v>4</v>
      </c>
      <c r="NK2" s="1" t="s">
        <v>24</v>
      </c>
      <c r="NL2" s="1" t="s">
        <v>6</v>
      </c>
      <c r="NM2" s="1" t="s">
        <v>5</v>
      </c>
      <c r="NN2" s="1" t="s">
        <v>7</v>
      </c>
      <c r="NO2" s="1" t="s">
        <v>1</v>
      </c>
      <c r="NP2" s="1" t="s">
        <v>2</v>
      </c>
      <c r="NQ2" s="3" t="s">
        <v>3</v>
      </c>
      <c r="NR2" s="1" t="s">
        <v>4</v>
      </c>
      <c r="NS2" s="1" t="s">
        <v>24</v>
      </c>
      <c r="NT2" s="1" t="s">
        <v>6</v>
      </c>
      <c r="NU2" s="1" t="s">
        <v>5</v>
      </c>
      <c r="NV2" s="1" t="s">
        <v>7</v>
      </c>
      <c r="NW2" s="1" t="s">
        <v>1</v>
      </c>
      <c r="NX2" s="1" t="s">
        <v>2</v>
      </c>
      <c r="NY2" s="3" t="s">
        <v>3</v>
      </c>
      <c r="NZ2" s="1" t="s">
        <v>4</v>
      </c>
      <c r="OA2" s="1" t="s">
        <v>24</v>
      </c>
      <c r="OB2" s="1" t="s">
        <v>6</v>
      </c>
      <c r="OC2" s="1" t="s">
        <v>5</v>
      </c>
      <c r="OD2" s="1" t="s">
        <v>7</v>
      </c>
      <c r="OE2" s="1" t="s">
        <v>1</v>
      </c>
      <c r="OF2" s="1" t="s">
        <v>2</v>
      </c>
      <c r="OG2" s="3" t="s">
        <v>3</v>
      </c>
      <c r="OH2" s="1" t="s">
        <v>4</v>
      </c>
      <c r="OI2" s="1" t="s">
        <v>24</v>
      </c>
      <c r="OJ2" s="1" t="s">
        <v>6</v>
      </c>
      <c r="OK2" s="1" t="s">
        <v>5</v>
      </c>
      <c r="OL2" s="1" t="s">
        <v>7</v>
      </c>
      <c r="OM2" s="1" t="s">
        <v>1</v>
      </c>
      <c r="ON2" s="1" t="s">
        <v>2</v>
      </c>
      <c r="OO2" s="3" t="s">
        <v>3</v>
      </c>
      <c r="OP2" s="1" t="s">
        <v>4</v>
      </c>
      <c r="OQ2" s="1" t="s">
        <v>24</v>
      </c>
      <c r="OR2" s="1" t="s">
        <v>6</v>
      </c>
      <c r="OS2" s="1" t="s">
        <v>5</v>
      </c>
      <c r="OT2" s="1" t="s">
        <v>7</v>
      </c>
      <c r="OU2" s="1" t="s">
        <v>1</v>
      </c>
      <c r="OV2" s="1" t="s">
        <v>2</v>
      </c>
      <c r="OW2" s="3" t="s">
        <v>3</v>
      </c>
      <c r="OX2" s="1" t="s">
        <v>4</v>
      </c>
      <c r="OY2" s="1" t="s">
        <v>24</v>
      </c>
      <c r="OZ2" s="1" t="s">
        <v>6</v>
      </c>
      <c r="PA2" s="1" t="s">
        <v>5</v>
      </c>
      <c r="PB2" s="1" t="s">
        <v>7</v>
      </c>
      <c r="PC2" s="1" t="s">
        <v>1</v>
      </c>
      <c r="PD2" s="1" t="s">
        <v>2</v>
      </c>
      <c r="PE2" s="3" t="s">
        <v>3</v>
      </c>
      <c r="PF2" s="1" t="s">
        <v>4</v>
      </c>
      <c r="PG2" s="1" t="s">
        <v>24</v>
      </c>
      <c r="PH2" s="1" t="s">
        <v>6</v>
      </c>
      <c r="PI2" s="1" t="s">
        <v>5</v>
      </c>
      <c r="PJ2" s="1" t="s">
        <v>7</v>
      </c>
      <c r="PK2" s="2" t="s">
        <v>1</v>
      </c>
      <c r="PL2" s="1" t="s">
        <v>2</v>
      </c>
      <c r="PM2" s="3" t="s">
        <v>3</v>
      </c>
      <c r="PN2" s="1" t="s">
        <v>4</v>
      </c>
      <c r="PO2" s="1" t="s">
        <v>24</v>
      </c>
      <c r="PP2" s="1" t="s">
        <v>6</v>
      </c>
      <c r="PQ2" s="1" t="s">
        <v>5</v>
      </c>
      <c r="PR2" s="1" t="s">
        <v>7</v>
      </c>
      <c r="PS2" s="2" t="s">
        <v>1</v>
      </c>
      <c r="PT2" s="1" t="s">
        <v>2</v>
      </c>
      <c r="PU2" s="3" t="s">
        <v>3</v>
      </c>
      <c r="PV2" s="1" t="s">
        <v>4</v>
      </c>
      <c r="PW2" s="1" t="s">
        <v>24</v>
      </c>
      <c r="PX2" s="1" t="s">
        <v>6</v>
      </c>
      <c r="PY2" s="1" t="s">
        <v>5</v>
      </c>
      <c r="PZ2" s="1" t="s">
        <v>7</v>
      </c>
      <c r="QA2" s="2" t="s">
        <v>1</v>
      </c>
      <c r="QB2" s="1" t="s">
        <v>2</v>
      </c>
      <c r="QC2" s="3" t="s">
        <v>3</v>
      </c>
      <c r="QD2" s="1" t="s">
        <v>4</v>
      </c>
      <c r="QE2" s="1" t="s">
        <v>24</v>
      </c>
      <c r="QF2" s="1" t="s">
        <v>6</v>
      </c>
      <c r="QG2" s="1" t="s">
        <v>5</v>
      </c>
      <c r="QH2" s="1" t="s">
        <v>7</v>
      </c>
      <c r="QI2" s="2" t="s">
        <v>1</v>
      </c>
      <c r="QJ2" s="1" t="s">
        <v>2</v>
      </c>
      <c r="QK2" s="3" t="s">
        <v>3</v>
      </c>
      <c r="QL2" s="1" t="s">
        <v>4</v>
      </c>
      <c r="QM2" s="1" t="s">
        <v>24</v>
      </c>
      <c r="QN2" s="1" t="s">
        <v>6</v>
      </c>
      <c r="QO2" s="1" t="s">
        <v>5</v>
      </c>
      <c r="QP2" s="1" t="s">
        <v>7</v>
      </c>
      <c r="QQ2" s="2" t="s">
        <v>1</v>
      </c>
      <c r="QR2" s="1" t="s">
        <v>2</v>
      </c>
      <c r="QS2" s="3" t="s">
        <v>3</v>
      </c>
      <c r="QT2" s="1" t="s">
        <v>4</v>
      </c>
      <c r="QU2" s="1" t="s">
        <v>24</v>
      </c>
      <c r="QV2" s="1" t="s">
        <v>6</v>
      </c>
      <c r="QW2" s="1" t="s">
        <v>5</v>
      </c>
      <c r="QX2" s="1" t="s">
        <v>7</v>
      </c>
      <c r="QY2" s="2" t="s">
        <v>1</v>
      </c>
      <c r="QZ2" s="1" t="s">
        <v>2</v>
      </c>
      <c r="RA2" s="3" t="s">
        <v>3</v>
      </c>
      <c r="RB2" s="1" t="s">
        <v>4</v>
      </c>
      <c r="RC2" s="1" t="s">
        <v>24</v>
      </c>
      <c r="RD2" s="1" t="s">
        <v>6</v>
      </c>
      <c r="RE2" s="1" t="s">
        <v>5</v>
      </c>
      <c r="RF2" s="1" t="s">
        <v>7</v>
      </c>
      <c r="RG2" s="2" t="s">
        <v>1</v>
      </c>
      <c r="RH2" s="1" t="s">
        <v>2</v>
      </c>
      <c r="RI2" s="3" t="s">
        <v>3</v>
      </c>
      <c r="RJ2" s="1" t="s">
        <v>4</v>
      </c>
      <c r="RK2" s="1" t="s">
        <v>24</v>
      </c>
      <c r="RL2" s="1" t="s">
        <v>6</v>
      </c>
      <c r="RM2" s="1" t="s">
        <v>5</v>
      </c>
      <c r="RN2" s="1" t="s">
        <v>7</v>
      </c>
      <c r="RO2" s="2" t="s">
        <v>1</v>
      </c>
      <c r="RP2" s="1" t="s">
        <v>2</v>
      </c>
      <c r="RQ2" s="3" t="s">
        <v>3</v>
      </c>
      <c r="RR2" s="1" t="s">
        <v>4</v>
      </c>
      <c r="RS2" s="1" t="s">
        <v>24</v>
      </c>
      <c r="RT2" s="1" t="s">
        <v>6</v>
      </c>
      <c r="RU2" s="1" t="s">
        <v>5</v>
      </c>
      <c r="RV2" s="1" t="s">
        <v>7</v>
      </c>
      <c r="RW2" s="2" t="s">
        <v>1</v>
      </c>
      <c r="RX2" s="1" t="s">
        <v>2</v>
      </c>
      <c r="RY2" s="3" t="s">
        <v>3</v>
      </c>
      <c r="RZ2" s="1" t="s">
        <v>4</v>
      </c>
      <c r="SA2" s="1" t="s">
        <v>24</v>
      </c>
      <c r="SB2" s="1" t="s">
        <v>6</v>
      </c>
      <c r="SC2" s="1" t="s">
        <v>5</v>
      </c>
      <c r="SD2" s="1" t="s">
        <v>7</v>
      </c>
      <c r="SE2" s="2" t="s">
        <v>1</v>
      </c>
      <c r="SF2" s="1" t="s">
        <v>2</v>
      </c>
      <c r="SG2" s="3" t="s">
        <v>3</v>
      </c>
      <c r="SH2" s="1" t="s">
        <v>4</v>
      </c>
      <c r="SI2" s="1" t="s">
        <v>24</v>
      </c>
      <c r="SJ2" s="1" t="s">
        <v>6</v>
      </c>
      <c r="SK2" s="1" t="s">
        <v>5</v>
      </c>
      <c r="SL2" s="1" t="s">
        <v>7</v>
      </c>
      <c r="SM2" s="2" t="s">
        <v>1</v>
      </c>
      <c r="SN2" s="1" t="s">
        <v>2</v>
      </c>
      <c r="SO2" s="3" t="s">
        <v>3</v>
      </c>
      <c r="SP2" s="1" t="s">
        <v>4</v>
      </c>
      <c r="SQ2" s="1" t="s">
        <v>24</v>
      </c>
      <c r="SR2" s="1" t="s">
        <v>6</v>
      </c>
      <c r="SS2" s="1" t="s">
        <v>5</v>
      </c>
      <c r="ST2" s="1" t="s">
        <v>7</v>
      </c>
      <c r="SU2" s="2" t="s">
        <v>1</v>
      </c>
      <c r="SV2" s="1" t="s">
        <v>2</v>
      </c>
      <c r="SW2" s="3" t="s">
        <v>3</v>
      </c>
      <c r="SX2" s="1" t="s">
        <v>4</v>
      </c>
      <c r="SY2" s="1" t="s">
        <v>24</v>
      </c>
      <c r="SZ2" s="1" t="s">
        <v>6</v>
      </c>
      <c r="TA2" s="1" t="s">
        <v>5</v>
      </c>
      <c r="TB2" s="1" t="s">
        <v>7</v>
      </c>
      <c r="TC2" s="2" t="s">
        <v>1</v>
      </c>
      <c r="TD2" s="1" t="s">
        <v>2</v>
      </c>
      <c r="TE2" s="3" t="s">
        <v>3</v>
      </c>
      <c r="TF2" s="1" t="s">
        <v>4</v>
      </c>
      <c r="TG2" s="1" t="s">
        <v>24</v>
      </c>
      <c r="TH2" s="1" t="s">
        <v>6</v>
      </c>
      <c r="TI2" s="1" t="s">
        <v>5</v>
      </c>
      <c r="TJ2" s="1" t="s">
        <v>7</v>
      </c>
      <c r="TK2" s="2" t="s">
        <v>1</v>
      </c>
      <c r="TL2" s="1" t="s">
        <v>2</v>
      </c>
      <c r="TM2" s="3" t="s">
        <v>3</v>
      </c>
      <c r="TN2" s="1" t="s">
        <v>4</v>
      </c>
      <c r="TO2" s="1" t="s">
        <v>24</v>
      </c>
      <c r="TP2" s="1" t="s">
        <v>6</v>
      </c>
      <c r="TQ2" s="1" t="s">
        <v>5</v>
      </c>
      <c r="TR2" s="1" t="s">
        <v>7</v>
      </c>
      <c r="TS2" s="2" t="s">
        <v>1</v>
      </c>
      <c r="TT2" s="1" t="s">
        <v>2</v>
      </c>
      <c r="TU2" s="3" t="s">
        <v>3</v>
      </c>
      <c r="TV2" s="1" t="s">
        <v>4</v>
      </c>
      <c r="TW2" s="1" t="s">
        <v>24</v>
      </c>
      <c r="TX2" s="1" t="s">
        <v>6</v>
      </c>
      <c r="TY2" s="1" t="s">
        <v>5</v>
      </c>
      <c r="TZ2" s="1" t="s">
        <v>7</v>
      </c>
      <c r="UA2" s="2" t="s">
        <v>1</v>
      </c>
      <c r="UB2" s="1" t="s">
        <v>2</v>
      </c>
      <c r="UC2" s="3" t="s">
        <v>3</v>
      </c>
      <c r="UD2" s="1" t="s">
        <v>4</v>
      </c>
      <c r="UE2" s="1" t="s">
        <v>24</v>
      </c>
      <c r="UF2" s="1" t="s">
        <v>6</v>
      </c>
      <c r="UG2" s="1" t="s">
        <v>5</v>
      </c>
      <c r="UH2" s="1" t="s">
        <v>7</v>
      </c>
      <c r="UI2" s="2" t="s">
        <v>1</v>
      </c>
      <c r="UJ2" s="1" t="s">
        <v>2</v>
      </c>
      <c r="UK2" s="3" t="s">
        <v>3</v>
      </c>
      <c r="UL2" s="1" t="s">
        <v>4</v>
      </c>
      <c r="UM2" s="1" t="s">
        <v>24</v>
      </c>
      <c r="UN2" s="1" t="s">
        <v>6</v>
      </c>
      <c r="UO2" s="1" t="s">
        <v>5</v>
      </c>
      <c r="UP2" s="1" t="s">
        <v>7</v>
      </c>
      <c r="UQ2" s="2" t="s">
        <v>1</v>
      </c>
      <c r="UR2" s="1" t="s">
        <v>2</v>
      </c>
      <c r="US2" s="3" t="s">
        <v>3</v>
      </c>
      <c r="UT2" s="1" t="s">
        <v>4</v>
      </c>
      <c r="UU2" s="1" t="s">
        <v>24</v>
      </c>
      <c r="UV2" s="1" t="s">
        <v>6</v>
      </c>
      <c r="UW2" s="1" t="s">
        <v>5</v>
      </c>
      <c r="UX2" s="1" t="s">
        <v>7</v>
      </c>
      <c r="UY2" s="2" t="s">
        <v>1</v>
      </c>
      <c r="UZ2" s="1" t="s">
        <v>2</v>
      </c>
      <c r="VA2" s="3" t="s">
        <v>3</v>
      </c>
      <c r="VB2" s="1" t="s">
        <v>4</v>
      </c>
      <c r="VC2" s="1" t="s">
        <v>24</v>
      </c>
      <c r="VD2" s="1" t="s">
        <v>6</v>
      </c>
      <c r="VE2" s="1" t="s">
        <v>5</v>
      </c>
      <c r="VF2" s="1" t="s">
        <v>7</v>
      </c>
      <c r="VG2" s="2" t="s">
        <v>1</v>
      </c>
      <c r="VH2" s="1" t="s">
        <v>2</v>
      </c>
      <c r="VI2" s="3" t="s">
        <v>3</v>
      </c>
      <c r="VJ2" s="1" t="s">
        <v>4</v>
      </c>
      <c r="VK2" s="1" t="s">
        <v>24</v>
      </c>
      <c r="VL2" s="1" t="s">
        <v>6</v>
      </c>
      <c r="VM2" s="1" t="s">
        <v>5</v>
      </c>
      <c r="VN2" s="1" t="s">
        <v>7</v>
      </c>
      <c r="VO2" s="2" t="s">
        <v>1</v>
      </c>
      <c r="VP2" s="1" t="s">
        <v>2</v>
      </c>
      <c r="VQ2" s="3" t="s">
        <v>3</v>
      </c>
      <c r="VR2" s="1" t="s">
        <v>4</v>
      </c>
      <c r="VS2" s="1" t="s">
        <v>24</v>
      </c>
      <c r="VT2" s="1" t="s">
        <v>6</v>
      </c>
      <c r="VU2" s="1" t="s">
        <v>5</v>
      </c>
      <c r="VV2" s="1" t="s">
        <v>7</v>
      </c>
      <c r="VW2" s="2" t="s">
        <v>1</v>
      </c>
      <c r="VX2" s="1" t="s">
        <v>2</v>
      </c>
      <c r="VY2" s="3" t="s">
        <v>3</v>
      </c>
      <c r="VZ2" s="1" t="s">
        <v>4</v>
      </c>
      <c r="WA2" s="1" t="s">
        <v>24</v>
      </c>
      <c r="WB2" s="1" t="s">
        <v>6</v>
      </c>
      <c r="WC2" s="1" t="s">
        <v>5</v>
      </c>
      <c r="WD2" s="1" t="s">
        <v>7</v>
      </c>
      <c r="WE2" s="2" t="s">
        <v>1</v>
      </c>
      <c r="WF2" s="1" t="s">
        <v>2</v>
      </c>
      <c r="WG2" s="3" t="s">
        <v>3</v>
      </c>
      <c r="WH2" s="1" t="s">
        <v>4</v>
      </c>
      <c r="WI2" s="1" t="s">
        <v>24</v>
      </c>
      <c r="WJ2" s="1" t="s">
        <v>6</v>
      </c>
      <c r="WK2" s="1" t="s">
        <v>5</v>
      </c>
      <c r="WL2" s="1" t="s">
        <v>7</v>
      </c>
      <c r="WM2" s="2" t="s">
        <v>1</v>
      </c>
      <c r="WN2" s="1" t="s">
        <v>2</v>
      </c>
      <c r="WO2" s="3" t="s">
        <v>3</v>
      </c>
      <c r="WP2" s="1" t="s">
        <v>4</v>
      </c>
      <c r="WQ2" s="1" t="s">
        <v>24</v>
      </c>
      <c r="WR2" s="1" t="s">
        <v>6</v>
      </c>
      <c r="WS2" s="1" t="s">
        <v>5</v>
      </c>
      <c r="WT2" s="1" t="s">
        <v>7</v>
      </c>
      <c r="WU2" s="2" t="s">
        <v>1</v>
      </c>
      <c r="WV2" s="1" t="s">
        <v>2</v>
      </c>
      <c r="WW2" s="3" t="s">
        <v>3</v>
      </c>
      <c r="WX2" s="1" t="s">
        <v>4</v>
      </c>
      <c r="WY2" s="1" t="s">
        <v>24</v>
      </c>
      <c r="WZ2" s="1" t="s">
        <v>6</v>
      </c>
      <c r="XA2" s="1" t="s">
        <v>5</v>
      </c>
      <c r="XB2" s="1" t="s">
        <v>7</v>
      </c>
      <c r="XC2" s="2" t="s">
        <v>1</v>
      </c>
      <c r="XD2" s="1" t="s">
        <v>2</v>
      </c>
      <c r="XE2" s="3" t="s">
        <v>3</v>
      </c>
      <c r="XF2" s="1" t="s">
        <v>4</v>
      </c>
      <c r="XG2" s="1" t="s">
        <v>24</v>
      </c>
      <c r="XH2" s="1" t="s">
        <v>6</v>
      </c>
      <c r="XI2" s="1" t="s">
        <v>5</v>
      </c>
      <c r="XJ2" s="1" t="s">
        <v>7</v>
      </c>
      <c r="XK2" s="2" t="s">
        <v>1</v>
      </c>
      <c r="XL2" s="1" t="s">
        <v>2</v>
      </c>
      <c r="XM2" s="3" t="s">
        <v>3</v>
      </c>
      <c r="XN2" s="1" t="s">
        <v>4</v>
      </c>
      <c r="XO2" s="1" t="s">
        <v>24</v>
      </c>
      <c r="XP2" s="1" t="s">
        <v>6</v>
      </c>
      <c r="XQ2" s="1" t="s">
        <v>5</v>
      </c>
      <c r="XR2" s="1" t="s">
        <v>7</v>
      </c>
    </row>
    <row r="3" spans="1:642" x14ac:dyDescent="0.35">
      <c r="A3">
        <f>A2+1</f>
        <v>1</v>
      </c>
      <c r="B3" t="s">
        <v>9</v>
      </c>
      <c r="C3" s="1">
        <v>8</v>
      </c>
      <c r="D3" s="1">
        <v>10</v>
      </c>
      <c r="E3" s="1">
        <v>0</v>
      </c>
      <c r="F3" s="1">
        <v>500</v>
      </c>
      <c r="G3" s="1">
        <v>11</v>
      </c>
      <c r="H3" s="1">
        <f>(F3+E3-G3)</f>
        <v>489</v>
      </c>
      <c r="I3" s="1">
        <v>480</v>
      </c>
      <c r="J3" s="1">
        <f>(H3-I3)</f>
        <v>9</v>
      </c>
      <c r="K3" s="1">
        <v>8</v>
      </c>
      <c r="L3" s="1">
        <v>10</v>
      </c>
      <c r="M3" s="1">
        <f>(J3)</f>
        <v>9</v>
      </c>
      <c r="N3" s="1">
        <v>500</v>
      </c>
      <c r="O3" s="1">
        <v>5</v>
      </c>
      <c r="P3" s="1">
        <f>(N3+M3-O3)</f>
        <v>504</v>
      </c>
      <c r="Q3" s="1">
        <v>500</v>
      </c>
      <c r="R3" s="1">
        <f>(P3-Q3)</f>
        <v>4</v>
      </c>
      <c r="S3" s="1">
        <v>8</v>
      </c>
      <c r="T3" s="1">
        <v>10</v>
      </c>
      <c r="U3" s="1">
        <f>(R3)</f>
        <v>4</v>
      </c>
      <c r="V3" s="1">
        <v>550</v>
      </c>
      <c r="W3" s="1">
        <v>10</v>
      </c>
      <c r="X3" s="1">
        <f>(V3+U3-W3)</f>
        <v>544</v>
      </c>
      <c r="Y3" s="1">
        <v>530</v>
      </c>
      <c r="Z3" s="1">
        <f>(X3-Y3)</f>
        <v>14</v>
      </c>
      <c r="AA3" s="1">
        <v>8</v>
      </c>
      <c r="AB3" s="1">
        <v>10</v>
      </c>
      <c r="AC3" s="1">
        <f>(Z3)</f>
        <v>14</v>
      </c>
      <c r="AD3" s="1">
        <v>500</v>
      </c>
      <c r="AE3" s="1">
        <v>0</v>
      </c>
      <c r="AF3" s="1">
        <f>(AD3+AC3-AE3)</f>
        <v>514</v>
      </c>
      <c r="AG3" s="1">
        <v>514</v>
      </c>
      <c r="AH3" s="1">
        <f>(AF3-AG3)</f>
        <v>0</v>
      </c>
      <c r="AI3" s="1">
        <v>8</v>
      </c>
      <c r="AJ3" s="1">
        <v>10</v>
      </c>
      <c r="AK3" s="1">
        <f>(AH3)</f>
        <v>0</v>
      </c>
      <c r="AL3" s="1">
        <v>500</v>
      </c>
      <c r="AM3" s="1">
        <v>0</v>
      </c>
      <c r="AN3" s="1">
        <f>(AL3+AK3-AM3)</f>
        <v>500</v>
      </c>
      <c r="AO3" s="1">
        <v>450</v>
      </c>
      <c r="AP3" s="1">
        <f>(AN3-AO3)</f>
        <v>50</v>
      </c>
      <c r="AQ3" s="1">
        <v>8</v>
      </c>
      <c r="AR3" s="1">
        <v>10</v>
      </c>
      <c r="AS3" s="1">
        <f>(AP3)</f>
        <v>50</v>
      </c>
      <c r="AT3" s="1">
        <v>400</v>
      </c>
      <c r="AU3" s="1">
        <v>5</v>
      </c>
      <c r="AV3" s="1">
        <f>(AT3+AS3-AU3)</f>
        <v>445</v>
      </c>
      <c r="AW3" s="1">
        <v>440</v>
      </c>
      <c r="AX3" s="1">
        <f>(AV3-AW3)</f>
        <v>5</v>
      </c>
      <c r="AY3" s="1">
        <v>8</v>
      </c>
      <c r="AZ3" s="1">
        <v>10</v>
      </c>
      <c r="BA3" s="1">
        <f>(AX3)</f>
        <v>5</v>
      </c>
      <c r="BB3" s="1">
        <v>500</v>
      </c>
      <c r="BC3" s="1">
        <v>3</v>
      </c>
      <c r="BD3" s="1">
        <f>(BB3+BA3-BC3)</f>
        <v>502</v>
      </c>
      <c r="BE3" s="1">
        <v>500</v>
      </c>
      <c r="BF3" s="1">
        <f>(BD3-BE3)</f>
        <v>2</v>
      </c>
      <c r="BG3" s="1">
        <v>8</v>
      </c>
      <c r="BH3" s="1">
        <v>10</v>
      </c>
      <c r="BI3" s="1">
        <f>(BF3)</f>
        <v>2</v>
      </c>
      <c r="BJ3" s="1">
        <v>500</v>
      </c>
      <c r="BK3" s="1">
        <v>3</v>
      </c>
      <c r="BL3" s="1">
        <f>(BJ3+BI3-BK3)</f>
        <v>499</v>
      </c>
      <c r="BM3" s="1">
        <v>483</v>
      </c>
      <c r="BN3" s="1">
        <f>(BL3-BM3)</f>
        <v>16</v>
      </c>
      <c r="BO3" s="1">
        <v>8</v>
      </c>
      <c r="BP3" s="1">
        <v>10</v>
      </c>
      <c r="BQ3" s="1">
        <f>(BN3)</f>
        <v>16</v>
      </c>
      <c r="BR3" s="1">
        <v>500</v>
      </c>
      <c r="BS3" s="1">
        <v>0</v>
      </c>
      <c r="BT3" s="1">
        <f>(BR3+BQ3-BS3)</f>
        <v>516</v>
      </c>
      <c r="BU3" s="1">
        <v>516</v>
      </c>
      <c r="BV3" s="1">
        <f>(BT3-BU3)</f>
        <v>0</v>
      </c>
      <c r="BW3" s="1">
        <v>8.5</v>
      </c>
      <c r="BX3" s="1">
        <v>10</v>
      </c>
      <c r="BY3" s="1">
        <f>(BV3)</f>
        <v>0</v>
      </c>
      <c r="BZ3" s="1">
        <v>500</v>
      </c>
      <c r="CA3" s="1">
        <v>3</v>
      </c>
      <c r="CB3" s="1">
        <f>(BZ3+BY3-CA3)</f>
        <v>497</v>
      </c>
      <c r="CC3" s="1">
        <v>495</v>
      </c>
      <c r="CD3" s="1">
        <f>(CB3-CC3)</f>
        <v>2</v>
      </c>
      <c r="CE3" s="1">
        <v>8.5</v>
      </c>
      <c r="CF3" s="1">
        <v>10</v>
      </c>
      <c r="CG3" s="1">
        <f>(CD3)</f>
        <v>2</v>
      </c>
      <c r="CH3" s="1">
        <v>400</v>
      </c>
      <c r="CI3" s="1">
        <v>5</v>
      </c>
      <c r="CJ3" s="1">
        <f>(CH3+CG3-CI3)</f>
        <v>397</v>
      </c>
      <c r="CK3" s="1">
        <v>390</v>
      </c>
      <c r="CL3" s="1">
        <f>(CJ3-CK3)</f>
        <v>7</v>
      </c>
      <c r="CM3" s="1">
        <v>8.5</v>
      </c>
      <c r="CN3" s="1">
        <v>10</v>
      </c>
      <c r="CO3" s="1">
        <f>(CL3)</f>
        <v>7</v>
      </c>
      <c r="CP3" s="1">
        <v>450</v>
      </c>
      <c r="CQ3" s="1">
        <v>0</v>
      </c>
      <c r="CR3" s="1">
        <f>(CP3+CO3-CQ3)</f>
        <v>457</v>
      </c>
      <c r="CS3" s="1">
        <v>450</v>
      </c>
      <c r="CT3" s="1">
        <f>(CR3-CS3)</f>
        <v>7</v>
      </c>
      <c r="CU3" s="1">
        <v>8.5</v>
      </c>
      <c r="CV3" s="1">
        <v>10</v>
      </c>
      <c r="CW3" s="1">
        <f>(CT3)</f>
        <v>7</v>
      </c>
      <c r="CX3" s="1">
        <v>450</v>
      </c>
      <c r="CY3" s="1">
        <v>0</v>
      </c>
      <c r="CZ3" s="1">
        <f>(CX3+CW3-CY3)</f>
        <v>457</v>
      </c>
      <c r="DA3" s="1">
        <v>435</v>
      </c>
      <c r="DB3" s="1">
        <f>(CZ3-DA3)</f>
        <v>22</v>
      </c>
      <c r="DC3" s="1">
        <v>8.5</v>
      </c>
      <c r="DD3" s="1">
        <v>10</v>
      </c>
      <c r="DE3" s="1">
        <f>(DB3)</f>
        <v>22</v>
      </c>
      <c r="DF3" s="1">
        <v>500</v>
      </c>
      <c r="DG3" s="1">
        <v>0</v>
      </c>
      <c r="DH3" s="1">
        <f>(DF3+DE3-DG3)</f>
        <v>522</v>
      </c>
      <c r="DI3" s="1">
        <v>500</v>
      </c>
      <c r="DJ3" s="1">
        <f>(DH3-DI3)</f>
        <v>22</v>
      </c>
      <c r="DK3" s="1">
        <v>8.5</v>
      </c>
      <c r="DL3" s="1">
        <v>10</v>
      </c>
      <c r="DM3" s="1">
        <f>(DJ3)</f>
        <v>22</v>
      </c>
      <c r="DN3" s="1">
        <v>530</v>
      </c>
      <c r="DO3" s="1">
        <v>0</v>
      </c>
      <c r="DP3" s="1">
        <f>(DN3+DM3-DO3)</f>
        <v>552</v>
      </c>
      <c r="DQ3" s="1">
        <v>550</v>
      </c>
      <c r="DR3" s="1">
        <f>(DP3-DQ3)</f>
        <v>2</v>
      </c>
      <c r="DS3" s="1">
        <v>8.5</v>
      </c>
      <c r="DT3" s="1">
        <v>10</v>
      </c>
      <c r="DU3" s="1">
        <f>(DR3)</f>
        <v>2</v>
      </c>
      <c r="DV3" s="1">
        <v>500</v>
      </c>
      <c r="DW3" s="1">
        <v>9</v>
      </c>
      <c r="DX3" s="1">
        <f>(DV3+DU3-DW3)</f>
        <v>493</v>
      </c>
      <c r="DY3" s="1">
        <v>493</v>
      </c>
      <c r="DZ3" s="1">
        <f>(DX3-DY3)</f>
        <v>0</v>
      </c>
      <c r="EA3" s="1">
        <v>8.5</v>
      </c>
      <c r="EB3" s="1">
        <v>10</v>
      </c>
      <c r="EC3" s="1">
        <f>(DZ3)</f>
        <v>0</v>
      </c>
      <c r="ED3" s="1">
        <v>450</v>
      </c>
      <c r="EE3" s="1">
        <v>0</v>
      </c>
      <c r="EF3" s="1">
        <f>(ED3+EC3-EE3)</f>
        <v>450</v>
      </c>
      <c r="EG3" s="1">
        <v>420</v>
      </c>
      <c r="EH3" s="1">
        <f>(EF3-EG3)</f>
        <v>30</v>
      </c>
      <c r="EI3" s="1">
        <v>8.5</v>
      </c>
      <c r="EJ3" s="1">
        <v>10</v>
      </c>
      <c r="EK3" s="1">
        <f>(EH3)</f>
        <v>30</v>
      </c>
      <c r="EL3" s="1">
        <v>400</v>
      </c>
      <c r="EM3" s="1">
        <v>0</v>
      </c>
      <c r="EN3" s="1">
        <f>(EL3+EK3-EM3)</f>
        <v>430</v>
      </c>
      <c r="EO3" s="1">
        <v>430</v>
      </c>
      <c r="EP3" s="1">
        <f>(EN3-EO3)</f>
        <v>0</v>
      </c>
      <c r="EQ3" s="1">
        <v>8.5</v>
      </c>
      <c r="ER3" s="1">
        <v>10</v>
      </c>
      <c r="ES3" s="1">
        <f>(EP3)</f>
        <v>0</v>
      </c>
      <c r="ET3" s="1">
        <v>500</v>
      </c>
      <c r="EU3" s="1">
        <v>9</v>
      </c>
      <c r="EV3" s="1">
        <f>(ET3+ES3-EU3)</f>
        <v>491</v>
      </c>
      <c r="EW3" s="1">
        <v>445</v>
      </c>
      <c r="EX3" s="1">
        <f>(EV3-EW3)</f>
        <v>46</v>
      </c>
      <c r="EY3" s="1">
        <v>8</v>
      </c>
      <c r="EZ3" s="1">
        <v>10</v>
      </c>
      <c r="FA3" s="1">
        <f>(EX3)</f>
        <v>46</v>
      </c>
      <c r="FB3" s="1">
        <v>400</v>
      </c>
      <c r="FC3" s="1">
        <v>0</v>
      </c>
      <c r="FD3" s="1">
        <f>(FB3+FA3-FC3)</f>
        <v>446</v>
      </c>
      <c r="FE3" s="1">
        <v>400</v>
      </c>
      <c r="FF3" s="1">
        <f>(FD3-FE3)</f>
        <v>46</v>
      </c>
      <c r="FG3" s="1">
        <v>8</v>
      </c>
      <c r="FH3" s="1">
        <v>10</v>
      </c>
      <c r="FI3" s="1">
        <f>(FF3)</f>
        <v>46</v>
      </c>
      <c r="FJ3" s="1">
        <v>500</v>
      </c>
      <c r="FK3" s="1">
        <v>0</v>
      </c>
      <c r="FL3" s="1">
        <f>(FJ3+FI3-FK3)</f>
        <v>546</v>
      </c>
      <c r="FM3" s="1">
        <v>530</v>
      </c>
      <c r="FN3" s="1">
        <f>(FL3-FM3)</f>
        <v>16</v>
      </c>
      <c r="FO3" s="1">
        <v>8</v>
      </c>
      <c r="FP3" s="1">
        <v>10</v>
      </c>
      <c r="FQ3" s="1">
        <f>(FN3)</f>
        <v>16</v>
      </c>
      <c r="FR3" s="1">
        <v>500</v>
      </c>
      <c r="FS3" s="1">
        <v>7</v>
      </c>
      <c r="FT3" s="1">
        <f>(FR3+FQ3-FS3)</f>
        <v>509</v>
      </c>
      <c r="FU3" s="1">
        <v>500</v>
      </c>
      <c r="FV3" s="1">
        <f>(FT3-FU3)</f>
        <v>9</v>
      </c>
      <c r="FW3" s="1">
        <v>8</v>
      </c>
      <c r="FX3" s="1">
        <v>10</v>
      </c>
      <c r="FY3" s="1">
        <f>(FV3)</f>
        <v>9</v>
      </c>
      <c r="FZ3" s="1">
        <v>450</v>
      </c>
      <c r="GA3" s="1">
        <v>0</v>
      </c>
      <c r="GB3" s="1">
        <f>(FZ3+FY3-GA3)</f>
        <v>459</v>
      </c>
      <c r="GC3" s="1">
        <v>423</v>
      </c>
      <c r="GD3" s="1">
        <f>(GB3-GC3)</f>
        <v>36</v>
      </c>
      <c r="GE3" s="1">
        <v>8</v>
      </c>
      <c r="GF3" s="1">
        <v>10</v>
      </c>
      <c r="GG3" s="1">
        <f>(GD3)</f>
        <v>36</v>
      </c>
      <c r="GH3" s="1">
        <v>430</v>
      </c>
      <c r="GI3" s="1">
        <v>0</v>
      </c>
      <c r="GJ3" s="1">
        <f>(GH3+GG3-GI3)</f>
        <v>466</v>
      </c>
      <c r="GK3" s="1">
        <v>442</v>
      </c>
      <c r="GL3" s="1">
        <f>(GJ3-GK3)</f>
        <v>24</v>
      </c>
      <c r="GM3" s="1">
        <v>8</v>
      </c>
      <c r="GN3" s="1">
        <v>10</v>
      </c>
      <c r="GO3" s="1">
        <f>(GL3)</f>
        <v>24</v>
      </c>
      <c r="GP3" s="1">
        <v>452</v>
      </c>
      <c r="GQ3" s="1">
        <v>6</v>
      </c>
      <c r="GR3" s="1">
        <f>(GP3+GO3-GQ3)</f>
        <v>470</v>
      </c>
      <c r="GS3" s="1">
        <v>462</v>
      </c>
      <c r="GT3" s="1">
        <f>(GR3-GS3)</f>
        <v>8</v>
      </c>
      <c r="GU3" s="1">
        <v>8</v>
      </c>
      <c r="GV3" s="1">
        <v>10</v>
      </c>
      <c r="GW3" s="1">
        <f>(GT3)</f>
        <v>8</v>
      </c>
      <c r="GX3" s="1">
        <v>426</v>
      </c>
      <c r="GY3" s="1">
        <v>0</v>
      </c>
      <c r="GZ3" s="1">
        <f>(GX3+GW3-GY3)</f>
        <v>434</v>
      </c>
      <c r="HA3" s="1">
        <v>427</v>
      </c>
      <c r="HB3" s="1">
        <f>(GZ3-HA3)</f>
        <v>7</v>
      </c>
      <c r="HC3" s="1">
        <v>8</v>
      </c>
      <c r="HD3" s="1">
        <v>10</v>
      </c>
      <c r="HE3" s="1">
        <f>(HB3)</f>
        <v>7</v>
      </c>
      <c r="HF3" s="1">
        <v>500</v>
      </c>
      <c r="HG3" s="1">
        <v>2</v>
      </c>
      <c r="HH3" s="1">
        <f>(HF3+HE3-HG3)</f>
        <v>505</v>
      </c>
      <c r="HI3" s="1">
        <v>500</v>
      </c>
      <c r="HJ3" s="1">
        <f>(HH3-HI3)</f>
        <v>5</v>
      </c>
      <c r="HK3" s="1">
        <v>8</v>
      </c>
      <c r="HL3" s="1">
        <v>10</v>
      </c>
      <c r="HM3" s="1">
        <f>(HJ3)</f>
        <v>5</v>
      </c>
      <c r="HN3" s="1">
        <v>470</v>
      </c>
      <c r="HO3" s="1">
        <v>0</v>
      </c>
      <c r="HP3" s="1">
        <f>(HN3+HM3-HO3)</f>
        <v>475</v>
      </c>
      <c r="HQ3" s="1">
        <v>430</v>
      </c>
      <c r="HR3" s="1">
        <f>(HP3-HQ3)</f>
        <v>45</v>
      </c>
      <c r="HS3" s="1">
        <v>8</v>
      </c>
      <c r="HT3" s="1">
        <v>10</v>
      </c>
      <c r="HU3" s="1">
        <f>(HR3)</f>
        <v>45</v>
      </c>
      <c r="HV3" s="1">
        <v>420</v>
      </c>
      <c r="HW3" s="1">
        <v>0</v>
      </c>
      <c r="HX3" s="1">
        <f>(HV3+HU3-HW3)</f>
        <v>465</v>
      </c>
      <c r="HY3" s="1">
        <v>425</v>
      </c>
      <c r="HZ3" s="1">
        <f>(HX3-HY3)</f>
        <v>40</v>
      </c>
      <c r="IA3" s="1">
        <v>8</v>
      </c>
      <c r="IB3" s="1">
        <v>10</v>
      </c>
      <c r="IC3" s="1">
        <f>(HZ3)</f>
        <v>40</v>
      </c>
      <c r="ID3" s="1">
        <v>400</v>
      </c>
      <c r="IE3" s="1">
        <v>7</v>
      </c>
      <c r="IF3" s="1">
        <f>(ID3+IC3-IE3)</f>
        <v>433</v>
      </c>
      <c r="IG3" s="1">
        <v>400</v>
      </c>
      <c r="IH3" s="1">
        <f>(IF3-IG3)</f>
        <v>33</v>
      </c>
      <c r="II3" s="1">
        <v>8</v>
      </c>
      <c r="IJ3" s="1">
        <v>10</v>
      </c>
      <c r="IK3" s="1">
        <f>(IH3)</f>
        <v>33</v>
      </c>
      <c r="IL3" s="1">
        <v>475</v>
      </c>
      <c r="IM3" s="1">
        <v>7</v>
      </c>
      <c r="IN3" s="1">
        <f>(IL3+IK3-IM3)</f>
        <v>501</v>
      </c>
      <c r="IO3" s="1">
        <v>450</v>
      </c>
      <c r="IP3" s="1">
        <f>(IN3-IO3)</f>
        <v>51</v>
      </c>
      <c r="IQ3" s="1">
        <v>8</v>
      </c>
      <c r="IR3" s="1">
        <v>10</v>
      </c>
      <c r="IS3" s="1">
        <f>(IP3)</f>
        <v>51</v>
      </c>
      <c r="IT3" s="1">
        <v>400</v>
      </c>
      <c r="IU3" s="1">
        <v>5</v>
      </c>
      <c r="IV3" s="1">
        <f>(IT3+IS3-IU3)</f>
        <v>446</v>
      </c>
      <c r="IW3" s="1">
        <v>430</v>
      </c>
      <c r="IX3" s="1">
        <f>(IV3-IW3)</f>
        <v>16</v>
      </c>
      <c r="IY3" s="1">
        <v>8</v>
      </c>
      <c r="IZ3" s="1">
        <v>10</v>
      </c>
      <c r="JA3" s="1">
        <f>(IX3)</f>
        <v>16</v>
      </c>
      <c r="JB3" s="1">
        <v>500</v>
      </c>
      <c r="JC3" s="1">
        <v>7</v>
      </c>
      <c r="JD3" s="1">
        <f>(JB3+JA3-JC3)</f>
        <v>509</v>
      </c>
      <c r="JE3" s="1">
        <v>490</v>
      </c>
      <c r="JF3" s="1">
        <f>(JD3-JE3)</f>
        <v>19</v>
      </c>
      <c r="JG3" s="1">
        <v>8</v>
      </c>
      <c r="JH3" s="1">
        <v>10</v>
      </c>
      <c r="JI3" s="1">
        <f>(JF3)</f>
        <v>19</v>
      </c>
      <c r="JJ3" s="1">
        <v>470</v>
      </c>
      <c r="JK3" s="1">
        <v>3</v>
      </c>
      <c r="JL3" s="1">
        <f>(JJ3+JI3-JK3)</f>
        <v>486</v>
      </c>
      <c r="JM3" s="1">
        <v>460</v>
      </c>
      <c r="JN3" s="1">
        <f>(JL3-JM3)</f>
        <v>26</v>
      </c>
      <c r="JO3" s="1">
        <v>8</v>
      </c>
      <c r="JP3" s="1">
        <v>10</v>
      </c>
      <c r="JQ3" s="1">
        <f>(JN3)</f>
        <v>26</v>
      </c>
      <c r="JR3" s="1">
        <v>450</v>
      </c>
      <c r="JS3" s="1">
        <v>3</v>
      </c>
      <c r="JT3" s="1">
        <f>(JR3+JQ3-JS3)</f>
        <v>473</v>
      </c>
      <c r="JU3" s="1">
        <v>432</v>
      </c>
      <c r="JV3" s="1">
        <f>(JT3-JU3)</f>
        <v>41</v>
      </c>
      <c r="JW3" s="1">
        <v>8</v>
      </c>
      <c r="JX3" s="1">
        <v>10</v>
      </c>
      <c r="JY3" s="1">
        <f>(JV3)</f>
        <v>41</v>
      </c>
      <c r="JZ3" s="1">
        <v>420</v>
      </c>
      <c r="KA3" s="1">
        <v>3</v>
      </c>
      <c r="KB3" s="1">
        <f>(JZ3+JY3-KA3)</f>
        <v>458</v>
      </c>
      <c r="KC3" s="1">
        <v>440</v>
      </c>
      <c r="KD3" s="1">
        <f>(KB3-KC3)</f>
        <v>18</v>
      </c>
      <c r="KE3" s="1">
        <v>8</v>
      </c>
      <c r="KF3" s="1">
        <v>10</v>
      </c>
      <c r="KG3" s="1">
        <f>(KD3)</f>
        <v>18</v>
      </c>
      <c r="KH3" s="1">
        <v>500</v>
      </c>
      <c r="KI3" s="1">
        <v>4</v>
      </c>
      <c r="KJ3" s="1">
        <f>(KH3+KG3-KI3)</f>
        <v>514</v>
      </c>
      <c r="KK3" s="1">
        <v>493</v>
      </c>
      <c r="KL3" s="1">
        <f>(KJ3-KK3)</f>
        <v>21</v>
      </c>
      <c r="KM3" s="1">
        <v>8</v>
      </c>
      <c r="KN3" s="1">
        <v>10</v>
      </c>
      <c r="KO3" s="1">
        <f>(KL3)</f>
        <v>21</v>
      </c>
      <c r="KP3" s="1">
        <v>450</v>
      </c>
      <c r="KQ3" s="1">
        <v>0</v>
      </c>
      <c r="KR3" s="1">
        <f>(KP3+KO3-KQ3)</f>
        <v>471</v>
      </c>
      <c r="KS3" s="1">
        <v>430</v>
      </c>
      <c r="KT3" s="1">
        <f>(KR3-KS3)</f>
        <v>41</v>
      </c>
      <c r="KU3" s="1">
        <v>8</v>
      </c>
      <c r="KV3" s="1">
        <v>10</v>
      </c>
      <c r="KW3" s="1">
        <f>(KT3)</f>
        <v>41</v>
      </c>
      <c r="KX3" s="1">
        <v>520</v>
      </c>
      <c r="KY3" s="1">
        <v>11</v>
      </c>
      <c r="KZ3" s="1">
        <f>(KX3+KW3-KY3)</f>
        <v>550</v>
      </c>
      <c r="LA3" s="1">
        <v>525</v>
      </c>
      <c r="LB3" s="1">
        <f>(KZ3-LA3)</f>
        <v>25</v>
      </c>
      <c r="LC3" s="1">
        <v>8</v>
      </c>
      <c r="LD3" s="1">
        <v>10</v>
      </c>
      <c r="LE3" s="1">
        <f>(LB3)</f>
        <v>25</v>
      </c>
      <c r="LF3" s="1">
        <v>470</v>
      </c>
      <c r="LG3" s="1">
        <v>0</v>
      </c>
      <c r="LH3" s="1">
        <f>(LF3+LE3-LG3)</f>
        <v>495</v>
      </c>
      <c r="LI3" s="1">
        <v>480</v>
      </c>
      <c r="LJ3" s="1">
        <f>(LH3-LI3)</f>
        <v>15</v>
      </c>
      <c r="LK3" s="1">
        <v>8</v>
      </c>
      <c r="LL3" s="1">
        <v>10</v>
      </c>
      <c r="LM3" s="1">
        <f>(LJ3)</f>
        <v>15</v>
      </c>
      <c r="LN3" s="1">
        <v>450</v>
      </c>
      <c r="LO3" s="1">
        <v>0</v>
      </c>
      <c r="LP3" s="1">
        <f>(LN3+LM3-LO3)</f>
        <v>465</v>
      </c>
      <c r="LQ3" s="1">
        <v>460</v>
      </c>
      <c r="LR3" s="1">
        <f>(LP3-LQ3)</f>
        <v>5</v>
      </c>
      <c r="LS3" s="1">
        <v>8</v>
      </c>
      <c r="LT3" s="1">
        <v>10</v>
      </c>
      <c r="LU3" s="1">
        <f>(LR3)</f>
        <v>5</v>
      </c>
      <c r="LV3" s="1">
        <v>450</v>
      </c>
      <c r="LW3" s="1">
        <v>0</v>
      </c>
      <c r="LX3" s="1">
        <f>(LV3+LU3-LW3)</f>
        <v>455</v>
      </c>
      <c r="LY3" s="1">
        <v>445</v>
      </c>
      <c r="LZ3" s="1">
        <f>(LX3-LY3)</f>
        <v>10</v>
      </c>
      <c r="MA3" s="1">
        <v>8</v>
      </c>
      <c r="MB3" s="1">
        <v>10</v>
      </c>
      <c r="MC3" s="1">
        <f>(LZ3)</f>
        <v>10</v>
      </c>
      <c r="MD3" s="1">
        <v>490</v>
      </c>
      <c r="ME3" s="1">
        <v>0</v>
      </c>
      <c r="MF3" s="1">
        <f>(MD3+MC3-ME3)</f>
        <v>500</v>
      </c>
      <c r="MG3" s="1">
        <v>482</v>
      </c>
      <c r="MH3" s="1">
        <f>(MF3-MG3)</f>
        <v>18</v>
      </c>
      <c r="MI3" s="1">
        <v>8</v>
      </c>
      <c r="MJ3" s="1">
        <v>10</v>
      </c>
      <c r="MK3" s="1">
        <f>(MH3)</f>
        <v>18</v>
      </c>
      <c r="ML3" s="1">
        <v>450</v>
      </c>
      <c r="MM3" s="1">
        <v>0</v>
      </c>
      <c r="MN3" s="1">
        <f>(ML3+MK3-MM3)</f>
        <v>468</v>
      </c>
      <c r="MO3" s="1">
        <v>460</v>
      </c>
      <c r="MP3" s="1">
        <f>(MN3-MO3)</f>
        <v>8</v>
      </c>
      <c r="MQ3" s="1">
        <v>8</v>
      </c>
      <c r="MR3" s="1">
        <v>10</v>
      </c>
      <c r="MS3" s="1">
        <f>(MP3)</f>
        <v>8</v>
      </c>
      <c r="MT3" s="1">
        <v>530</v>
      </c>
      <c r="MU3" s="1">
        <v>2</v>
      </c>
      <c r="MV3" s="1">
        <f>(MT3+MS3-MU3)</f>
        <v>536</v>
      </c>
      <c r="MW3" s="1">
        <v>527</v>
      </c>
      <c r="MX3" s="1">
        <f>(MV3-MW3)</f>
        <v>9</v>
      </c>
      <c r="MY3" s="1">
        <v>8</v>
      </c>
      <c r="MZ3" s="1">
        <v>10</v>
      </c>
      <c r="NA3" s="1">
        <f>(MX3)</f>
        <v>9</v>
      </c>
      <c r="NB3" s="1">
        <v>500</v>
      </c>
      <c r="NC3" s="1">
        <v>0</v>
      </c>
      <c r="ND3" s="1">
        <f>(NB3+NA3-NC3)</f>
        <v>509</v>
      </c>
      <c r="NE3" s="1">
        <v>487</v>
      </c>
      <c r="NF3" s="1">
        <f>(ND3-NE3)</f>
        <v>22</v>
      </c>
      <c r="NG3" s="1">
        <v>8</v>
      </c>
      <c r="NH3" s="1">
        <v>10</v>
      </c>
      <c r="NI3" s="1">
        <f>(NF3)</f>
        <v>22</v>
      </c>
      <c r="NJ3" s="1">
        <v>460</v>
      </c>
      <c r="NK3" s="1">
        <v>0</v>
      </c>
      <c r="NL3" s="1">
        <f>(NJ3+NI3-NK3)</f>
        <v>482</v>
      </c>
      <c r="NM3" s="1">
        <v>450</v>
      </c>
      <c r="NN3" s="1">
        <f>(NL3-NM3)</f>
        <v>32</v>
      </c>
      <c r="NO3" s="1">
        <v>8</v>
      </c>
      <c r="NP3" s="1">
        <v>10</v>
      </c>
      <c r="NQ3" s="1">
        <f>(NN3)</f>
        <v>32</v>
      </c>
      <c r="NR3" s="1">
        <v>430</v>
      </c>
      <c r="NS3" s="1">
        <v>8</v>
      </c>
      <c r="NT3" s="1">
        <f>(NR3+NQ3-NS3)</f>
        <v>454</v>
      </c>
      <c r="NU3" s="1">
        <v>444</v>
      </c>
      <c r="NV3" s="1">
        <f>(NT3-NU3)</f>
        <v>10</v>
      </c>
      <c r="NW3" s="1">
        <v>8</v>
      </c>
      <c r="NX3" s="1">
        <v>10</v>
      </c>
      <c r="NY3" s="1">
        <f>(NV3)</f>
        <v>10</v>
      </c>
      <c r="NZ3" s="1">
        <v>480</v>
      </c>
      <c r="OA3" s="1">
        <v>8</v>
      </c>
      <c r="OB3" s="1">
        <f>(NZ3+NY3-OA3)</f>
        <v>482</v>
      </c>
      <c r="OC3" s="1">
        <v>480</v>
      </c>
      <c r="OD3" s="1">
        <f>(OB3-OC3)</f>
        <v>2</v>
      </c>
      <c r="OE3" s="1">
        <v>8</v>
      </c>
      <c r="OF3" s="1">
        <v>10</v>
      </c>
      <c r="OG3" s="1">
        <f>(OD3)</f>
        <v>2</v>
      </c>
      <c r="OH3" s="1">
        <v>450</v>
      </c>
      <c r="OI3" s="1">
        <v>0</v>
      </c>
      <c r="OJ3" s="1">
        <f>(OH3+OG3-OI3)</f>
        <v>452</v>
      </c>
      <c r="OK3" s="1">
        <v>435</v>
      </c>
      <c r="OL3" s="1">
        <f>(OJ3-OK3)</f>
        <v>17</v>
      </c>
      <c r="OM3" s="1">
        <v>8</v>
      </c>
      <c r="ON3" s="1">
        <v>10</v>
      </c>
      <c r="OO3" s="1">
        <f>(OL3)</f>
        <v>17</v>
      </c>
      <c r="OP3" s="1">
        <v>530</v>
      </c>
      <c r="OQ3" s="1">
        <v>7</v>
      </c>
      <c r="OR3" s="1">
        <f>(OP3+OO3-OQ3)</f>
        <v>540</v>
      </c>
      <c r="OS3" s="1">
        <v>530</v>
      </c>
      <c r="OT3" s="1">
        <f>(OR3-OS3)</f>
        <v>10</v>
      </c>
      <c r="OU3" s="1">
        <v>8</v>
      </c>
      <c r="OV3" s="1">
        <v>10</v>
      </c>
      <c r="OW3" s="1">
        <f>(OT3)</f>
        <v>10</v>
      </c>
      <c r="OX3" s="1">
        <v>480</v>
      </c>
      <c r="OY3" s="1">
        <v>0</v>
      </c>
      <c r="OZ3" s="1">
        <f>(OX3+OW3-OY3)</f>
        <v>490</v>
      </c>
      <c r="PA3" s="1">
        <v>467</v>
      </c>
      <c r="PB3" s="1">
        <f>(OZ3-PA3)</f>
        <v>23</v>
      </c>
      <c r="PC3" s="1">
        <v>8</v>
      </c>
      <c r="PD3" s="1">
        <v>10</v>
      </c>
      <c r="PE3" s="1">
        <f>(PB3)</f>
        <v>23</v>
      </c>
      <c r="PF3" s="1">
        <v>450</v>
      </c>
      <c r="PG3" s="1">
        <v>5</v>
      </c>
      <c r="PH3" s="1">
        <f>(PF3+PE3-PG3)</f>
        <v>468</v>
      </c>
      <c r="PI3" s="1">
        <v>450</v>
      </c>
      <c r="PJ3" s="1">
        <f>(PH3-PI3)</f>
        <v>18</v>
      </c>
      <c r="PK3" s="1">
        <v>8</v>
      </c>
      <c r="PL3" s="1">
        <v>10</v>
      </c>
      <c r="PM3" s="1">
        <f>(PJ3)</f>
        <v>18</v>
      </c>
      <c r="PN3" s="1">
        <v>400</v>
      </c>
      <c r="PO3" s="1">
        <v>9</v>
      </c>
      <c r="PP3" s="1">
        <f>(PN3+PM3-PO3)</f>
        <v>409</v>
      </c>
      <c r="PQ3" s="1">
        <v>350</v>
      </c>
      <c r="PR3" s="1">
        <f>(PP3-PQ3)</f>
        <v>59</v>
      </c>
      <c r="PS3" s="1">
        <v>8</v>
      </c>
      <c r="PT3" s="1">
        <v>10</v>
      </c>
      <c r="PU3" s="1">
        <f>(PR3)</f>
        <v>59</v>
      </c>
      <c r="PV3" s="1">
        <v>400</v>
      </c>
      <c r="PW3" s="1">
        <v>0</v>
      </c>
      <c r="PX3" s="1">
        <f>(PV3+PU3-PW3)</f>
        <v>459</v>
      </c>
      <c r="PY3" s="1">
        <v>420</v>
      </c>
      <c r="PZ3" s="1">
        <f>(PX3-PY3)</f>
        <v>39</v>
      </c>
      <c r="QA3" s="1">
        <v>8</v>
      </c>
      <c r="QB3" s="1">
        <v>10</v>
      </c>
      <c r="QC3" s="1">
        <f>(PZ3)</f>
        <v>39</v>
      </c>
      <c r="QD3" s="1">
        <v>380</v>
      </c>
      <c r="QE3" s="1">
        <v>0</v>
      </c>
      <c r="QF3" s="1">
        <f>(QD3+QC3-QE3)</f>
        <v>419</v>
      </c>
      <c r="QG3" s="1">
        <v>370</v>
      </c>
      <c r="QH3" s="1">
        <f>(QF3-QG3)</f>
        <v>49</v>
      </c>
      <c r="QI3" s="1">
        <v>8</v>
      </c>
      <c r="QJ3" s="1">
        <v>10</v>
      </c>
      <c r="QK3" s="1">
        <f>(QH3)</f>
        <v>49</v>
      </c>
      <c r="QL3" s="1">
        <v>450</v>
      </c>
      <c r="QM3" s="1">
        <v>0</v>
      </c>
      <c r="QN3" s="1">
        <f>(QL3+QK3-QM3)</f>
        <v>499</v>
      </c>
      <c r="QO3" s="1">
        <v>458</v>
      </c>
      <c r="QP3" s="1">
        <f>(QN3-QO3)</f>
        <v>41</v>
      </c>
      <c r="QQ3" s="1">
        <v>8</v>
      </c>
      <c r="QR3" s="1">
        <v>10</v>
      </c>
      <c r="QS3" s="1">
        <f>(QP3)</f>
        <v>41</v>
      </c>
      <c r="QT3" s="1">
        <v>400</v>
      </c>
      <c r="QU3" s="1">
        <v>0</v>
      </c>
      <c r="QV3" s="1">
        <f>(QT3+QS3-QU3)</f>
        <v>441</v>
      </c>
      <c r="QW3" s="1">
        <v>430</v>
      </c>
      <c r="QX3" s="1">
        <f>(QV3-QW3)</f>
        <v>11</v>
      </c>
      <c r="QY3" s="1">
        <v>8</v>
      </c>
      <c r="QZ3" s="1">
        <v>10</v>
      </c>
      <c r="RA3" s="1">
        <f>(QX3)</f>
        <v>11</v>
      </c>
      <c r="RB3" s="1">
        <v>400</v>
      </c>
      <c r="RC3" s="1">
        <v>4</v>
      </c>
      <c r="RD3" s="1">
        <f>(RB3+RA3-RC3)</f>
        <v>407</v>
      </c>
      <c r="RE3" s="1">
        <v>345</v>
      </c>
      <c r="RF3" s="1">
        <f>(RD3-RE3)</f>
        <v>62</v>
      </c>
      <c r="RG3" s="1">
        <v>8</v>
      </c>
      <c r="RH3" s="1">
        <v>10</v>
      </c>
      <c r="RI3" s="1">
        <f>(RF3)</f>
        <v>62</v>
      </c>
      <c r="RJ3" s="1">
        <v>370</v>
      </c>
      <c r="RK3" s="1">
        <v>0</v>
      </c>
      <c r="RL3" s="1">
        <f>(RJ3+RI3-RK3)</f>
        <v>432</v>
      </c>
      <c r="RM3" s="1">
        <v>405</v>
      </c>
      <c r="RN3" s="1">
        <f>(RL3-RM3)</f>
        <v>27</v>
      </c>
      <c r="RO3" s="1">
        <v>8</v>
      </c>
      <c r="RP3" s="1">
        <v>10</v>
      </c>
      <c r="RQ3" s="1">
        <f>(RN3)</f>
        <v>27</v>
      </c>
      <c r="RR3" s="1">
        <v>620</v>
      </c>
      <c r="RS3" s="1">
        <v>0</v>
      </c>
      <c r="RT3" s="1">
        <f>(RR3+RQ3-RS3)</f>
        <v>647</v>
      </c>
      <c r="RU3" s="1">
        <v>635</v>
      </c>
      <c r="RV3" s="1">
        <f>(RT3-RU3)</f>
        <v>12</v>
      </c>
      <c r="RW3" s="1">
        <v>8</v>
      </c>
      <c r="RX3" s="1">
        <v>10</v>
      </c>
      <c r="RY3" s="1">
        <f>(RV3)</f>
        <v>12</v>
      </c>
      <c r="RZ3" s="1">
        <v>450</v>
      </c>
      <c r="SA3" s="1">
        <v>0</v>
      </c>
      <c r="SB3" s="1">
        <f>(RZ3+RY3-SA3)</f>
        <v>462</v>
      </c>
      <c r="SC3" s="1">
        <v>420</v>
      </c>
      <c r="SD3" s="1">
        <f>(SB3-SC3)</f>
        <v>42</v>
      </c>
      <c r="SE3" s="1">
        <v>8</v>
      </c>
      <c r="SF3" s="1">
        <v>10</v>
      </c>
      <c r="SG3" s="1">
        <f>(SD3)</f>
        <v>42</v>
      </c>
      <c r="SH3" s="1">
        <v>530</v>
      </c>
      <c r="SI3" s="1">
        <v>4</v>
      </c>
      <c r="SJ3" s="1">
        <f>(SH3+SG3-SI3)</f>
        <v>568</v>
      </c>
      <c r="SK3" s="1">
        <v>502</v>
      </c>
      <c r="SL3" s="1">
        <f>(SJ3-SK3)</f>
        <v>66</v>
      </c>
      <c r="SM3" s="1">
        <v>8</v>
      </c>
      <c r="SN3" s="1">
        <v>10</v>
      </c>
      <c r="SO3" s="1">
        <f>(SL3)</f>
        <v>66</v>
      </c>
      <c r="SP3" s="1">
        <v>400</v>
      </c>
      <c r="SQ3" s="1">
        <v>4</v>
      </c>
      <c r="SR3" s="1">
        <f>(SP3+SO3-SQ3)</f>
        <v>462</v>
      </c>
      <c r="SS3" s="1">
        <v>462</v>
      </c>
      <c r="ST3" s="1">
        <f>(SR3-SS3)</f>
        <v>0</v>
      </c>
      <c r="SU3" s="1">
        <v>8</v>
      </c>
      <c r="SV3" s="1">
        <v>10</v>
      </c>
      <c r="SW3" s="1">
        <f>(ST3)</f>
        <v>0</v>
      </c>
      <c r="SX3" s="1">
        <v>400</v>
      </c>
      <c r="SY3" s="1">
        <v>4</v>
      </c>
      <c r="SZ3" s="1">
        <f>(SX3+SW3-SY3)</f>
        <v>396</v>
      </c>
      <c r="TA3" s="1">
        <v>370</v>
      </c>
      <c r="TB3" s="1">
        <f>(SZ3-TA3)</f>
        <v>26</v>
      </c>
      <c r="TC3" s="1">
        <v>8</v>
      </c>
      <c r="TD3" s="1">
        <v>10</v>
      </c>
      <c r="TE3" s="1">
        <f>(TB3)</f>
        <v>26</v>
      </c>
      <c r="TF3" s="1">
        <v>425</v>
      </c>
      <c r="TG3" s="1">
        <v>8</v>
      </c>
      <c r="TH3" s="1">
        <f>(TF3+TE3-TG3)</f>
        <v>443</v>
      </c>
      <c r="TI3" s="1">
        <v>423</v>
      </c>
      <c r="TJ3" s="1">
        <f>(TH3-TI3)</f>
        <v>20</v>
      </c>
      <c r="TK3" s="1">
        <v>8</v>
      </c>
      <c r="TL3" s="1">
        <v>10</v>
      </c>
      <c r="TM3" s="1">
        <f>(TJ3)</f>
        <v>20</v>
      </c>
      <c r="TN3" s="1">
        <v>470</v>
      </c>
      <c r="TO3" s="1">
        <v>0</v>
      </c>
      <c r="TP3" s="1">
        <f>(TN3+TM3-TO3)</f>
        <v>490</v>
      </c>
      <c r="TQ3" s="1">
        <v>463</v>
      </c>
      <c r="TR3" s="1">
        <f>(TP3-TQ3)</f>
        <v>27</v>
      </c>
      <c r="TS3" s="1">
        <v>8</v>
      </c>
      <c r="TT3" s="1">
        <v>10</v>
      </c>
      <c r="TU3" s="1">
        <f>(TR3)</f>
        <v>27</v>
      </c>
      <c r="TV3" s="1">
        <v>430</v>
      </c>
      <c r="TW3" s="1">
        <v>8</v>
      </c>
      <c r="TX3" s="1">
        <f>(TV3+TU3-TW3)</f>
        <v>449</v>
      </c>
      <c r="TY3" s="1">
        <v>410</v>
      </c>
      <c r="TZ3" s="1">
        <f>(TX3-TY3)</f>
        <v>39</v>
      </c>
      <c r="UA3" s="1">
        <v>8</v>
      </c>
      <c r="UB3" s="1">
        <v>10</v>
      </c>
      <c r="UC3" s="1">
        <f>(TZ3)</f>
        <v>39</v>
      </c>
      <c r="UD3" s="1">
        <v>500</v>
      </c>
      <c r="UE3" s="1">
        <v>3</v>
      </c>
      <c r="UF3" s="1">
        <f>(UD3+UC3-UE3)</f>
        <v>536</v>
      </c>
      <c r="UG3" s="1">
        <v>520</v>
      </c>
      <c r="UH3" s="1">
        <f>(UF3-UG3)</f>
        <v>16</v>
      </c>
      <c r="UI3" s="1">
        <v>8</v>
      </c>
      <c r="UJ3" s="1">
        <v>10</v>
      </c>
      <c r="UK3" s="1">
        <f>(UH3)</f>
        <v>16</v>
      </c>
      <c r="UL3" s="1">
        <v>480</v>
      </c>
      <c r="UM3" s="1">
        <v>0</v>
      </c>
      <c r="UN3" s="1">
        <f>(UL3+UK3-UM3)</f>
        <v>496</v>
      </c>
      <c r="UO3" s="1">
        <v>495</v>
      </c>
      <c r="UP3" s="1">
        <f>(UN3-UO3)</f>
        <v>1</v>
      </c>
      <c r="UQ3" s="1">
        <v>8</v>
      </c>
      <c r="UR3" s="1">
        <v>10</v>
      </c>
      <c r="US3" s="1">
        <f>(UP3)</f>
        <v>1</v>
      </c>
      <c r="UT3" s="1">
        <v>450</v>
      </c>
      <c r="UU3" s="1">
        <v>13</v>
      </c>
      <c r="UV3" s="1">
        <f>(UT3+US3-UU3)</f>
        <v>438</v>
      </c>
      <c r="UW3" s="1">
        <v>405</v>
      </c>
      <c r="UX3" s="1">
        <f>(UV3-UW3)</f>
        <v>33</v>
      </c>
      <c r="UY3" s="1">
        <v>8</v>
      </c>
      <c r="UZ3" s="1">
        <v>10</v>
      </c>
      <c r="VA3" s="1">
        <f>(UX3)</f>
        <v>33</v>
      </c>
      <c r="VB3" s="1">
        <v>440</v>
      </c>
      <c r="VC3" s="1">
        <v>0</v>
      </c>
      <c r="VD3" s="1">
        <f>(VB3+VA3-VC3)</f>
        <v>473</v>
      </c>
      <c r="VE3" s="1">
        <v>460</v>
      </c>
      <c r="VF3" s="1">
        <f>(VD3-VE3)</f>
        <v>13</v>
      </c>
      <c r="VG3" s="1">
        <v>8</v>
      </c>
      <c r="VH3" s="1">
        <v>10</v>
      </c>
      <c r="VI3" s="1">
        <f>(VF3)</f>
        <v>13</v>
      </c>
      <c r="VJ3" s="1">
        <v>490</v>
      </c>
      <c r="VK3" s="1">
        <v>8</v>
      </c>
      <c r="VL3" s="1">
        <f>(VJ3+VI3-VK3)</f>
        <v>495</v>
      </c>
      <c r="VM3" s="1">
        <v>480</v>
      </c>
      <c r="VN3" s="1">
        <f>(VL3-VM3)</f>
        <v>15</v>
      </c>
      <c r="VO3" s="1">
        <v>8</v>
      </c>
      <c r="VP3" s="1">
        <v>10</v>
      </c>
      <c r="VQ3" s="1">
        <f>(VN3)</f>
        <v>15</v>
      </c>
      <c r="VR3" s="1">
        <v>450</v>
      </c>
      <c r="VS3" s="1">
        <v>0</v>
      </c>
      <c r="VT3" s="1">
        <f>(VR3+VQ3-VS3)</f>
        <v>465</v>
      </c>
      <c r="VU3" s="1">
        <v>430</v>
      </c>
      <c r="VV3" s="1">
        <f>(VT3-VU3)</f>
        <v>35</v>
      </c>
      <c r="VW3" s="1">
        <v>8</v>
      </c>
      <c r="VX3" s="1">
        <v>10</v>
      </c>
      <c r="VY3" s="1">
        <f>(VV3)</f>
        <v>35</v>
      </c>
      <c r="VZ3" s="1">
        <v>520</v>
      </c>
      <c r="WA3" s="1">
        <v>0</v>
      </c>
      <c r="WB3" s="1">
        <f>(VZ3+VY3-WA3)</f>
        <v>555</v>
      </c>
      <c r="WC3" s="1">
        <v>530</v>
      </c>
      <c r="WD3" s="1">
        <f>(WB3-WC3)</f>
        <v>25</v>
      </c>
      <c r="WE3" s="1">
        <v>8</v>
      </c>
      <c r="WF3" s="1">
        <v>10</v>
      </c>
      <c r="WG3" s="1">
        <f>(WD3)</f>
        <v>25</v>
      </c>
      <c r="WH3" s="1">
        <v>450</v>
      </c>
      <c r="WI3" s="1">
        <v>9</v>
      </c>
      <c r="WJ3" s="1">
        <f>(WH3+WG3-WI3)</f>
        <v>466</v>
      </c>
      <c r="WK3" s="1">
        <v>435</v>
      </c>
      <c r="WL3" s="1">
        <f>(WJ3-WK3)</f>
        <v>31</v>
      </c>
      <c r="WM3" s="1">
        <v>8</v>
      </c>
      <c r="WN3" s="1">
        <v>10</v>
      </c>
      <c r="WO3" s="1">
        <f>(WL3)</f>
        <v>31</v>
      </c>
      <c r="WP3" s="1">
        <v>430</v>
      </c>
      <c r="WQ3" s="1">
        <v>0</v>
      </c>
      <c r="WR3" s="1">
        <f>(WP3+WO3-WQ3)</f>
        <v>461</v>
      </c>
      <c r="WS3" s="1">
        <v>445</v>
      </c>
      <c r="WT3" s="1">
        <f>(WR3-WS3)</f>
        <v>16</v>
      </c>
      <c r="WU3" s="1">
        <v>8</v>
      </c>
      <c r="WV3" s="1">
        <v>10</v>
      </c>
      <c r="WW3" s="1">
        <f>(WT3)</f>
        <v>16</v>
      </c>
      <c r="WX3" s="1">
        <v>430</v>
      </c>
      <c r="WY3" s="1">
        <v>0</v>
      </c>
      <c r="WZ3" s="1">
        <f>(WX3+WW3-WY3)</f>
        <v>446</v>
      </c>
      <c r="XA3" s="1">
        <v>446</v>
      </c>
      <c r="XB3" s="1">
        <f>(WZ3-XA3)</f>
        <v>0</v>
      </c>
      <c r="XC3" s="1">
        <v>8</v>
      </c>
      <c r="XD3" s="1">
        <v>10</v>
      </c>
      <c r="XE3" s="1">
        <f>(XB3)</f>
        <v>0</v>
      </c>
      <c r="XF3" s="1">
        <v>500</v>
      </c>
      <c r="XG3" s="1">
        <v>0</v>
      </c>
      <c r="XH3" s="1">
        <f>(XF3+XE3-XG3)</f>
        <v>500</v>
      </c>
      <c r="XI3" s="1">
        <v>477</v>
      </c>
      <c r="XJ3" s="1">
        <f>(XH3-XI3)</f>
        <v>23</v>
      </c>
      <c r="XK3" s="1">
        <v>8</v>
      </c>
      <c r="XL3" s="1">
        <v>10</v>
      </c>
      <c r="XM3" s="1">
        <f>(XJ3)</f>
        <v>23</v>
      </c>
      <c r="XN3" s="1">
        <v>450</v>
      </c>
      <c r="XO3" s="1">
        <v>0</v>
      </c>
      <c r="XP3" s="1">
        <f>(XN3+XM3-XO3)</f>
        <v>473</v>
      </c>
      <c r="XQ3" s="1">
        <v>465</v>
      </c>
      <c r="XR3" s="1">
        <f>(XP3-XQ3)</f>
        <v>8</v>
      </c>
    </row>
    <row r="4" spans="1:642" x14ac:dyDescent="0.35">
      <c r="A4">
        <f>A3+1</f>
        <v>2</v>
      </c>
      <c r="B4" t="s">
        <v>10</v>
      </c>
      <c r="C4" s="1">
        <v>8.5</v>
      </c>
      <c r="D4" s="1">
        <v>10</v>
      </c>
      <c r="E4" s="1">
        <v>30</v>
      </c>
      <c r="F4" s="1">
        <v>400</v>
      </c>
      <c r="G4" s="1">
        <v>0</v>
      </c>
      <c r="H4" s="1">
        <f t="shared" ref="H4:H20" si="0">(F4+E4-G4)</f>
        <v>430</v>
      </c>
      <c r="I4" s="1">
        <v>420</v>
      </c>
      <c r="J4" s="1">
        <f t="shared" ref="J4:J20" si="1">(H4-I4)</f>
        <v>10</v>
      </c>
      <c r="K4" s="1">
        <v>8.5</v>
      </c>
      <c r="L4" s="1">
        <v>10</v>
      </c>
      <c r="M4" s="1">
        <f t="shared" ref="M4:M20" si="2">(J4)</f>
        <v>10</v>
      </c>
      <c r="N4" s="1">
        <v>400</v>
      </c>
      <c r="O4" s="1">
        <v>0</v>
      </c>
      <c r="P4" s="1">
        <f t="shared" ref="P4:P20" si="3">(N4+M4-O4)</f>
        <v>410</v>
      </c>
      <c r="Q4" s="1">
        <v>400</v>
      </c>
      <c r="R4" s="1">
        <f t="shared" ref="R4:R20" si="4">(P4-Q4)</f>
        <v>10</v>
      </c>
      <c r="S4" s="1">
        <v>8.5</v>
      </c>
      <c r="T4" s="1">
        <v>10</v>
      </c>
      <c r="U4" s="1">
        <f t="shared" ref="U4:U20" si="5">(R4)</f>
        <v>10</v>
      </c>
      <c r="V4" s="1">
        <v>450</v>
      </c>
      <c r="W4" s="1">
        <v>12</v>
      </c>
      <c r="X4" s="1">
        <f t="shared" ref="X4:X20" si="6">(V4+U4-W4)</f>
        <v>448</v>
      </c>
      <c r="Y4" s="1">
        <v>400</v>
      </c>
      <c r="Z4" s="1">
        <f t="shared" ref="Z4:Z20" si="7">(X4-Y4)</f>
        <v>48</v>
      </c>
      <c r="AA4" s="1">
        <v>8.5</v>
      </c>
      <c r="AB4" s="1">
        <v>10</v>
      </c>
      <c r="AC4" s="1">
        <f t="shared" ref="AC4:AC20" si="8">(Z4)</f>
        <v>48</v>
      </c>
      <c r="AD4" s="1">
        <v>350</v>
      </c>
      <c r="AE4" s="1">
        <v>8</v>
      </c>
      <c r="AF4" s="1">
        <f t="shared" ref="AF4:AF20" si="9">(AD4+AC4-AE4)</f>
        <v>390</v>
      </c>
      <c r="AG4" s="1">
        <v>380</v>
      </c>
      <c r="AH4" s="1">
        <f t="shared" ref="AH4:AH20" si="10">(AF4-AG4)</f>
        <v>10</v>
      </c>
      <c r="AI4" s="1">
        <v>8.5</v>
      </c>
      <c r="AJ4" s="1">
        <v>10</v>
      </c>
      <c r="AK4" s="1">
        <f t="shared" ref="AK4:AK20" si="11">(AH4)</f>
        <v>10</v>
      </c>
      <c r="AL4" s="1">
        <v>400</v>
      </c>
      <c r="AM4" s="1">
        <v>0</v>
      </c>
      <c r="AN4" s="1">
        <f t="shared" ref="AN4:AN20" si="12">(AL4+AK4-AM4)</f>
        <v>410</v>
      </c>
      <c r="AO4" s="1">
        <v>380</v>
      </c>
      <c r="AP4" s="1">
        <f t="shared" ref="AP4:AP20" si="13">(AN4-AO4)</f>
        <v>30</v>
      </c>
      <c r="AQ4" s="1">
        <v>8.5</v>
      </c>
      <c r="AR4" s="1">
        <v>10</v>
      </c>
      <c r="AS4" s="1">
        <f t="shared" ref="AS4:AS20" si="14">(AP4)</f>
        <v>30</v>
      </c>
      <c r="AT4" s="1">
        <v>300</v>
      </c>
      <c r="AU4" s="1">
        <v>6</v>
      </c>
      <c r="AV4" s="1">
        <f t="shared" ref="AV4:AV20" si="15">(AT4+AS4-AU4)</f>
        <v>324</v>
      </c>
      <c r="AW4" s="1">
        <v>300</v>
      </c>
      <c r="AX4" s="1">
        <f t="shared" ref="AX4:AX20" si="16">(AV4-AW4)</f>
        <v>24</v>
      </c>
      <c r="AY4" s="1">
        <v>8.5</v>
      </c>
      <c r="AZ4" s="1">
        <v>10</v>
      </c>
      <c r="BA4" s="1">
        <f t="shared" ref="BA4:BA20" si="17">(AX4)</f>
        <v>24</v>
      </c>
      <c r="BB4" s="1">
        <v>400</v>
      </c>
      <c r="BC4" s="1">
        <v>0</v>
      </c>
      <c r="BD4" s="1">
        <f t="shared" ref="BD4:BD20" si="18">(BB4+BA4-BC4)</f>
        <v>424</v>
      </c>
      <c r="BE4" s="1">
        <v>420</v>
      </c>
      <c r="BF4" s="1">
        <f t="shared" ref="BF4:BF20" si="19">(BD4-BE4)</f>
        <v>4</v>
      </c>
      <c r="BG4" s="1">
        <v>8.5</v>
      </c>
      <c r="BH4" s="1">
        <v>10</v>
      </c>
      <c r="BI4" s="1">
        <f t="shared" ref="BI4:BI20" si="20">(BF4)</f>
        <v>4</v>
      </c>
      <c r="BJ4" s="1">
        <v>400</v>
      </c>
      <c r="BK4" s="1">
        <v>4</v>
      </c>
      <c r="BL4" s="1">
        <f t="shared" ref="BL4:BL20" si="21">(BJ4+BI4-BK4)</f>
        <v>400</v>
      </c>
      <c r="BM4" s="1">
        <v>400</v>
      </c>
      <c r="BN4" s="1">
        <f t="shared" ref="BN4:BN20" si="22">(BL4-BM4)</f>
        <v>0</v>
      </c>
      <c r="BO4" s="1">
        <v>8.5</v>
      </c>
      <c r="BP4" s="1">
        <v>10</v>
      </c>
      <c r="BQ4" s="1">
        <f t="shared" ref="BQ4:BQ20" si="23">(BN4)</f>
        <v>0</v>
      </c>
      <c r="BR4" s="1">
        <v>400</v>
      </c>
      <c r="BS4" s="1">
        <v>4</v>
      </c>
      <c r="BT4" s="1">
        <f t="shared" ref="BT4:BT20" si="24">(BR4+BQ4-BS4)</f>
        <v>396</v>
      </c>
      <c r="BU4" s="1">
        <v>380</v>
      </c>
      <c r="BV4" s="1">
        <f t="shared" ref="BV4:BV20" si="25">(BT4-BU4)</f>
        <v>16</v>
      </c>
      <c r="BW4" s="1">
        <v>8.5</v>
      </c>
      <c r="BX4" s="1">
        <v>10</v>
      </c>
      <c r="BY4" s="1">
        <f t="shared" ref="BY4:BY20" si="26">(BV4)</f>
        <v>16</v>
      </c>
      <c r="BZ4" s="1">
        <v>400</v>
      </c>
      <c r="CA4" s="1">
        <v>4</v>
      </c>
      <c r="CB4" s="1">
        <f t="shared" ref="CB4:CB20" si="27">(BZ4+BY4-CA4)</f>
        <v>412</v>
      </c>
      <c r="CC4" s="1">
        <v>400</v>
      </c>
      <c r="CD4" s="1">
        <f t="shared" ref="CD4:CD20" si="28">(CB4-CC4)</f>
        <v>12</v>
      </c>
      <c r="CE4" s="1">
        <v>8.5</v>
      </c>
      <c r="CF4" s="1">
        <v>10</v>
      </c>
      <c r="CG4" s="1">
        <f t="shared" ref="CG4:CG20" si="29">(CD4)</f>
        <v>12</v>
      </c>
      <c r="CH4" s="1">
        <v>300</v>
      </c>
      <c r="CI4" s="1">
        <v>0</v>
      </c>
      <c r="CJ4" s="1">
        <f t="shared" ref="CJ4:CJ20" si="30">(CH4+CG4-CI4)</f>
        <v>312</v>
      </c>
      <c r="CK4" s="1">
        <v>310</v>
      </c>
      <c r="CL4" s="1">
        <f t="shared" ref="CL4:CL20" si="31">(CJ4-CK4)</f>
        <v>2</v>
      </c>
      <c r="CM4" s="1">
        <v>8.5</v>
      </c>
      <c r="CN4" s="1">
        <v>10</v>
      </c>
      <c r="CO4" s="1">
        <f t="shared" ref="CO4:CO20" si="32">(CL4)</f>
        <v>2</v>
      </c>
      <c r="CP4" s="1">
        <v>350</v>
      </c>
      <c r="CQ4" s="1">
        <v>4</v>
      </c>
      <c r="CR4" s="1">
        <f t="shared" ref="CR4:CR20" si="33">(CP4+CO4-CQ4)</f>
        <v>348</v>
      </c>
      <c r="CS4" s="1">
        <v>345</v>
      </c>
      <c r="CT4" s="1">
        <f t="shared" ref="CT4:CT20" si="34">(CR4-CS4)</f>
        <v>3</v>
      </c>
      <c r="CU4" s="1">
        <v>8.5</v>
      </c>
      <c r="CV4" s="1">
        <v>10</v>
      </c>
      <c r="CW4" s="1">
        <f t="shared" ref="CW4:CW20" si="35">(CT4)</f>
        <v>3</v>
      </c>
      <c r="CX4" s="1">
        <v>350</v>
      </c>
      <c r="CY4" s="1">
        <v>4</v>
      </c>
      <c r="CZ4" s="1">
        <f t="shared" ref="CZ4:CZ20" si="36">(CX4+CW4-CY4)</f>
        <v>349</v>
      </c>
      <c r="DA4" s="1">
        <v>345</v>
      </c>
      <c r="DB4" s="1">
        <f t="shared" ref="DB4:DB20" si="37">(CZ4-DA4)</f>
        <v>4</v>
      </c>
      <c r="DC4" s="1">
        <v>8.5</v>
      </c>
      <c r="DD4" s="1">
        <v>10</v>
      </c>
      <c r="DE4" s="1">
        <f t="shared" ref="DE4:DE20" si="38">(DB4)</f>
        <v>4</v>
      </c>
      <c r="DF4" s="1">
        <v>400</v>
      </c>
      <c r="DG4" s="1">
        <v>7</v>
      </c>
      <c r="DH4" s="1">
        <f t="shared" ref="DH4:DH20" si="39">(DF4+DE4-DG4)</f>
        <v>397</v>
      </c>
      <c r="DI4" s="1">
        <v>390</v>
      </c>
      <c r="DJ4" s="1">
        <f t="shared" ref="DJ4:DJ20" si="40">(DH4-DI4)</f>
        <v>7</v>
      </c>
      <c r="DK4" s="1">
        <v>8.5</v>
      </c>
      <c r="DL4" s="1">
        <v>10</v>
      </c>
      <c r="DM4" s="1">
        <f t="shared" ref="DM4:DM20" si="41">(DJ4)</f>
        <v>7</v>
      </c>
      <c r="DN4" s="1">
        <v>425</v>
      </c>
      <c r="DO4" s="1">
        <v>0</v>
      </c>
      <c r="DP4" s="1">
        <f t="shared" ref="DP4:DP20" si="42">(DN4+DM4-DO4)</f>
        <v>432</v>
      </c>
      <c r="DQ4" s="1">
        <v>420</v>
      </c>
      <c r="DR4" s="1">
        <f t="shared" ref="DR4:DR20" si="43">(DP4-DQ4)</f>
        <v>12</v>
      </c>
      <c r="DS4" s="1">
        <v>8.5</v>
      </c>
      <c r="DT4" s="1">
        <v>10</v>
      </c>
      <c r="DU4" s="1">
        <f t="shared" ref="DU4:DU20" si="44">(DR4)</f>
        <v>12</v>
      </c>
      <c r="DV4" s="1">
        <v>400</v>
      </c>
      <c r="DW4" s="1">
        <v>0</v>
      </c>
      <c r="DX4" s="1">
        <f t="shared" ref="DX4:DX20" si="45">(DV4+DU4-DW4)</f>
        <v>412</v>
      </c>
      <c r="DY4" s="1">
        <v>380</v>
      </c>
      <c r="DZ4" s="1">
        <f t="shared" ref="DZ4:DZ20" si="46">(DX4-DY4)</f>
        <v>32</v>
      </c>
      <c r="EA4" s="1">
        <v>8.5</v>
      </c>
      <c r="EB4" s="1">
        <v>10</v>
      </c>
      <c r="EC4" s="1">
        <f t="shared" ref="EC4:EC20" si="47">(DZ4)</f>
        <v>32</v>
      </c>
      <c r="ED4" s="1">
        <v>350</v>
      </c>
      <c r="EE4" s="1">
        <v>0</v>
      </c>
      <c r="EF4" s="1">
        <f t="shared" ref="EF4:EF20" si="48">(ED4+EC4-EE4)</f>
        <v>382</v>
      </c>
      <c r="EG4" s="1">
        <v>350</v>
      </c>
      <c r="EH4" s="1">
        <f t="shared" ref="EH4:EH20" si="49">(EF4-EG4)</f>
        <v>32</v>
      </c>
      <c r="EI4" s="1">
        <v>8.5</v>
      </c>
      <c r="EJ4" s="1">
        <v>10</v>
      </c>
      <c r="EK4" s="1">
        <f t="shared" ref="EK4:EK20" si="50">(EH4)</f>
        <v>32</v>
      </c>
      <c r="EL4" s="1">
        <v>300</v>
      </c>
      <c r="EM4" s="1">
        <v>0</v>
      </c>
      <c r="EN4" s="1">
        <f t="shared" ref="EN4:EN20" si="51">(EL4+EK4-EM4)</f>
        <v>332</v>
      </c>
      <c r="EO4" s="1">
        <v>300</v>
      </c>
      <c r="EP4" s="1">
        <f t="shared" ref="EP4:EP20" si="52">(EN4-EO4)</f>
        <v>32</v>
      </c>
      <c r="EQ4" s="1">
        <v>8.5</v>
      </c>
      <c r="ER4" s="1">
        <v>10</v>
      </c>
      <c r="ES4" s="1">
        <f t="shared" ref="ES4:ES20" si="53">(EP4)</f>
        <v>32</v>
      </c>
      <c r="ET4" s="1">
        <v>350</v>
      </c>
      <c r="EU4" s="1">
        <v>0</v>
      </c>
      <c r="EV4" s="1">
        <f t="shared" ref="EV4:EV20" si="54">(ET4+ES4-EU4)</f>
        <v>382</v>
      </c>
      <c r="EW4" s="1">
        <v>380</v>
      </c>
      <c r="EX4" s="1">
        <f t="shared" ref="EX4:EX20" si="55">(EV4-EW4)</f>
        <v>2</v>
      </c>
      <c r="EY4" s="1">
        <v>8.5</v>
      </c>
      <c r="EZ4" s="1">
        <v>10</v>
      </c>
      <c r="FA4" s="1">
        <f t="shared" ref="FA4:FA20" si="56">(EX4)</f>
        <v>2</v>
      </c>
      <c r="FB4" s="1">
        <v>300</v>
      </c>
      <c r="FC4" s="1">
        <v>0</v>
      </c>
      <c r="FD4" s="1">
        <f t="shared" ref="FD4:FD20" si="57">(FB4+FA4-FC4)</f>
        <v>302</v>
      </c>
      <c r="FE4" s="1">
        <v>300</v>
      </c>
      <c r="FF4" s="1">
        <f t="shared" ref="FF4:FF20" si="58">(FD4-FE4)</f>
        <v>2</v>
      </c>
      <c r="FG4" s="1">
        <v>8.5</v>
      </c>
      <c r="FH4" s="1">
        <v>10</v>
      </c>
      <c r="FI4" s="1">
        <f t="shared" ref="FI4:FI20" si="59">(FF4)</f>
        <v>2</v>
      </c>
      <c r="FJ4" s="1">
        <v>425</v>
      </c>
      <c r="FK4" s="1">
        <v>2</v>
      </c>
      <c r="FL4" s="1">
        <f t="shared" ref="FL4:FL20" si="60">(FJ4+FI4-FK4)</f>
        <v>425</v>
      </c>
      <c r="FM4" s="1">
        <v>425</v>
      </c>
      <c r="FN4" s="1">
        <f t="shared" ref="FN4:FN20" si="61">(FL4-FM4)</f>
        <v>0</v>
      </c>
      <c r="FO4" s="1">
        <v>8.5</v>
      </c>
      <c r="FP4" s="1">
        <v>10</v>
      </c>
      <c r="FQ4" s="1">
        <f t="shared" ref="FQ4:FQ20" si="62">(FN4)</f>
        <v>0</v>
      </c>
      <c r="FR4" s="1">
        <v>400</v>
      </c>
      <c r="FS4" s="1">
        <v>5</v>
      </c>
      <c r="FT4" s="1">
        <f t="shared" ref="FT4:FT20" si="63">(FR4+FQ4-FS4)</f>
        <v>395</v>
      </c>
      <c r="FU4" s="1">
        <v>350</v>
      </c>
      <c r="FV4" s="1">
        <f t="shared" ref="FV4:FV20" si="64">(FT4-FU4)</f>
        <v>45</v>
      </c>
      <c r="FW4" s="1">
        <v>8.5</v>
      </c>
      <c r="FX4" s="1">
        <v>10</v>
      </c>
      <c r="FY4" s="1">
        <f t="shared" ref="FY4:FY20" si="65">(FV4)</f>
        <v>45</v>
      </c>
      <c r="FZ4" s="1">
        <v>300</v>
      </c>
      <c r="GA4" s="1">
        <v>0</v>
      </c>
      <c r="GB4" s="1">
        <f t="shared" ref="GB4:GB20" si="66">(FZ4+FY4-GA4)</f>
        <v>345</v>
      </c>
      <c r="GC4" s="1">
        <v>340</v>
      </c>
      <c r="GD4" s="1">
        <f t="shared" ref="GD4:GD20" si="67">(GB4-GC4)</f>
        <v>5</v>
      </c>
      <c r="GE4" s="1">
        <v>8.5</v>
      </c>
      <c r="GF4" s="1">
        <v>10</v>
      </c>
      <c r="GG4" s="1">
        <f t="shared" ref="GG4:GG20" si="68">(GD4)</f>
        <v>5</v>
      </c>
      <c r="GH4" s="1">
        <v>367</v>
      </c>
      <c r="GI4" s="1">
        <v>3</v>
      </c>
      <c r="GJ4" s="1">
        <f t="shared" ref="GJ4:GJ20" si="69">(GH4+GG4-GI4)</f>
        <v>369</v>
      </c>
      <c r="GK4" s="1">
        <v>368</v>
      </c>
      <c r="GL4" s="1">
        <f t="shared" ref="GL4:GL20" si="70">(GJ4-GK4)</f>
        <v>1</v>
      </c>
      <c r="GM4" s="1">
        <v>8.5</v>
      </c>
      <c r="GN4" s="1">
        <v>10</v>
      </c>
      <c r="GO4" s="1">
        <f t="shared" ref="GO4:GO20" si="71">(GL4)</f>
        <v>1</v>
      </c>
      <c r="GP4" s="1">
        <v>350</v>
      </c>
      <c r="GQ4" s="1">
        <v>0</v>
      </c>
      <c r="GR4" s="1">
        <f t="shared" ref="GR4:GR20" si="72">(GP4+GO4-GQ4)</f>
        <v>351</v>
      </c>
      <c r="GS4" s="1">
        <v>351</v>
      </c>
      <c r="GT4" s="1">
        <f t="shared" ref="GT4:GT20" si="73">(GR4-GS4)</f>
        <v>0</v>
      </c>
      <c r="GU4" s="1">
        <v>8.5</v>
      </c>
      <c r="GV4" s="1">
        <v>10</v>
      </c>
      <c r="GW4" s="1">
        <f t="shared" ref="GW4:GW20" si="74">(GT4)</f>
        <v>0</v>
      </c>
      <c r="GX4" s="1">
        <v>350</v>
      </c>
      <c r="GY4" s="1">
        <v>0</v>
      </c>
      <c r="GZ4" s="1">
        <f t="shared" ref="GZ4:GZ20" si="75">(GX4+GW4-GY4)</f>
        <v>350</v>
      </c>
      <c r="HA4" s="1">
        <v>350</v>
      </c>
      <c r="HB4" s="1">
        <f t="shared" ref="HB4:HB20" si="76">(GZ4-HA4)</f>
        <v>0</v>
      </c>
      <c r="HC4" s="1">
        <v>8.5</v>
      </c>
      <c r="HD4" s="1">
        <v>10</v>
      </c>
      <c r="HE4" s="1">
        <f t="shared" ref="HE4:HE20" si="77">(HB4)</f>
        <v>0</v>
      </c>
      <c r="HF4" s="1">
        <v>400</v>
      </c>
      <c r="HG4" s="1">
        <v>0</v>
      </c>
      <c r="HH4" s="1">
        <f t="shared" ref="HH4:HH20" si="78">(HF4+HE4-HG4)</f>
        <v>400</v>
      </c>
      <c r="HI4" s="1">
        <v>380</v>
      </c>
      <c r="HJ4" s="1">
        <f t="shared" ref="HJ4:HJ20" si="79">(HH4-HI4)</f>
        <v>20</v>
      </c>
      <c r="HK4" s="1">
        <v>8.5</v>
      </c>
      <c r="HL4" s="1">
        <v>10</v>
      </c>
      <c r="HM4" s="1">
        <f t="shared" ref="HM4:HM20" si="80">(HJ4)</f>
        <v>20</v>
      </c>
      <c r="HN4" s="1">
        <v>367</v>
      </c>
      <c r="HO4" s="1">
        <v>6</v>
      </c>
      <c r="HP4" s="1">
        <f t="shared" ref="HP4:HP20" si="81">(HN4+HM4-HO4)</f>
        <v>381</v>
      </c>
      <c r="HQ4" s="1">
        <v>381</v>
      </c>
      <c r="HR4" s="1">
        <f t="shared" ref="HR4:HR20" si="82">(HP4-HQ4)</f>
        <v>0</v>
      </c>
      <c r="HS4" s="1">
        <v>8</v>
      </c>
      <c r="HT4" s="1">
        <v>10</v>
      </c>
      <c r="HU4" s="1">
        <f t="shared" ref="HU4:HU19" si="83">(HR4)</f>
        <v>0</v>
      </c>
      <c r="HV4" s="1">
        <v>350</v>
      </c>
      <c r="HW4" s="1">
        <v>9</v>
      </c>
      <c r="HX4" s="1">
        <f t="shared" ref="HX4:HX20" si="84">(HV4+HU4-HW4)</f>
        <v>341</v>
      </c>
      <c r="HY4" s="1">
        <v>323</v>
      </c>
      <c r="HZ4" s="1">
        <f t="shared" ref="HZ4:HZ20" si="85">(HX4-HY4)</f>
        <v>18</v>
      </c>
      <c r="IA4" s="1">
        <v>8</v>
      </c>
      <c r="IB4" s="1">
        <v>10</v>
      </c>
      <c r="IC4" s="1">
        <f t="shared" ref="IC4:IC20" si="86">(HZ4)</f>
        <v>18</v>
      </c>
      <c r="ID4" s="1">
        <v>323</v>
      </c>
      <c r="IE4" s="1">
        <v>0</v>
      </c>
      <c r="IF4" s="1">
        <f t="shared" ref="IF4:IF20" si="87">(ID4+IC4-IE4)</f>
        <v>341</v>
      </c>
      <c r="IG4" s="1">
        <v>341</v>
      </c>
      <c r="IH4" s="1">
        <f t="shared" ref="IH4:IH20" si="88">(IF4-IG4)</f>
        <v>0</v>
      </c>
      <c r="II4" s="1">
        <v>8</v>
      </c>
      <c r="IJ4" s="1">
        <v>10</v>
      </c>
      <c r="IK4" s="1">
        <f t="shared" ref="IK4:IK20" si="89">(IH4)</f>
        <v>0</v>
      </c>
      <c r="IL4" s="1">
        <v>400</v>
      </c>
      <c r="IM4" s="1">
        <v>0</v>
      </c>
      <c r="IN4" s="1">
        <f t="shared" ref="IN4:IN20" si="90">(IL4+IK4-IM4)</f>
        <v>400</v>
      </c>
      <c r="IO4" s="1">
        <v>370</v>
      </c>
      <c r="IP4" s="1">
        <f t="shared" ref="IP4:IP20" si="91">(IN4-IO4)</f>
        <v>30</v>
      </c>
      <c r="IQ4" s="1">
        <v>8</v>
      </c>
      <c r="IR4" s="1">
        <v>10</v>
      </c>
      <c r="IS4" s="1">
        <f t="shared" ref="IS4:IS20" si="92">(IP4)</f>
        <v>30</v>
      </c>
      <c r="IT4" s="1">
        <v>352</v>
      </c>
      <c r="IU4" s="1">
        <v>0</v>
      </c>
      <c r="IV4" s="1">
        <f t="shared" ref="IV4:IV20" si="93">(IT4+IS4-IU4)</f>
        <v>382</v>
      </c>
      <c r="IW4" s="1">
        <v>380</v>
      </c>
      <c r="IX4" s="1">
        <f t="shared" ref="IX4:IX20" si="94">(IV4-IW4)</f>
        <v>2</v>
      </c>
      <c r="IY4" s="1">
        <v>8</v>
      </c>
      <c r="IZ4" s="1">
        <v>10</v>
      </c>
      <c r="JA4" s="1">
        <f t="shared" ref="JA4:JA20" si="95">(IX4)</f>
        <v>2</v>
      </c>
      <c r="JB4" s="1">
        <v>410</v>
      </c>
      <c r="JC4" s="1">
        <v>9</v>
      </c>
      <c r="JD4" s="1">
        <f t="shared" ref="JD4:JD20" si="96">(JB4+JA4-JC4)</f>
        <v>403</v>
      </c>
      <c r="JE4" s="1">
        <v>403</v>
      </c>
      <c r="JF4" s="1">
        <f t="shared" ref="JF4:JF20" si="97">(JD4-JE4)</f>
        <v>0</v>
      </c>
      <c r="JG4" s="1">
        <v>8</v>
      </c>
      <c r="JH4" s="1">
        <v>10</v>
      </c>
      <c r="JI4" s="1">
        <f t="shared" ref="JI4:JI20" si="98">(JF4)</f>
        <v>0</v>
      </c>
      <c r="JJ4" s="1">
        <v>400</v>
      </c>
      <c r="JK4" s="1">
        <v>7</v>
      </c>
      <c r="JL4" s="1">
        <f t="shared" ref="JL4:JL20" si="99">(JJ4+JI4-JK4)</f>
        <v>393</v>
      </c>
      <c r="JM4" s="1">
        <v>380</v>
      </c>
      <c r="JN4" s="1">
        <f t="shared" ref="JN4:JN20" si="100">(JL4-JM4)</f>
        <v>13</v>
      </c>
      <c r="JO4" s="1">
        <v>8</v>
      </c>
      <c r="JP4" s="1">
        <v>10</v>
      </c>
      <c r="JQ4" s="1">
        <f t="shared" ref="JQ4:JQ20" si="101">(JN4)</f>
        <v>13</v>
      </c>
      <c r="JR4" s="1">
        <v>350</v>
      </c>
      <c r="JS4" s="1">
        <v>0</v>
      </c>
      <c r="JT4" s="1">
        <f t="shared" ref="JT4:JT20" si="102">(JR4+JQ4-JS4)</f>
        <v>363</v>
      </c>
      <c r="JU4" s="1">
        <v>344</v>
      </c>
      <c r="JV4" s="1">
        <f t="shared" ref="JV4:JV20" si="103">(JT4-JU4)</f>
        <v>19</v>
      </c>
      <c r="JW4" s="1">
        <v>8</v>
      </c>
      <c r="JX4" s="1">
        <v>10</v>
      </c>
      <c r="JY4" s="1">
        <f t="shared" ref="JY4:JY20" si="104">(JV4)</f>
        <v>19</v>
      </c>
      <c r="JZ4" s="1">
        <v>360</v>
      </c>
      <c r="KA4" s="1">
        <v>0</v>
      </c>
      <c r="KB4" s="1">
        <f t="shared" ref="KB4:KB20" si="105">(JZ4+JY4-KA4)</f>
        <v>379</v>
      </c>
      <c r="KC4" s="1">
        <v>370</v>
      </c>
      <c r="KD4" s="1">
        <f t="shared" ref="KD4:KD20" si="106">(KB4-KC4)</f>
        <v>9</v>
      </c>
      <c r="KE4" s="1">
        <v>8</v>
      </c>
      <c r="KF4" s="1">
        <v>10</v>
      </c>
      <c r="KG4" s="1">
        <f t="shared" ref="KG4:KG20" si="107">(KD4)</f>
        <v>9</v>
      </c>
      <c r="KH4" s="1">
        <v>400</v>
      </c>
      <c r="KI4" s="1">
        <v>0</v>
      </c>
      <c r="KJ4" s="1">
        <f t="shared" ref="KJ4:KJ20" si="108">(KH4+KG4-KI4)</f>
        <v>409</v>
      </c>
      <c r="KK4" s="1">
        <v>380</v>
      </c>
      <c r="KL4" s="1">
        <f t="shared" ref="KL4:KL20" si="109">(KJ4-KK4)</f>
        <v>29</v>
      </c>
      <c r="KM4" s="1">
        <v>8</v>
      </c>
      <c r="KN4" s="1">
        <v>10</v>
      </c>
      <c r="KO4" s="1">
        <f t="shared" ref="KO4:KO20" si="110">(KL4)</f>
        <v>29</v>
      </c>
      <c r="KP4" s="1">
        <v>370</v>
      </c>
      <c r="KQ4" s="1">
        <v>1</v>
      </c>
      <c r="KR4" s="1">
        <f t="shared" ref="KR4:KR20" si="111">(KP4+KO4-KQ4)</f>
        <v>398</v>
      </c>
      <c r="KS4" s="1">
        <v>370</v>
      </c>
      <c r="KT4" s="1">
        <f t="shared" ref="KT4:KT20" si="112">(KR4-KS4)</f>
        <v>28</v>
      </c>
      <c r="KU4" s="1">
        <v>8</v>
      </c>
      <c r="KV4" s="1">
        <v>10</v>
      </c>
      <c r="KW4" s="1">
        <f t="shared" ref="KW4:KW20" si="113">(KT4)</f>
        <v>28</v>
      </c>
      <c r="KX4" s="1">
        <v>400</v>
      </c>
      <c r="KY4" s="1">
        <v>5</v>
      </c>
      <c r="KZ4" s="1">
        <f t="shared" ref="KZ4:KZ20" si="114">(KX4+KW4-KY4)</f>
        <v>423</v>
      </c>
      <c r="LA4" s="1">
        <v>400</v>
      </c>
      <c r="LB4" s="1">
        <f t="shared" ref="LB4:LB20" si="115">(KZ4-LA4)</f>
        <v>23</v>
      </c>
      <c r="LC4" s="1">
        <v>8</v>
      </c>
      <c r="LD4" s="1">
        <v>10</v>
      </c>
      <c r="LE4" s="1">
        <f t="shared" ref="LE4:LE20" si="116">(LB4)</f>
        <v>23</v>
      </c>
      <c r="LF4" s="1">
        <v>387</v>
      </c>
      <c r="LG4" s="1">
        <v>5</v>
      </c>
      <c r="LH4" s="1">
        <f t="shared" ref="LH4:LH20" si="117">(LF4+LE4-LG4)</f>
        <v>405</v>
      </c>
      <c r="LI4" s="1">
        <v>393</v>
      </c>
      <c r="LJ4" s="1">
        <f t="shared" ref="LJ4:LJ20" si="118">(LH4-LI4)</f>
        <v>12</v>
      </c>
      <c r="LK4" s="1">
        <v>8</v>
      </c>
      <c r="LL4" s="1">
        <v>10</v>
      </c>
      <c r="LM4" s="1">
        <f t="shared" ref="LM4:LM20" si="119">(LJ4)</f>
        <v>12</v>
      </c>
      <c r="LN4" s="1">
        <v>360</v>
      </c>
      <c r="LO4" s="1">
        <v>5</v>
      </c>
      <c r="LP4" s="1">
        <f t="shared" ref="LP4:LP20" si="120">(LN4+LM4-LO4)</f>
        <v>367</v>
      </c>
      <c r="LQ4" s="1">
        <v>350</v>
      </c>
      <c r="LR4" s="1">
        <f t="shared" ref="LR4:LR20" si="121">(LP4-LQ4)</f>
        <v>17</v>
      </c>
      <c r="LS4" s="1">
        <v>8</v>
      </c>
      <c r="LT4" s="1">
        <v>10</v>
      </c>
      <c r="LU4" s="1">
        <f t="shared" ref="LU4:LU20" si="122">(LR4)</f>
        <v>17</v>
      </c>
      <c r="LV4" s="1">
        <v>360</v>
      </c>
      <c r="LW4" s="1">
        <v>0</v>
      </c>
      <c r="LX4" s="1">
        <f t="shared" ref="LX4:LX20" si="123">(LV4+LU4-LW4)</f>
        <v>377</v>
      </c>
      <c r="LY4" s="1">
        <v>370</v>
      </c>
      <c r="LZ4" s="1">
        <f t="shared" ref="LZ4:LZ20" si="124">(LX4-LY4)</f>
        <v>7</v>
      </c>
      <c r="MA4" s="1">
        <v>8</v>
      </c>
      <c r="MB4" s="1">
        <v>10</v>
      </c>
      <c r="MC4" s="1">
        <f t="shared" ref="MC4:MC20" si="125">(LZ4)</f>
        <v>7</v>
      </c>
      <c r="MD4" s="1">
        <v>396</v>
      </c>
      <c r="ME4" s="1">
        <v>2</v>
      </c>
      <c r="MF4" s="1">
        <f t="shared" ref="MF4:MF20" si="126">(MD4+MC4-ME4)</f>
        <v>401</v>
      </c>
      <c r="MG4" s="1">
        <v>370</v>
      </c>
      <c r="MH4" s="1">
        <f t="shared" ref="MH4:MH20" si="127">(MF4-MG4)</f>
        <v>31</v>
      </c>
      <c r="MI4" s="1">
        <v>8.5</v>
      </c>
      <c r="MJ4" s="1">
        <v>10</v>
      </c>
      <c r="MK4" s="1">
        <f t="shared" ref="MK4:MK20" si="128">(MH4)</f>
        <v>31</v>
      </c>
      <c r="ML4" s="1">
        <v>380</v>
      </c>
      <c r="MM4" s="1">
        <v>2</v>
      </c>
      <c r="MN4" s="1">
        <f t="shared" ref="MN4:MN20" si="129">(ML4+MK4-MM4)</f>
        <v>409</v>
      </c>
      <c r="MO4" s="1">
        <v>380</v>
      </c>
      <c r="MP4" s="1">
        <f t="shared" ref="MP4:MP20" si="130">(MN4-MO4)</f>
        <v>29</v>
      </c>
      <c r="MQ4" s="1">
        <v>8.5</v>
      </c>
      <c r="MR4" s="1">
        <v>10</v>
      </c>
      <c r="MS4" s="1">
        <f t="shared" ref="MS4:MS20" si="131">(MP4)</f>
        <v>29</v>
      </c>
      <c r="MT4" s="1">
        <v>420</v>
      </c>
      <c r="MU4" s="1">
        <v>2</v>
      </c>
      <c r="MV4" s="1">
        <f t="shared" ref="MV4:MV20" si="132">(MT4+MS4-MU4)</f>
        <v>447</v>
      </c>
      <c r="MW4" s="1">
        <v>440</v>
      </c>
      <c r="MX4" s="1">
        <f t="shared" ref="MX4:MX20" si="133">(MV4-MW4)</f>
        <v>7</v>
      </c>
      <c r="MY4" s="1">
        <v>8.5</v>
      </c>
      <c r="MZ4" s="1">
        <v>10</v>
      </c>
      <c r="NA4" s="1">
        <f t="shared" ref="NA4:NA20" si="134">(MX4)</f>
        <v>7</v>
      </c>
      <c r="NB4" s="1">
        <v>400</v>
      </c>
      <c r="NC4" s="1">
        <v>2</v>
      </c>
      <c r="ND4" s="1">
        <f t="shared" ref="ND4:ND20" si="135">(NB4+NA4-NC4)</f>
        <v>405</v>
      </c>
      <c r="NE4" s="1">
        <v>398</v>
      </c>
      <c r="NF4" s="1">
        <f t="shared" ref="NF4:NF20" si="136">(ND4-NE4)</f>
        <v>7</v>
      </c>
      <c r="NG4" s="1">
        <v>8.5</v>
      </c>
      <c r="NH4" s="1">
        <v>10</v>
      </c>
      <c r="NI4" s="1">
        <f t="shared" ref="NI4:NI20" si="137">(NF4)</f>
        <v>7</v>
      </c>
      <c r="NJ4" s="1">
        <v>380</v>
      </c>
      <c r="NK4" s="1">
        <v>2</v>
      </c>
      <c r="NL4" s="1">
        <f t="shared" ref="NL4:NL20" si="138">(NJ4+NI4-NK4)</f>
        <v>385</v>
      </c>
      <c r="NM4" s="1">
        <v>360</v>
      </c>
      <c r="NN4" s="1">
        <f t="shared" ref="NN4:NN20" si="139">(NL4-NM4)</f>
        <v>25</v>
      </c>
      <c r="NO4" s="1">
        <v>8.5</v>
      </c>
      <c r="NP4" s="1">
        <v>10</v>
      </c>
      <c r="NQ4" s="1">
        <f t="shared" ref="NQ4:NQ20" si="140">(NN4)</f>
        <v>25</v>
      </c>
      <c r="NR4" s="1">
        <v>350</v>
      </c>
      <c r="NS4" s="1">
        <v>0</v>
      </c>
      <c r="NT4" s="1">
        <f t="shared" ref="NT4:NT20" si="141">(NR4+NQ4-NS4)</f>
        <v>375</v>
      </c>
      <c r="NU4" s="1">
        <v>330</v>
      </c>
      <c r="NV4" s="1">
        <f t="shared" ref="NV4:NV20" si="142">(NT4-NU4)</f>
        <v>45</v>
      </c>
      <c r="NW4" s="1">
        <v>8.5</v>
      </c>
      <c r="NX4" s="1">
        <v>10</v>
      </c>
      <c r="NY4" s="1">
        <f t="shared" ref="NY4:NY20" si="143">(NV4)</f>
        <v>45</v>
      </c>
      <c r="NZ4" s="1">
        <v>370</v>
      </c>
      <c r="OA4" s="1">
        <v>0</v>
      </c>
      <c r="OB4" s="1">
        <f t="shared" ref="OB4:OB20" si="144">(NZ4+NY4-OA4)</f>
        <v>415</v>
      </c>
      <c r="OC4" s="1">
        <v>400</v>
      </c>
      <c r="OD4" s="1">
        <f t="shared" ref="OD4:OD20" si="145">(OB4-OC4)</f>
        <v>15</v>
      </c>
      <c r="OE4" s="1">
        <v>8.5</v>
      </c>
      <c r="OF4" s="1">
        <v>10</v>
      </c>
      <c r="OG4" s="1">
        <f t="shared" ref="OG4:OG20" si="146">(OD4)</f>
        <v>15</v>
      </c>
      <c r="OH4" s="1">
        <v>360</v>
      </c>
      <c r="OI4" s="1">
        <v>0</v>
      </c>
      <c r="OJ4" s="1">
        <f t="shared" ref="OJ4:OJ20" si="147">(OH4+OG4-OI4)</f>
        <v>375</v>
      </c>
      <c r="OK4" s="1">
        <v>370</v>
      </c>
      <c r="OL4" s="1">
        <f t="shared" ref="OL4:OL20" si="148">(OJ4-OK4)</f>
        <v>5</v>
      </c>
      <c r="OM4" s="1">
        <v>8.5</v>
      </c>
      <c r="ON4" s="1">
        <v>10</v>
      </c>
      <c r="OO4" s="1">
        <f t="shared" ref="OO4:OO20" si="149">(OL4)</f>
        <v>5</v>
      </c>
      <c r="OP4" s="1">
        <v>420</v>
      </c>
      <c r="OQ4" s="1">
        <v>3</v>
      </c>
      <c r="OR4" s="1">
        <f t="shared" ref="OR4:OR20" si="150">(OP4+OO4-OQ4)</f>
        <v>422</v>
      </c>
      <c r="OS4" s="1">
        <v>420</v>
      </c>
      <c r="OT4" s="1">
        <f t="shared" ref="OT4:OT20" si="151">(OR4-OS4)</f>
        <v>2</v>
      </c>
      <c r="OU4" s="1">
        <v>8.5</v>
      </c>
      <c r="OV4" s="1">
        <v>10</v>
      </c>
      <c r="OW4" s="1">
        <f t="shared" ref="OW4:OW20" si="152">(OT4)</f>
        <v>2</v>
      </c>
      <c r="OX4" s="1">
        <v>400</v>
      </c>
      <c r="OY4" s="1">
        <v>3</v>
      </c>
      <c r="OZ4" s="1">
        <f t="shared" ref="OZ4:OZ20" si="153">(OX4+OW4-OY4)</f>
        <v>399</v>
      </c>
      <c r="PA4" s="1">
        <v>380</v>
      </c>
      <c r="PB4" s="1">
        <f t="shared" ref="PB4:PB20" si="154">(OZ4-PA4)</f>
        <v>19</v>
      </c>
      <c r="PC4" s="1">
        <v>8.5</v>
      </c>
      <c r="PD4" s="1">
        <v>10</v>
      </c>
      <c r="PE4" s="1">
        <f t="shared" ref="PE4:PE20" si="155">(PB4)</f>
        <v>19</v>
      </c>
      <c r="PF4" s="1">
        <v>380</v>
      </c>
      <c r="PG4" s="1">
        <v>3</v>
      </c>
      <c r="PH4" s="1">
        <f t="shared" ref="PH4:PH20" si="156">(PF4+PE4-PG4)</f>
        <v>396</v>
      </c>
      <c r="PI4" s="1">
        <v>385</v>
      </c>
      <c r="PJ4" s="1">
        <f t="shared" ref="PJ4:PJ20" si="157">(PH4-PI4)</f>
        <v>11</v>
      </c>
      <c r="PK4" s="1">
        <v>8.5</v>
      </c>
      <c r="PL4" s="1">
        <v>10</v>
      </c>
      <c r="PM4" s="1">
        <f t="shared" ref="PM4:PM20" si="158">(PJ4)</f>
        <v>11</v>
      </c>
      <c r="PN4" s="1">
        <v>353</v>
      </c>
      <c r="PO4" s="1">
        <v>0</v>
      </c>
      <c r="PP4" s="1">
        <f t="shared" ref="PP4:PP20" si="159">(PN4+PM4-PO4)</f>
        <v>364</v>
      </c>
      <c r="PQ4" s="1">
        <v>275</v>
      </c>
      <c r="PR4" s="1">
        <f t="shared" ref="PR4:PR20" si="160">(PP4-PQ4)</f>
        <v>89</v>
      </c>
      <c r="PS4" s="1">
        <v>8.5</v>
      </c>
      <c r="PT4" s="1">
        <v>10</v>
      </c>
      <c r="PU4" s="1">
        <f t="shared" ref="PU4:PU20" si="161">(PR4)</f>
        <v>89</v>
      </c>
      <c r="PV4" s="1">
        <v>300</v>
      </c>
      <c r="PW4" s="1">
        <v>3</v>
      </c>
      <c r="PX4" s="1">
        <f t="shared" ref="PX4:PX20" si="162">(PV4+PU4-PW4)</f>
        <v>386</v>
      </c>
      <c r="PY4" s="1">
        <v>360</v>
      </c>
      <c r="PZ4" s="1">
        <f t="shared" ref="PZ4:PZ20" si="163">(PX4-PY4)</f>
        <v>26</v>
      </c>
      <c r="QA4" s="1">
        <v>8.5</v>
      </c>
      <c r="QB4" s="1">
        <v>10</v>
      </c>
      <c r="QC4" s="1">
        <f t="shared" ref="QC4:QC20" si="164">(PZ4)</f>
        <v>26</v>
      </c>
      <c r="QD4" s="1">
        <v>300</v>
      </c>
      <c r="QE4" s="1">
        <v>0</v>
      </c>
      <c r="QF4" s="1">
        <f t="shared" ref="QF4:QF20" si="165">(QD4+QC4-QE4)</f>
        <v>326</v>
      </c>
      <c r="QG4" s="1">
        <v>300</v>
      </c>
      <c r="QH4" s="1">
        <f t="shared" ref="QH4:QH20" si="166">(QF4-QG4)</f>
        <v>26</v>
      </c>
      <c r="QI4" s="1">
        <v>8.5</v>
      </c>
      <c r="QJ4" s="1">
        <v>10</v>
      </c>
      <c r="QK4" s="1">
        <f t="shared" ref="QK4:QK20" si="167">(QH4)</f>
        <v>26</v>
      </c>
      <c r="QL4" s="1">
        <v>370</v>
      </c>
      <c r="QM4" s="1">
        <v>0</v>
      </c>
      <c r="QN4" s="1">
        <f t="shared" ref="QN4:QN20" si="168">(QL4+QK4-QM4)</f>
        <v>396</v>
      </c>
      <c r="QO4" s="1">
        <v>342</v>
      </c>
      <c r="QP4" s="1">
        <f t="shared" ref="QP4:QP20" si="169">(QN4-QO4)</f>
        <v>54</v>
      </c>
      <c r="QQ4" s="1">
        <v>8.5</v>
      </c>
      <c r="QR4" s="1">
        <v>10</v>
      </c>
      <c r="QS4" s="1">
        <f t="shared" ref="QS4:QS20" si="170">(QP4)</f>
        <v>54</v>
      </c>
      <c r="QT4" s="1">
        <v>320</v>
      </c>
      <c r="QU4" s="1">
        <v>12</v>
      </c>
      <c r="QV4" s="1">
        <f t="shared" ref="QV4:QV20" si="171">(QT4+QS4-QU4)</f>
        <v>362</v>
      </c>
      <c r="QW4" s="1">
        <v>295</v>
      </c>
      <c r="QX4" s="1">
        <f t="shared" ref="QX4:QX20" si="172">(QV4-QW4)</f>
        <v>67</v>
      </c>
      <c r="QY4" s="1">
        <v>8.5</v>
      </c>
      <c r="QZ4" s="1">
        <v>10</v>
      </c>
      <c r="RA4" s="1">
        <f t="shared" ref="RA4:RA20" si="173">(QX4)</f>
        <v>67</v>
      </c>
      <c r="RB4" s="1">
        <v>300</v>
      </c>
      <c r="RC4" s="1">
        <v>0</v>
      </c>
      <c r="RD4" s="1">
        <f t="shared" ref="RD4:RD20" si="174">(RB4+RA4-RC4)</f>
        <v>367</v>
      </c>
      <c r="RE4" s="1">
        <v>349</v>
      </c>
      <c r="RF4" s="1">
        <f t="shared" ref="RF4:RF20" si="175">(RD4-RE4)</f>
        <v>18</v>
      </c>
      <c r="RG4" s="1">
        <v>8.5</v>
      </c>
      <c r="RH4" s="1">
        <v>10</v>
      </c>
      <c r="RI4" s="1">
        <f t="shared" ref="RI4:RI20" si="176">(RF4)</f>
        <v>18</v>
      </c>
      <c r="RJ4" s="1">
        <v>350</v>
      </c>
      <c r="RK4" s="1">
        <v>0</v>
      </c>
      <c r="RL4" s="1">
        <f t="shared" ref="RL4:RL20" si="177">(RJ4+RI4-RK4)</f>
        <v>368</v>
      </c>
      <c r="RM4" s="1">
        <v>360</v>
      </c>
      <c r="RN4" s="1">
        <f t="shared" ref="RN4:RN20" si="178">(RL4-RM4)</f>
        <v>8</v>
      </c>
      <c r="RO4" s="1">
        <v>8.5</v>
      </c>
      <c r="RP4" s="1">
        <v>10</v>
      </c>
      <c r="RQ4" s="1">
        <f t="shared" ref="RQ4:RQ20" si="179">(RN4)</f>
        <v>8</v>
      </c>
      <c r="RR4" s="1">
        <v>500</v>
      </c>
      <c r="RS4" s="1">
        <v>8</v>
      </c>
      <c r="RT4" s="1">
        <f t="shared" ref="RT4:RT20" si="180">(RR4+RQ4-RS4)</f>
        <v>500</v>
      </c>
      <c r="RU4" s="1">
        <v>480</v>
      </c>
      <c r="RV4" s="1">
        <f t="shared" ref="RV4:RV20" si="181">(RT4-RU4)</f>
        <v>20</v>
      </c>
      <c r="RW4" s="1">
        <v>8.5</v>
      </c>
      <c r="RX4" s="1">
        <v>10</v>
      </c>
      <c r="RY4" s="1">
        <f t="shared" ref="RY4:RY20" si="182">(RV4)</f>
        <v>20</v>
      </c>
      <c r="RZ4" s="1">
        <v>390</v>
      </c>
      <c r="SA4" s="1">
        <v>8</v>
      </c>
      <c r="SB4" s="1">
        <f t="shared" ref="SB4:SB20" si="183">(RZ4+RY4-SA4)</f>
        <v>402</v>
      </c>
      <c r="SC4" s="1">
        <v>400</v>
      </c>
      <c r="SD4" s="1">
        <f t="shared" ref="SD4:SD20" si="184">(SB4-SC4)</f>
        <v>2</v>
      </c>
      <c r="SE4" s="1">
        <v>8.5</v>
      </c>
      <c r="SF4" s="1">
        <v>10</v>
      </c>
      <c r="SG4" s="1">
        <f t="shared" ref="SG4:SG20" si="185">(SD4)</f>
        <v>2</v>
      </c>
      <c r="SH4" s="1">
        <v>420</v>
      </c>
      <c r="SI4" s="1">
        <v>0</v>
      </c>
      <c r="SJ4" s="1">
        <f t="shared" ref="SJ4:SJ20" si="186">(SH4+SG4-SI4)</f>
        <v>422</v>
      </c>
      <c r="SK4" s="1">
        <v>400</v>
      </c>
      <c r="SL4" s="1">
        <f t="shared" ref="SL4:SL20" si="187">(SJ4-SK4)</f>
        <v>22</v>
      </c>
      <c r="SM4" s="1">
        <v>8.5</v>
      </c>
      <c r="SN4" s="1">
        <v>10</v>
      </c>
      <c r="SO4" s="1">
        <f t="shared" ref="SO4:SO20" si="188">(SL4)</f>
        <v>22</v>
      </c>
      <c r="SP4" s="1">
        <v>360</v>
      </c>
      <c r="SQ4" s="1">
        <v>0</v>
      </c>
      <c r="SR4" s="1">
        <f t="shared" ref="SR4:SR20" si="189">(SP4+SO4-SQ4)</f>
        <v>382</v>
      </c>
      <c r="SS4" s="1">
        <v>350</v>
      </c>
      <c r="ST4" s="1">
        <f t="shared" ref="ST4:ST20" si="190">(SR4-SS4)</f>
        <v>32</v>
      </c>
      <c r="SU4" s="1">
        <v>8.5</v>
      </c>
      <c r="SV4" s="1">
        <v>10</v>
      </c>
      <c r="SW4" s="1">
        <f t="shared" ref="SW4:SW20" si="191">(ST4)</f>
        <v>32</v>
      </c>
      <c r="SX4" s="1">
        <v>300</v>
      </c>
      <c r="SY4" s="1">
        <v>0</v>
      </c>
      <c r="SZ4" s="1">
        <f t="shared" ref="SZ4:SZ20" si="192">(SX4+SW4-SY4)</f>
        <v>332</v>
      </c>
      <c r="TA4" s="1">
        <v>332</v>
      </c>
      <c r="TB4" s="1">
        <f t="shared" ref="TB4:TB20" si="193">(SZ4-TA4)</f>
        <v>0</v>
      </c>
      <c r="TC4" s="1">
        <v>8.5</v>
      </c>
      <c r="TD4" s="1">
        <v>10</v>
      </c>
      <c r="TE4" s="1">
        <f t="shared" ref="TE4:TE20" si="194">(TB4)</f>
        <v>0</v>
      </c>
      <c r="TF4" s="1">
        <v>360</v>
      </c>
      <c r="TG4" s="1">
        <v>0</v>
      </c>
      <c r="TH4" s="1">
        <f t="shared" ref="TH4:TH20" si="195">(TF4+TE4-TG4)</f>
        <v>360</v>
      </c>
      <c r="TI4" s="1">
        <v>323</v>
      </c>
      <c r="TJ4" s="1">
        <f t="shared" ref="TJ4:TJ20" si="196">(TH4-TI4)</f>
        <v>37</v>
      </c>
      <c r="TK4" s="1">
        <v>8.5</v>
      </c>
      <c r="TL4" s="1">
        <v>10</v>
      </c>
      <c r="TM4" s="1">
        <f t="shared" ref="TM4:TM20" si="197">(TJ4)</f>
        <v>37</v>
      </c>
      <c r="TN4" s="1">
        <v>390</v>
      </c>
      <c r="TO4" s="1">
        <v>9</v>
      </c>
      <c r="TP4" s="1">
        <f t="shared" ref="TP4:TP20" si="198">(TN4+TM4-TO4)</f>
        <v>418</v>
      </c>
      <c r="TQ4" s="1">
        <v>372</v>
      </c>
      <c r="TR4" s="1">
        <f t="shared" ref="TR4:TR20" si="199">(TP4-TQ4)</f>
        <v>46</v>
      </c>
      <c r="TS4" s="1">
        <v>8.5</v>
      </c>
      <c r="TT4" s="1">
        <v>10</v>
      </c>
      <c r="TU4" s="1">
        <f t="shared" ref="TU4:TU20" si="200">(TR4)</f>
        <v>46</v>
      </c>
      <c r="TV4" s="1">
        <v>360</v>
      </c>
      <c r="TW4" s="1">
        <v>0</v>
      </c>
      <c r="TX4" s="1">
        <f t="shared" ref="TX4:TX20" si="201">(TV4+TU4-TW4)</f>
        <v>406</v>
      </c>
      <c r="TY4" s="1">
        <v>360</v>
      </c>
      <c r="TZ4" s="1">
        <f t="shared" ref="TZ4:TZ20" si="202">(TX4-TY4)</f>
        <v>46</v>
      </c>
      <c r="UA4" s="1">
        <v>8.5</v>
      </c>
      <c r="UB4" s="1">
        <v>10</v>
      </c>
      <c r="UC4" s="1">
        <f t="shared" ref="UC4:UC20" si="203">(TZ4)</f>
        <v>46</v>
      </c>
      <c r="UD4" s="1">
        <v>400</v>
      </c>
      <c r="UE4" s="1">
        <v>0</v>
      </c>
      <c r="UF4" s="1">
        <f t="shared" ref="UF4:UF20" si="204">(UD4+UC4-UE4)</f>
        <v>446</v>
      </c>
      <c r="UG4" s="1">
        <v>440</v>
      </c>
      <c r="UH4" s="1">
        <f t="shared" ref="UH4:UH20" si="205">(UF4-UG4)</f>
        <v>6</v>
      </c>
      <c r="UI4" s="1">
        <v>8.5</v>
      </c>
      <c r="UJ4" s="1">
        <v>10</v>
      </c>
      <c r="UK4" s="1">
        <f t="shared" ref="UK4:UK20" si="206">(UH4)</f>
        <v>6</v>
      </c>
      <c r="UL4" s="1">
        <v>400</v>
      </c>
      <c r="UM4" s="1">
        <v>0</v>
      </c>
      <c r="UN4" s="1">
        <f t="shared" ref="UN4:UN20" si="207">(UL4+UK4-UM4)</f>
        <v>406</v>
      </c>
      <c r="UO4" s="1">
        <v>390</v>
      </c>
      <c r="UP4" s="1">
        <f t="shared" ref="UP4:UP20" si="208">(UN4-UO4)</f>
        <v>16</v>
      </c>
      <c r="UQ4" s="1">
        <v>8.5</v>
      </c>
      <c r="UR4" s="1">
        <v>10</v>
      </c>
      <c r="US4" s="1">
        <f t="shared" ref="US4:US20" si="209">(UP4)</f>
        <v>16</v>
      </c>
      <c r="UT4" s="1">
        <v>380</v>
      </c>
      <c r="UU4" s="1">
        <v>0</v>
      </c>
      <c r="UV4" s="1">
        <f t="shared" ref="UV4:UV20" si="210">(UT4+US4-UU4)</f>
        <v>396</v>
      </c>
      <c r="UW4" s="1">
        <v>358</v>
      </c>
      <c r="UX4" s="1">
        <f t="shared" ref="UX4:UX20" si="211">(UV4-UW4)</f>
        <v>38</v>
      </c>
      <c r="UY4" s="1">
        <v>8.5</v>
      </c>
      <c r="UZ4" s="1">
        <v>10</v>
      </c>
      <c r="VA4" s="1">
        <f t="shared" ref="VA4:VA20" si="212">(UX4)</f>
        <v>38</v>
      </c>
      <c r="VB4" s="1">
        <v>360</v>
      </c>
      <c r="VC4" s="1">
        <v>0</v>
      </c>
      <c r="VD4" s="1">
        <f t="shared" ref="VD4:VD20" si="213">(VB4+VA4-VC4)</f>
        <v>398</v>
      </c>
      <c r="VE4" s="1">
        <v>390</v>
      </c>
      <c r="VF4" s="1">
        <f t="shared" ref="VF4:VF20" si="214">(VD4-VE4)</f>
        <v>8</v>
      </c>
      <c r="VG4" s="1">
        <v>8.5</v>
      </c>
      <c r="VH4" s="1">
        <v>10</v>
      </c>
      <c r="VI4" s="1">
        <f t="shared" ref="VI4:VI20" si="215">(VF4)</f>
        <v>8</v>
      </c>
      <c r="VJ4" s="1">
        <v>406</v>
      </c>
      <c r="VK4" s="1">
        <v>0</v>
      </c>
      <c r="VL4" s="1">
        <f t="shared" ref="VL4:VL20" si="216">(VJ4+VI4-VK4)</f>
        <v>414</v>
      </c>
      <c r="VM4" s="1">
        <v>400</v>
      </c>
      <c r="VN4" s="1">
        <f t="shared" ref="VN4:VN20" si="217">(VL4-VM4)</f>
        <v>14</v>
      </c>
      <c r="VO4" s="1">
        <v>8.5</v>
      </c>
      <c r="VP4" s="1">
        <v>10</v>
      </c>
      <c r="VQ4" s="1">
        <f t="shared" ref="VQ4:VQ20" si="218">(VN4)</f>
        <v>14</v>
      </c>
      <c r="VR4" s="1">
        <v>380</v>
      </c>
      <c r="VS4" s="1">
        <v>0</v>
      </c>
      <c r="VT4" s="1">
        <f t="shared" ref="VT4:VT20" si="219">(VR4+VQ4-VS4)</f>
        <v>394</v>
      </c>
      <c r="VU4" s="1">
        <v>370</v>
      </c>
      <c r="VV4" s="1">
        <f t="shared" ref="VV4:VV20" si="220">(VT4-VU4)</f>
        <v>24</v>
      </c>
      <c r="VW4" s="1">
        <v>8.5</v>
      </c>
      <c r="VX4" s="1">
        <v>10</v>
      </c>
      <c r="VY4" s="1">
        <f t="shared" ref="VY4:VY20" si="221">(VV4)</f>
        <v>24</v>
      </c>
      <c r="VZ4" s="1">
        <v>421</v>
      </c>
      <c r="WA4" s="1">
        <v>0</v>
      </c>
      <c r="WB4" s="1">
        <f t="shared" ref="WB4:WB20" si="222">(VZ4+VY4-WA4)</f>
        <v>445</v>
      </c>
      <c r="WC4" s="1">
        <v>365</v>
      </c>
      <c r="WD4" s="1">
        <f t="shared" ref="WD4:WD20" si="223">(WB4-WC4)</f>
        <v>80</v>
      </c>
      <c r="WE4" s="1">
        <v>8.5</v>
      </c>
      <c r="WF4" s="1">
        <v>10</v>
      </c>
      <c r="WG4" s="1">
        <f t="shared" ref="WG4:WG20" si="224">(WD4)</f>
        <v>80</v>
      </c>
      <c r="WH4" s="1">
        <v>360</v>
      </c>
      <c r="WI4" s="1">
        <v>0</v>
      </c>
      <c r="WJ4" s="1">
        <f t="shared" ref="WJ4:WJ20" si="225">(WH4+WG4-WI4)</f>
        <v>440</v>
      </c>
      <c r="WK4" s="1">
        <v>390</v>
      </c>
      <c r="WL4" s="1">
        <f t="shared" ref="WL4:WL20" si="226">(WJ4-WK4)</f>
        <v>50</v>
      </c>
      <c r="WM4" s="1">
        <v>8.5</v>
      </c>
      <c r="WN4" s="1">
        <v>10</v>
      </c>
      <c r="WO4" s="1">
        <f t="shared" ref="WO4:WO20" si="227">(WL4)</f>
        <v>50</v>
      </c>
      <c r="WP4" s="1">
        <v>320</v>
      </c>
      <c r="WQ4" s="1">
        <v>0</v>
      </c>
      <c r="WR4" s="1">
        <f t="shared" ref="WR4:WR20" si="228">(WP4+WO4-WQ4)</f>
        <v>370</v>
      </c>
      <c r="WS4" s="1">
        <v>350</v>
      </c>
      <c r="WT4" s="1">
        <f t="shared" ref="WT4:WT20" si="229">(WR4-WS4)</f>
        <v>20</v>
      </c>
      <c r="WU4" s="1">
        <v>8.5</v>
      </c>
      <c r="WV4" s="1">
        <v>10</v>
      </c>
      <c r="WW4" s="1">
        <f t="shared" ref="WW4:WW20" si="230">(WT4)</f>
        <v>20</v>
      </c>
      <c r="WX4" s="1">
        <v>350</v>
      </c>
      <c r="WY4" s="1">
        <v>5</v>
      </c>
      <c r="WZ4" s="1">
        <f t="shared" ref="WZ4:WZ20" si="231">(WX4+WW4-WY4)</f>
        <v>365</v>
      </c>
      <c r="XA4" s="1">
        <v>350</v>
      </c>
      <c r="XB4" s="1">
        <f t="shared" ref="XB4:XB20" si="232">(WZ4-XA4)</f>
        <v>15</v>
      </c>
      <c r="XC4" s="1">
        <v>8.5</v>
      </c>
      <c r="XD4" s="1">
        <v>10</v>
      </c>
      <c r="XE4" s="1">
        <f t="shared" ref="XE4:XE20" si="233">(XB4)</f>
        <v>15</v>
      </c>
      <c r="XF4" s="1">
        <v>400</v>
      </c>
      <c r="XG4" s="1">
        <v>7</v>
      </c>
      <c r="XH4" s="1">
        <f t="shared" ref="XH4:XH20" si="234">(XF4+XE4-XG4)</f>
        <v>408</v>
      </c>
      <c r="XI4" s="1">
        <v>390</v>
      </c>
      <c r="XJ4" s="1">
        <f t="shared" ref="XJ4:XJ20" si="235">(XH4-XI4)</f>
        <v>18</v>
      </c>
      <c r="XK4" s="1">
        <v>8.5</v>
      </c>
      <c r="XL4" s="1">
        <v>10</v>
      </c>
      <c r="XM4" s="1">
        <f t="shared" ref="XM4:XM20" si="236">(XJ4)</f>
        <v>18</v>
      </c>
      <c r="XN4" s="1">
        <v>390</v>
      </c>
      <c r="XO4" s="1">
        <v>0</v>
      </c>
      <c r="XP4" s="1">
        <f t="shared" ref="XP4:XP20" si="237">(XN4+XM4-XO4)</f>
        <v>408</v>
      </c>
      <c r="XQ4" s="1">
        <v>360</v>
      </c>
      <c r="XR4" s="1">
        <f t="shared" ref="XR4:XR20" si="238">(XP4-XQ4)</f>
        <v>48</v>
      </c>
    </row>
    <row r="5" spans="1:642" x14ac:dyDescent="0.35">
      <c r="A5">
        <f t="shared" ref="A5:A20" si="239">A4+1</f>
        <v>3</v>
      </c>
      <c r="B5" t="s">
        <v>11</v>
      </c>
      <c r="C5" s="1">
        <v>8</v>
      </c>
      <c r="D5" s="1">
        <v>10</v>
      </c>
      <c r="E5" s="1">
        <v>5</v>
      </c>
      <c r="F5" s="1">
        <v>300</v>
      </c>
      <c r="G5" s="1">
        <v>5</v>
      </c>
      <c r="H5" s="1">
        <f t="shared" si="0"/>
        <v>300</v>
      </c>
      <c r="I5" s="1">
        <v>250</v>
      </c>
      <c r="J5" s="1">
        <f t="shared" si="1"/>
        <v>50</v>
      </c>
      <c r="K5" s="1">
        <v>8</v>
      </c>
      <c r="L5" s="1">
        <v>10</v>
      </c>
      <c r="M5" s="1">
        <f t="shared" si="2"/>
        <v>50</v>
      </c>
      <c r="N5" s="1">
        <v>250</v>
      </c>
      <c r="O5" s="1">
        <v>0</v>
      </c>
      <c r="P5" s="1">
        <f t="shared" si="3"/>
        <v>300</v>
      </c>
      <c r="Q5" s="1">
        <v>300</v>
      </c>
      <c r="R5" s="1">
        <f t="shared" si="4"/>
        <v>0</v>
      </c>
      <c r="S5" s="1">
        <v>8</v>
      </c>
      <c r="T5" s="1">
        <v>10</v>
      </c>
      <c r="U5" s="1">
        <f t="shared" si="5"/>
        <v>0</v>
      </c>
      <c r="V5" s="1">
        <v>250</v>
      </c>
      <c r="W5" s="1">
        <v>0</v>
      </c>
      <c r="X5" s="1">
        <f t="shared" si="6"/>
        <v>250</v>
      </c>
      <c r="Y5" s="1">
        <v>240</v>
      </c>
      <c r="Z5" s="1">
        <f t="shared" si="7"/>
        <v>10</v>
      </c>
      <c r="AA5" s="1">
        <v>8</v>
      </c>
      <c r="AB5" s="1">
        <v>10</v>
      </c>
      <c r="AC5" s="1">
        <f t="shared" si="8"/>
        <v>10</v>
      </c>
      <c r="AD5" s="1">
        <v>200</v>
      </c>
      <c r="AE5" s="1">
        <v>0</v>
      </c>
      <c r="AF5" s="1">
        <f t="shared" si="9"/>
        <v>210</v>
      </c>
      <c r="AG5" s="1">
        <v>205</v>
      </c>
      <c r="AH5" s="1">
        <f t="shared" si="10"/>
        <v>5</v>
      </c>
      <c r="AI5" s="1">
        <v>8</v>
      </c>
      <c r="AJ5" s="1">
        <v>10</v>
      </c>
      <c r="AK5" s="1">
        <f t="shared" si="11"/>
        <v>5</v>
      </c>
      <c r="AL5" s="1">
        <v>200</v>
      </c>
      <c r="AM5" s="1">
        <v>0</v>
      </c>
      <c r="AN5" s="1">
        <f t="shared" si="12"/>
        <v>205</v>
      </c>
      <c r="AO5" s="1">
        <v>205</v>
      </c>
      <c r="AP5" s="1">
        <f t="shared" si="13"/>
        <v>0</v>
      </c>
      <c r="AQ5" s="1">
        <v>8</v>
      </c>
      <c r="AR5" s="1">
        <v>10</v>
      </c>
      <c r="AS5" s="1">
        <f t="shared" si="14"/>
        <v>0</v>
      </c>
      <c r="AT5" s="1">
        <v>200</v>
      </c>
      <c r="AU5" s="1">
        <v>0</v>
      </c>
      <c r="AV5" s="1">
        <f t="shared" si="15"/>
        <v>200</v>
      </c>
      <c r="AW5" s="1">
        <v>200</v>
      </c>
      <c r="AX5" s="1">
        <f t="shared" si="16"/>
        <v>0</v>
      </c>
      <c r="AY5" s="1">
        <v>8</v>
      </c>
      <c r="AZ5" s="1">
        <v>10</v>
      </c>
      <c r="BA5" s="1">
        <f t="shared" si="17"/>
        <v>0</v>
      </c>
      <c r="BB5" s="1">
        <v>300</v>
      </c>
      <c r="BC5" s="1">
        <v>4</v>
      </c>
      <c r="BD5" s="1">
        <f t="shared" si="18"/>
        <v>296</v>
      </c>
      <c r="BE5" s="1">
        <v>275</v>
      </c>
      <c r="BF5" s="1">
        <f t="shared" si="19"/>
        <v>21</v>
      </c>
      <c r="BG5" s="1">
        <v>8</v>
      </c>
      <c r="BH5" s="1">
        <v>10</v>
      </c>
      <c r="BI5" s="1">
        <f t="shared" si="20"/>
        <v>21</v>
      </c>
      <c r="BJ5" s="1">
        <v>250</v>
      </c>
      <c r="BK5" s="1">
        <v>4</v>
      </c>
      <c r="BL5" s="1">
        <f t="shared" si="21"/>
        <v>267</v>
      </c>
      <c r="BM5" s="1">
        <v>260</v>
      </c>
      <c r="BN5" s="1">
        <f t="shared" si="22"/>
        <v>7</v>
      </c>
      <c r="BO5" s="1">
        <v>8</v>
      </c>
      <c r="BP5" s="1">
        <v>10</v>
      </c>
      <c r="BQ5" s="1">
        <f t="shared" si="23"/>
        <v>7</v>
      </c>
      <c r="BR5" s="1">
        <v>300</v>
      </c>
      <c r="BS5" s="1">
        <v>0</v>
      </c>
      <c r="BT5" s="1">
        <f t="shared" si="24"/>
        <v>307</v>
      </c>
      <c r="BU5" s="1">
        <v>300</v>
      </c>
      <c r="BV5" s="1">
        <f t="shared" si="25"/>
        <v>7</v>
      </c>
      <c r="BW5" s="1">
        <v>8</v>
      </c>
      <c r="BX5" s="1">
        <v>10</v>
      </c>
      <c r="BY5" s="1">
        <f t="shared" si="26"/>
        <v>7</v>
      </c>
      <c r="BZ5" s="1">
        <v>250</v>
      </c>
      <c r="CA5" s="1">
        <v>0</v>
      </c>
      <c r="CB5" s="1">
        <f t="shared" si="27"/>
        <v>257</v>
      </c>
      <c r="CC5" s="1">
        <v>240</v>
      </c>
      <c r="CD5" s="1">
        <f t="shared" si="28"/>
        <v>17</v>
      </c>
      <c r="CE5" s="1">
        <v>8</v>
      </c>
      <c r="CF5" s="1">
        <v>10</v>
      </c>
      <c r="CG5" s="1">
        <f t="shared" si="29"/>
        <v>17</v>
      </c>
      <c r="CH5" s="1">
        <v>230</v>
      </c>
      <c r="CI5" s="1">
        <v>0</v>
      </c>
      <c r="CJ5" s="1">
        <f t="shared" si="30"/>
        <v>247</v>
      </c>
      <c r="CK5" s="1">
        <v>245</v>
      </c>
      <c r="CL5" s="1">
        <f t="shared" si="31"/>
        <v>2</v>
      </c>
      <c r="CM5" s="1">
        <v>8</v>
      </c>
      <c r="CN5" s="1">
        <v>10</v>
      </c>
      <c r="CO5" s="1">
        <f t="shared" si="32"/>
        <v>2</v>
      </c>
      <c r="CP5" s="1">
        <v>250</v>
      </c>
      <c r="CQ5" s="1">
        <v>0</v>
      </c>
      <c r="CR5" s="1">
        <f t="shared" si="33"/>
        <v>252</v>
      </c>
      <c r="CS5" s="1">
        <v>250</v>
      </c>
      <c r="CT5" s="1">
        <f t="shared" si="34"/>
        <v>2</v>
      </c>
      <c r="CU5" s="1">
        <v>8</v>
      </c>
      <c r="CV5" s="1">
        <v>10</v>
      </c>
      <c r="CW5" s="1">
        <f t="shared" si="35"/>
        <v>2</v>
      </c>
      <c r="CX5" s="1">
        <v>250</v>
      </c>
      <c r="CY5" s="1">
        <v>0</v>
      </c>
      <c r="CZ5" s="1">
        <f t="shared" si="36"/>
        <v>252</v>
      </c>
      <c r="DA5" s="1">
        <v>250</v>
      </c>
      <c r="DB5" s="1">
        <f t="shared" si="37"/>
        <v>2</v>
      </c>
      <c r="DC5" s="1">
        <v>8</v>
      </c>
      <c r="DD5" s="1">
        <v>10</v>
      </c>
      <c r="DE5" s="1">
        <f t="shared" si="38"/>
        <v>2</v>
      </c>
      <c r="DF5" s="1">
        <v>250</v>
      </c>
      <c r="DG5" s="1">
        <v>3</v>
      </c>
      <c r="DH5" s="1">
        <f t="shared" si="39"/>
        <v>249</v>
      </c>
      <c r="DI5" s="1">
        <v>245</v>
      </c>
      <c r="DJ5" s="1">
        <f t="shared" si="40"/>
        <v>4</v>
      </c>
      <c r="DK5" s="1">
        <v>8</v>
      </c>
      <c r="DL5" s="1">
        <v>10</v>
      </c>
      <c r="DM5" s="1">
        <f t="shared" si="41"/>
        <v>4</v>
      </c>
      <c r="DN5" s="1">
        <v>300</v>
      </c>
      <c r="DO5" s="1">
        <v>0</v>
      </c>
      <c r="DP5" s="1">
        <f t="shared" si="42"/>
        <v>304</v>
      </c>
      <c r="DQ5" s="1">
        <v>280</v>
      </c>
      <c r="DR5" s="1">
        <f t="shared" si="43"/>
        <v>24</v>
      </c>
      <c r="DS5" s="1">
        <v>8</v>
      </c>
      <c r="DT5" s="1">
        <v>10</v>
      </c>
      <c r="DU5" s="1">
        <f t="shared" si="44"/>
        <v>24</v>
      </c>
      <c r="DV5" s="1">
        <v>280</v>
      </c>
      <c r="DW5" s="1">
        <v>0</v>
      </c>
      <c r="DX5" s="1">
        <f t="shared" si="45"/>
        <v>304</v>
      </c>
      <c r="DY5" s="1">
        <v>300</v>
      </c>
      <c r="DZ5" s="1">
        <f t="shared" si="46"/>
        <v>4</v>
      </c>
      <c r="EA5" s="1">
        <v>8</v>
      </c>
      <c r="EB5" s="1">
        <v>10</v>
      </c>
      <c r="EC5" s="1">
        <f t="shared" si="47"/>
        <v>4</v>
      </c>
      <c r="ED5" s="1">
        <v>250</v>
      </c>
      <c r="EE5" s="1">
        <v>0</v>
      </c>
      <c r="EF5" s="1">
        <f t="shared" si="48"/>
        <v>254</v>
      </c>
      <c r="EG5" s="1">
        <v>254</v>
      </c>
      <c r="EH5" s="1">
        <f t="shared" si="49"/>
        <v>0</v>
      </c>
      <c r="EI5" s="1">
        <v>8</v>
      </c>
      <c r="EJ5" s="1">
        <v>10</v>
      </c>
      <c r="EK5" s="1">
        <f t="shared" si="50"/>
        <v>0</v>
      </c>
      <c r="EL5" s="1">
        <v>200</v>
      </c>
      <c r="EM5" s="1">
        <v>0</v>
      </c>
      <c r="EN5" s="1">
        <f t="shared" si="51"/>
        <v>200</v>
      </c>
      <c r="EO5" s="1">
        <v>183</v>
      </c>
      <c r="EP5" s="1">
        <f t="shared" si="52"/>
        <v>17</v>
      </c>
      <c r="EQ5" s="1">
        <v>8</v>
      </c>
      <c r="ER5" s="1">
        <v>10</v>
      </c>
      <c r="ES5" s="1">
        <f t="shared" si="53"/>
        <v>17</v>
      </c>
      <c r="ET5" s="1">
        <v>250</v>
      </c>
      <c r="EU5" s="1">
        <v>0</v>
      </c>
      <c r="EV5" s="1">
        <f t="shared" si="54"/>
        <v>267</v>
      </c>
      <c r="EW5" s="1">
        <v>240</v>
      </c>
      <c r="EX5" s="1">
        <f t="shared" si="55"/>
        <v>27</v>
      </c>
      <c r="EY5" s="1">
        <v>8</v>
      </c>
      <c r="EZ5" s="1">
        <v>10</v>
      </c>
      <c r="FA5" s="1">
        <f t="shared" si="56"/>
        <v>27</v>
      </c>
      <c r="FB5" s="1">
        <v>200</v>
      </c>
      <c r="FC5" s="1">
        <v>7</v>
      </c>
      <c r="FD5" s="1">
        <f t="shared" si="57"/>
        <v>220</v>
      </c>
      <c r="FE5" s="1">
        <v>213</v>
      </c>
      <c r="FF5" s="1">
        <f t="shared" si="58"/>
        <v>7</v>
      </c>
      <c r="FG5" s="1">
        <v>8</v>
      </c>
      <c r="FH5" s="1">
        <v>10</v>
      </c>
      <c r="FI5" s="1">
        <f t="shared" si="59"/>
        <v>7</v>
      </c>
      <c r="FJ5" s="1">
        <v>300</v>
      </c>
      <c r="FK5" s="1">
        <v>0</v>
      </c>
      <c r="FL5" s="1">
        <f t="shared" si="60"/>
        <v>307</v>
      </c>
      <c r="FM5" s="1">
        <v>280</v>
      </c>
      <c r="FN5" s="1">
        <f t="shared" si="61"/>
        <v>27</v>
      </c>
      <c r="FO5" s="1">
        <v>8</v>
      </c>
      <c r="FP5" s="1">
        <v>10</v>
      </c>
      <c r="FQ5" s="1">
        <f t="shared" si="62"/>
        <v>27</v>
      </c>
      <c r="FR5" s="1">
        <v>300</v>
      </c>
      <c r="FS5" s="1">
        <v>3</v>
      </c>
      <c r="FT5" s="1">
        <f t="shared" si="63"/>
        <v>324</v>
      </c>
      <c r="FU5" s="1">
        <v>320</v>
      </c>
      <c r="FV5" s="1">
        <f t="shared" si="64"/>
        <v>4</v>
      </c>
      <c r="FW5" s="1">
        <v>8</v>
      </c>
      <c r="FX5" s="1">
        <v>10</v>
      </c>
      <c r="FY5" s="1">
        <f t="shared" si="65"/>
        <v>4</v>
      </c>
      <c r="FZ5" s="1">
        <v>250</v>
      </c>
      <c r="GA5" s="1">
        <v>0</v>
      </c>
      <c r="GB5" s="1">
        <f t="shared" si="66"/>
        <v>254</v>
      </c>
      <c r="GC5" s="1">
        <v>250</v>
      </c>
      <c r="GD5" s="1">
        <f t="shared" si="67"/>
        <v>4</v>
      </c>
      <c r="GE5" s="1">
        <v>8</v>
      </c>
      <c r="GF5" s="1">
        <v>10</v>
      </c>
      <c r="GG5" s="1">
        <f t="shared" si="68"/>
        <v>4</v>
      </c>
      <c r="GH5" s="1">
        <v>250</v>
      </c>
      <c r="GI5" s="1">
        <v>11</v>
      </c>
      <c r="GJ5" s="1">
        <f t="shared" si="69"/>
        <v>243</v>
      </c>
      <c r="GK5" s="1">
        <v>240</v>
      </c>
      <c r="GL5" s="1">
        <f t="shared" si="70"/>
        <v>3</v>
      </c>
      <c r="GM5" s="1">
        <v>8</v>
      </c>
      <c r="GN5" s="1">
        <v>10</v>
      </c>
      <c r="GO5" s="1">
        <f t="shared" si="71"/>
        <v>3</v>
      </c>
      <c r="GP5" s="1">
        <v>250</v>
      </c>
      <c r="GQ5" s="1">
        <v>1</v>
      </c>
      <c r="GR5" s="1">
        <f t="shared" si="72"/>
        <v>252</v>
      </c>
      <c r="GS5" s="1">
        <v>224</v>
      </c>
      <c r="GT5" s="1">
        <f t="shared" si="73"/>
        <v>28</v>
      </c>
      <c r="GU5" s="1">
        <v>8</v>
      </c>
      <c r="GV5" s="1">
        <v>10</v>
      </c>
      <c r="GW5" s="1">
        <f t="shared" si="74"/>
        <v>28</v>
      </c>
      <c r="GX5" s="1">
        <v>250</v>
      </c>
      <c r="GY5" s="1">
        <v>0</v>
      </c>
      <c r="GZ5" s="1">
        <f t="shared" si="75"/>
        <v>278</v>
      </c>
      <c r="HA5" s="1">
        <v>260</v>
      </c>
      <c r="HB5" s="1">
        <f t="shared" si="76"/>
        <v>18</v>
      </c>
      <c r="HC5" s="1">
        <v>8</v>
      </c>
      <c r="HD5" s="1">
        <v>10</v>
      </c>
      <c r="HE5" s="1">
        <f t="shared" si="77"/>
        <v>18</v>
      </c>
      <c r="HF5" s="1">
        <v>300</v>
      </c>
      <c r="HG5" s="1">
        <v>0</v>
      </c>
      <c r="HH5" s="1">
        <f t="shared" si="78"/>
        <v>318</v>
      </c>
      <c r="HI5" s="1">
        <v>300</v>
      </c>
      <c r="HJ5" s="1">
        <f t="shared" si="79"/>
        <v>18</v>
      </c>
      <c r="HK5" s="1">
        <v>8</v>
      </c>
      <c r="HL5" s="1">
        <v>10</v>
      </c>
      <c r="HM5" s="1">
        <f t="shared" si="80"/>
        <v>18</v>
      </c>
      <c r="HN5" s="1">
        <v>280</v>
      </c>
      <c r="HO5" s="1">
        <v>0</v>
      </c>
      <c r="HP5" s="1">
        <f t="shared" si="81"/>
        <v>298</v>
      </c>
      <c r="HQ5" s="1">
        <v>295</v>
      </c>
      <c r="HR5" s="1">
        <f t="shared" si="82"/>
        <v>3</v>
      </c>
      <c r="HS5" s="1">
        <v>8</v>
      </c>
      <c r="HT5" s="1">
        <v>10</v>
      </c>
      <c r="HU5" s="1">
        <f t="shared" si="83"/>
        <v>3</v>
      </c>
      <c r="HV5" s="1">
        <v>250</v>
      </c>
      <c r="HW5" s="1">
        <v>0</v>
      </c>
      <c r="HX5" s="1">
        <f t="shared" si="84"/>
        <v>253</v>
      </c>
      <c r="HY5" s="1">
        <v>250</v>
      </c>
      <c r="HZ5" s="1">
        <f t="shared" si="85"/>
        <v>3</v>
      </c>
      <c r="IA5" s="1">
        <v>8</v>
      </c>
      <c r="IB5" s="1">
        <v>10</v>
      </c>
      <c r="IC5" s="1">
        <f t="shared" si="86"/>
        <v>3</v>
      </c>
      <c r="ID5" s="1">
        <v>230</v>
      </c>
      <c r="IE5" s="1">
        <v>0</v>
      </c>
      <c r="IF5" s="1">
        <f t="shared" si="87"/>
        <v>233</v>
      </c>
      <c r="IG5" s="1">
        <v>229</v>
      </c>
      <c r="IH5" s="1">
        <f t="shared" si="88"/>
        <v>4</v>
      </c>
      <c r="II5" s="1">
        <v>8</v>
      </c>
      <c r="IJ5" s="1">
        <v>10</v>
      </c>
      <c r="IK5" s="1">
        <f t="shared" si="89"/>
        <v>4</v>
      </c>
      <c r="IL5" s="1">
        <v>270</v>
      </c>
      <c r="IM5" s="1">
        <v>0</v>
      </c>
      <c r="IN5" s="1">
        <f t="shared" si="90"/>
        <v>274</v>
      </c>
      <c r="IO5" s="1">
        <v>270</v>
      </c>
      <c r="IP5" s="1">
        <f t="shared" si="91"/>
        <v>4</v>
      </c>
      <c r="IQ5" s="1">
        <v>8</v>
      </c>
      <c r="IR5" s="1">
        <v>10</v>
      </c>
      <c r="IS5" s="1">
        <f t="shared" si="92"/>
        <v>4</v>
      </c>
      <c r="IT5" s="1">
        <v>250</v>
      </c>
      <c r="IU5" s="1">
        <v>0</v>
      </c>
      <c r="IV5" s="1">
        <f t="shared" si="93"/>
        <v>254</v>
      </c>
      <c r="IW5" s="1">
        <v>254</v>
      </c>
      <c r="IX5" s="1">
        <f t="shared" si="94"/>
        <v>0</v>
      </c>
      <c r="IY5" s="1">
        <v>8</v>
      </c>
      <c r="IZ5" s="1">
        <v>10</v>
      </c>
      <c r="JA5" s="1">
        <f t="shared" si="95"/>
        <v>0</v>
      </c>
      <c r="JB5" s="1">
        <v>250</v>
      </c>
      <c r="JC5" s="1">
        <v>2</v>
      </c>
      <c r="JD5" s="1">
        <f t="shared" si="96"/>
        <v>248</v>
      </c>
      <c r="JE5" s="1">
        <v>248</v>
      </c>
      <c r="JF5" s="1">
        <f t="shared" si="97"/>
        <v>0</v>
      </c>
      <c r="JG5" s="1">
        <v>8</v>
      </c>
      <c r="JH5" s="1">
        <v>10</v>
      </c>
      <c r="JI5" s="1">
        <f t="shared" si="98"/>
        <v>0</v>
      </c>
      <c r="JJ5" s="1">
        <v>250</v>
      </c>
      <c r="JK5" s="1">
        <v>0</v>
      </c>
      <c r="JL5" s="1">
        <f t="shared" si="99"/>
        <v>250</v>
      </c>
      <c r="JM5" s="1">
        <v>230</v>
      </c>
      <c r="JN5" s="1">
        <f t="shared" si="100"/>
        <v>20</v>
      </c>
      <c r="JO5" s="1">
        <v>8</v>
      </c>
      <c r="JP5" s="1">
        <v>10</v>
      </c>
      <c r="JQ5" s="1">
        <f t="shared" si="101"/>
        <v>20</v>
      </c>
      <c r="JR5" s="1">
        <v>230</v>
      </c>
      <c r="JS5" s="1">
        <v>0</v>
      </c>
      <c r="JT5" s="1">
        <f t="shared" si="102"/>
        <v>250</v>
      </c>
      <c r="JU5" s="1">
        <v>250</v>
      </c>
      <c r="JV5" s="1">
        <f t="shared" si="103"/>
        <v>0</v>
      </c>
      <c r="JW5" s="1">
        <v>8</v>
      </c>
      <c r="JX5" s="1">
        <v>10</v>
      </c>
      <c r="JY5" s="1">
        <f t="shared" si="104"/>
        <v>0</v>
      </c>
      <c r="JZ5" s="1">
        <v>250</v>
      </c>
      <c r="KA5" s="1">
        <v>0</v>
      </c>
      <c r="KB5" s="1">
        <f t="shared" si="105"/>
        <v>250</v>
      </c>
      <c r="KC5" s="1">
        <v>230</v>
      </c>
      <c r="KD5" s="1">
        <f t="shared" si="106"/>
        <v>20</v>
      </c>
      <c r="KE5" s="1">
        <v>8</v>
      </c>
      <c r="KF5" s="1">
        <v>10</v>
      </c>
      <c r="KG5" s="1">
        <f t="shared" si="107"/>
        <v>20</v>
      </c>
      <c r="KH5" s="1">
        <v>250</v>
      </c>
      <c r="KI5" s="1">
        <v>0</v>
      </c>
      <c r="KJ5" s="1">
        <f t="shared" si="108"/>
        <v>270</v>
      </c>
      <c r="KK5" s="1">
        <v>270</v>
      </c>
      <c r="KL5" s="1">
        <f t="shared" si="109"/>
        <v>0</v>
      </c>
      <c r="KM5" s="1">
        <v>8</v>
      </c>
      <c r="KN5" s="1">
        <v>10</v>
      </c>
      <c r="KO5" s="1">
        <f t="shared" si="110"/>
        <v>0</v>
      </c>
      <c r="KP5" s="1">
        <v>250</v>
      </c>
      <c r="KQ5" s="1">
        <v>4</v>
      </c>
      <c r="KR5" s="1">
        <f t="shared" si="111"/>
        <v>246</v>
      </c>
      <c r="KS5" s="1">
        <v>240</v>
      </c>
      <c r="KT5" s="1">
        <f t="shared" si="112"/>
        <v>6</v>
      </c>
      <c r="KU5" s="1">
        <v>8</v>
      </c>
      <c r="KV5" s="1">
        <v>10</v>
      </c>
      <c r="KW5" s="1">
        <f t="shared" si="113"/>
        <v>6</v>
      </c>
      <c r="KX5" s="1">
        <v>300</v>
      </c>
      <c r="KY5" s="1">
        <v>0</v>
      </c>
      <c r="KZ5" s="1">
        <f t="shared" si="114"/>
        <v>306</v>
      </c>
      <c r="LA5" s="1">
        <v>306</v>
      </c>
      <c r="LB5" s="1">
        <f t="shared" si="115"/>
        <v>0</v>
      </c>
      <c r="LC5" s="1">
        <v>8</v>
      </c>
      <c r="LD5" s="1">
        <v>10</v>
      </c>
      <c r="LE5" s="1">
        <f t="shared" si="116"/>
        <v>0</v>
      </c>
      <c r="LF5" s="1">
        <v>280</v>
      </c>
      <c r="LG5" s="1">
        <v>0</v>
      </c>
      <c r="LH5" s="1">
        <f t="shared" si="117"/>
        <v>280</v>
      </c>
      <c r="LI5" s="1">
        <v>265</v>
      </c>
      <c r="LJ5" s="1">
        <f t="shared" si="118"/>
        <v>15</v>
      </c>
      <c r="LK5" s="1">
        <v>8</v>
      </c>
      <c r="LL5" s="1">
        <v>10</v>
      </c>
      <c r="LM5" s="1">
        <f t="shared" si="119"/>
        <v>15</v>
      </c>
      <c r="LN5" s="1">
        <v>250</v>
      </c>
      <c r="LO5" s="1">
        <v>0</v>
      </c>
      <c r="LP5" s="1">
        <f t="shared" si="120"/>
        <v>265</v>
      </c>
      <c r="LQ5" s="1">
        <v>240</v>
      </c>
      <c r="LR5" s="1">
        <f t="shared" si="121"/>
        <v>25</v>
      </c>
      <c r="LS5" s="1">
        <v>8</v>
      </c>
      <c r="LT5" s="1">
        <v>10</v>
      </c>
      <c r="LU5" s="1">
        <f t="shared" si="122"/>
        <v>25</v>
      </c>
      <c r="LV5" s="1">
        <v>230</v>
      </c>
      <c r="LW5" s="1">
        <v>0</v>
      </c>
      <c r="LX5" s="1">
        <f t="shared" si="123"/>
        <v>255</v>
      </c>
      <c r="LY5" s="1">
        <v>240</v>
      </c>
      <c r="LZ5" s="1">
        <f t="shared" si="124"/>
        <v>15</v>
      </c>
      <c r="MA5" s="1">
        <v>8</v>
      </c>
      <c r="MB5" s="1">
        <v>10</v>
      </c>
      <c r="MC5" s="1">
        <f t="shared" si="125"/>
        <v>15</v>
      </c>
      <c r="MD5" s="1">
        <v>250</v>
      </c>
      <c r="ME5" s="1">
        <v>0</v>
      </c>
      <c r="MF5" s="1">
        <f t="shared" si="126"/>
        <v>265</v>
      </c>
      <c r="MG5" s="1">
        <v>254</v>
      </c>
      <c r="MH5" s="1">
        <f t="shared" si="127"/>
        <v>11</v>
      </c>
      <c r="MI5" s="1">
        <v>8.5</v>
      </c>
      <c r="MJ5" s="1">
        <v>10</v>
      </c>
      <c r="MK5" s="1">
        <f t="shared" si="128"/>
        <v>11</v>
      </c>
      <c r="ML5" s="1">
        <v>240</v>
      </c>
      <c r="MM5" s="1">
        <v>0</v>
      </c>
      <c r="MN5" s="1">
        <f t="shared" si="129"/>
        <v>251</v>
      </c>
      <c r="MO5" s="1">
        <v>237</v>
      </c>
      <c r="MP5" s="1">
        <f t="shared" si="130"/>
        <v>14</v>
      </c>
      <c r="MQ5" s="1">
        <v>8.5</v>
      </c>
      <c r="MR5" s="1">
        <v>10</v>
      </c>
      <c r="MS5" s="1">
        <f t="shared" si="131"/>
        <v>14</v>
      </c>
      <c r="MT5" s="1">
        <v>250</v>
      </c>
      <c r="MU5" s="1">
        <v>4</v>
      </c>
      <c r="MV5" s="1">
        <f t="shared" si="132"/>
        <v>260</v>
      </c>
      <c r="MW5" s="1">
        <v>255</v>
      </c>
      <c r="MX5" s="1">
        <f t="shared" si="133"/>
        <v>5</v>
      </c>
      <c r="MY5" s="1">
        <v>8.5</v>
      </c>
      <c r="MZ5" s="1">
        <v>10</v>
      </c>
      <c r="NA5" s="1">
        <f t="shared" si="134"/>
        <v>5</v>
      </c>
      <c r="NB5" s="1">
        <v>240</v>
      </c>
      <c r="NC5" s="1">
        <v>0</v>
      </c>
      <c r="ND5" s="1">
        <f t="shared" si="135"/>
        <v>245</v>
      </c>
      <c r="NE5" s="1">
        <v>240</v>
      </c>
      <c r="NF5" s="1">
        <f t="shared" si="136"/>
        <v>5</v>
      </c>
      <c r="NG5" s="1">
        <v>8.5</v>
      </c>
      <c r="NH5" s="1">
        <v>10</v>
      </c>
      <c r="NI5" s="1">
        <f t="shared" si="137"/>
        <v>5</v>
      </c>
      <c r="NJ5" s="1">
        <v>240</v>
      </c>
      <c r="NK5" s="1">
        <v>0</v>
      </c>
      <c r="NL5" s="1">
        <f t="shared" si="138"/>
        <v>245</v>
      </c>
      <c r="NM5" s="1">
        <v>234</v>
      </c>
      <c r="NN5" s="1">
        <f t="shared" si="139"/>
        <v>11</v>
      </c>
      <c r="NO5" s="1">
        <v>8.5</v>
      </c>
      <c r="NP5" s="1">
        <v>10</v>
      </c>
      <c r="NQ5" s="1">
        <f t="shared" si="140"/>
        <v>11</v>
      </c>
      <c r="NR5" s="1">
        <v>230</v>
      </c>
      <c r="NS5" s="1">
        <v>2</v>
      </c>
      <c r="NT5" s="1">
        <f t="shared" si="141"/>
        <v>239</v>
      </c>
      <c r="NU5" s="1">
        <v>230</v>
      </c>
      <c r="NV5" s="1">
        <f t="shared" si="142"/>
        <v>9</v>
      </c>
      <c r="NW5" s="1">
        <v>8.5</v>
      </c>
      <c r="NX5" s="1">
        <v>10</v>
      </c>
      <c r="NY5" s="1">
        <f t="shared" si="143"/>
        <v>9</v>
      </c>
      <c r="NZ5" s="1">
        <v>250</v>
      </c>
      <c r="OA5" s="1">
        <v>2</v>
      </c>
      <c r="OB5" s="1">
        <f t="shared" si="144"/>
        <v>257</v>
      </c>
      <c r="OC5" s="1">
        <v>230</v>
      </c>
      <c r="OD5" s="1">
        <f t="shared" si="145"/>
        <v>27</v>
      </c>
      <c r="OE5" s="1">
        <v>8.5</v>
      </c>
      <c r="OF5" s="1">
        <v>10</v>
      </c>
      <c r="OG5" s="1">
        <f t="shared" si="146"/>
        <v>27</v>
      </c>
      <c r="OH5" s="1">
        <v>230</v>
      </c>
      <c r="OI5" s="1">
        <v>0</v>
      </c>
      <c r="OJ5" s="1">
        <f t="shared" si="147"/>
        <v>257</v>
      </c>
      <c r="OK5" s="1">
        <v>250</v>
      </c>
      <c r="OL5" s="1">
        <f t="shared" si="148"/>
        <v>7</v>
      </c>
      <c r="OM5" s="1">
        <v>8.5</v>
      </c>
      <c r="ON5" s="1">
        <v>10</v>
      </c>
      <c r="OO5" s="1">
        <f t="shared" si="149"/>
        <v>7</v>
      </c>
      <c r="OP5" s="1">
        <v>256</v>
      </c>
      <c r="OQ5" s="1">
        <v>8</v>
      </c>
      <c r="OR5" s="1">
        <f t="shared" si="150"/>
        <v>255</v>
      </c>
      <c r="OS5" s="1">
        <v>250</v>
      </c>
      <c r="OT5" s="1">
        <f t="shared" si="151"/>
        <v>5</v>
      </c>
      <c r="OU5" s="1">
        <v>8.5</v>
      </c>
      <c r="OV5" s="1">
        <v>10</v>
      </c>
      <c r="OW5" s="1">
        <f t="shared" si="152"/>
        <v>5</v>
      </c>
      <c r="OX5" s="1">
        <v>250</v>
      </c>
      <c r="OY5" s="1">
        <v>0</v>
      </c>
      <c r="OZ5" s="1">
        <f t="shared" si="153"/>
        <v>255</v>
      </c>
      <c r="PA5" s="1">
        <v>255</v>
      </c>
      <c r="PB5" s="1">
        <f t="shared" si="154"/>
        <v>0</v>
      </c>
      <c r="PC5" s="1">
        <v>8.5</v>
      </c>
      <c r="PD5" s="1">
        <v>10</v>
      </c>
      <c r="PE5" s="1">
        <f t="shared" si="155"/>
        <v>0</v>
      </c>
      <c r="PF5" s="1">
        <v>250</v>
      </c>
      <c r="PG5" s="1">
        <v>7</v>
      </c>
      <c r="PH5" s="1">
        <f t="shared" si="156"/>
        <v>243</v>
      </c>
      <c r="PI5" s="1">
        <v>240</v>
      </c>
      <c r="PJ5" s="1">
        <f t="shared" si="157"/>
        <v>3</v>
      </c>
      <c r="PK5" s="1">
        <v>8.5</v>
      </c>
      <c r="PL5" s="1">
        <v>10</v>
      </c>
      <c r="PM5" s="1">
        <f t="shared" si="158"/>
        <v>3</v>
      </c>
      <c r="PN5" s="1">
        <v>200</v>
      </c>
      <c r="PO5" s="1">
        <v>0</v>
      </c>
      <c r="PP5" s="1">
        <f t="shared" si="159"/>
        <v>203</v>
      </c>
      <c r="PQ5" s="1">
        <v>200</v>
      </c>
      <c r="PR5" s="1">
        <f t="shared" si="160"/>
        <v>3</v>
      </c>
      <c r="PS5" s="1">
        <v>8.5</v>
      </c>
      <c r="PT5" s="1">
        <v>10</v>
      </c>
      <c r="PU5" s="1">
        <f t="shared" si="161"/>
        <v>3</v>
      </c>
      <c r="PV5" s="1">
        <v>250</v>
      </c>
      <c r="PW5" s="1">
        <v>7</v>
      </c>
      <c r="PX5" s="1">
        <f t="shared" si="162"/>
        <v>246</v>
      </c>
      <c r="PY5" s="1">
        <v>200</v>
      </c>
      <c r="PZ5" s="1">
        <f t="shared" si="163"/>
        <v>46</v>
      </c>
      <c r="QA5" s="1">
        <v>8.5</v>
      </c>
      <c r="QB5" s="1">
        <v>10</v>
      </c>
      <c r="QC5" s="1">
        <f t="shared" si="164"/>
        <v>46</v>
      </c>
      <c r="QD5" s="1">
        <v>200</v>
      </c>
      <c r="QE5" s="1">
        <v>0</v>
      </c>
      <c r="QF5" s="1">
        <f t="shared" si="165"/>
        <v>246</v>
      </c>
      <c r="QG5" s="1">
        <v>150</v>
      </c>
      <c r="QH5" s="1">
        <f t="shared" si="166"/>
        <v>96</v>
      </c>
      <c r="QI5" s="1">
        <v>8.5</v>
      </c>
      <c r="QJ5" s="1">
        <v>10</v>
      </c>
      <c r="QK5" s="1">
        <f t="shared" si="167"/>
        <v>96</v>
      </c>
      <c r="QL5" s="1">
        <v>150</v>
      </c>
      <c r="QM5" s="1">
        <v>0</v>
      </c>
      <c r="QN5" s="1">
        <f t="shared" si="168"/>
        <v>246</v>
      </c>
      <c r="QO5" s="1">
        <v>232</v>
      </c>
      <c r="QP5" s="1">
        <f t="shared" si="169"/>
        <v>14</v>
      </c>
      <c r="QQ5" s="1">
        <v>8.5</v>
      </c>
      <c r="QR5" s="1">
        <v>10</v>
      </c>
      <c r="QS5" s="1">
        <f t="shared" si="170"/>
        <v>14</v>
      </c>
      <c r="QT5" s="1">
        <v>180</v>
      </c>
      <c r="QU5" s="1">
        <v>0</v>
      </c>
      <c r="QV5" s="1">
        <f t="shared" si="171"/>
        <v>194</v>
      </c>
      <c r="QW5" s="1">
        <v>190</v>
      </c>
      <c r="QX5" s="1">
        <f t="shared" si="172"/>
        <v>4</v>
      </c>
      <c r="QY5" s="1">
        <v>8.5</v>
      </c>
      <c r="QZ5" s="1">
        <v>10</v>
      </c>
      <c r="RA5" s="1">
        <f t="shared" si="173"/>
        <v>4</v>
      </c>
      <c r="RB5" s="1">
        <v>250</v>
      </c>
      <c r="RC5" s="1">
        <v>5</v>
      </c>
      <c r="RD5" s="1">
        <f t="shared" si="174"/>
        <v>249</v>
      </c>
      <c r="RE5" s="1">
        <v>245</v>
      </c>
      <c r="RF5" s="1">
        <f t="shared" si="175"/>
        <v>4</v>
      </c>
      <c r="RG5" s="1">
        <v>8.5</v>
      </c>
      <c r="RH5" s="1">
        <v>10</v>
      </c>
      <c r="RI5" s="1">
        <f t="shared" si="176"/>
        <v>4</v>
      </c>
      <c r="RJ5" s="1">
        <v>250</v>
      </c>
      <c r="RK5" s="1">
        <v>5</v>
      </c>
      <c r="RL5" s="1">
        <f t="shared" si="177"/>
        <v>249</v>
      </c>
      <c r="RM5" s="1">
        <v>240</v>
      </c>
      <c r="RN5" s="1">
        <f t="shared" si="178"/>
        <v>9</v>
      </c>
      <c r="RO5" s="1">
        <v>8.5</v>
      </c>
      <c r="RP5" s="1">
        <v>10</v>
      </c>
      <c r="RQ5" s="1">
        <f t="shared" si="179"/>
        <v>9</v>
      </c>
      <c r="RR5" s="1">
        <v>240</v>
      </c>
      <c r="RS5" s="1">
        <v>0</v>
      </c>
      <c r="RT5" s="1">
        <f t="shared" si="180"/>
        <v>249</v>
      </c>
      <c r="RU5" s="1">
        <v>240</v>
      </c>
      <c r="RV5" s="1">
        <f t="shared" si="181"/>
        <v>9</v>
      </c>
      <c r="RW5" s="1">
        <v>8.5</v>
      </c>
      <c r="RX5" s="1">
        <v>10</v>
      </c>
      <c r="RY5" s="1">
        <f t="shared" si="182"/>
        <v>9</v>
      </c>
      <c r="RZ5" s="1">
        <v>240</v>
      </c>
      <c r="SA5" s="1">
        <v>0</v>
      </c>
      <c r="SB5" s="1">
        <f t="shared" si="183"/>
        <v>249</v>
      </c>
      <c r="SC5" s="1">
        <v>190</v>
      </c>
      <c r="SD5" s="1">
        <f t="shared" si="184"/>
        <v>59</v>
      </c>
      <c r="SE5" s="1">
        <v>8.5</v>
      </c>
      <c r="SF5" s="1">
        <v>10</v>
      </c>
      <c r="SG5" s="1">
        <f t="shared" si="185"/>
        <v>59</v>
      </c>
      <c r="SH5" s="1">
        <v>200</v>
      </c>
      <c r="SI5" s="1">
        <v>6</v>
      </c>
      <c r="SJ5" s="1">
        <f t="shared" si="186"/>
        <v>253</v>
      </c>
      <c r="SK5" s="1">
        <v>230</v>
      </c>
      <c r="SL5" s="1">
        <f t="shared" si="187"/>
        <v>23</v>
      </c>
      <c r="SM5" s="1">
        <v>8.5</v>
      </c>
      <c r="SN5" s="1">
        <v>10</v>
      </c>
      <c r="SO5" s="1">
        <f t="shared" si="188"/>
        <v>23</v>
      </c>
      <c r="SP5" s="1">
        <v>200</v>
      </c>
      <c r="SQ5" s="1">
        <v>6</v>
      </c>
      <c r="SR5" s="1">
        <f t="shared" si="189"/>
        <v>217</v>
      </c>
      <c r="SS5" s="1">
        <v>190</v>
      </c>
      <c r="ST5" s="1">
        <f t="shared" si="190"/>
        <v>27</v>
      </c>
      <c r="SU5" s="1">
        <v>8.5</v>
      </c>
      <c r="SV5" s="1">
        <v>10</v>
      </c>
      <c r="SW5" s="1">
        <f t="shared" si="191"/>
        <v>27</v>
      </c>
      <c r="SX5" s="1">
        <v>200</v>
      </c>
      <c r="SY5" s="1">
        <v>0</v>
      </c>
      <c r="SZ5" s="1">
        <f t="shared" si="192"/>
        <v>227</v>
      </c>
      <c r="TA5" s="1">
        <v>201</v>
      </c>
      <c r="TB5" s="1">
        <f t="shared" si="193"/>
        <v>26</v>
      </c>
      <c r="TC5" s="1">
        <v>8.5</v>
      </c>
      <c r="TD5" s="1">
        <v>10</v>
      </c>
      <c r="TE5" s="1">
        <f t="shared" si="194"/>
        <v>26</v>
      </c>
      <c r="TF5" s="1">
        <v>200</v>
      </c>
      <c r="TG5" s="1">
        <v>7</v>
      </c>
      <c r="TH5" s="1">
        <f t="shared" si="195"/>
        <v>219</v>
      </c>
      <c r="TI5" s="1">
        <v>215</v>
      </c>
      <c r="TJ5" s="1">
        <f t="shared" si="196"/>
        <v>4</v>
      </c>
      <c r="TK5" s="1">
        <v>8.5</v>
      </c>
      <c r="TL5" s="1">
        <v>10</v>
      </c>
      <c r="TM5" s="1">
        <f t="shared" si="197"/>
        <v>4</v>
      </c>
      <c r="TN5" s="1">
        <v>250</v>
      </c>
      <c r="TO5" s="1">
        <v>6</v>
      </c>
      <c r="TP5" s="1">
        <f t="shared" si="198"/>
        <v>248</v>
      </c>
      <c r="TQ5" s="1">
        <v>246</v>
      </c>
      <c r="TR5" s="1">
        <f t="shared" si="199"/>
        <v>2</v>
      </c>
      <c r="TS5" s="1">
        <v>8.5</v>
      </c>
      <c r="TT5" s="1">
        <v>10</v>
      </c>
      <c r="TU5" s="1">
        <f t="shared" si="200"/>
        <v>2</v>
      </c>
      <c r="TV5" s="1">
        <v>230</v>
      </c>
      <c r="TW5" s="1">
        <v>6</v>
      </c>
      <c r="TX5" s="1">
        <f t="shared" si="201"/>
        <v>226</v>
      </c>
      <c r="TY5" s="1">
        <v>200</v>
      </c>
      <c r="TZ5" s="1">
        <f t="shared" si="202"/>
        <v>26</v>
      </c>
      <c r="UA5" s="1">
        <v>8.5</v>
      </c>
      <c r="UB5" s="1">
        <v>10</v>
      </c>
      <c r="UC5" s="1">
        <f t="shared" si="203"/>
        <v>26</v>
      </c>
      <c r="UD5" s="1">
        <v>250</v>
      </c>
      <c r="UE5" s="1">
        <v>0</v>
      </c>
      <c r="UF5" s="1">
        <f t="shared" si="204"/>
        <v>276</v>
      </c>
      <c r="UG5" s="1">
        <v>250</v>
      </c>
      <c r="UH5" s="1">
        <f t="shared" si="205"/>
        <v>26</v>
      </c>
      <c r="UI5" s="1">
        <v>8.5</v>
      </c>
      <c r="UJ5" s="1">
        <v>10</v>
      </c>
      <c r="UK5" s="1">
        <f t="shared" si="206"/>
        <v>26</v>
      </c>
      <c r="UL5" s="1">
        <v>220</v>
      </c>
      <c r="UM5" s="1">
        <v>7</v>
      </c>
      <c r="UN5" s="1">
        <f t="shared" si="207"/>
        <v>239</v>
      </c>
      <c r="UO5" s="1">
        <v>230</v>
      </c>
      <c r="UP5" s="1">
        <f t="shared" si="208"/>
        <v>9</v>
      </c>
      <c r="UQ5" s="1">
        <v>8.5</v>
      </c>
      <c r="UR5" s="1">
        <v>10</v>
      </c>
      <c r="US5" s="1">
        <f t="shared" si="209"/>
        <v>9</v>
      </c>
      <c r="UT5" s="1">
        <v>241</v>
      </c>
      <c r="UU5" s="1">
        <v>0</v>
      </c>
      <c r="UV5" s="1">
        <f t="shared" si="210"/>
        <v>250</v>
      </c>
      <c r="UW5" s="1">
        <v>250</v>
      </c>
      <c r="UX5" s="1">
        <f t="shared" si="211"/>
        <v>0</v>
      </c>
      <c r="UY5" s="1">
        <v>8.5</v>
      </c>
      <c r="UZ5" s="1">
        <v>10</v>
      </c>
      <c r="VA5" s="1">
        <f t="shared" si="212"/>
        <v>0</v>
      </c>
      <c r="VB5" s="1">
        <v>250</v>
      </c>
      <c r="VC5" s="1">
        <v>9</v>
      </c>
      <c r="VD5" s="1">
        <f t="shared" si="213"/>
        <v>241</v>
      </c>
      <c r="VE5" s="1">
        <v>200</v>
      </c>
      <c r="VF5" s="1">
        <f t="shared" si="214"/>
        <v>41</v>
      </c>
      <c r="VG5" s="1">
        <v>8.5</v>
      </c>
      <c r="VH5" s="1">
        <v>10</v>
      </c>
      <c r="VI5" s="1">
        <f t="shared" si="215"/>
        <v>41</v>
      </c>
      <c r="VJ5" s="1">
        <v>230</v>
      </c>
      <c r="VK5" s="1">
        <v>3</v>
      </c>
      <c r="VL5" s="1">
        <f t="shared" si="216"/>
        <v>268</v>
      </c>
      <c r="VM5" s="1">
        <v>260</v>
      </c>
      <c r="VN5" s="1">
        <f t="shared" si="217"/>
        <v>8</v>
      </c>
      <c r="VO5" s="1">
        <v>8.5</v>
      </c>
      <c r="VP5" s="1">
        <v>10</v>
      </c>
      <c r="VQ5" s="1">
        <f t="shared" si="218"/>
        <v>8</v>
      </c>
      <c r="VR5" s="1">
        <v>230</v>
      </c>
      <c r="VS5" s="1">
        <v>0</v>
      </c>
      <c r="VT5" s="1">
        <f t="shared" si="219"/>
        <v>238</v>
      </c>
      <c r="VU5" s="1">
        <v>230</v>
      </c>
      <c r="VV5" s="1">
        <f t="shared" si="220"/>
        <v>8</v>
      </c>
      <c r="VW5" s="1">
        <v>8.5</v>
      </c>
      <c r="VX5" s="1">
        <v>10</v>
      </c>
      <c r="VY5" s="1">
        <f t="shared" si="221"/>
        <v>8</v>
      </c>
      <c r="VZ5" s="1">
        <v>259</v>
      </c>
      <c r="WA5" s="1">
        <v>2</v>
      </c>
      <c r="WB5" s="1">
        <f t="shared" si="222"/>
        <v>265</v>
      </c>
      <c r="WC5" s="1">
        <v>265</v>
      </c>
      <c r="WD5" s="1">
        <f t="shared" si="223"/>
        <v>0</v>
      </c>
      <c r="WE5" s="1">
        <v>8.5</v>
      </c>
      <c r="WF5" s="1">
        <v>10</v>
      </c>
      <c r="WG5" s="1">
        <f t="shared" si="224"/>
        <v>0</v>
      </c>
      <c r="WH5" s="1">
        <v>248</v>
      </c>
      <c r="WI5" s="1">
        <v>3</v>
      </c>
      <c r="WJ5" s="1">
        <f t="shared" si="225"/>
        <v>245</v>
      </c>
      <c r="WK5" s="1">
        <v>235</v>
      </c>
      <c r="WL5" s="1">
        <f t="shared" si="226"/>
        <v>10</v>
      </c>
      <c r="WM5" s="1">
        <v>8.5</v>
      </c>
      <c r="WN5" s="1">
        <v>10</v>
      </c>
      <c r="WO5" s="1">
        <f t="shared" si="227"/>
        <v>10</v>
      </c>
      <c r="WP5" s="1">
        <v>250</v>
      </c>
      <c r="WQ5" s="1">
        <v>0</v>
      </c>
      <c r="WR5" s="1">
        <f t="shared" si="228"/>
        <v>260</v>
      </c>
      <c r="WS5" s="1">
        <v>230</v>
      </c>
      <c r="WT5" s="1">
        <f t="shared" si="229"/>
        <v>30</v>
      </c>
      <c r="WU5" s="1">
        <v>8.5</v>
      </c>
      <c r="WV5" s="1">
        <v>10</v>
      </c>
      <c r="WW5" s="1">
        <f t="shared" si="230"/>
        <v>30</v>
      </c>
      <c r="WX5" s="1">
        <v>201</v>
      </c>
      <c r="WY5" s="1">
        <v>0</v>
      </c>
      <c r="WZ5" s="1">
        <f t="shared" si="231"/>
        <v>231</v>
      </c>
      <c r="XA5" s="1">
        <v>231</v>
      </c>
      <c r="XB5" s="1">
        <f t="shared" si="232"/>
        <v>0</v>
      </c>
      <c r="XC5" s="1">
        <v>8.5</v>
      </c>
      <c r="XD5" s="1">
        <v>10</v>
      </c>
      <c r="XE5" s="1">
        <f t="shared" si="233"/>
        <v>0</v>
      </c>
      <c r="XF5" s="1">
        <v>238</v>
      </c>
      <c r="XG5" s="1">
        <v>0</v>
      </c>
      <c r="XH5" s="1">
        <f t="shared" si="234"/>
        <v>238</v>
      </c>
      <c r="XI5" s="1">
        <v>226</v>
      </c>
      <c r="XJ5" s="1">
        <f t="shared" si="235"/>
        <v>12</v>
      </c>
      <c r="XK5" s="1">
        <v>8.5</v>
      </c>
      <c r="XL5" s="1">
        <v>10</v>
      </c>
      <c r="XM5" s="1">
        <f t="shared" si="236"/>
        <v>12</v>
      </c>
      <c r="XN5" s="1">
        <v>231</v>
      </c>
      <c r="XO5" s="1">
        <v>0</v>
      </c>
      <c r="XP5" s="1">
        <f t="shared" si="237"/>
        <v>243</v>
      </c>
      <c r="XQ5" s="1">
        <v>243</v>
      </c>
      <c r="XR5" s="1">
        <f t="shared" si="238"/>
        <v>0</v>
      </c>
    </row>
    <row r="6" spans="1:642" x14ac:dyDescent="0.35">
      <c r="A6">
        <f t="shared" si="239"/>
        <v>4</v>
      </c>
      <c r="B6" t="s">
        <v>12</v>
      </c>
      <c r="C6" s="1">
        <v>5</v>
      </c>
      <c r="D6" s="1">
        <v>6</v>
      </c>
      <c r="E6" s="1">
        <v>33</v>
      </c>
      <c r="F6" s="1">
        <v>250</v>
      </c>
      <c r="G6" s="1">
        <v>0</v>
      </c>
      <c r="H6" s="1">
        <f t="shared" si="0"/>
        <v>283</v>
      </c>
      <c r="I6" s="1">
        <v>265</v>
      </c>
      <c r="J6" s="1">
        <f t="shared" si="1"/>
        <v>18</v>
      </c>
      <c r="K6" s="1">
        <v>5</v>
      </c>
      <c r="L6" s="1">
        <v>6</v>
      </c>
      <c r="M6" s="1">
        <f t="shared" si="2"/>
        <v>18</v>
      </c>
      <c r="N6" s="1">
        <v>250</v>
      </c>
      <c r="O6" s="1">
        <v>0</v>
      </c>
      <c r="P6" s="1">
        <f t="shared" si="3"/>
        <v>268</v>
      </c>
      <c r="Q6" s="1">
        <v>240</v>
      </c>
      <c r="R6" s="1">
        <f t="shared" si="4"/>
        <v>28</v>
      </c>
      <c r="S6" s="1">
        <v>5</v>
      </c>
      <c r="T6" s="1">
        <v>6</v>
      </c>
      <c r="U6" s="1">
        <f t="shared" si="5"/>
        <v>28</v>
      </c>
      <c r="V6" s="1">
        <v>250</v>
      </c>
      <c r="W6" s="1">
        <v>0</v>
      </c>
      <c r="X6" s="1">
        <f t="shared" si="6"/>
        <v>278</v>
      </c>
      <c r="Y6" s="1">
        <v>250</v>
      </c>
      <c r="Z6" s="1">
        <f t="shared" si="7"/>
        <v>28</v>
      </c>
      <c r="AA6" s="1">
        <v>5</v>
      </c>
      <c r="AB6" s="1">
        <v>6</v>
      </c>
      <c r="AC6" s="1">
        <f t="shared" si="8"/>
        <v>28</v>
      </c>
      <c r="AD6" s="1">
        <v>230</v>
      </c>
      <c r="AE6" s="1">
        <v>7</v>
      </c>
      <c r="AF6" s="1">
        <f t="shared" si="9"/>
        <v>251</v>
      </c>
      <c r="AG6" s="1">
        <v>250</v>
      </c>
      <c r="AH6" s="1">
        <f t="shared" si="10"/>
        <v>1</v>
      </c>
      <c r="AI6" s="1">
        <v>5</v>
      </c>
      <c r="AJ6" s="1">
        <v>6</v>
      </c>
      <c r="AK6" s="1">
        <f t="shared" si="11"/>
        <v>1</v>
      </c>
      <c r="AL6" s="1">
        <v>250</v>
      </c>
      <c r="AM6" s="1">
        <v>6</v>
      </c>
      <c r="AN6" s="1">
        <f t="shared" si="12"/>
        <v>245</v>
      </c>
      <c r="AO6" s="1">
        <v>230</v>
      </c>
      <c r="AP6" s="1">
        <f t="shared" si="13"/>
        <v>15</v>
      </c>
      <c r="AQ6" s="1">
        <v>5</v>
      </c>
      <c r="AR6" s="1">
        <v>6</v>
      </c>
      <c r="AS6" s="1">
        <f t="shared" si="14"/>
        <v>15</v>
      </c>
      <c r="AT6" s="1">
        <v>200</v>
      </c>
      <c r="AU6" s="1">
        <v>6</v>
      </c>
      <c r="AV6" s="1">
        <f t="shared" si="15"/>
        <v>209</v>
      </c>
      <c r="AW6" s="1">
        <v>205</v>
      </c>
      <c r="AX6" s="1">
        <f t="shared" si="16"/>
        <v>4</v>
      </c>
      <c r="AY6" s="1">
        <v>5</v>
      </c>
      <c r="AZ6" s="1">
        <v>6</v>
      </c>
      <c r="BA6" s="1">
        <f t="shared" si="17"/>
        <v>4</v>
      </c>
      <c r="BB6" s="1">
        <v>250</v>
      </c>
      <c r="BC6" s="1">
        <v>0</v>
      </c>
      <c r="BD6" s="1">
        <f t="shared" si="18"/>
        <v>254</v>
      </c>
      <c r="BE6" s="1">
        <v>254</v>
      </c>
      <c r="BF6" s="1">
        <f t="shared" si="19"/>
        <v>0</v>
      </c>
      <c r="BG6" s="1">
        <v>5</v>
      </c>
      <c r="BH6" s="1">
        <v>6</v>
      </c>
      <c r="BI6" s="1">
        <f t="shared" si="20"/>
        <v>0</v>
      </c>
      <c r="BJ6" s="1">
        <v>200</v>
      </c>
      <c r="BK6" s="1">
        <v>2</v>
      </c>
      <c r="BL6" s="1">
        <f t="shared" si="21"/>
        <v>198</v>
      </c>
      <c r="BM6" s="1">
        <v>185</v>
      </c>
      <c r="BN6" s="1">
        <f t="shared" si="22"/>
        <v>13</v>
      </c>
      <c r="BO6" s="1">
        <v>5</v>
      </c>
      <c r="BP6" s="1">
        <v>6</v>
      </c>
      <c r="BQ6" s="1">
        <f t="shared" si="23"/>
        <v>13</v>
      </c>
      <c r="BR6" s="1">
        <v>250</v>
      </c>
      <c r="BS6" s="1">
        <v>2</v>
      </c>
      <c r="BT6" s="1">
        <f t="shared" si="24"/>
        <v>261</v>
      </c>
      <c r="BU6" s="1">
        <v>240</v>
      </c>
      <c r="BV6" s="1">
        <f t="shared" si="25"/>
        <v>21</v>
      </c>
      <c r="BW6" s="1">
        <v>5</v>
      </c>
      <c r="BX6" s="1">
        <v>6</v>
      </c>
      <c r="BY6" s="1">
        <f t="shared" si="26"/>
        <v>21</v>
      </c>
      <c r="BZ6" s="1">
        <v>250</v>
      </c>
      <c r="CA6" s="1">
        <v>2</v>
      </c>
      <c r="CB6" s="1">
        <f t="shared" si="27"/>
        <v>269</v>
      </c>
      <c r="CC6" s="1">
        <v>265</v>
      </c>
      <c r="CD6" s="1">
        <f t="shared" si="28"/>
        <v>4</v>
      </c>
      <c r="CE6" s="1">
        <v>5</v>
      </c>
      <c r="CF6" s="1">
        <v>6</v>
      </c>
      <c r="CG6" s="1">
        <f t="shared" si="29"/>
        <v>4</v>
      </c>
      <c r="CH6" s="1">
        <v>250</v>
      </c>
      <c r="CI6" s="1">
        <v>0</v>
      </c>
      <c r="CJ6" s="1">
        <f t="shared" si="30"/>
        <v>254</v>
      </c>
      <c r="CK6" s="1">
        <v>230</v>
      </c>
      <c r="CL6" s="1">
        <f t="shared" si="31"/>
        <v>24</v>
      </c>
      <c r="CM6" s="1">
        <v>5</v>
      </c>
      <c r="CN6" s="1">
        <v>6</v>
      </c>
      <c r="CO6" s="1">
        <f t="shared" si="32"/>
        <v>24</v>
      </c>
      <c r="CP6" s="1">
        <v>230</v>
      </c>
      <c r="CQ6" s="1">
        <v>0</v>
      </c>
      <c r="CR6" s="1">
        <f t="shared" si="33"/>
        <v>254</v>
      </c>
      <c r="CS6" s="1">
        <v>250</v>
      </c>
      <c r="CT6" s="1">
        <f t="shared" si="34"/>
        <v>4</v>
      </c>
      <c r="CU6" s="1">
        <v>5</v>
      </c>
      <c r="CV6" s="1">
        <v>6</v>
      </c>
      <c r="CW6" s="1">
        <f t="shared" si="35"/>
        <v>4</v>
      </c>
      <c r="CX6" s="1">
        <v>250</v>
      </c>
      <c r="CY6" s="1">
        <v>0</v>
      </c>
      <c r="CZ6" s="1">
        <f t="shared" si="36"/>
        <v>254</v>
      </c>
      <c r="DA6" s="1">
        <v>250</v>
      </c>
      <c r="DB6" s="1">
        <f t="shared" si="37"/>
        <v>4</v>
      </c>
      <c r="DC6" s="1">
        <v>5</v>
      </c>
      <c r="DD6" s="1">
        <v>6</v>
      </c>
      <c r="DE6" s="1">
        <f t="shared" si="38"/>
        <v>4</v>
      </c>
      <c r="DF6" s="1">
        <v>250</v>
      </c>
      <c r="DG6" s="1">
        <v>0</v>
      </c>
      <c r="DH6" s="1">
        <f t="shared" si="39"/>
        <v>254</v>
      </c>
      <c r="DI6" s="1">
        <v>230</v>
      </c>
      <c r="DJ6" s="1">
        <f t="shared" si="40"/>
        <v>24</v>
      </c>
      <c r="DK6" s="1">
        <v>5</v>
      </c>
      <c r="DL6" s="1">
        <v>6</v>
      </c>
      <c r="DM6" s="1">
        <f t="shared" si="41"/>
        <v>24</v>
      </c>
      <c r="DN6" s="1">
        <v>250</v>
      </c>
      <c r="DO6" s="1">
        <v>7</v>
      </c>
      <c r="DP6" s="1">
        <f t="shared" si="42"/>
        <v>267</v>
      </c>
      <c r="DQ6" s="1">
        <v>265</v>
      </c>
      <c r="DR6" s="1">
        <f t="shared" si="43"/>
        <v>2</v>
      </c>
      <c r="DS6" s="1">
        <v>5</v>
      </c>
      <c r="DT6" s="1">
        <v>6</v>
      </c>
      <c r="DU6" s="1">
        <f t="shared" si="44"/>
        <v>2</v>
      </c>
      <c r="DV6" s="1">
        <v>250</v>
      </c>
      <c r="DW6" s="1">
        <v>0</v>
      </c>
      <c r="DX6" s="1">
        <f t="shared" si="45"/>
        <v>252</v>
      </c>
      <c r="DY6" s="1">
        <v>250</v>
      </c>
      <c r="DZ6" s="1">
        <f t="shared" si="46"/>
        <v>2</v>
      </c>
      <c r="EA6" s="1">
        <v>5</v>
      </c>
      <c r="EB6" s="1">
        <v>6</v>
      </c>
      <c r="EC6" s="1">
        <f t="shared" si="47"/>
        <v>2</v>
      </c>
      <c r="ED6" s="1">
        <v>200</v>
      </c>
      <c r="EE6" s="1">
        <v>4</v>
      </c>
      <c r="EF6" s="1">
        <f t="shared" si="48"/>
        <v>198</v>
      </c>
      <c r="EG6" s="1">
        <v>195</v>
      </c>
      <c r="EH6" s="1">
        <f t="shared" si="49"/>
        <v>3</v>
      </c>
      <c r="EI6" s="1">
        <v>5</v>
      </c>
      <c r="EJ6" s="1">
        <v>6</v>
      </c>
      <c r="EK6" s="1">
        <f t="shared" si="50"/>
        <v>3</v>
      </c>
      <c r="EL6" s="1">
        <v>200</v>
      </c>
      <c r="EM6" s="1">
        <v>0</v>
      </c>
      <c r="EN6" s="1">
        <f t="shared" si="51"/>
        <v>203</v>
      </c>
      <c r="EO6" s="1">
        <v>200</v>
      </c>
      <c r="EP6" s="1">
        <f t="shared" si="52"/>
        <v>3</v>
      </c>
      <c r="EQ6" s="1">
        <v>5</v>
      </c>
      <c r="ER6" s="1">
        <v>6</v>
      </c>
      <c r="ES6" s="1">
        <f t="shared" si="53"/>
        <v>3</v>
      </c>
      <c r="ET6" s="1">
        <v>200</v>
      </c>
      <c r="EU6" s="1">
        <v>0</v>
      </c>
      <c r="EV6" s="1">
        <f t="shared" si="54"/>
        <v>203</v>
      </c>
      <c r="EW6" s="1">
        <v>200</v>
      </c>
      <c r="EX6" s="1">
        <f t="shared" si="55"/>
        <v>3</v>
      </c>
      <c r="EY6" s="1">
        <v>4.5</v>
      </c>
      <c r="EZ6" s="1">
        <v>6</v>
      </c>
      <c r="FA6" s="1">
        <f t="shared" si="56"/>
        <v>3</v>
      </c>
      <c r="FB6" s="1">
        <v>200</v>
      </c>
      <c r="FC6" s="1">
        <v>0</v>
      </c>
      <c r="FD6" s="1">
        <f t="shared" si="57"/>
        <v>203</v>
      </c>
      <c r="FE6" s="1">
        <v>160</v>
      </c>
      <c r="FF6" s="1">
        <f t="shared" si="58"/>
        <v>43</v>
      </c>
      <c r="FG6" s="1">
        <v>4.5</v>
      </c>
      <c r="FH6" s="1">
        <v>6</v>
      </c>
      <c r="FI6" s="1">
        <f t="shared" si="59"/>
        <v>43</v>
      </c>
      <c r="FJ6" s="1">
        <v>200</v>
      </c>
      <c r="FK6" s="1">
        <v>0</v>
      </c>
      <c r="FL6" s="1">
        <f t="shared" si="60"/>
        <v>243</v>
      </c>
      <c r="FM6" s="1">
        <v>200</v>
      </c>
      <c r="FN6" s="1">
        <f t="shared" si="61"/>
        <v>43</v>
      </c>
      <c r="FO6" s="1">
        <v>4.5</v>
      </c>
      <c r="FP6" s="1">
        <v>6</v>
      </c>
      <c r="FQ6" s="1">
        <f t="shared" si="62"/>
        <v>43</v>
      </c>
      <c r="FR6" s="1">
        <v>196</v>
      </c>
      <c r="FS6" s="1">
        <v>0</v>
      </c>
      <c r="FT6" s="1">
        <f t="shared" si="63"/>
        <v>239</v>
      </c>
      <c r="FU6" s="1">
        <v>222</v>
      </c>
      <c r="FV6" s="1">
        <f t="shared" si="64"/>
        <v>17</v>
      </c>
      <c r="FW6" s="1">
        <v>4.5</v>
      </c>
      <c r="FX6" s="1">
        <v>6</v>
      </c>
      <c r="FY6" s="1">
        <f t="shared" si="65"/>
        <v>17</v>
      </c>
      <c r="FZ6" s="1">
        <v>200</v>
      </c>
      <c r="GA6" s="1">
        <v>2</v>
      </c>
      <c r="GB6" s="1">
        <f t="shared" si="66"/>
        <v>215</v>
      </c>
      <c r="GC6" s="1">
        <v>200</v>
      </c>
      <c r="GD6" s="1">
        <f t="shared" si="67"/>
        <v>15</v>
      </c>
      <c r="GE6" s="1">
        <v>4.5</v>
      </c>
      <c r="GF6" s="1">
        <v>6</v>
      </c>
      <c r="GG6" s="1">
        <f t="shared" si="68"/>
        <v>15</v>
      </c>
      <c r="GH6" s="1">
        <v>200</v>
      </c>
      <c r="GI6" s="1">
        <v>0</v>
      </c>
      <c r="GJ6" s="1">
        <f t="shared" si="69"/>
        <v>215</v>
      </c>
      <c r="GK6" s="1">
        <v>190</v>
      </c>
      <c r="GL6" s="1">
        <f t="shared" si="70"/>
        <v>25</v>
      </c>
      <c r="GM6" s="1">
        <v>4.5</v>
      </c>
      <c r="GN6" s="1">
        <v>6</v>
      </c>
      <c r="GO6" s="1">
        <f t="shared" si="71"/>
        <v>25</v>
      </c>
      <c r="GP6" s="1">
        <v>200</v>
      </c>
      <c r="GQ6" s="1">
        <v>0</v>
      </c>
      <c r="GR6" s="1">
        <f t="shared" si="72"/>
        <v>225</v>
      </c>
      <c r="GS6" s="1">
        <v>217</v>
      </c>
      <c r="GT6" s="1">
        <f t="shared" si="73"/>
        <v>8</v>
      </c>
      <c r="GU6" s="1">
        <v>4.5</v>
      </c>
      <c r="GV6" s="1">
        <v>6</v>
      </c>
      <c r="GW6" s="1">
        <f t="shared" si="74"/>
        <v>8</v>
      </c>
      <c r="GX6" s="1">
        <v>200</v>
      </c>
      <c r="GY6" s="1">
        <v>0</v>
      </c>
      <c r="GZ6" s="1">
        <f t="shared" si="75"/>
        <v>208</v>
      </c>
      <c r="HA6" s="1">
        <v>176</v>
      </c>
      <c r="HB6" s="1">
        <f t="shared" si="76"/>
        <v>32</v>
      </c>
      <c r="HC6" s="1">
        <v>4.5</v>
      </c>
      <c r="HD6" s="1">
        <v>6</v>
      </c>
      <c r="HE6" s="1">
        <f t="shared" si="77"/>
        <v>32</v>
      </c>
      <c r="HF6" s="1">
        <v>200</v>
      </c>
      <c r="HG6" s="1">
        <v>0</v>
      </c>
      <c r="HH6" s="1">
        <f t="shared" si="78"/>
        <v>232</v>
      </c>
      <c r="HI6" s="1">
        <v>232</v>
      </c>
      <c r="HJ6" s="1">
        <f t="shared" si="79"/>
        <v>0</v>
      </c>
      <c r="HK6" s="1">
        <v>4.5</v>
      </c>
      <c r="HL6" s="1">
        <v>6</v>
      </c>
      <c r="HM6" s="1">
        <f t="shared" si="80"/>
        <v>0</v>
      </c>
      <c r="HN6" s="1">
        <v>200</v>
      </c>
      <c r="HO6" s="1">
        <v>0</v>
      </c>
      <c r="HP6" s="1">
        <f t="shared" si="81"/>
        <v>200</v>
      </c>
      <c r="HQ6" s="1">
        <v>200</v>
      </c>
      <c r="HR6" s="1">
        <f t="shared" si="82"/>
        <v>0</v>
      </c>
      <c r="HS6" s="1">
        <v>5</v>
      </c>
      <c r="HT6" s="1">
        <v>8</v>
      </c>
      <c r="HU6" s="1">
        <f t="shared" si="83"/>
        <v>0</v>
      </c>
      <c r="HV6" s="1">
        <v>200</v>
      </c>
      <c r="HW6" s="1">
        <v>0</v>
      </c>
      <c r="HX6" s="1">
        <f t="shared" si="84"/>
        <v>200</v>
      </c>
      <c r="HY6" s="1">
        <v>173</v>
      </c>
      <c r="HZ6" s="1">
        <f t="shared" si="85"/>
        <v>27</v>
      </c>
      <c r="IA6" s="1">
        <v>5</v>
      </c>
      <c r="IB6" s="1">
        <v>8</v>
      </c>
      <c r="IC6" s="1">
        <f t="shared" si="86"/>
        <v>27</v>
      </c>
      <c r="ID6" s="1">
        <v>180</v>
      </c>
      <c r="IE6" s="1">
        <v>0</v>
      </c>
      <c r="IF6" s="1">
        <f t="shared" si="87"/>
        <v>207</v>
      </c>
      <c r="IG6" s="1">
        <v>200</v>
      </c>
      <c r="IH6" s="1">
        <f t="shared" si="88"/>
        <v>7</v>
      </c>
      <c r="II6" s="1">
        <v>5</v>
      </c>
      <c r="IJ6" s="1">
        <v>8</v>
      </c>
      <c r="IK6" s="1">
        <f t="shared" si="89"/>
        <v>7</v>
      </c>
      <c r="IL6" s="1">
        <v>250</v>
      </c>
      <c r="IM6" s="1">
        <v>0</v>
      </c>
      <c r="IN6" s="1">
        <f t="shared" si="90"/>
        <v>257</v>
      </c>
      <c r="IO6" s="1">
        <v>257</v>
      </c>
      <c r="IP6" s="1">
        <f t="shared" si="91"/>
        <v>0</v>
      </c>
      <c r="IQ6" s="1">
        <v>5</v>
      </c>
      <c r="IR6" s="1">
        <v>8</v>
      </c>
      <c r="IS6" s="1">
        <f t="shared" si="92"/>
        <v>0</v>
      </c>
      <c r="IT6" s="1">
        <v>200</v>
      </c>
      <c r="IU6" s="1">
        <v>0</v>
      </c>
      <c r="IV6" s="1">
        <f t="shared" si="93"/>
        <v>200</v>
      </c>
      <c r="IW6" s="1">
        <v>200</v>
      </c>
      <c r="IX6" s="1">
        <f t="shared" si="94"/>
        <v>0</v>
      </c>
      <c r="IY6" s="1">
        <v>5</v>
      </c>
      <c r="IZ6" s="1">
        <v>8</v>
      </c>
      <c r="JA6" s="1">
        <f t="shared" si="95"/>
        <v>0</v>
      </c>
      <c r="JB6" s="1">
        <v>200</v>
      </c>
      <c r="JC6" s="1">
        <v>0</v>
      </c>
      <c r="JD6" s="1">
        <f t="shared" si="96"/>
        <v>200</v>
      </c>
      <c r="JE6" s="1">
        <v>170</v>
      </c>
      <c r="JF6" s="1">
        <f t="shared" si="97"/>
        <v>30</v>
      </c>
      <c r="JG6" s="1">
        <v>5</v>
      </c>
      <c r="JH6" s="1">
        <v>8</v>
      </c>
      <c r="JI6" s="1">
        <f t="shared" si="98"/>
        <v>30</v>
      </c>
      <c r="JJ6" s="1">
        <v>200</v>
      </c>
      <c r="JK6" s="1">
        <v>0</v>
      </c>
      <c r="JL6" s="1">
        <f t="shared" si="99"/>
        <v>230</v>
      </c>
      <c r="JM6" s="1">
        <v>220</v>
      </c>
      <c r="JN6" s="1">
        <f t="shared" si="100"/>
        <v>10</v>
      </c>
      <c r="JO6" s="1">
        <v>5</v>
      </c>
      <c r="JP6" s="1">
        <v>8</v>
      </c>
      <c r="JQ6" s="1">
        <f t="shared" si="101"/>
        <v>10</v>
      </c>
      <c r="JR6" s="1">
        <v>200</v>
      </c>
      <c r="JS6" s="1">
        <v>7</v>
      </c>
      <c r="JT6" s="1">
        <f t="shared" si="102"/>
        <v>203</v>
      </c>
      <c r="JU6" s="1">
        <v>187</v>
      </c>
      <c r="JV6" s="1">
        <f t="shared" si="103"/>
        <v>16</v>
      </c>
      <c r="JW6" s="1">
        <v>5</v>
      </c>
      <c r="JX6" s="1">
        <v>8</v>
      </c>
      <c r="JY6" s="1">
        <f t="shared" si="104"/>
        <v>16</v>
      </c>
      <c r="JZ6" s="1">
        <v>200</v>
      </c>
      <c r="KA6" s="1">
        <v>7</v>
      </c>
      <c r="KB6" s="1">
        <f t="shared" si="105"/>
        <v>209</v>
      </c>
      <c r="KC6" s="1">
        <v>209</v>
      </c>
      <c r="KD6" s="1">
        <f t="shared" si="106"/>
        <v>0</v>
      </c>
      <c r="KE6" s="1">
        <v>5</v>
      </c>
      <c r="KF6" s="1">
        <v>8</v>
      </c>
      <c r="KG6" s="1">
        <f t="shared" si="107"/>
        <v>0</v>
      </c>
      <c r="KH6" s="1">
        <v>220</v>
      </c>
      <c r="KI6" s="1">
        <v>0</v>
      </c>
      <c r="KJ6" s="1">
        <f t="shared" si="108"/>
        <v>220</v>
      </c>
      <c r="KK6" s="1">
        <v>220</v>
      </c>
      <c r="KL6" s="1">
        <f t="shared" si="109"/>
        <v>0</v>
      </c>
      <c r="KM6" s="1">
        <v>5</v>
      </c>
      <c r="KN6" s="1">
        <v>8</v>
      </c>
      <c r="KO6" s="1">
        <f t="shared" si="110"/>
        <v>0</v>
      </c>
      <c r="KP6" s="1">
        <v>200</v>
      </c>
      <c r="KQ6" s="1">
        <v>2</v>
      </c>
      <c r="KR6" s="1">
        <f t="shared" si="111"/>
        <v>198</v>
      </c>
      <c r="KS6" s="1">
        <v>198</v>
      </c>
      <c r="KT6" s="1">
        <f t="shared" si="112"/>
        <v>0</v>
      </c>
      <c r="KU6" s="1">
        <v>5</v>
      </c>
      <c r="KV6" s="1">
        <v>8</v>
      </c>
      <c r="KW6" s="1">
        <f t="shared" si="113"/>
        <v>0</v>
      </c>
      <c r="KX6" s="1">
        <v>200</v>
      </c>
      <c r="KY6" s="1">
        <v>0</v>
      </c>
      <c r="KZ6" s="1">
        <f t="shared" si="114"/>
        <v>200</v>
      </c>
      <c r="LA6" s="1">
        <v>200</v>
      </c>
      <c r="LB6" s="1">
        <f t="shared" si="115"/>
        <v>0</v>
      </c>
      <c r="LC6" s="1">
        <v>5</v>
      </c>
      <c r="LD6" s="1">
        <v>8</v>
      </c>
      <c r="LE6" s="1">
        <f t="shared" si="116"/>
        <v>0</v>
      </c>
      <c r="LF6" s="1">
        <v>200</v>
      </c>
      <c r="LG6" s="1">
        <v>4</v>
      </c>
      <c r="LH6" s="1">
        <f t="shared" si="117"/>
        <v>196</v>
      </c>
      <c r="LI6" s="1">
        <v>195</v>
      </c>
      <c r="LJ6" s="1">
        <f t="shared" si="118"/>
        <v>1</v>
      </c>
      <c r="LK6" s="1">
        <v>5</v>
      </c>
      <c r="LL6" s="1">
        <v>8</v>
      </c>
      <c r="LM6" s="1">
        <f t="shared" si="119"/>
        <v>1</v>
      </c>
      <c r="LN6" s="1">
        <v>200</v>
      </c>
      <c r="LO6" s="1">
        <v>4</v>
      </c>
      <c r="LP6" s="1">
        <f t="shared" si="120"/>
        <v>197</v>
      </c>
      <c r="LQ6" s="1">
        <v>197</v>
      </c>
      <c r="LR6" s="1">
        <f t="shared" si="121"/>
        <v>0</v>
      </c>
      <c r="LS6" s="1">
        <v>5</v>
      </c>
      <c r="LT6" s="1">
        <v>8</v>
      </c>
      <c r="LU6" s="1">
        <f t="shared" si="122"/>
        <v>0</v>
      </c>
      <c r="LV6" s="1">
        <v>200</v>
      </c>
      <c r="LW6" s="1">
        <v>0</v>
      </c>
      <c r="LX6" s="1">
        <f t="shared" si="123"/>
        <v>200</v>
      </c>
      <c r="LY6" s="1">
        <v>200</v>
      </c>
      <c r="LZ6" s="1">
        <f t="shared" si="124"/>
        <v>0</v>
      </c>
      <c r="MA6" s="1">
        <v>5</v>
      </c>
      <c r="MB6" s="1">
        <v>8</v>
      </c>
      <c r="MC6" s="1">
        <f t="shared" si="125"/>
        <v>0</v>
      </c>
      <c r="MD6" s="1">
        <v>200</v>
      </c>
      <c r="ME6" s="1">
        <v>0</v>
      </c>
      <c r="MF6" s="1">
        <f t="shared" si="126"/>
        <v>200</v>
      </c>
      <c r="MG6" s="1">
        <v>197</v>
      </c>
      <c r="MH6" s="1">
        <f t="shared" si="127"/>
        <v>3</v>
      </c>
      <c r="MI6" s="1">
        <v>6</v>
      </c>
      <c r="MJ6" s="1">
        <v>8</v>
      </c>
      <c r="MK6" s="1">
        <f t="shared" si="128"/>
        <v>3</v>
      </c>
      <c r="ML6" s="1">
        <v>200</v>
      </c>
      <c r="MM6" s="1">
        <v>0</v>
      </c>
      <c r="MN6" s="1">
        <f t="shared" si="129"/>
        <v>203</v>
      </c>
      <c r="MO6" s="1">
        <v>200</v>
      </c>
      <c r="MP6" s="1">
        <f t="shared" si="130"/>
        <v>3</v>
      </c>
      <c r="MQ6" s="1">
        <v>6</v>
      </c>
      <c r="MR6" s="1">
        <v>8</v>
      </c>
      <c r="MS6" s="1">
        <f t="shared" si="131"/>
        <v>3</v>
      </c>
      <c r="MT6" s="1">
        <v>200</v>
      </c>
      <c r="MU6" s="1">
        <v>0</v>
      </c>
      <c r="MV6" s="1">
        <f t="shared" si="132"/>
        <v>203</v>
      </c>
      <c r="MW6" s="1">
        <v>203</v>
      </c>
      <c r="MX6" s="1">
        <f t="shared" si="133"/>
        <v>0</v>
      </c>
      <c r="MY6" s="1">
        <v>6</v>
      </c>
      <c r="MZ6" s="1">
        <v>8</v>
      </c>
      <c r="NA6" s="1">
        <f t="shared" si="134"/>
        <v>0</v>
      </c>
      <c r="NB6" s="1">
        <v>200</v>
      </c>
      <c r="NC6" s="1">
        <v>0</v>
      </c>
      <c r="ND6" s="1">
        <f t="shared" si="135"/>
        <v>200</v>
      </c>
      <c r="NE6" s="1">
        <v>200</v>
      </c>
      <c r="NF6" s="1">
        <f t="shared" si="136"/>
        <v>0</v>
      </c>
      <c r="NG6" s="1">
        <v>6</v>
      </c>
      <c r="NH6" s="1">
        <v>8</v>
      </c>
      <c r="NI6" s="1">
        <f t="shared" si="137"/>
        <v>0</v>
      </c>
      <c r="NJ6" s="1">
        <v>200</v>
      </c>
      <c r="NK6" s="1">
        <v>0</v>
      </c>
      <c r="NL6" s="1">
        <f t="shared" si="138"/>
        <v>200</v>
      </c>
      <c r="NM6" s="1">
        <v>183</v>
      </c>
      <c r="NN6" s="1">
        <f t="shared" si="139"/>
        <v>17</v>
      </c>
      <c r="NO6" s="1">
        <v>6</v>
      </c>
      <c r="NP6" s="1">
        <v>8</v>
      </c>
      <c r="NQ6" s="1">
        <f t="shared" si="140"/>
        <v>17</v>
      </c>
      <c r="NR6" s="1">
        <v>200</v>
      </c>
      <c r="NS6" s="1">
        <v>0</v>
      </c>
      <c r="NT6" s="1">
        <f t="shared" si="141"/>
        <v>217</v>
      </c>
      <c r="NU6" s="1">
        <v>215</v>
      </c>
      <c r="NV6" s="1">
        <f t="shared" si="142"/>
        <v>2</v>
      </c>
      <c r="NW6" s="1">
        <v>6</v>
      </c>
      <c r="NX6" s="1">
        <v>8</v>
      </c>
      <c r="NY6" s="1">
        <f t="shared" si="143"/>
        <v>2</v>
      </c>
      <c r="NZ6" s="1">
        <v>200</v>
      </c>
      <c r="OA6" s="1">
        <v>0</v>
      </c>
      <c r="OB6" s="1">
        <f t="shared" si="144"/>
        <v>202</v>
      </c>
      <c r="OC6" s="1">
        <v>202</v>
      </c>
      <c r="OD6" s="1">
        <f t="shared" si="145"/>
        <v>0</v>
      </c>
      <c r="OE6" s="1">
        <v>6</v>
      </c>
      <c r="OF6" s="1">
        <v>8</v>
      </c>
      <c r="OG6" s="1">
        <f t="shared" si="146"/>
        <v>0</v>
      </c>
      <c r="OH6" s="1">
        <v>200</v>
      </c>
      <c r="OI6" s="1">
        <v>3</v>
      </c>
      <c r="OJ6" s="1">
        <f t="shared" si="147"/>
        <v>197</v>
      </c>
      <c r="OK6" s="1">
        <v>196</v>
      </c>
      <c r="OL6" s="1">
        <f t="shared" si="148"/>
        <v>1</v>
      </c>
      <c r="OM6" s="1">
        <v>6</v>
      </c>
      <c r="ON6" s="1">
        <v>8</v>
      </c>
      <c r="OO6" s="1">
        <f t="shared" si="149"/>
        <v>1</v>
      </c>
      <c r="OP6" s="1">
        <v>200</v>
      </c>
      <c r="OQ6" s="1">
        <v>0</v>
      </c>
      <c r="OR6" s="1">
        <f t="shared" si="150"/>
        <v>201</v>
      </c>
      <c r="OS6" s="1">
        <v>196</v>
      </c>
      <c r="OT6" s="1">
        <f t="shared" si="151"/>
        <v>5</v>
      </c>
      <c r="OU6" s="1">
        <v>6</v>
      </c>
      <c r="OV6" s="1">
        <v>8</v>
      </c>
      <c r="OW6" s="1">
        <f t="shared" si="152"/>
        <v>5</v>
      </c>
      <c r="OX6" s="1">
        <v>200</v>
      </c>
      <c r="OY6" s="1">
        <v>0</v>
      </c>
      <c r="OZ6" s="1">
        <f t="shared" si="153"/>
        <v>205</v>
      </c>
      <c r="PA6" s="1">
        <v>190</v>
      </c>
      <c r="PB6" s="1">
        <f t="shared" si="154"/>
        <v>15</v>
      </c>
      <c r="PC6" s="1">
        <v>6</v>
      </c>
      <c r="PD6" s="1">
        <v>8</v>
      </c>
      <c r="PE6" s="1">
        <f t="shared" si="155"/>
        <v>15</v>
      </c>
      <c r="PF6" s="1">
        <v>200</v>
      </c>
      <c r="PG6" s="1">
        <v>0</v>
      </c>
      <c r="PH6" s="1">
        <f t="shared" si="156"/>
        <v>215</v>
      </c>
      <c r="PI6" s="1">
        <v>200</v>
      </c>
      <c r="PJ6" s="1">
        <f t="shared" si="157"/>
        <v>15</v>
      </c>
      <c r="PK6" s="1">
        <v>6</v>
      </c>
      <c r="PL6" s="1">
        <v>8</v>
      </c>
      <c r="PM6" s="1">
        <f t="shared" si="158"/>
        <v>15</v>
      </c>
      <c r="PN6" s="1">
        <v>180</v>
      </c>
      <c r="PO6" s="1">
        <v>2</v>
      </c>
      <c r="PP6" s="1">
        <f t="shared" si="159"/>
        <v>193</v>
      </c>
      <c r="PQ6" s="1">
        <v>160</v>
      </c>
      <c r="PR6" s="1">
        <f t="shared" si="160"/>
        <v>33</v>
      </c>
      <c r="PS6" s="1">
        <v>6</v>
      </c>
      <c r="PT6" s="1">
        <v>8</v>
      </c>
      <c r="PU6" s="1">
        <f t="shared" si="161"/>
        <v>33</v>
      </c>
      <c r="PV6" s="1">
        <v>200</v>
      </c>
      <c r="PW6" s="1">
        <v>0</v>
      </c>
      <c r="PX6" s="1">
        <f t="shared" si="162"/>
        <v>233</v>
      </c>
      <c r="PY6" s="1">
        <v>230</v>
      </c>
      <c r="PZ6" s="1">
        <f t="shared" si="163"/>
        <v>3</v>
      </c>
      <c r="QA6" s="1">
        <v>6</v>
      </c>
      <c r="QB6" s="1">
        <v>8</v>
      </c>
      <c r="QC6" s="1">
        <f t="shared" si="164"/>
        <v>3</v>
      </c>
      <c r="QD6" s="1">
        <v>200</v>
      </c>
      <c r="QE6" s="1">
        <v>0</v>
      </c>
      <c r="QF6" s="1">
        <f t="shared" si="165"/>
        <v>203</v>
      </c>
      <c r="QG6" s="1">
        <v>200</v>
      </c>
      <c r="QH6" s="1">
        <f t="shared" si="166"/>
        <v>3</v>
      </c>
      <c r="QI6" s="1">
        <v>6</v>
      </c>
      <c r="QJ6" s="1">
        <v>8</v>
      </c>
      <c r="QK6" s="1">
        <f t="shared" si="167"/>
        <v>3</v>
      </c>
      <c r="QL6" s="1">
        <v>200</v>
      </c>
      <c r="QM6" s="1">
        <v>0</v>
      </c>
      <c r="QN6" s="1">
        <f t="shared" si="168"/>
        <v>203</v>
      </c>
      <c r="QO6" s="1">
        <v>195</v>
      </c>
      <c r="QP6" s="1">
        <f t="shared" si="169"/>
        <v>8</v>
      </c>
      <c r="QQ6" s="1">
        <v>6</v>
      </c>
      <c r="QR6" s="1">
        <v>8</v>
      </c>
      <c r="QS6" s="1">
        <f t="shared" si="170"/>
        <v>8</v>
      </c>
      <c r="QT6" s="1">
        <v>200</v>
      </c>
      <c r="QU6" s="1">
        <v>3</v>
      </c>
      <c r="QV6" s="1">
        <f t="shared" si="171"/>
        <v>205</v>
      </c>
      <c r="QW6" s="1">
        <v>167</v>
      </c>
      <c r="QX6" s="1">
        <f t="shared" si="172"/>
        <v>38</v>
      </c>
      <c r="QY6" s="1">
        <v>6</v>
      </c>
      <c r="QZ6" s="1">
        <v>8</v>
      </c>
      <c r="RA6" s="1">
        <f t="shared" si="173"/>
        <v>38</v>
      </c>
      <c r="RB6" s="1">
        <v>180</v>
      </c>
      <c r="RC6" s="1">
        <v>0</v>
      </c>
      <c r="RD6" s="1">
        <f t="shared" si="174"/>
        <v>218</v>
      </c>
      <c r="RE6" s="1">
        <v>190</v>
      </c>
      <c r="RF6" s="1">
        <f t="shared" si="175"/>
        <v>28</v>
      </c>
      <c r="RG6" s="1">
        <v>6</v>
      </c>
      <c r="RH6" s="1">
        <v>8</v>
      </c>
      <c r="RI6" s="1">
        <f t="shared" si="176"/>
        <v>28</v>
      </c>
      <c r="RJ6" s="1">
        <v>150</v>
      </c>
      <c r="RK6" s="1">
        <v>0</v>
      </c>
      <c r="RL6" s="1">
        <f t="shared" si="177"/>
        <v>178</v>
      </c>
      <c r="RM6" s="1">
        <v>178</v>
      </c>
      <c r="RN6" s="1">
        <f t="shared" si="178"/>
        <v>0</v>
      </c>
      <c r="RO6" s="1">
        <v>6</v>
      </c>
      <c r="RP6" s="1">
        <v>8</v>
      </c>
      <c r="RQ6" s="1">
        <f t="shared" si="179"/>
        <v>0</v>
      </c>
      <c r="RR6" s="1">
        <v>400</v>
      </c>
      <c r="RS6" s="1">
        <v>0</v>
      </c>
      <c r="RT6" s="1">
        <f t="shared" si="180"/>
        <v>400</v>
      </c>
      <c r="RU6" s="1">
        <v>345</v>
      </c>
      <c r="RV6" s="1">
        <f t="shared" si="181"/>
        <v>55</v>
      </c>
      <c r="RW6" s="1">
        <v>6</v>
      </c>
      <c r="RX6" s="1">
        <v>8</v>
      </c>
      <c r="RY6" s="1">
        <f t="shared" si="182"/>
        <v>55</v>
      </c>
      <c r="RZ6" s="1">
        <v>200</v>
      </c>
      <c r="SA6" s="1">
        <v>0</v>
      </c>
      <c r="SB6" s="1">
        <f t="shared" si="183"/>
        <v>255</v>
      </c>
      <c r="SC6" s="1">
        <v>225</v>
      </c>
      <c r="SD6" s="1">
        <f t="shared" si="184"/>
        <v>30</v>
      </c>
      <c r="SE6" s="1">
        <v>6</v>
      </c>
      <c r="SF6" s="1">
        <v>8</v>
      </c>
      <c r="SG6" s="1">
        <f t="shared" si="185"/>
        <v>30</v>
      </c>
      <c r="SH6" s="1">
        <v>200</v>
      </c>
      <c r="SI6" s="1">
        <v>0</v>
      </c>
      <c r="SJ6" s="1">
        <f t="shared" si="186"/>
        <v>230</v>
      </c>
      <c r="SK6" s="1">
        <v>225</v>
      </c>
      <c r="SL6" s="1">
        <f t="shared" si="187"/>
        <v>5</v>
      </c>
      <c r="SM6" s="1">
        <v>6.5</v>
      </c>
      <c r="SN6" s="1">
        <v>8</v>
      </c>
      <c r="SO6" s="1">
        <f t="shared" si="188"/>
        <v>5</v>
      </c>
      <c r="SP6" s="1">
        <v>200</v>
      </c>
      <c r="SQ6" s="1">
        <v>0</v>
      </c>
      <c r="SR6" s="1">
        <f t="shared" si="189"/>
        <v>205</v>
      </c>
      <c r="SS6" s="1">
        <v>180</v>
      </c>
      <c r="ST6" s="1">
        <f t="shared" si="190"/>
        <v>25</v>
      </c>
      <c r="SU6" s="1">
        <v>6.5</v>
      </c>
      <c r="SV6" s="1">
        <v>8</v>
      </c>
      <c r="SW6" s="1">
        <f t="shared" si="191"/>
        <v>25</v>
      </c>
      <c r="SX6" s="1">
        <v>195</v>
      </c>
      <c r="SY6" s="1">
        <v>0</v>
      </c>
      <c r="SZ6" s="1">
        <f t="shared" si="192"/>
        <v>220</v>
      </c>
      <c r="TA6" s="1">
        <v>170</v>
      </c>
      <c r="TB6" s="1">
        <f t="shared" si="193"/>
        <v>50</v>
      </c>
      <c r="TC6" s="1">
        <v>6.5</v>
      </c>
      <c r="TD6" s="1">
        <v>8</v>
      </c>
      <c r="TE6" s="1">
        <f t="shared" si="194"/>
        <v>50</v>
      </c>
      <c r="TF6" s="1">
        <v>150</v>
      </c>
      <c r="TG6" s="1">
        <v>0</v>
      </c>
      <c r="TH6" s="1">
        <f t="shared" si="195"/>
        <v>200</v>
      </c>
      <c r="TI6" s="1">
        <v>190</v>
      </c>
      <c r="TJ6" s="1">
        <f t="shared" si="196"/>
        <v>10</v>
      </c>
      <c r="TK6" s="1">
        <v>6.5</v>
      </c>
      <c r="TL6" s="1">
        <v>8</v>
      </c>
      <c r="TM6" s="1">
        <f t="shared" si="197"/>
        <v>10</v>
      </c>
      <c r="TN6" s="1">
        <v>200</v>
      </c>
      <c r="TO6" s="1">
        <v>0</v>
      </c>
      <c r="TP6" s="1">
        <f t="shared" si="198"/>
        <v>210</v>
      </c>
      <c r="TQ6" s="1">
        <v>180</v>
      </c>
      <c r="TR6" s="1">
        <f t="shared" si="199"/>
        <v>30</v>
      </c>
      <c r="TS6" s="1">
        <v>6.5</v>
      </c>
      <c r="TT6" s="1">
        <v>8</v>
      </c>
      <c r="TU6" s="1">
        <f t="shared" si="200"/>
        <v>30</v>
      </c>
      <c r="TV6" s="1">
        <v>180</v>
      </c>
      <c r="TW6" s="1">
        <v>0</v>
      </c>
      <c r="TX6" s="1">
        <f t="shared" si="201"/>
        <v>210</v>
      </c>
      <c r="TY6" s="1">
        <v>180</v>
      </c>
      <c r="TZ6" s="1">
        <f t="shared" si="202"/>
        <v>30</v>
      </c>
      <c r="UA6" s="1">
        <v>6.5</v>
      </c>
      <c r="UB6" s="1">
        <v>8</v>
      </c>
      <c r="UC6" s="1">
        <f t="shared" si="203"/>
        <v>30</v>
      </c>
      <c r="UD6" s="1">
        <v>200</v>
      </c>
      <c r="UE6" s="1">
        <v>0</v>
      </c>
      <c r="UF6" s="1">
        <f t="shared" si="204"/>
        <v>230</v>
      </c>
      <c r="UG6" s="1">
        <v>230</v>
      </c>
      <c r="UH6" s="1">
        <f t="shared" si="205"/>
        <v>0</v>
      </c>
      <c r="UI6" s="1">
        <v>6.5</v>
      </c>
      <c r="UJ6" s="1">
        <v>8</v>
      </c>
      <c r="UK6" s="1">
        <f t="shared" si="206"/>
        <v>0</v>
      </c>
      <c r="UL6" s="1">
        <v>200</v>
      </c>
      <c r="UM6" s="1">
        <v>0</v>
      </c>
      <c r="UN6" s="1">
        <f t="shared" si="207"/>
        <v>200</v>
      </c>
      <c r="UO6" s="1">
        <v>200</v>
      </c>
      <c r="UP6" s="1">
        <f t="shared" si="208"/>
        <v>0</v>
      </c>
      <c r="UQ6" s="1">
        <v>6.5</v>
      </c>
      <c r="UR6" s="1">
        <v>8</v>
      </c>
      <c r="US6" s="1">
        <f t="shared" si="209"/>
        <v>0</v>
      </c>
      <c r="UT6" s="1">
        <v>200</v>
      </c>
      <c r="UU6" s="1">
        <v>12</v>
      </c>
      <c r="UV6" s="1">
        <f t="shared" si="210"/>
        <v>188</v>
      </c>
      <c r="UW6" s="1">
        <v>188</v>
      </c>
      <c r="UX6" s="1">
        <f t="shared" si="211"/>
        <v>0</v>
      </c>
      <c r="UY6" s="1">
        <v>6.5</v>
      </c>
      <c r="UZ6" s="1">
        <v>8</v>
      </c>
      <c r="VA6" s="1">
        <f t="shared" si="212"/>
        <v>0</v>
      </c>
      <c r="VB6" s="1">
        <v>200</v>
      </c>
      <c r="VC6" s="1">
        <v>3</v>
      </c>
      <c r="VD6" s="1">
        <f t="shared" si="213"/>
        <v>197</v>
      </c>
      <c r="VE6" s="1">
        <v>197</v>
      </c>
      <c r="VF6" s="1">
        <f t="shared" si="214"/>
        <v>0</v>
      </c>
      <c r="VG6" s="1">
        <v>6.5</v>
      </c>
      <c r="VH6" s="1">
        <v>8</v>
      </c>
      <c r="VI6" s="1">
        <f t="shared" si="215"/>
        <v>0</v>
      </c>
      <c r="VJ6" s="1">
        <v>200</v>
      </c>
      <c r="VK6" s="1">
        <v>9</v>
      </c>
      <c r="VL6" s="1">
        <f t="shared" si="216"/>
        <v>191</v>
      </c>
      <c r="VM6" s="1">
        <v>180</v>
      </c>
      <c r="VN6" s="1">
        <f t="shared" si="217"/>
        <v>11</v>
      </c>
      <c r="VO6" s="1">
        <v>6.5</v>
      </c>
      <c r="VP6" s="1">
        <v>8</v>
      </c>
      <c r="VQ6" s="1">
        <f t="shared" si="218"/>
        <v>11</v>
      </c>
      <c r="VR6" s="1">
        <v>198</v>
      </c>
      <c r="VS6" s="1">
        <v>0</v>
      </c>
      <c r="VT6" s="1">
        <f t="shared" si="219"/>
        <v>209</v>
      </c>
      <c r="VU6" s="1">
        <v>200</v>
      </c>
      <c r="VV6" s="1">
        <f t="shared" si="220"/>
        <v>9</v>
      </c>
      <c r="VW6" s="1">
        <v>6.5</v>
      </c>
      <c r="VX6" s="1">
        <v>8</v>
      </c>
      <c r="VY6" s="1">
        <f t="shared" si="221"/>
        <v>9</v>
      </c>
      <c r="VZ6" s="1">
        <v>200</v>
      </c>
      <c r="WA6" s="1">
        <v>4</v>
      </c>
      <c r="WB6" s="1">
        <f t="shared" si="222"/>
        <v>205</v>
      </c>
      <c r="WC6" s="1">
        <v>175</v>
      </c>
      <c r="WD6" s="1">
        <f t="shared" si="223"/>
        <v>30</v>
      </c>
      <c r="WE6" s="1">
        <v>6.5</v>
      </c>
      <c r="WF6" s="1">
        <v>8</v>
      </c>
      <c r="WG6" s="1">
        <f t="shared" si="224"/>
        <v>30</v>
      </c>
      <c r="WH6" s="1">
        <v>200</v>
      </c>
      <c r="WI6" s="1">
        <v>0</v>
      </c>
      <c r="WJ6" s="1">
        <f t="shared" si="225"/>
        <v>230</v>
      </c>
      <c r="WK6" s="1">
        <v>190</v>
      </c>
      <c r="WL6" s="1">
        <f t="shared" si="226"/>
        <v>40</v>
      </c>
      <c r="WM6" s="1">
        <v>6.5</v>
      </c>
      <c r="WN6" s="1">
        <v>8</v>
      </c>
      <c r="WO6" s="1">
        <f t="shared" si="227"/>
        <v>40</v>
      </c>
      <c r="WP6" s="1">
        <v>170</v>
      </c>
      <c r="WQ6" s="1">
        <v>0</v>
      </c>
      <c r="WR6" s="1">
        <f t="shared" si="228"/>
        <v>210</v>
      </c>
      <c r="WS6" s="1">
        <v>210</v>
      </c>
      <c r="WT6" s="1">
        <f t="shared" si="229"/>
        <v>0</v>
      </c>
      <c r="WU6" s="1">
        <v>6.5</v>
      </c>
      <c r="WV6" s="1">
        <v>8</v>
      </c>
      <c r="WW6" s="1">
        <f t="shared" si="230"/>
        <v>0</v>
      </c>
      <c r="WX6" s="1">
        <v>180</v>
      </c>
      <c r="WY6" s="1">
        <v>3</v>
      </c>
      <c r="WZ6" s="1">
        <f t="shared" si="231"/>
        <v>177</v>
      </c>
      <c r="XA6" s="1">
        <v>177</v>
      </c>
      <c r="XB6" s="1">
        <f t="shared" si="232"/>
        <v>0</v>
      </c>
      <c r="XC6" s="1">
        <v>6.5</v>
      </c>
      <c r="XD6" s="1">
        <v>8</v>
      </c>
      <c r="XE6" s="1">
        <f t="shared" si="233"/>
        <v>0</v>
      </c>
      <c r="XF6" s="1">
        <v>200</v>
      </c>
      <c r="XG6" s="1">
        <v>0</v>
      </c>
      <c r="XH6" s="1">
        <f t="shared" si="234"/>
        <v>200</v>
      </c>
      <c r="XI6" s="1">
        <v>180</v>
      </c>
      <c r="XJ6" s="1">
        <f t="shared" si="235"/>
        <v>20</v>
      </c>
      <c r="XK6" s="1">
        <v>6.5</v>
      </c>
      <c r="XL6" s="1">
        <v>8</v>
      </c>
      <c r="XM6" s="1">
        <f t="shared" si="236"/>
        <v>20</v>
      </c>
      <c r="XN6" s="1">
        <v>193</v>
      </c>
      <c r="XO6" s="1">
        <v>8</v>
      </c>
      <c r="XP6" s="1">
        <f t="shared" si="237"/>
        <v>205</v>
      </c>
      <c r="XQ6" s="1">
        <v>205</v>
      </c>
      <c r="XR6" s="1">
        <f t="shared" si="238"/>
        <v>0</v>
      </c>
    </row>
    <row r="7" spans="1:642" x14ac:dyDescent="0.35">
      <c r="A7">
        <f t="shared" si="239"/>
        <v>5</v>
      </c>
      <c r="B7" t="s">
        <v>41</v>
      </c>
      <c r="C7" s="1">
        <v>8.5</v>
      </c>
      <c r="D7" s="1">
        <v>10</v>
      </c>
      <c r="E7" s="1">
        <v>0</v>
      </c>
      <c r="F7" s="1">
        <v>80</v>
      </c>
      <c r="G7" s="1">
        <v>0</v>
      </c>
      <c r="H7" s="1">
        <f t="shared" si="0"/>
        <v>80</v>
      </c>
      <c r="I7" s="1">
        <v>80</v>
      </c>
      <c r="J7" s="1">
        <f t="shared" si="1"/>
        <v>0</v>
      </c>
      <c r="K7" s="1">
        <v>8.5</v>
      </c>
      <c r="L7" s="1">
        <v>10</v>
      </c>
      <c r="M7" s="1">
        <f t="shared" si="2"/>
        <v>0</v>
      </c>
      <c r="N7" s="1">
        <v>80</v>
      </c>
      <c r="O7" s="1">
        <v>0</v>
      </c>
      <c r="P7" s="1">
        <f t="shared" si="3"/>
        <v>80</v>
      </c>
      <c r="Q7" s="1">
        <v>70</v>
      </c>
      <c r="R7" s="1">
        <f t="shared" si="4"/>
        <v>10</v>
      </c>
      <c r="S7" s="1">
        <v>8.5</v>
      </c>
      <c r="T7" s="1">
        <v>10</v>
      </c>
      <c r="U7" s="1">
        <f t="shared" si="5"/>
        <v>10</v>
      </c>
      <c r="V7" s="1">
        <v>100</v>
      </c>
      <c r="W7" s="1">
        <v>0</v>
      </c>
      <c r="X7" s="1">
        <f t="shared" si="6"/>
        <v>110</v>
      </c>
      <c r="Y7" s="1">
        <v>100</v>
      </c>
      <c r="Z7" s="1">
        <f t="shared" si="7"/>
        <v>10</v>
      </c>
      <c r="AA7" s="1">
        <v>8.5</v>
      </c>
      <c r="AB7" s="1">
        <v>10</v>
      </c>
      <c r="AC7" s="1">
        <f t="shared" si="8"/>
        <v>10</v>
      </c>
      <c r="AD7" s="1">
        <v>100</v>
      </c>
      <c r="AE7" s="1">
        <v>0</v>
      </c>
      <c r="AF7" s="1">
        <f t="shared" si="9"/>
        <v>110</v>
      </c>
      <c r="AG7" s="1">
        <v>110</v>
      </c>
      <c r="AH7" s="1">
        <f t="shared" si="10"/>
        <v>0</v>
      </c>
      <c r="AI7" s="1">
        <v>8.5</v>
      </c>
      <c r="AJ7" s="1">
        <v>10</v>
      </c>
      <c r="AK7" s="1">
        <f t="shared" si="11"/>
        <v>0</v>
      </c>
      <c r="AL7" s="1">
        <v>100</v>
      </c>
      <c r="AM7" s="1">
        <v>0</v>
      </c>
      <c r="AN7" s="1">
        <f t="shared" si="12"/>
        <v>100</v>
      </c>
      <c r="AO7" s="1">
        <v>100</v>
      </c>
      <c r="AP7" s="1">
        <f t="shared" si="13"/>
        <v>0</v>
      </c>
      <c r="AQ7" s="1">
        <v>8.5</v>
      </c>
      <c r="AR7" s="1">
        <v>10</v>
      </c>
      <c r="AS7" s="1">
        <f t="shared" si="14"/>
        <v>0</v>
      </c>
      <c r="AT7" s="1">
        <v>80</v>
      </c>
      <c r="AU7" s="1">
        <v>0</v>
      </c>
      <c r="AV7" s="1">
        <f t="shared" si="15"/>
        <v>80</v>
      </c>
      <c r="AW7" s="1">
        <v>70</v>
      </c>
      <c r="AX7" s="1">
        <f t="shared" si="16"/>
        <v>10</v>
      </c>
      <c r="AY7" s="1">
        <v>8.5</v>
      </c>
      <c r="AZ7" s="1">
        <v>10</v>
      </c>
      <c r="BA7" s="1">
        <f t="shared" si="17"/>
        <v>10</v>
      </c>
      <c r="BB7" s="1">
        <v>80</v>
      </c>
      <c r="BC7" s="1">
        <v>0</v>
      </c>
      <c r="BD7" s="1">
        <f t="shared" si="18"/>
        <v>90</v>
      </c>
      <c r="BE7" s="1">
        <v>73</v>
      </c>
      <c r="BF7" s="1">
        <f t="shared" si="19"/>
        <v>17</v>
      </c>
      <c r="BG7" s="1">
        <v>8.5</v>
      </c>
      <c r="BH7" s="1">
        <v>10</v>
      </c>
      <c r="BI7" s="1">
        <f t="shared" si="20"/>
        <v>17</v>
      </c>
      <c r="BJ7" s="1">
        <v>75</v>
      </c>
      <c r="BK7" s="1">
        <v>0</v>
      </c>
      <c r="BL7" s="1">
        <f t="shared" si="21"/>
        <v>92</v>
      </c>
      <c r="BM7" s="1">
        <v>90</v>
      </c>
      <c r="BN7" s="1">
        <f t="shared" si="22"/>
        <v>2</v>
      </c>
      <c r="BO7" s="1">
        <v>8.5</v>
      </c>
      <c r="BP7" s="1">
        <v>10</v>
      </c>
      <c r="BQ7" s="1">
        <f t="shared" si="23"/>
        <v>2</v>
      </c>
      <c r="BR7" s="1">
        <v>90</v>
      </c>
      <c r="BS7" s="1">
        <v>0</v>
      </c>
      <c r="BT7" s="1">
        <f t="shared" si="24"/>
        <v>92</v>
      </c>
      <c r="BU7" s="1">
        <v>90</v>
      </c>
      <c r="BV7" s="1">
        <f t="shared" si="25"/>
        <v>2</v>
      </c>
      <c r="BW7" s="1">
        <v>8.5</v>
      </c>
      <c r="BX7" s="1">
        <v>10</v>
      </c>
      <c r="BY7" s="1">
        <f t="shared" si="26"/>
        <v>2</v>
      </c>
      <c r="BZ7" s="1">
        <v>80</v>
      </c>
      <c r="CA7" s="1">
        <v>0</v>
      </c>
      <c r="CB7" s="1">
        <f t="shared" si="27"/>
        <v>82</v>
      </c>
      <c r="CC7" s="1">
        <v>80</v>
      </c>
      <c r="CD7" s="1">
        <f t="shared" si="28"/>
        <v>2</v>
      </c>
      <c r="CE7" s="1">
        <v>8.5</v>
      </c>
      <c r="CF7" s="1">
        <v>10</v>
      </c>
      <c r="CG7" s="1">
        <f t="shared" si="29"/>
        <v>2</v>
      </c>
      <c r="CH7" s="1">
        <v>80</v>
      </c>
      <c r="CI7" s="1">
        <v>4</v>
      </c>
      <c r="CJ7" s="1">
        <f t="shared" si="30"/>
        <v>78</v>
      </c>
      <c r="CK7" s="1">
        <v>75</v>
      </c>
      <c r="CL7" s="1">
        <f t="shared" si="31"/>
        <v>3</v>
      </c>
      <c r="CM7" s="1">
        <v>8.5</v>
      </c>
      <c r="CN7" s="1">
        <v>10</v>
      </c>
      <c r="CO7" s="1">
        <f t="shared" si="32"/>
        <v>3</v>
      </c>
      <c r="CP7" s="1">
        <v>80</v>
      </c>
      <c r="CQ7" s="1">
        <v>4</v>
      </c>
      <c r="CR7" s="1">
        <f t="shared" si="33"/>
        <v>79</v>
      </c>
      <c r="CS7" s="1">
        <v>75</v>
      </c>
      <c r="CT7" s="1">
        <f t="shared" si="34"/>
        <v>4</v>
      </c>
      <c r="CU7" s="1">
        <v>8.5</v>
      </c>
      <c r="CV7" s="1">
        <v>10</v>
      </c>
      <c r="CW7" s="1">
        <f t="shared" si="35"/>
        <v>4</v>
      </c>
      <c r="CX7" s="1">
        <v>90</v>
      </c>
      <c r="CY7" s="1">
        <v>4</v>
      </c>
      <c r="CZ7" s="1">
        <f t="shared" si="36"/>
        <v>90</v>
      </c>
      <c r="DA7" s="1">
        <v>90</v>
      </c>
      <c r="DB7" s="1">
        <f t="shared" si="37"/>
        <v>0</v>
      </c>
      <c r="DC7" s="1">
        <v>8.5</v>
      </c>
      <c r="DD7" s="1">
        <v>10</v>
      </c>
      <c r="DE7" s="1">
        <f t="shared" si="38"/>
        <v>0</v>
      </c>
      <c r="DF7" s="1">
        <v>80</v>
      </c>
      <c r="DG7" s="1">
        <v>4</v>
      </c>
      <c r="DH7" s="1">
        <f t="shared" si="39"/>
        <v>76</v>
      </c>
      <c r="DI7" s="1">
        <v>75</v>
      </c>
      <c r="DJ7" s="1">
        <f t="shared" si="40"/>
        <v>1</v>
      </c>
      <c r="DK7" s="1">
        <v>8.5</v>
      </c>
      <c r="DL7" s="1">
        <v>10</v>
      </c>
      <c r="DM7" s="1">
        <f t="shared" si="41"/>
        <v>1</v>
      </c>
      <c r="DN7" s="1">
        <v>80</v>
      </c>
      <c r="DO7" s="1">
        <v>0</v>
      </c>
      <c r="DP7" s="1">
        <f t="shared" si="42"/>
        <v>81</v>
      </c>
      <c r="DQ7" s="1">
        <v>80</v>
      </c>
      <c r="DR7" s="1">
        <f t="shared" si="43"/>
        <v>1</v>
      </c>
      <c r="DS7" s="1">
        <v>8.5</v>
      </c>
      <c r="DT7" s="1">
        <v>10</v>
      </c>
      <c r="DU7" s="1">
        <f t="shared" si="44"/>
        <v>1</v>
      </c>
      <c r="DV7" s="1">
        <v>80</v>
      </c>
      <c r="DW7" s="1">
        <v>3</v>
      </c>
      <c r="DX7" s="1">
        <f t="shared" si="45"/>
        <v>78</v>
      </c>
      <c r="DY7" s="1">
        <v>78</v>
      </c>
      <c r="DZ7" s="1">
        <f t="shared" si="46"/>
        <v>0</v>
      </c>
      <c r="EA7" s="1">
        <v>8.5</v>
      </c>
      <c r="EB7" s="1">
        <v>10</v>
      </c>
      <c r="EC7" s="1">
        <f t="shared" si="47"/>
        <v>0</v>
      </c>
      <c r="ED7" s="1">
        <v>80</v>
      </c>
      <c r="EE7" s="1">
        <v>0</v>
      </c>
      <c r="EF7" s="1">
        <f t="shared" si="48"/>
        <v>80</v>
      </c>
      <c r="EG7" s="1">
        <v>80</v>
      </c>
      <c r="EH7" s="1">
        <f t="shared" si="49"/>
        <v>0</v>
      </c>
      <c r="EI7" s="1">
        <v>8.5</v>
      </c>
      <c r="EJ7" s="1">
        <v>10</v>
      </c>
      <c r="EK7" s="1">
        <f t="shared" si="50"/>
        <v>0</v>
      </c>
      <c r="EL7" s="1">
        <v>80</v>
      </c>
      <c r="EM7" s="1">
        <v>0</v>
      </c>
      <c r="EN7" s="1">
        <f t="shared" si="51"/>
        <v>80</v>
      </c>
      <c r="EO7" s="1">
        <v>80</v>
      </c>
      <c r="EP7" s="1">
        <f t="shared" si="52"/>
        <v>0</v>
      </c>
      <c r="EQ7" s="1">
        <v>8.5</v>
      </c>
      <c r="ER7" s="1">
        <v>10</v>
      </c>
      <c r="ES7" s="1">
        <f t="shared" si="53"/>
        <v>0</v>
      </c>
      <c r="ET7" s="1">
        <v>80</v>
      </c>
      <c r="EU7" s="1">
        <v>0</v>
      </c>
      <c r="EV7" s="1">
        <f t="shared" si="54"/>
        <v>80</v>
      </c>
      <c r="EW7" s="1">
        <v>80</v>
      </c>
      <c r="EX7" s="1">
        <f t="shared" si="55"/>
        <v>0</v>
      </c>
      <c r="EY7" s="1">
        <v>8.5</v>
      </c>
      <c r="EZ7" s="1">
        <v>10</v>
      </c>
      <c r="FA7" s="1">
        <f t="shared" si="56"/>
        <v>0</v>
      </c>
      <c r="FB7" s="1">
        <v>100</v>
      </c>
      <c r="FC7" s="1">
        <v>0</v>
      </c>
      <c r="FD7" s="1">
        <f t="shared" si="57"/>
        <v>100</v>
      </c>
      <c r="FE7" s="1">
        <v>80</v>
      </c>
      <c r="FF7" s="1">
        <f t="shared" si="58"/>
        <v>20</v>
      </c>
      <c r="FG7" s="1">
        <v>8.5</v>
      </c>
      <c r="FH7" s="1">
        <v>10</v>
      </c>
      <c r="FI7" s="1">
        <f t="shared" si="59"/>
        <v>20</v>
      </c>
      <c r="FJ7" s="1">
        <v>80</v>
      </c>
      <c r="FK7" s="1">
        <v>0</v>
      </c>
      <c r="FL7" s="1">
        <f t="shared" si="60"/>
        <v>100</v>
      </c>
      <c r="FM7" s="1">
        <v>100</v>
      </c>
      <c r="FN7" s="1">
        <f t="shared" si="61"/>
        <v>0</v>
      </c>
      <c r="FO7" s="1">
        <v>8.5</v>
      </c>
      <c r="FP7" s="1">
        <v>10</v>
      </c>
      <c r="FQ7" s="1">
        <f t="shared" si="62"/>
        <v>0</v>
      </c>
      <c r="FR7" s="1">
        <v>90</v>
      </c>
      <c r="FS7" s="1">
        <v>0</v>
      </c>
      <c r="FT7" s="1">
        <f t="shared" si="63"/>
        <v>90</v>
      </c>
      <c r="FU7" s="1">
        <v>90</v>
      </c>
      <c r="FV7" s="1">
        <f t="shared" si="64"/>
        <v>0</v>
      </c>
      <c r="FW7" s="1">
        <v>8.5</v>
      </c>
      <c r="FX7" s="1">
        <v>10</v>
      </c>
      <c r="FY7" s="1">
        <f t="shared" si="65"/>
        <v>0</v>
      </c>
      <c r="FZ7" s="1">
        <v>80</v>
      </c>
      <c r="GA7" s="1">
        <v>0</v>
      </c>
      <c r="GB7" s="1">
        <f t="shared" si="66"/>
        <v>80</v>
      </c>
      <c r="GC7" s="1">
        <v>80</v>
      </c>
      <c r="GD7" s="1">
        <f t="shared" si="67"/>
        <v>0</v>
      </c>
      <c r="GE7" s="1">
        <v>8.5</v>
      </c>
      <c r="GF7" s="1">
        <v>10</v>
      </c>
      <c r="GG7" s="1">
        <f t="shared" si="68"/>
        <v>0</v>
      </c>
      <c r="GH7" s="1">
        <v>80</v>
      </c>
      <c r="GI7" s="1">
        <v>2</v>
      </c>
      <c r="GJ7" s="1">
        <f t="shared" si="69"/>
        <v>78</v>
      </c>
      <c r="GK7" s="1">
        <v>78</v>
      </c>
      <c r="GL7" s="1">
        <f t="shared" si="70"/>
        <v>0</v>
      </c>
      <c r="GM7" s="1">
        <v>8.5</v>
      </c>
      <c r="GN7" s="1">
        <v>10</v>
      </c>
      <c r="GO7" s="1">
        <f t="shared" si="71"/>
        <v>0</v>
      </c>
      <c r="GP7" s="1">
        <v>100</v>
      </c>
      <c r="GQ7" s="1">
        <v>0</v>
      </c>
      <c r="GR7" s="1">
        <f t="shared" si="72"/>
        <v>100</v>
      </c>
      <c r="GS7" s="1">
        <v>83</v>
      </c>
      <c r="GT7" s="1">
        <f t="shared" si="73"/>
        <v>17</v>
      </c>
      <c r="GU7" s="1">
        <v>8.5</v>
      </c>
      <c r="GV7" s="1">
        <v>10</v>
      </c>
      <c r="GW7" s="1">
        <f t="shared" si="74"/>
        <v>17</v>
      </c>
      <c r="GX7" s="1">
        <v>80</v>
      </c>
      <c r="GY7" s="1">
        <v>0</v>
      </c>
      <c r="GZ7" s="1">
        <f t="shared" si="75"/>
        <v>97</v>
      </c>
      <c r="HA7" s="1">
        <v>90</v>
      </c>
      <c r="HB7" s="1">
        <f t="shared" si="76"/>
        <v>7</v>
      </c>
      <c r="HC7" s="1">
        <v>8.5</v>
      </c>
      <c r="HD7" s="1">
        <v>10</v>
      </c>
      <c r="HE7" s="1">
        <f t="shared" si="77"/>
        <v>7</v>
      </c>
      <c r="HF7" s="1">
        <v>90</v>
      </c>
      <c r="HG7" s="1">
        <v>0</v>
      </c>
      <c r="HH7" s="1">
        <f t="shared" si="78"/>
        <v>97</v>
      </c>
      <c r="HI7" s="1">
        <v>94</v>
      </c>
      <c r="HJ7" s="1">
        <f t="shared" si="79"/>
        <v>3</v>
      </c>
      <c r="HK7" s="1">
        <v>8.5</v>
      </c>
      <c r="HL7" s="1">
        <v>10</v>
      </c>
      <c r="HM7" s="1">
        <f t="shared" si="80"/>
        <v>3</v>
      </c>
      <c r="HN7" s="1">
        <v>90</v>
      </c>
      <c r="HO7" s="1">
        <v>3</v>
      </c>
      <c r="HP7" s="1">
        <f t="shared" si="81"/>
        <v>90</v>
      </c>
      <c r="HQ7" s="1">
        <v>90</v>
      </c>
      <c r="HR7" s="1">
        <f t="shared" si="82"/>
        <v>0</v>
      </c>
      <c r="HS7" s="1">
        <v>8.5</v>
      </c>
      <c r="HT7" s="1">
        <v>10</v>
      </c>
      <c r="HU7" s="1">
        <f t="shared" si="83"/>
        <v>0</v>
      </c>
      <c r="HV7" s="1">
        <v>80</v>
      </c>
      <c r="HW7" s="1">
        <v>0</v>
      </c>
      <c r="HX7" s="1">
        <f t="shared" si="84"/>
        <v>80</v>
      </c>
      <c r="HY7" s="1">
        <v>80</v>
      </c>
      <c r="HZ7" s="1">
        <f t="shared" si="85"/>
        <v>0</v>
      </c>
      <c r="IA7" s="1">
        <v>8.5</v>
      </c>
      <c r="IB7" s="1">
        <v>10</v>
      </c>
      <c r="IC7" s="1">
        <f t="shared" si="86"/>
        <v>0</v>
      </c>
      <c r="ID7" s="1">
        <v>80</v>
      </c>
      <c r="IE7" s="1">
        <v>0</v>
      </c>
      <c r="IF7" s="1">
        <f t="shared" si="87"/>
        <v>80</v>
      </c>
      <c r="IG7" s="1">
        <v>77</v>
      </c>
      <c r="IH7" s="1">
        <f t="shared" si="88"/>
        <v>3</v>
      </c>
      <c r="II7" s="1">
        <v>8.5</v>
      </c>
      <c r="IJ7" s="1">
        <v>10</v>
      </c>
      <c r="IK7" s="1">
        <f t="shared" si="89"/>
        <v>3</v>
      </c>
      <c r="IL7" s="1">
        <v>80</v>
      </c>
      <c r="IM7" s="1">
        <v>0</v>
      </c>
      <c r="IN7" s="1">
        <f t="shared" si="90"/>
        <v>83</v>
      </c>
      <c r="IO7" s="1">
        <v>77</v>
      </c>
      <c r="IP7" s="1">
        <f t="shared" si="91"/>
        <v>6</v>
      </c>
      <c r="IQ7" s="1">
        <v>8.5</v>
      </c>
      <c r="IR7" s="1">
        <v>10</v>
      </c>
      <c r="IS7" s="1">
        <f t="shared" si="92"/>
        <v>6</v>
      </c>
      <c r="IT7" s="1">
        <v>80</v>
      </c>
      <c r="IU7" s="1">
        <v>0</v>
      </c>
      <c r="IV7" s="1">
        <f t="shared" si="93"/>
        <v>86</v>
      </c>
      <c r="IW7" s="1">
        <v>80</v>
      </c>
      <c r="IX7" s="1">
        <f t="shared" si="94"/>
        <v>6</v>
      </c>
      <c r="IY7" s="1">
        <v>8.5</v>
      </c>
      <c r="IZ7" s="1">
        <v>10</v>
      </c>
      <c r="JA7" s="1">
        <f t="shared" si="95"/>
        <v>6</v>
      </c>
      <c r="JB7" s="1">
        <v>80</v>
      </c>
      <c r="JC7" s="1">
        <v>1</v>
      </c>
      <c r="JD7" s="1">
        <f t="shared" si="96"/>
        <v>85</v>
      </c>
      <c r="JE7" s="1">
        <v>80</v>
      </c>
      <c r="JF7" s="1">
        <f t="shared" si="97"/>
        <v>5</v>
      </c>
      <c r="JG7" s="1">
        <v>8.5</v>
      </c>
      <c r="JH7" s="1">
        <v>10</v>
      </c>
      <c r="JI7" s="1">
        <f t="shared" si="98"/>
        <v>5</v>
      </c>
      <c r="JJ7" s="1">
        <v>80</v>
      </c>
      <c r="JK7" s="1">
        <v>0</v>
      </c>
      <c r="JL7" s="1">
        <f t="shared" si="99"/>
        <v>85</v>
      </c>
      <c r="JM7" s="1">
        <v>80</v>
      </c>
      <c r="JN7" s="1">
        <f t="shared" si="100"/>
        <v>5</v>
      </c>
      <c r="JO7" s="1">
        <v>8.5</v>
      </c>
      <c r="JP7" s="1">
        <v>10</v>
      </c>
      <c r="JQ7" s="1">
        <f t="shared" si="101"/>
        <v>5</v>
      </c>
      <c r="JR7" s="1">
        <v>80</v>
      </c>
      <c r="JS7" s="1">
        <v>0</v>
      </c>
      <c r="JT7" s="1">
        <f t="shared" si="102"/>
        <v>85</v>
      </c>
      <c r="JU7" s="1">
        <v>80</v>
      </c>
      <c r="JV7" s="1">
        <f t="shared" si="103"/>
        <v>5</v>
      </c>
      <c r="JW7" s="1">
        <v>8.5</v>
      </c>
      <c r="JX7" s="1">
        <v>10</v>
      </c>
      <c r="JY7" s="1">
        <f t="shared" si="104"/>
        <v>5</v>
      </c>
      <c r="JZ7" s="1">
        <v>90</v>
      </c>
      <c r="KA7" s="1">
        <v>0</v>
      </c>
      <c r="KB7" s="1">
        <f t="shared" si="105"/>
        <v>95</v>
      </c>
      <c r="KC7" s="1">
        <v>95</v>
      </c>
      <c r="KD7" s="1">
        <f t="shared" si="106"/>
        <v>0</v>
      </c>
      <c r="KE7" s="1">
        <v>8.5</v>
      </c>
      <c r="KF7" s="1">
        <v>10</v>
      </c>
      <c r="KG7" s="1">
        <f t="shared" si="107"/>
        <v>0</v>
      </c>
      <c r="KH7" s="1">
        <v>90</v>
      </c>
      <c r="KI7" s="1">
        <v>0</v>
      </c>
      <c r="KJ7" s="1">
        <f t="shared" si="108"/>
        <v>90</v>
      </c>
      <c r="KK7" s="1">
        <v>90</v>
      </c>
      <c r="KL7" s="1">
        <f t="shared" si="109"/>
        <v>0</v>
      </c>
      <c r="KM7" s="1">
        <v>8.5</v>
      </c>
      <c r="KN7" s="1">
        <v>10</v>
      </c>
      <c r="KO7" s="1">
        <f t="shared" si="110"/>
        <v>0</v>
      </c>
      <c r="KP7" s="1">
        <v>90</v>
      </c>
      <c r="KQ7" s="1">
        <v>0</v>
      </c>
      <c r="KR7" s="1">
        <f t="shared" si="111"/>
        <v>90</v>
      </c>
      <c r="KS7" s="1">
        <v>80</v>
      </c>
      <c r="KT7" s="1">
        <f t="shared" si="112"/>
        <v>10</v>
      </c>
      <c r="KU7" s="1">
        <v>8.5</v>
      </c>
      <c r="KV7" s="1">
        <v>10</v>
      </c>
      <c r="KW7" s="1">
        <f t="shared" si="113"/>
        <v>10</v>
      </c>
      <c r="KX7" s="1">
        <v>90</v>
      </c>
      <c r="KY7" s="1">
        <v>0</v>
      </c>
      <c r="KZ7" s="1">
        <f t="shared" si="114"/>
        <v>100</v>
      </c>
      <c r="LA7" s="1">
        <v>100</v>
      </c>
      <c r="LB7" s="1">
        <f t="shared" si="115"/>
        <v>0</v>
      </c>
      <c r="LC7" s="1">
        <v>8.5</v>
      </c>
      <c r="LD7" s="1">
        <v>10</v>
      </c>
      <c r="LE7" s="1">
        <f t="shared" si="116"/>
        <v>0</v>
      </c>
      <c r="LF7" s="1">
        <v>90</v>
      </c>
      <c r="LG7" s="1">
        <v>6</v>
      </c>
      <c r="LH7" s="1">
        <f t="shared" si="117"/>
        <v>84</v>
      </c>
      <c r="LI7" s="1">
        <v>84</v>
      </c>
      <c r="LJ7" s="1">
        <f t="shared" si="118"/>
        <v>0</v>
      </c>
      <c r="LK7" s="1">
        <v>8.5</v>
      </c>
      <c r="LL7" s="1">
        <v>10</v>
      </c>
      <c r="LM7" s="1">
        <f t="shared" si="119"/>
        <v>0</v>
      </c>
      <c r="LN7" s="1">
        <v>90</v>
      </c>
      <c r="LO7" s="1">
        <v>6</v>
      </c>
      <c r="LP7" s="1">
        <f t="shared" si="120"/>
        <v>84</v>
      </c>
      <c r="LQ7" s="1">
        <v>84</v>
      </c>
      <c r="LR7" s="1">
        <f t="shared" si="121"/>
        <v>0</v>
      </c>
      <c r="LS7" s="1">
        <v>8.5</v>
      </c>
      <c r="LT7" s="1">
        <v>10</v>
      </c>
      <c r="LU7" s="1">
        <f t="shared" si="122"/>
        <v>0</v>
      </c>
      <c r="LV7" s="1">
        <v>90</v>
      </c>
      <c r="LW7" s="1">
        <v>0</v>
      </c>
      <c r="LX7" s="1">
        <f t="shared" si="123"/>
        <v>90</v>
      </c>
      <c r="LY7" s="1">
        <v>90</v>
      </c>
      <c r="LZ7" s="1">
        <f t="shared" si="124"/>
        <v>0</v>
      </c>
      <c r="MA7" s="1">
        <v>8.5</v>
      </c>
      <c r="MB7" s="1">
        <v>10</v>
      </c>
      <c r="MC7" s="1">
        <f t="shared" si="125"/>
        <v>0</v>
      </c>
      <c r="MD7" s="1">
        <v>90</v>
      </c>
      <c r="ME7" s="1">
        <v>5</v>
      </c>
      <c r="MF7" s="1">
        <f t="shared" si="126"/>
        <v>85</v>
      </c>
      <c r="MG7" s="1">
        <v>85</v>
      </c>
      <c r="MH7" s="1">
        <f t="shared" si="127"/>
        <v>0</v>
      </c>
      <c r="MI7" s="1">
        <v>8.5</v>
      </c>
      <c r="MJ7" s="1">
        <v>10</v>
      </c>
      <c r="MK7" s="1">
        <f t="shared" si="128"/>
        <v>0</v>
      </c>
      <c r="ML7" s="1">
        <v>100</v>
      </c>
      <c r="MM7" s="1">
        <v>5</v>
      </c>
      <c r="MN7" s="1">
        <f t="shared" si="129"/>
        <v>95</v>
      </c>
      <c r="MO7" s="1">
        <v>95</v>
      </c>
      <c r="MP7" s="1">
        <f t="shared" si="130"/>
        <v>0</v>
      </c>
      <c r="MQ7" s="1">
        <v>8.5</v>
      </c>
      <c r="MR7" s="1">
        <v>10</v>
      </c>
      <c r="MS7" s="1">
        <f t="shared" si="131"/>
        <v>0</v>
      </c>
      <c r="MT7" s="1">
        <v>100</v>
      </c>
      <c r="MU7" s="1">
        <v>8</v>
      </c>
      <c r="MV7" s="1">
        <f t="shared" si="132"/>
        <v>92</v>
      </c>
      <c r="MW7" s="1">
        <v>87</v>
      </c>
      <c r="MX7" s="1">
        <f t="shared" si="133"/>
        <v>5</v>
      </c>
      <c r="MY7" s="1">
        <v>8.5</v>
      </c>
      <c r="MZ7" s="1">
        <v>10</v>
      </c>
      <c r="NA7" s="1">
        <f t="shared" si="134"/>
        <v>5</v>
      </c>
      <c r="NB7" s="1">
        <v>90</v>
      </c>
      <c r="NC7" s="1">
        <v>4</v>
      </c>
      <c r="ND7" s="1">
        <f t="shared" si="135"/>
        <v>91</v>
      </c>
      <c r="NE7" s="1">
        <v>87</v>
      </c>
      <c r="NF7" s="1">
        <f t="shared" si="136"/>
        <v>4</v>
      </c>
      <c r="NG7" s="1">
        <v>8.5</v>
      </c>
      <c r="NH7" s="1">
        <v>10</v>
      </c>
      <c r="NI7" s="1">
        <f t="shared" si="137"/>
        <v>4</v>
      </c>
      <c r="NJ7" s="1">
        <v>90</v>
      </c>
      <c r="NK7" s="1">
        <v>4</v>
      </c>
      <c r="NL7" s="1">
        <f t="shared" si="138"/>
        <v>90</v>
      </c>
      <c r="NM7" s="1">
        <v>90</v>
      </c>
      <c r="NN7" s="1">
        <f t="shared" si="139"/>
        <v>0</v>
      </c>
      <c r="NO7" s="1">
        <v>8.5</v>
      </c>
      <c r="NP7" s="1">
        <v>10</v>
      </c>
      <c r="NQ7" s="1">
        <f t="shared" si="140"/>
        <v>0</v>
      </c>
      <c r="NR7" s="1">
        <v>90</v>
      </c>
      <c r="NS7" s="1">
        <v>0</v>
      </c>
      <c r="NT7" s="1">
        <f t="shared" si="141"/>
        <v>90</v>
      </c>
      <c r="NU7" s="1">
        <v>80</v>
      </c>
      <c r="NV7" s="1">
        <f t="shared" si="142"/>
        <v>10</v>
      </c>
      <c r="NW7" s="1">
        <v>8.5</v>
      </c>
      <c r="NX7" s="1">
        <v>10</v>
      </c>
      <c r="NY7" s="1">
        <f t="shared" si="143"/>
        <v>10</v>
      </c>
      <c r="NZ7" s="1">
        <v>80</v>
      </c>
      <c r="OA7" s="1">
        <v>0</v>
      </c>
      <c r="OB7" s="1">
        <f t="shared" si="144"/>
        <v>90</v>
      </c>
      <c r="OC7" s="1">
        <v>80</v>
      </c>
      <c r="OD7" s="1">
        <f t="shared" si="145"/>
        <v>10</v>
      </c>
      <c r="OE7" s="1">
        <v>8.5</v>
      </c>
      <c r="OF7" s="1">
        <v>10</v>
      </c>
      <c r="OG7" s="1">
        <f t="shared" si="146"/>
        <v>10</v>
      </c>
      <c r="OH7" s="1">
        <v>100</v>
      </c>
      <c r="OI7" s="1">
        <v>0</v>
      </c>
      <c r="OJ7" s="1">
        <f t="shared" si="147"/>
        <v>110</v>
      </c>
      <c r="OK7" s="1">
        <v>104</v>
      </c>
      <c r="OL7" s="1">
        <f t="shared" si="148"/>
        <v>6</v>
      </c>
      <c r="OM7" s="1">
        <v>8.5</v>
      </c>
      <c r="ON7" s="1">
        <v>10</v>
      </c>
      <c r="OO7" s="1">
        <f t="shared" si="149"/>
        <v>6</v>
      </c>
      <c r="OP7" s="1">
        <v>90</v>
      </c>
      <c r="OQ7" s="1">
        <v>0</v>
      </c>
      <c r="OR7" s="1">
        <f t="shared" si="150"/>
        <v>96</v>
      </c>
      <c r="OS7" s="1">
        <v>90</v>
      </c>
      <c r="OT7" s="1">
        <f t="shared" si="151"/>
        <v>6</v>
      </c>
      <c r="OU7" s="1">
        <v>8.5</v>
      </c>
      <c r="OV7" s="1">
        <v>10</v>
      </c>
      <c r="OW7" s="1">
        <f t="shared" si="152"/>
        <v>6</v>
      </c>
      <c r="OX7" s="1">
        <v>95</v>
      </c>
      <c r="OY7" s="1">
        <v>0</v>
      </c>
      <c r="OZ7" s="1">
        <f t="shared" si="153"/>
        <v>101</v>
      </c>
      <c r="PA7" s="1">
        <v>90</v>
      </c>
      <c r="PB7" s="1">
        <f t="shared" si="154"/>
        <v>11</v>
      </c>
      <c r="PC7" s="1">
        <v>8.5</v>
      </c>
      <c r="PD7" s="1">
        <v>10</v>
      </c>
      <c r="PE7" s="1">
        <f t="shared" si="155"/>
        <v>11</v>
      </c>
      <c r="PF7" s="1">
        <v>80</v>
      </c>
      <c r="PG7" s="1">
        <v>0</v>
      </c>
      <c r="PH7" s="1">
        <f t="shared" si="156"/>
        <v>91</v>
      </c>
      <c r="PI7" s="1">
        <v>91</v>
      </c>
      <c r="PJ7" s="1">
        <f t="shared" si="157"/>
        <v>0</v>
      </c>
      <c r="PK7" s="1">
        <v>8.5</v>
      </c>
      <c r="PL7" s="1">
        <v>10</v>
      </c>
      <c r="PM7" s="1">
        <f t="shared" si="158"/>
        <v>0</v>
      </c>
      <c r="PN7" s="1">
        <v>120</v>
      </c>
      <c r="PO7" s="1">
        <v>0</v>
      </c>
      <c r="PP7" s="1">
        <f t="shared" si="159"/>
        <v>120</v>
      </c>
      <c r="PQ7" s="1">
        <v>120</v>
      </c>
      <c r="PR7" s="1">
        <f t="shared" si="160"/>
        <v>0</v>
      </c>
      <c r="PS7" s="1">
        <v>8.5</v>
      </c>
      <c r="PT7" s="1">
        <v>10</v>
      </c>
      <c r="PU7" s="1">
        <f t="shared" si="161"/>
        <v>0</v>
      </c>
      <c r="PV7" s="1">
        <v>150</v>
      </c>
      <c r="PW7" s="1">
        <v>0</v>
      </c>
      <c r="PX7" s="1">
        <f t="shared" si="162"/>
        <v>150</v>
      </c>
      <c r="PY7" s="1">
        <v>117</v>
      </c>
      <c r="PZ7" s="1">
        <f t="shared" si="163"/>
        <v>33</v>
      </c>
      <c r="QA7" s="1">
        <v>8.5</v>
      </c>
      <c r="QB7" s="1">
        <v>10</v>
      </c>
      <c r="QC7" s="1">
        <f t="shared" si="164"/>
        <v>33</v>
      </c>
      <c r="QD7" s="1">
        <v>125</v>
      </c>
      <c r="QE7" s="1">
        <v>2</v>
      </c>
      <c r="QF7" s="1">
        <f t="shared" si="165"/>
        <v>156</v>
      </c>
      <c r="QG7" s="1">
        <v>140</v>
      </c>
      <c r="QH7" s="1">
        <f t="shared" si="166"/>
        <v>16</v>
      </c>
      <c r="QI7" s="1">
        <v>8.5</v>
      </c>
      <c r="QJ7" s="1">
        <v>10</v>
      </c>
      <c r="QK7" s="1">
        <f t="shared" si="167"/>
        <v>16</v>
      </c>
      <c r="QL7" s="1">
        <v>125</v>
      </c>
      <c r="QM7" s="1">
        <v>2</v>
      </c>
      <c r="QN7" s="1">
        <f t="shared" si="168"/>
        <v>139</v>
      </c>
      <c r="QO7" s="1">
        <v>135</v>
      </c>
      <c r="QP7" s="1">
        <f t="shared" si="169"/>
        <v>4</v>
      </c>
      <c r="QQ7" s="1">
        <v>8.5</v>
      </c>
      <c r="QR7" s="1">
        <v>10</v>
      </c>
      <c r="QS7" s="1">
        <f t="shared" si="170"/>
        <v>4</v>
      </c>
      <c r="QT7" s="1">
        <v>120</v>
      </c>
      <c r="QU7" s="1">
        <v>0</v>
      </c>
      <c r="QV7" s="1">
        <f t="shared" si="171"/>
        <v>124</v>
      </c>
      <c r="QW7" s="1">
        <v>102</v>
      </c>
      <c r="QX7" s="1">
        <f t="shared" si="172"/>
        <v>22</v>
      </c>
      <c r="QY7" s="1">
        <v>8.5</v>
      </c>
      <c r="QZ7" s="1">
        <v>10</v>
      </c>
      <c r="RA7" s="1">
        <f t="shared" si="173"/>
        <v>22</v>
      </c>
      <c r="RB7" s="1">
        <v>95</v>
      </c>
      <c r="RC7" s="1">
        <v>0</v>
      </c>
      <c r="RD7" s="1">
        <f t="shared" si="174"/>
        <v>117</v>
      </c>
      <c r="RE7" s="1">
        <v>100</v>
      </c>
      <c r="RF7" s="1">
        <f t="shared" si="175"/>
        <v>17</v>
      </c>
      <c r="RG7" s="1">
        <v>8.5</v>
      </c>
      <c r="RH7" s="1">
        <v>10</v>
      </c>
      <c r="RI7" s="1">
        <f t="shared" si="176"/>
        <v>17</v>
      </c>
      <c r="RJ7" s="1">
        <v>80</v>
      </c>
      <c r="RK7" s="1">
        <v>6</v>
      </c>
      <c r="RL7" s="1">
        <f t="shared" si="177"/>
        <v>91</v>
      </c>
      <c r="RM7" s="1">
        <v>90</v>
      </c>
      <c r="RN7" s="1">
        <f t="shared" si="178"/>
        <v>1</v>
      </c>
      <c r="RO7" s="1">
        <v>8.5</v>
      </c>
      <c r="RP7" s="1">
        <v>10</v>
      </c>
      <c r="RQ7" s="1">
        <f t="shared" si="179"/>
        <v>1</v>
      </c>
      <c r="RR7" s="1">
        <v>100</v>
      </c>
      <c r="RS7" s="1">
        <v>5</v>
      </c>
      <c r="RT7" s="1">
        <f t="shared" si="180"/>
        <v>96</v>
      </c>
      <c r="RU7" s="1">
        <v>90</v>
      </c>
      <c r="RV7" s="1">
        <f t="shared" si="181"/>
        <v>6</v>
      </c>
      <c r="RW7" s="1">
        <v>8.5</v>
      </c>
      <c r="RX7" s="1">
        <v>10</v>
      </c>
      <c r="RY7" s="1">
        <f t="shared" si="182"/>
        <v>6</v>
      </c>
      <c r="RZ7" s="1">
        <v>90</v>
      </c>
      <c r="SA7" s="1">
        <v>5</v>
      </c>
      <c r="SB7" s="1">
        <f t="shared" si="183"/>
        <v>91</v>
      </c>
      <c r="SC7" s="1">
        <v>90</v>
      </c>
      <c r="SD7" s="1">
        <f t="shared" si="184"/>
        <v>1</v>
      </c>
      <c r="SE7" s="1">
        <v>8.5</v>
      </c>
      <c r="SF7" s="1">
        <v>10</v>
      </c>
      <c r="SG7" s="1">
        <f t="shared" si="185"/>
        <v>1</v>
      </c>
      <c r="SH7" s="1">
        <v>120</v>
      </c>
      <c r="SI7" s="1">
        <v>0</v>
      </c>
      <c r="SJ7" s="1">
        <f t="shared" si="186"/>
        <v>121</v>
      </c>
      <c r="SK7" s="1">
        <v>121</v>
      </c>
      <c r="SL7" s="1">
        <f t="shared" si="187"/>
        <v>0</v>
      </c>
      <c r="SM7" s="1">
        <v>8.5</v>
      </c>
      <c r="SN7" s="1">
        <v>10</v>
      </c>
      <c r="SO7" s="1">
        <f t="shared" si="188"/>
        <v>0</v>
      </c>
      <c r="SP7" s="1">
        <v>100</v>
      </c>
      <c r="SQ7" s="1">
        <v>0</v>
      </c>
      <c r="SR7" s="1">
        <f t="shared" si="189"/>
        <v>100</v>
      </c>
      <c r="SS7" s="1">
        <v>100</v>
      </c>
      <c r="ST7" s="1">
        <f t="shared" si="190"/>
        <v>0</v>
      </c>
      <c r="SU7" s="1">
        <v>8.5</v>
      </c>
      <c r="SV7" s="1">
        <v>10</v>
      </c>
      <c r="SW7" s="1">
        <f t="shared" si="191"/>
        <v>0</v>
      </c>
      <c r="SX7" s="1">
        <v>107</v>
      </c>
      <c r="SY7" s="1">
        <v>0</v>
      </c>
      <c r="SZ7" s="1">
        <f t="shared" si="192"/>
        <v>107</v>
      </c>
      <c r="TA7" s="1">
        <v>100</v>
      </c>
      <c r="TB7" s="1">
        <f t="shared" si="193"/>
        <v>7</v>
      </c>
      <c r="TC7" s="1">
        <v>8.5</v>
      </c>
      <c r="TD7" s="1">
        <v>10</v>
      </c>
      <c r="TE7" s="1">
        <f t="shared" si="194"/>
        <v>7</v>
      </c>
      <c r="TF7" s="1">
        <v>112</v>
      </c>
      <c r="TG7" s="1">
        <v>0</v>
      </c>
      <c r="TH7" s="1">
        <f t="shared" si="195"/>
        <v>119</v>
      </c>
      <c r="TI7" s="1">
        <v>90</v>
      </c>
      <c r="TJ7" s="1">
        <f t="shared" si="196"/>
        <v>29</v>
      </c>
      <c r="TK7" s="1">
        <v>8.5</v>
      </c>
      <c r="TL7" s="1">
        <v>10</v>
      </c>
      <c r="TM7" s="1">
        <f t="shared" si="197"/>
        <v>29</v>
      </c>
      <c r="TN7" s="1">
        <v>100</v>
      </c>
      <c r="TO7" s="1">
        <v>0</v>
      </c>
      <c r="TP7" s="1">
        <f t="shared" si="198"/>
        <v>129</v>
      </c>
      <c r="TQ7" s="1">
        <v>100</v>
      </c>
      <c r="TR7" s="1">
        <f t="shared" si="199"/>
        <v>29</v>
      </c>
      <c r="TS7" s="1">
        <v>8.5</v>
      </c>
      <c r="TT7" s="1">
        <v>10</v>
      </c>
      <c r="TU7" s="1">
        <f t="shared" si="200"/>
        <v>29</v>
      </c>
      <c r="TV7" s="1">
        <v>90</v>
      </c>
      <c r="TW7" s="1">
        <v>0</v>
      </c>
      <c r="TX7" s="1">
        <f t="shared" si="201"/>
        <v>119</v>
      </c>
      <c r="TY7" s="1">
        <v>100</v>
      </c>
      <c r="TZ7" s="1">
        <f t="shared" si="202"/>
        <v>19</v>
      </c>
      <c r="UA7" s="1">
        <v>8.5</v>
      </c>
      <c r="UB7" s="1">
        <v>10</v>
      </c>
      <c r="UC7" s="1">
        <f t="shared" si="203"/>
        <v>19</v>
      </c>
      <c r="UD7" s="1">
        <v>80</v>
      </c>
      <c r="UE7" s="1">
        <v>0</v>
      </c>
      <c r="UF7" s="1">
        <f t="shared" si="204"/>
        <v>99</v>
      </c>
      <c r="UG7" s="1">
        <v>99</v>
      </c>
      <c r="UH7" s="1">
        <f t="shared" si="205"/>
        <v>0</v>
      </c>
      <c r="UI7" s="1">
        <v>8.5</v>
      </c>
      <c r="UJ7" s="1">
        <v>10</v>
      </c>
      <c r="UK7" s="1">
        <f t="shared" si="206"/>
        <v>0</v>
      </c>
      <c r="UL7" s="1">
        <v>100</v>
      </c>
      <c r="UM7" s="1">
        <v>6</v>
      </c>
      <c r="UN7" s="1">
        <f t="shared" si="207"/>
        <v>94</v>
      </c>
      <c r="UO7" s="1">
        <v>94</v>
      </c>
      <c r="UP7" s="1">
        <f t="shared" si="208"/>
        <v>0</v>
      </c>
      <c r="UQ7" s="1">
        <v>8.5</v>
      </c>
      <c r="UR7" s="1">
        <v>10</v>
      </c>
      <c r="US7" s="1">
        <f t="shared" si="209"/>
        <v>0</v>
      </c>
      <c r="UT7" s="1">
        <v>100</v>
      </c>
      <c r="UU7" s="1">
        <v>0</v>
      </c>
      <c r="UV7" s="1">
        <f t="shared" si="210"/>
        <v>100</v>
      </c>
      <c r="UW7" s="1">
        <v>98</v>
      </c>
      <c r="UX7" s="1">
        <f t="shared" si="211"/>
        <v>2</v>
      </c>
      <c r="UY7" s="1">
        <v>8.5</v>
      </c>
      <c r="UZ7" s="1">
        <v>10</v>
      </c>
      <c r="VA7" s="1">
        <f t="shared" si="212"/>
        <v>2</v>
      </c>
      <c r="VB7" s="1">
        <v>100</v>
      </c>
      <c r="VC7" s="1">
        <v>4</v>
      </c>
      <c r="VD7" s="1">
        <f t="shared" si="213"/>
        <v>98</v>
      </c>
      <c r="VE7" s="1">
        <v>98</v>
      </c>
      <c r="VF7" s="1">
        <f t="shared" si="214"/>
        <v>0</v>
      </c>
      <c r="VG7" s="1">
        <v>8.5</v>
      </c>
      <c r="VH7" s="1">
        <v>10</v>
      </c>
      <c r="VI7" s="1">
        <f t="shared" si="215"/>
        <v>0</v>
      </c>
      <c r="VJ7" s="1">
        <v>120</v>
      </c>
      <c r="VK7" s="1">
        <v>0</v>
      </c>
      <c r="VL7" s="1">
        <f t="shared" si="216"/>
        <v>120</v>
      </c>
      <c r="VM7" s="1">
        <v>102</v>
      </c>
      <c r="VN7" s="1">
        <f t="shared" si="217"/>
        <v>18</v>
      </c>
      <c r="VO7" s="1">
        <v>8.5</v>
      </c>
      <c r="VP7" s="1">
        <v>10</v>
      </c>
      <c r="VQ7" s="1">
        <f t="shared" si="218"/>
        <v>18</v>
      </c>
      <c r="VR7" s="1">
        <v>100</v>
      </c>
      <c r="VS7" s="1">
        <v>7</v>
      </c>
      <c r="VT7" s="1">
        <f t="shared" si="219"/>
        <v>111</v>
      </c>
      <c r="VU7" s="1">
        <v>111</v>
      </c>
      <c r="VV7" s="1">
        <f t="shared" si="220"/>
        <v>0</v>
      </c>
      <c r="VW7" s="1">
        <v>8.5</v>
      </c>
      <c r="VX7" s="1">
        <v>10</v>
      </c>
      <c r="VY7" s="1">
        <f t="shared" si="221"/>
        <v>0</v>
      </c>
      <c r="VZ7" s="1">
        <v>120</v>
      </c>
      <c r="WA7" s="1">
        <v>2</v>
      </c>
      <c r="WB7" s="1">
        <f t="shared" si="222"/>
        <v>118</v>
      </c>
      <c r="WC7" s="1">
        <v>118</v>
      </c>
      <c r="WD7" s="1">
        <f t="shared" si="223"/>
        <v>0</v>
      </c>
      <c r="WE7" s="1">
        <v>8.5</v>
      </c>
      <c r="WF7" s="1">
        <v>10</v>
      </c>
      <c r="WG7" s="1">
        <f t="shared" si="224"/>
        <v>0</v>
      </c>
      <c r="WH7" s="1">
        <v>100</v>
      </c>
      <c r="WI7" s="1">
        <v>0</v>
      </c>
      <c r="WJ7" s="1">
        <f t="shared" si="225"/>
        <v>100</v>
      </c>
      <c r="WK7" s="1">
        <v>100</v>
      </c>
      <c r="WL7" s="1">
        <f t="shared" si="226"/>
        <v>0</v>
      </c>
      <c r="WM7" s="1">
        <v>8.5</v>
      </c>
      <c r="WN7" s="1">
        <v>10</v>
      </c>
      <c r="WO7" s="1">
        <f t="shared" si="227"/>
        <v>0</v>
      </c>
      <c r="WP7" s="1">
        <v>100</v>
      </c>
      <c r="WQ7" s="1">
        <v>0</v>
      </c>
      <c r="WR7" s="1">
        <f t="shared" si="228"/>
        <v>100</v>
      </c>
      <c r="WS7" s="1">
        <v>100</v>
      </c>
      <c r="WT7" s="1">
        <f t="shared" si="229"/>
        <v>0</v>
      </c>
      <c r="WU7" s="1">
        <v>8.5</v>
      </c>
      <c r="WV7" s="1">
        <v>10</v>
      </c>
      <c r="WW7" s="1">
        <f t="shared" si="230"/>
        <v>0</v>
      </c>
      <c r="WX7" s="1">
        <v>100</v>
      </c>
      <c r="WY7" s="1">
        <v>0</v>
      </c>
      <c r="WZ7" s="1">
        <f t="shared" si="231"/>
        <v>100</v>
      </c>
      <c r="XA7" s="1">
        <v>100</v>
      </c>
      <c r="XB7" s="1">
        <f t="shared" si="232"/>
        <v>0</v>
      </c>
      <c r="XC7" s="1">
        <v>8.5</v>
      </c>
      <c r="XD7" s="1">
        <v>10</v>
      </c>
      <c r="XE7" s="1">
        <f t="shared" si="233"/>
        <v>0</v>
      </c>
      <c r="XF7" s="1">
        <v>102</v>
      </c>
      <c r="XG7" s="1">
        <v>6</v>
      </c>
      <c r="XH7" s="1">
        <f t="shared" si="234"/>
        <v>96</v>
      </c>
      <c r="XI7" s="1">
        <v>96</v>
      </c>
      <c r="XJ7" s="1">
        <f t="shared" si="235"/>
        <v>0</v>
      </c>
      <c r="XK7" s="1">
        <v>8.5</v>
      </c>
      <c r="XL7" s="1">
        <v>10</v>
      </c>
      <c r="XM7" s="1">
        <f t="shared" si="236"/>
        <v>0</v>
      </c>
      <c r="XN7" s="1">
        <v>100</v>
      </c>
      <c r="XO7" s="1">
        <v>4</v>
      </c>
      <c r="XP7" s="1">
        <f t="shared" si="237"/>
        <v>96</v>
      </c>
      <c r="XQ7" s="1">
        <v>96</v>
      </c>
      <c r="XR7" s="1">
        <f t="shared" si="238"/>
        <v>0</v>
      </c>
    </row>
    <row r="8" spans="1:642" x14ac:dyDescent="0.35">
      <c r="A8">
        <f t="shared" si="239"/>
        <v>6</v>
      </c>
      <c r="B8" t="s">
        <v>92</v>
      </c>
      <c r="C8" s="1">
        <v>10</v>
      </c>
      <c r="D8" s="1">
        <v>12</v>
      </c>
      <c r="E8" s="1">
        <v>0</v>
      </c>
      <c r="F8" s="1">
        <v>120</v>
      </c>
      <c r="G8" s="1">
        <v>8</v>
      </c>
      <c r="H8" s="1">
        <f>(F8+E8-G8)</f>
        <v>112</v>
      </c>
      <c r="I8" s="1">
        <v>56</v>
      </c>
      <c r="J8" s="1">
        <f>(H8-I8)</f>
        <v>56</v>
      </c>
      <c r="K8" s="1">
        <v>10</v>
      </c>
      <c r="L8" s="1">
        <v>12</v>
      </c>
      <c r="M8" s="1">
        <f>(J8)</f>
        <v>56</v>
      </c>
      <c r="N8" s="1">
        <v>0</v>
      </c>
      <c r="O8" s="1">
        <v>4</v>
      </c>
      <c r="P8" s="1">
        <f>(N8+M8-O8)</f>
        <v>52</v>
      </c>
      <c r="Q8" s="1">
        <v>52</v>
      </c>
      <c r="R8" s="1">
        <f>(P8-Q8)</f>
        <v>0</v>
      </c>
      <c r="S8" s="1">
        <v>10</v>
      </c>
      <c r="T8" s="1">
        <v>12</v>
      </c>
      <c r="U8" s="1">
        <f>(R8)</f>
        <v>0</v>
      </c>
      <c r="V8" s="1">
        <v>100</v>
      </c>
      <c r="W8" s="1">
        <v>4</v>
      </c>
      <c r="X8" s="1">
        <f>(V8+U8-W8)</f>
        <v>96</v>
      </c>
      <c r="Y8" s="1">
        <v>82</v>
      </c>
      <c r="Z8" s="1">
        <f>(X8-Y8)</f>
        <v>14</v>
      </c>
      <c r="AA8" s="1">
        <v>10</v>
      </c>
      <c r="AB8" s="1">
        <v>12</v>
      </c>
      <c r="AC8" s="1">
        <f>(Z8)</f>
        <v>14</v>
      </c>
      <c r="AD8" s="1">
        <v>70</v>
      </c>
      <c r="AE8" s="1">
        <v>6</v>
      </c>
      <c r="AF8" s="1">
        <f>(AD8+AC8-AE8)</f>
        <v>78</v>
      </c>
      <c r="AG8" s="1">
        <v>72</v>
      </c>
      <c r="AH8" s="1">
        <f>(AF8-AG8)</f>
        <v>6</v>
      </c>
      <c r="AI8" s="1">
        <v>10</v>
      </c>
      <c r="AJ8" s="1">
        <v>12</v>
      </c>
      <c r="AK8" s="1">
        <f>(AH8)</f>
        <v>6</v>
      </c>
      <c r="AL8" s="1">
        <v>89</v>
      </c>
      <c r="AM8" s="1">
        <v>0</v>
      </c>
      <c r="AN8" s="1">
        <f>(AL8+AK8-AM8)</f>
        <v>95</v>
      </c>
      <c r="AO8" s="1">
        <v>47</v>
      </c>
      <c r="AP8" s="1">
        <f>(AN8-AO8)</f>
        <v>48</v>
      </c>
      <c r="AQ8" s="1">
        <v>10</v>
      </c>
      <c r="AR8" s="1">
        <v>12</v>
      </c>
      <c r="AS8" s="1">
        <f>(AP8)</f>
        <v>48</v>
      </c>
      <c r="AT8" s="1">
        <v>0</v>
      </c>
      <c r="AU8" s="1">
        <v>0</v>
      </c>
      <c r="AV8" s="1">
        <f>(AT8+AS8-AU8)</f>
        <v>48</v>
      </c>
      <c r="AW8" s="1">
        <v>48</v>
      </c>
      <c r="AX8" s="1">
        <f>(AV8-AW8)</f>
        <v>0</v>
      </c>
      <c r="AY8" s="1">
        <v>10</v>
      </c>
      <c r="AZ8" s="1">
        <v>12</v>
      </c>
      <c r="BA8" s="1">
        <f>(AX8)</f>
        <v>0</v>
      </c>
      <c r="BB8" s="1">
        <v>70</v>
      </c>
      <c r="BC8" s="1">
        <v>9</v>
      </c>
      <c r="BD8" s="1">
        <f>(BB8+BA8-BC8)</f>
        <v>61</v>
      </c>
      <c r="BE8" s="1">
        <v>45</v>
      </c>
      <c r="BF8" s="1">
        <f>(BD8-BE8)</f>
        <v>16</v>
      </c>
      <c r="BG8" s="1">
        <v>10</v>
      </c>
      <c r="BH8" s="1">
        <v>12</v>
      </c>
      <c r="BI8" s="1">
        <f>(BF8)</f>
        <v>16</v>
      </c>
      <c r="BJ8" s="1">
        <v>80</v>
      </c>
      <c r="BK8" s="1">
        <v>12</v>
      </c>
      <c r="BL8" s="1">
        <f>(BJ8+BI8-BK8)</f>
        <v>84</v>
      </c>
      <c r="BM8" s="1">
        <v>73</v>
      </c>
      <c r="BN8" s="1">
        <f>(BL8-BM8)</f>
        <v>11</v>
      </c>
      <c r="BO8" s="1">
        <v>10</v>
      </c>
      <c r="BP8" s="1">
        <v>12</v>
      </c>
      <c r="BQ8" s="1">
        <f>(BN8)</f>
        <v>11</v>
      </c>
      <c r="BR8" s="1">
        <v>85</v>
      </c>
      <c r="BS8" s="1">
        <v>9</v>
      </c>
      <c r="BT8" s="1">
        <f>(BR8+BQ8-BS8)</f>
        <v>87</v>
      </c>
      <c r="BU8" s="1">
        <v>25</v>
      </c>
      <c r="BV8" s="1">
        <f>(BT8-BU8)</f>
        <v>62</v>
      </c>
      <c r="BW8" s="1">
        <v>10</v>
      </c>
      <c r="BX8" s="1">
        <v>12</v>
      </c>
      <c r="BY8" s="1">
        <f>(BV8)</f>
        <v>62</v>
      </c>
      <c r="BZ8" s="1">
        <v>0</v>
      </c>
      <c r="CA8" s="1">
        <v>0</v>
      </c>
      <c r="CB8" s="1">
        <f>(BZ8+BY8-CA8)</f>
        <v>62</v>
      </c>
      <c r="CC8" s="1">
        <v>50</v>
      </c>
      <c r="CD8" s="1">
        <f>(CB8-CC8)</f>
        <v>12</v>
      </c>
      <c r="CE8" s="1">
        <v>10</v>
      </c>
      <c r="CF8" s="1">
        <v>12</v>
      </c>
      <c r="CG8" s="1">
        <f>(CD8)</f>
        <v>12</v>
      </c>
      <c r="CH8" s="1">
        <v>87</v>
      </c>
      <c r="CI8" s="1">
        <v>7</v>
      </c>
      <c r="CJ8" s="1">
        <f>(CH8+CG8-CI8)</f>
        <v>92</v>
      </c>
      <c r="CK8" s="1">
        <v>65</v>
      </c>
      <c r="CL8" s="1">
        <f>(CJ8-CK8)</f>
        <v>27</v>
      </c>
      <c r="CM8" s="1">
        <v>10</v>
      </c>
      <c r="CN8" s="1">
        <v>12</v>
      </c>
      <c r="CO8" s="1">
        <f>(CL8)</f>
        <v>27</v>
      </c>
      <c r="CP8" s="1">
        <v>50</v>
      </c>
      <c r="CQ8" s="1">
        <v>0</v>
      </c>
      <c r="CR8" s="1">
        <f>(CP8+CO8-CQ8)</f>
        <v>77</v>
      </c>
      <c r="CS8" s="1">
        <v>24</v>
      </c>
      <c r="CT8" s="1">
        <f>(CR8-CS8)</f>
        <v>53</v>
      </c>
      <c r="CU8" s="1">
        <v>10</v>
      </c>
      <c r="CV8" s="1">
        <v>12</v>
      </c>
      <c r="CW8" s="1">
        <f>(CT8)</f>
        <v>53</v>
      </c>
      <c r="CX8" s="1">
        <v>0</v>
      </c>
      <c r="CY8" s="1">
        <v>0</v>
      </c>
      <c r="CZ8" s="1">
        <f>(CX8+CW8-CY8)</f>
        <v>53</v>
      </c>
      <c r="DA8" s="1">
        <v>18</v>
      </c>
      <c r="DB8" s="1">
        <f>(CZ8-DA8)</f>
        <v>35</v>
      </c>
      <c r="DC8" s="1">
        <v>10</v>
      </c>
      <c r="DD8" s="1">
        <v>12</v>
      </c>
      <c r="DE8" s="1">
        <f>(DB8)</f>
        <v>35</v>
      </c>
      <c r="DF8" s="1">
        <v>0</v>
      </c>
      <c r="DG8" s="1">
        <v>0</v>
      </c>
      <c r="DH8" s="1">
        <f>(DF8+DE8-DG8)</f>
        <v>35</v>
      </c>
      <c r="DI8" s="1">
        <v>35</v>
      </c>
      <c r="DJ8" s="1">
        <f>(DH8-DI8)</f>
        <v>0</v>
      </c>
      <c r="DK8" s="1">
        <v>10</v>
      </c>
      <c r="DL8" s="1">
        <v>12</v>
      </c>
      <c r="DM8" s="1">
        <f>(DJ8)</f>
        <v>0</v>
      </c>
      <c r="DN8" s="1">
        <v>60</v>
      </c>
      <c r="DO8" s="1">
        <v>4</v>
      </c>
      <c r="DP8" s="1">
        <f>(DN8+DM8-DO8)</f>
        <v>56</v>
      </c>
      <c r="DQ8" s="1">
        <v>34</v>
      </c>
      <c r="DR8" s="1">
        <f>(DP8-DQ8)</f>
        <v>22</v>
      </c>
      <c r="DS8" s="1">
        <v>10</v>
      </c>
      <c r="DT8" s="1">
        <v>12</v>
      </c>
      <c r="DU8" s="1">
        <f>(DR8)</f>
        <v>22</v>
      </c>
      <c r="DV8" s="1">
        <v>50</v>
      </c>
      <c r="DW8" s="1">
        <v>0</v>
      </c>
      <c r="DX8" s="1">
        <f>(DV8+DU8-DW8)</f>
        <v>72</v>
      </c>
      <c r="DY8" s="1">
        <v>65</v>
      </c>
      <c r="DZ8" s="1">
        <f>(DX8-DY8)</f>
        <v>7</v>
      </c>
      <c r="EA8" s="1">
        <v>10</v>
      </c>
      <c r="EB8" s="1">
        <v>12</v>
      </c>
      <c r="EC8" s="1">
        <f>(DZ8)</f>
        <v>7</v>
      </c>
      <c r="ED8" s="1">
        <v>70</v>
      </c>
      <c r="EE8" s="1">
        <v>8</v>
      </c>
      <c r="EF8" s="1">
        <f>(ED8+EC8-EE8)</f>
        <v>69</v>
      </c>
      <c r="EG8" s="1">
        <v>23</v>
      </c>
      <c r="EH8" s="1">
        <f>(EF8-EG8)</f>
        <v>46</v>
      </c>
      <c r="EI8" s="1">
        <v>10</v>
      </c>
      <c r="EJ8" s="1">
        <v>12</v>
      </c>
      <c r="EK8" s="1">
        <f>(EH8)</f>
        <v>46</v>
      </c>
      <c r="EL8" s="1">
        <v>0</v>
      </c>
      <c r="EM8" s="1">
        <v>0</v>
      </c>
      <c r="EN8" s="1">
        <f>(EL8+EK8-EM8)</f>
        <v>46</v>
      </c>
      <c r="EO8" s="1">
        <v>15</v>
      </c>
      <c r="EP8" s="1">
        <f>(EN8-EO8)</f>
        <v>31</v>
      </c>
      <c r="EQ8" s="1">
        <v>10</v>
      </c>
      <c r="ER8" s="1">
        <v>12</v>
      </c>
      <c r="ES8" s="1">
        <f>(EP8)</f>
        <v>31</v>
      </c>
      <c r="ET8" s="1">
        <v>0</v>
      </c>
      <c r="EU8" s="1">
        <v>0</v>
      </c>
      <c r="EV8" s="1">
        <f>(ET8+ES8-EU8)</f>
        <v>31</v>
      </c>
      <c r="EW8" s="1">
        <v>31</v>
      </c>
      <c r="EX8" s="1">
        <f>(EV8-EW8)</f>
        <v>0</v>
      </c>
      <c r="EY8" s="1">
        <v>10</v>
      </c>
      <c r="EZ8" s="1">
        <v>12</v>
      </c>
      <c r="FA8" s="1">
        <f>(EX8)</f>
        <v>0</v>
      </c>
      <c r="FB8" s="1">
        <v>70</v>
      </c>
      <c r="FC8" s="1">
        <v>8</v>
      </c>
      <c r="FD8" s="1">
        <f>(FB8+FA8-FC8)</f>
        <v>62</v>
      </c>
      <c r="FE8" s="1">
        <v>37</v>
      </c>
      <c r="FF8" s="1">
        <f>(FD8-FE8)</f>
        <v>25</v>
      </c>
      <c r="FG8" s="1">
        <v>10</v>
      </c>
      <c r="FH8" s="1">
        <v>12</v>
      </c>
      <c r="FI8" s="1">
        <f>(FF8)</f>
        <v>25</v>
      </c>
      <c r="FJ8" s="1">
        <v>0</v>
      </c>
      <c r="FK8" s="1">
        <v>0</v>
      </c>
      <c r="FL8" s="1">
        <f>(FJ8+FI8-FK8)</f>
        <v>25</v>
      </c>
      <c r="FM8" s="1">
        <v>25</v>
      </c>
      <c r="FN8" s="1">
        <f>(FL8-FM8)</f>
        <v>0</v>
      </c>
      <c r="FO8" s="1">
        <v>10</v>
      </c>
      <c r="FP8" s="1">
        <v>12</v>
      </c>
      <c r="FQ8" s="1">
        <f>(FN8)</f>
        <v>0</v>
      </c>
      <c r="FR8" s="1">
        <v>79</v>
      </c>
      <c r="FS8" s="1">
        <v>0</v>
      </c>
      <c r="FT8" s="1">
        <f>(FR8+FQ8-FS8)</f>
        <v>79</v>
      </c>
      <c r="FU8" s="1">
        <v>78</v>
      </c>
      <c r="FV8" s="1">
        <f>(FT8-FU8)</f>
        <v>1</v>
      </c>
      <c r="FW8" s="1">
        <v>10</v>
      </c>
      <c r="FX8" s="1">
        <v>12</v>
      </c>
      <c r="FY8" s="1">
        <f>(FV8)</f>
        <v>1</v>
      </c>
      <c r="FZ8" s="1">
        <v>59</v>
      </c>
      <c r="GA8" s="1">
        <v>5</v>
      </c>
      <c r="GB8" s="1">
        <f>(FZ8+FY8-GA8)</f>
        <v>55</v>
      </c>
      <c r="GC8" s="1">
        <v>55</v>
      </c>
      <c r="GD8" s="1">
        <f>(GB8-GC8)</f>
        <v>0</v>
      </c>
      <c r="GE8" s="1">
        <v>10</v>
      </c>
      <c r="GF8" s="1">
        <v>12</v>
      </c>
      <c r="GG8" s="1">
        <f>(GD8)</f>
        <v>0</v>
      </c>
      <c r="GH8" s="1">
        <v>65</v>
      </c>
      <c r="GI8" s="1">
        <v>0</v>
      </c>
      <c r="GJ8" s="1">
        <f>(GH8+GG8-GI8)</f>
        <v>65</v>
      </c>
      <c r="GK8" s="1">
        <v>65</v>
      </c>
      <c r="GL8" s="1">
        <f>(GJ8-GK8)</f>
        <v>0</v>
      </c>
      <c r="GM8" s="1">
        <v>10</v>
      </c>
      <c r="GN8" s="1">
        <v>12</v>
      </c>
      <c r="GO8" s="1">
        <f>(GL8)</f>
        <v>0</v>
      </c>
      <c r="GP8" s="1">
        <v>76</v>
      </c>
      <c r="GQ8" s="1">
        <v>2</v>
      </c>
      <c r="GR8" s="1">
        <f>(GP8+GO8-GQ8)</f>
        <v>74</v>
      </c>
      <c r="GS8" s="1">
        <v>64</v>
      </c>
      <c r="GT8" s="1">
        <f>(GR8-GS8)</f>
        <v>10</v>
      </c>
      <c r="GU8" s="1">
        <v>10</v>
      </c>
      <c r="GV8" s="1">
        <v>12</v>
      </c>
      <c r="GW8" s="1">
        <f>(GT8)</f>
        <v>10</v>
      </c>
      <c r="GX8" s="1">
        <v>54</v>
      </c>
      <c r="GY8" s="1">
        <v>0</v>
      </c>
      <c r="GZ8" s="1">
        <f>(GX8+GW8-GY8)</f>
        <v>64</v>
      </c>
      <c r="HA8" s="1">
        <v>0</v>
      </c>
      <c r="HB8" s="1">
        <f>(GZ8-HA8)</f>
        <v>64</v>
      </c>
      <c r="HC8" s="1">
        <v>10</v>
      </c>
      <c r="HD8" s="1">
        <v>12</v>
      </c>
      <c r="HE8" s="1">
        <f>(HB8)</f>
        <v>64</v>
      </c>
      <c r="HF8" s="1">
        <v>0</v>
      </c>
      <c r="HG8" s="1">
        <v>0</v>
      </c>
      <c r="HH8" s="1">
        <f>(HF8+HE8-HG8)</f>
        <v>64</v>
      </c>
      <c r="HI8" s="1">
        <v>18</v>
      </c>
      <c r="HJ8" s="1">
        <f>(HH8-HI8)</f>
        <v>46</v>
      </c>
      <c r="HK8" s="1">
        <v>10</v>
      </c>
      <c r="HL8" s="1">
        <v>12</v>
      </c>
      <c r="HM8" s="1">
        <f>(HJ8)</f>
        <v>46</v>
      </c>
      <c r="HN8" s="1">
        <v>0</v>
      </c>
      <c r="HO8" s="1">
        <v>5</v>
      </c>
      <c r="HP8" s="1">
        <f>(HN8+HM8-HO8)</f>
        <v>41</v>
      </c>
      <c r="HQ8" s="1">
        <v>0</v>
      </c>
      <c r="HR8" s="1">
        <f>(HP8-HQ8)</f>
        <v>41</v>
      </c>
      <c r="HS8" s="1">
        <v>10</v>
      </c>
      <c r="HT8" s="1">
        <v>12</v>
      </c>
      <c r="HU8" s="1">
        <v>41</v>
      </c>
      <c r="HV8" s="1">
        <v>0</v>
      </c>
      <c r="HW8" s="1">
        <v>0</v>
      </c>
      <c r="HX8" s="1">
        <f>(HV8+HU8-HW8)</f>
        <v>41</v>
      </c>
      <c r="HY8" s="1">
        <v>41</v>
      </c>
      <c r="HZ8" s="1">
        <f>(HX8-HY8)</f>
        <v>0</v>
      </c>
      <c r="IA8" s="1">
        <v>10</v>
      </c>
      <c r="IB8" s="1">
        <v>12</v>
      </c>
      <c r="IC8" s="1">
        <f>(HZ8)</f>
        <v>0</v>
      </c>
      <c r="ID8" s="1">
        <v>60</v>
      </c>
      <c r="IE8" s="1">
        <v>0</v>
      </c>
      <c r="IF8" s="1">
        <f>(ID8+IC8-IE8)</f>
        <v>60</v>
      </c>
      <c r="IG8" s="1">
        <v>34</v>
      </c>
      <c r="IH8" s="1">
        <f>(IF8-IG8)</f>
        <v>26</v>
      </c>
      <c r="II8" s="1">
        <v>10</v>
      </c>
      <c r="IJ8" s="1">
        <v>12</v>
      </c>
      <c r="IK8" s="1">
        <f>(IH8)</f>
        <v>26</v>
      </c>
      <c r="IL8" s="1">
        <v>0</v>
      </c>
      <c r="IM8" s="1">
        <v>5</v>
      </c>
      <c r="IN8" s="1">
        <f>(IL8+IK8-IM8)</f>
        <v>21</v>
      </c>
      <c r="IO8" s="1">
        <v>21</v>
      </c>
      <c r="IP8" s="1">
        <f>(IN8-IO8)</f>
        <v>0</v>
      </c>
      <c r="IQ8" s="1">
        <v>10</v>
      </c>
      <c r="IR8" s="1">
        <v>12</v>
      </c>
      <c r="IS8" s="1">
        <f>(IP8)</f>
        <v>0</v>
      </c>
      <c r="IT8" s="1">
        <v>59</v>
      </c>
      <c r="IU8" s="1">
        <v>6</v>
      </c>
      <c r="IV8" s="1">
        <f>(IT8+IS8-IU8)</f>
        <v>53</v>
      </c>
      <c r="IW8" s="1">
        <v>51</v>
      </c>
      <c r="IX8" s="1">
        <f>(IV8-IW8)</f>
        <v>2</v>
      </c>
      <c r="IY8" s="1">
        <v>10</v>
      </c>
      <c r="IZ8" s="1">
        <v>12</v>
      </c>
      <c r="JA8" s="1">
        <f>(IX8)</f>
        <v>2</v>
      </c>
      <c r="JB8" s="1">
        <v>60</v>
      </c>
      <c r="JC8" s="1">
        <v>7</v>
      </c>
      <c r="JD8" s="1">
        <f>(JB8+JA8-JC8)</f>
        <v>55</v>
      </c>
      <c r="JE8" s="1">
        <v>55</v>
      </c>
      <c r="JF8" s="1">
        <f>(JD8-JE8)</f>
        <v>0</v>
      </c>
      <c r="JG8" s="1">
        <v>10</v>
      </c>
      <c r="JH8" s="1">
        <v>12</v>
      </c>
      <c r="JI8" s="1">
        <f>(JF8)</f>
        <v>0</v>
      </c>
      <c r="JJ8" s="1">
        <v>65</v>
      </c>
      <c r="JK8" s="1">
        <v>12</v>
      </c>
      <c r="JL8" s="1">
        <f>(JJ8+JI8-JK8)</f>
        <v>53</v>
      </c>
      <c r="JM8" s="1">
        <v>35</v>
      </c>
      <c r="JN8" s="1">
        <f>(JL8-JM8)</f>
        <v>18</v>
      </c>
      <c r="JO8" s="1">
        <v>10</v>
      </c>
      <c r="JP8" s="1">
        <v>12</v>
      </c>
      <c r="JQ8" s="1">
        <f>(JN8)</f>
        <v>18</v>
      </c>
      <c r="JR8" s="1">
        <v>0</v>
      </c>
      <c r="JS8" s="1">
        <v>6</v>
      </c>
      <c r="JT8" s="1">
        <f>(JR8+JQ8-JS8)</f>
        <v>12</v>
      </c>
      <c r="JU8" s="1">
        <v>12</v>
      </c>
      <c r="JV8" s="1">
        <f>(JT8-JU8)</f>
        <v>0</v>
      </c>
      <c r="JW8" s="1">
        <v>10</v>
      </c>
      <c r="JX8" s="1">
        <v>12</v>
      </c>
      <c r="JY8" s="1">
        <f>(JV8)</f>
        <v>0</v>
      </c>
      <c r="JZ8" s="1">
        <v>46</v>
      </c>
      <c r="KA8" s="1">
        <v>0</v>
      </c>
      <c r="KB8" s="1">
        <f>(JZ8+JY8-KA8)</f>
        <v>46</v>
      </c>
      <c r="KC8" s="1">
        <v>46</v>
      </c>
      <c r="KD8" s="1">
        <f>(KB8-KC8)</f>
        <v>0</v>
      </c>
      <c r="KE8" s="1">
        <v>10</v>
      </c>
      <c r="KF8" s="1">
        <v>12</v>
      </c>
      <c r="KG8" s="1">
        <f>(KD8)</f>
        <v>0</v>
      </c>
      <c r="KH8" s="1">
        <v>60</v>
      </c>
      <c r="KI8" s="1">
        <v>0</v>
      </c>
      <c r="KJ8" s="1">
        <f>(KH8+KG8-KI8)</f>
        <v>60</v>
      </c>
      <c r="KK8" s="1">
        <v>12</v>
      </c>
      <c r="KL8" s="1">
        <f>(KJ8-KK8)</f>
        <v>48</v>
      </c>
      <c r="KM8" s="1">
        <v>10</v>
      </c>
      <c r="KN8" s="1">
        <v>12</v>
      </c>
      <c r="KO8" s="1">
        <f>(KL8)</f>
        <v>48</v>
      </c>
      <c r="KP8" s="1">
        <v>0</v>
      </c>
      <c r="KQ8" s="1">
        <v>9</v>
      </c>
      <c r="KR8" s="1">
        <f>(KP8+KO8-KQ8)</f>
        <v>39</v>
      </c>
      <c r="KS8" s="1">
        <v>39</v>
      </c>
      <c r="KT8" s="1">
        <f>(KR8-KS8)</f>
        <v>0</v>
      </c>
      <c r="KU8" s="1">
        <v>10</v>
      </c>
      <c r="KV8" s="1">
        <v>12</v>
      </c>
      <c r="KW8" s="1">
        <f>(KT8)</f>
        <v>0</v>
      </c>
      <c r="KX8" s="1">
        <v>60</v>
      </c>
      <c r="KY8" s="1">
        <v>3</v>
      </c>
      <c r="KZ8" s="1">
        <f>(KX8+KW8-KY8)</f>
        <v>57</v>
      </c>
      <c r="LA8" s="1">
        <v>46</v>
      </c>
      <c r="LB8" s="1">
        <f>(KZ8-LA8)</f>
        <v>11</v>
      </c>
      <c r="LC8" s="1">
        <v>10</v>
      </c>
      <c r="LD8" s="1">
        <v>12</v>
      </c>
      <c r="LE8" s="1">
        <f>(LB8)</f>
        <v>11</v>
      </c>
      <c r="LF8" s="1">
        <v>60</v>
      </c>
      <c r="LG8" s="1">
        <v>7</v>
      </c>
      <c r="LH8" s="1">
        <f>(LF8+LE8-LG8)</f>
        <v>64</v>
      </c>
      <c r="LI8" s="1">
        <v>56</v>
      </c>
      <c r="LJ8" s="1">
        <f>(LH8-LI8)</f>
        <v>8</v>
      </c>
      <c r="LK8" s="1">
        <v>10</v>
      </c>
      <c r="LL8" s="1">
        <v>12</v>
      </c>
      <c r="LM8" s="1">
        <f>(LJ8)</f>
        <v>8</v>
      </c>
      <c r="LN8" s="1">
        <v>60</v>
      </c>
      <c r="LO8" s="1">
        <v>0</v>
      </c>
      <c r="LP8" s="1">
        <f>(LN8+LM8-LO8)</f>
        <v>68</v>
      </c>
      <c r="LQ8" s="1">
        <v>68</v>
      </c>
      <c r="LR8" s="1">
        <f>(LP8-LQ8)</f>
        <v>0</v>
      </c>
      <c r="LS8" s="1">
        <v>10</v>
      </c>
      <c r="LT8" s="1">
        <v>12</v>
      </c>
      <c r="LU8" s="1">
        <f>(LR8)</f>
        <v>0</v>
      </c>
      <c r="LV8" s="1">
        <v>69</v>
      </c>
      <c r="LW8" s="1">
        <v>9</v>
      </c>
      <c r="LX8" s="1">
        <f>(LV8+LU8-LW8)</f>
        <v>60</v>
      </c>
      <c r="LY8" s="1">
        <v>50</v>
      </c>
      <c r="LZ8" s="1">
        <f>(LX8-LY8)</f>
        <v>10</v>
      </c>
      <c r="MA8" s="1">
        <v>10</v>
      </c>
      <c r="MB8" s="1">
        <v>12</v>
      </c>
      <c r="MC8" s="1">
        <f>(LZ8)</f>
        <v>10</v>
      </c>
      <c r="MD8" s="1">
        <v>60</v>
      </c>
      <c r="ME8" s="1">
        <v>0</v>
      </c>
      <c r="MF8" s="1">
        <f>(MD8+MC8-ME8)</f>
        <v>70</v>
      </c>
      <c r="MG8" s="1">
        <v>65</v>
      </c>
      <c r="MH8" s="1">
        <f>(MF8-MG8)</f>
        <v>5</v>
      </c>
      <c r="MI8" s="1">
        <v>10</v>
      </c>
      <c r="MJ8" s="1">
        <v>12</v>
      </c>
      <c r="MK8" s="1">
        <f>(MH8)</f>
        <v>5</v>
      </c>
      <c r="ML8" s="1">
        <v>69</v>
      </c>
      <c r="MM8" s="1">
        <v>0</v>
      </c>
      <c r="MN8" s="1">
        <f>(ML8+MK8-MM8)</f>
        <v>74</v>
      </c>
      <c r="MO8" s="1">
        <v>67</v>
      </c>
      <c r="MP8" s="1">
        <f>(MN8-MO8)</f>
        <v>7</v>
      </c>
      <c r="MQ8" s="1">
        <v>10</v>
      </c>
      <c r="MR8" s="1">
        <v>12</v>
      </c>
      <c r="MS8" s="1">
        <f>(MP8)</f>
        <v>7</v>
      </c>
      <c r="MT8" s="1">
        <v>60</v>
      </c>
      <c r="MU8" s="1">
        <v>0</v>
      </c>
      <c r="MV8" s="1">
        <f>(MT8+MS8-MU8)</f>
        <v>67</v>
      </c>
      <c r="MW8" s="1">
        <v>45</v>
      </c>
      <c r="MX8" s="1">
        <f>(MV8-MW8)</f>
        <v>22</v>
      </c>
      <c r="MY8" s="1">
        <v>10</v>
      </c>
      <c r="MZ8" s="1">
        <v>12</v>
      </c>
      <c r="NA8" s="1">
        <f>(MX8)</f>
        <v>22</v>
      </c>
      <c r="NB8" s="1">
        <v>0</v>
      </c>
      <c r="NC8" s="1">
        <v>4</v>
      </c>
      <c r="ND8" s="1">
        <f>(NB8+NA8-NC8)</f>
        <v>18</v>
      </c>
      <c r="NE8" s="1">
        <v>0</v>
      </c>
      <c r="NF8" s="1">
        <f>(ND8-NE8)</f>
        <v>18</v>
      </c>
      <c r="NG8" s="1">
        <v>10</v>
      </c>
      <c r="NH8" s="1">
        <v>12</v>
      </c>
      <c r="NI8" s="1">
        <f>(NF8)</f>
        <v>18</v>
      </c>
      <c r="NJ8" s="1">
        <v>0</v>
      </c>
      <c r="NK8" s="1">
        <v>18</v>
      </c>
      <c r="NL8" s="1">
        <f>(NJ8+NI8-NK8)</f>
        <v>0</v>
      </c>
      <c r="NM8" s="1">
        <v>0</v>
      </c>
      <c r="NN8" s="1">
        <f>(NL8-NM8)</f>
        <v>0</v>
      </c>
      <c r="NO8" s="1">
        <v>10</v>
      </c>
      <c r="NP8" s="1">
        <v>12</v>
      </c>
      <c r="NQ8" s="1">
        <f>(NN8)</f>
        <v>0</v>
      </c>
      <c r="NR8" s="1">
        <v>40</v>
      </c>
      <c r="NS8" s="1">
        <v>0</v>
      </c>
      <c r="NT8" s="1">
        <f>(NR8+NQ8-NS8)</f>
        <v>40</v>
      </c>
      <c r="NU8" s="1">
        <v>19</v>
      </c>
      <c r="NV8" s="1">
        <f>(NT8-NU8)</f>
        <v>21</v>
      </c>
      <c r="NW8" s="1">
        <v>10</v>
      </c>
      <c r="NX8" s="1">
        <v>12</v>
      </c>
      <c r="NY8" s="1">
        <f>(NV8)</f>
        <v>21</v>
      </c>
      <c r="NZ8" s="1">
        <v>0</v>
      </c>
      <c r="OA8" s="1">
        <v>0</v>
      </c>
      <c r="OB8" s="1">
        <f>(NZ8+NY8-OA8)</f>
        <v>21</v>
      </c>
      <c r="OC8" s="1">
        <v>20</v>
      </c>
      <c r="OD8" s="1">
        <f>(OB8-OC8)</f>
        <v>1</v>
      </c>
      <c r="OE8" s="1">
        <v>10</v>
      </c>
      <c r="OF8" s="1">
        <v>12</v>
      </c>
      <c r="OG8" s="1">
        <f>(OD8)</f>
        <v>1</v>
      </c>
      <c r="OH8" s="1">
        <v>40</v>
      </c>
      <c r="OI8" s="1">
        <v>0</v>
      </c>
      <c r="OJ8" s="1">
        <f>(OH8+OG8-OI8)</f>
        <v>41</v>
      </c>
      <c r="OK8" s="1">
        <v>10</v>
      </c>
      <c r="OL8" s="1">
        <f>(OJ8-OK8)</f>
        <v>31</v>
      </c>
      <c r="OM8" s="1">
        <v>10</v>
      </c>
      <c r="ON8" s="1">
        <v>12</v>
      </c>
      <c r="OO8" s="1">
        <f>(OL8)</f>
        <v>31</v>
      </c>
      <c r="OP8" s="1">
        <v>0</v>
      </c>
      <c r="OQ8" s="1">
        <v>2</v>
      </c>
      <c r="OR8" s="1">
        <f>(OP8+OO8-OQ8)</f>
        <v>29</v>
      </c>
      <c r="OS8" s="1">
        <v>29</v>
      </c>
      <c r="OT8" s="1">
        <f>(OR8-OS8)</f>
        <v>0</v>
      </c>
      <c r="OU8" s="1">
        <v>10</v>
      </c>
      <c r="OV8" s="1">
        <v>12</v>
      </c>
      <c r="OW8" s="1">
        <f>(OT8)</f>
        <v>0</v>
      </c>
      <c r="OX8" s="1">
        <v>45</v>
      </c>
      <c r="OY8" s="1">
        <v>0</v>
      </c>
      <c r="OZ8" s="1">
        <f>(OX8+OW8-OY8)</f>
        <v>45</v>
      </c>
      <c r="PA8" s="1">
        <v>39</v>
      </c>
      <c r="PB8" s="1">
        <f>(OZ8-PA8)</f>
        <v>6</v>
      </c>
      <c r="PC8" s="1">
        <v>10</v>
      </c>
      <c r="PD8" s="1">
        <v>12</v>
      </c>
      <c r="PE8" s="1">
        <f>(PB8)</f>
        <v>6</v>
      </c>
      <c r="PF8" s="1">
        <v>48</v>
      </c>
      <c r="PG8" s="1">
        <v>0</v>
      </c>
      <c r="PH8" s="1">
        <f>(PF8+PE8-PG8)</f>
        <v>54</v>
      </c>
      <c r="PI8" s="1">
        <v>16</v>
      </c>
      <c r="PJ8" s="1">
        <f>(PH8-PI8)</f>
        <v>38</v>
      </c>
      <c r="PK8" s="1">
        <v>10</v>
      </c>
      <c r="PL8" s="1">
        <v>12</v>
      </c>
      <c r="PM8" s="1">
        <f>(PJ8)</f>
        <v>38</v>
      </c>
      <c r="PN8" s="1">
        <v>0</v>
      </c>
      <c r="PO8" s="1">
        <v>0</v>
      </c>
      <c r="PP8" s="1">
        <f>(PN8+PM8-PO8)</f>
        <v>38</v>
      </c>
      <c r="PQ8" s="1">
        <v>35</v>
      </c>
      <c r="PR8" s="1">
        <f>(PP8-PQ8)</f>
        <v>3</v>
      </c>
      <c r="PS8" s="1">
        <v>10</v>
      </c>
      <c r="PT8" s="1">
        <v>12</v>
      </c>
      <c r="PU8" s="1">
        <f>(PR8)</f>
        <v>3</v>
      </c>
      <c r="PV8" s="1">
        <v>45</v>
      </c>
      <c r="PW8" s="1">
        <v>0</v>
      </c>
      <c r="PX8" s="1">
        <f>(PV8+PU8-PW8)</f>
        <v>48</v>
      </c>
      <c r="PY8" s="1">
        <v>35</v>
      </c>
      <c r="PZ8" s="1">
        <f>(PX8-PY8)</f>
        <v>13</v>
      </c>
      <c r="QA8" s="1">
        <v>10</v>
      </c>
      <c r="QB8" s="1">
        <v>12</v>
      </c>
      <c r="QC8" s="1">
        <f>(PZ8)</f>
        <v>13</v>
      </c>
      <c r="QD8">
        <v>50</v>
      </c>
      <c r="QE8" s="1">
        <v>0</v>
      </c>
      <c r="QF8" s="1">
        <f>(QD8+QC8-QE8)</f>
        <v>63</v>
      </c>
      <c r="QG8" s="1">
        <v>45</v>
      </c>
      <c r="QH8" s="1">
        <f>(QF8-QG8)</f>
        <v>18</v>
      </c>
      <c r="QI8" s="1">
        <v>10</v>
      </c>
      <c r="QJ8" s="1">
        <v>12</v>
      </c>
      <c r="QK8" s="1">
        <f>(QH8)</f>
        <v>18</v>
      </c>
      <c r="QL8" s="1">
        <v>50</v>
      </c>
      <c r="QM8" s="1">
        <v>0</v>
      </c>
      <c r="QN8" s="1">
        <f>(QL8+QK8-QM8)</f>
        <v>68</v>
      </c>
      <c r="QO8" s="1">
        <v>68</v>
      </c>
      <c r="QP8" s="1">
        <f>(QN8-QO8)</f>
        <v>0</v>
      </c>
      <c r="QQ8" s="1">
        <v>10</v>
      </c>
      <c r="QR8" s="1">
        <v>12</v>
      </c>
      <c r="QS8" s="1">
        <f>(QP8)</f>
        <v>0</v>
      </c>
      <c r="QT8" s="1">
        <v>50</v>
      </c>
      <c r="QU8" s="1">
        <v>0</v>
      </c>
      <c r="QV8" s="1">
        <f>(QT8+QS8-QU8)</f>
        <v>50</v>
      </c>
      <c r="QW8" s="1">
        <v>35</v>
      </c>
      <c r="QX8" s="1">
        <f>(QV8-QW8)</f>
        <v>15</v>
      </c>
      <c r="QY8" s="1">
        <v>10</v>
      </c>
      <c r="QZ8" s="1">
        <v>12</v>
      </c>
      <c r="RA8" s="1">
        <f>(QX8)</f>
        <v>15</v>
      </c>
      <c r="RB8" s="1">
        <v>80</v>
      </c>
      <c r="RC8" s="1">
        <v>8</v>
      </c>
      <c r="RD8" s="1">
        <f>(RB8+RA8-RC8)</f>
        <v>87</v>
      </c>
      <c r="RE8" s="1">
        <v>60</v>
      </c>
      <c r="RF8" s="1">
        <f>(RD8-RE8)</f>
        <v>27</v>
      </c>
      <c r="RG8" s="1">
        <v>10</v>
      </c>
      <c r="RH8" s="1">
        <v>12</v>
      </c>
      <c r="RI8" s="1">
        <f>(RF8)</f>
        <v>27</v>
      </c>
      <c r="RJ8" s="1">
        <v>0</v>
      </c>
      <c r="RK8" s="1">
        <v>0</v>
      </c>
      <c r="RL8" s="1">
        <f>(RJ8+RI8-RK8)</f>
        <v>27</v>
      </c>
      <c r="RM8" s="1">
        <v>27</v>
      </c>
      <c r="RN8" s="1">
        <f>(RL8-RM8)</f>
        <v>0</v>
      </c>
      <c r="RO8" s="1">
        <v>10</v>
      </c>
      <c r="RP8" s="1">
        <v>12</v>
      </c>
      <c r="RQ8" s="1">
        <f>(RN8)</f>
        <v>0</v>
      </c>
      <c r="RR8" s="1">
        <v>50</v>
      </c>
      <c r="RS8" s="1">
        <v>0</v>
      </c>
      <c r="RT8" s="1">
        <f>(RR8+RQ8-RS8)</f>
        <v>50</v>
      </c>
      <c r="RU8" s="1">
        <v>50</v>
      </c>
      <c r="RV8" s="1">
        <f>(RT8-RU8)</f>
        <v>0</v>
      </c>
      <c r="RW8" s="1">
        <v>10</v>
      </c>
      <c r="RX8" s="1">
        <v>12</v>
      </c>
      <c r="RY8" s="1">
        <f>(RV8)</f>
        <v>0</v>
      </c>
      <c r="RZ8" s="1">
        <v>48</v>
      </c>
      <c r="SA8" s="1">
        <v>7</v>
      </c>
      <c r="SB8" s="1">
        <f>(RZ8+RY8-SA8)</f>
        <v>41</v>
      </c>
      <c r="SC8" s="1">
        <v>0</v>
      </c>
      <c r="SD8" s="1">
        <f>(SB8-SC8)</f>
        <v>41</v>
      </c>
      <c r="SE8" s="1">
        <v>10</v>
      </c>
      <c r="SF8" s="1">
        <v>12</v>
      </c>
      <c r="SG8" s="1">
        <f>(SD8)</f>
        <v>41</v>
      </c>
      <c r="SH8" s="1">
        <v>0</v>
      </c>
      <c r="SI8" s="1">
        <v>2</v>
      </c>
      <c r="SJ8" s="1">
        <f>(SH8+SG8-SI8)</f>
        <v>39</v>
      </c>
      <c r="SK8" s="1">
        <v>39</v>
      </c>
      <c r="SL8" s="1">
        <f>(SJ8-SK8)</f>
        <v>0</v>
      </c>
      <c r="SM8" s="1">
        <v>10</v>
      </c>
      <c r="SN8" s="1">
        <v>12</v>
      </c>
      <c r="SO8" s="1">
        <f>(SL8)</f>
        <v>0</v>
      </c>
      <c r="SP8" s="1">
        <v>80</v>
      </c>
      <c r="SQ8" s="1">
        <v>0</v>
      </c>
      <c r="SR8" s="1">
        <f>(SP8+SO8-SQ8)</f>
        <v>80</v>
      </c>
      <c r="SS8" s="1">
        <v>43</v>
      </c>
      <c r="ST8" s="1">
        <f>(SR8-SS8)</f>
        <v>37</v>
      </c>
      <c r="SU8" s="1">
        <v>10</v>
      </c>
      <c r="SV8" s="1">
        <v>12</v>
      </c>
      <c r="SW8" s="1">
        <f>(ST8)</f>
        <v>37</v>
      </c>
      <c r="SX8" s="1">
        <v>0</v>
      </c>
      <c r="SY8" s="1">
        <v>0</v>
      </c>
      <c r="SZ8" s="1">
        <f>(SX8+SW8-SY8)</f>
        <v>37</v>
      </c>
      <c r="TA8" s="1">
        <v>37</v>
      </c>
      <c r="TB8" s="1">
        <f>(SZ8-TA8)</f>
        <v>0</v>
      </c>
      <c r="TC8" s="1">
        <v>10</v>
      </c>
      <c r="TD8" s="1">
        <v>12</v>
      </c>
      <c r="TE8" s="1">
        <f>(TB8)</f>
        <v>0</v>
      </c>
      <c r="TF8" s="1">
        <v>70</v>
      </c>
      <c r="TG8" s="1">
        <v>5</v>
      </c>
      <c r="TH8" s="1">
        <f>(TF8+TE8-TG8)</f>
        <v>65</v>
      </c>
      <c r="TI8" s="1">
        <v>35</v>
      </c>
      <c r="TJ8" s="1">
        <f>(TH8-TI8)</f>
        <v>30</v>
      </c>
      <c r="TK8" s="1">
        <v>10</v>
      </c>
      <c r="TL8" s="1">
        <v>12</v>
      </c>
      <c r="TM8" s="1">
        <f>(TJ8)</f>
        <v>30</v>
      </c>
      <c r="TN8" s="1">
        <v>0</v>
      </c>
      <c r="TO8" s="1">
        <v>0</v>
      </c>
      <c r="TP8" s="1">
        <f>(TN8+TM8-TO8)</f>
        <v>30</v>
      </c>
      <c r="TQ8" s="1">
        <v>30</v>
      </c>
      <c r="TR8" s="1">
        <f>(TP8-TQ8)</f>
        <v>0</v>
      </c>
      <c r="TS8" s="1">
        <v>10</v>
      </c>
      <c r="TT8" s="1">
        <v>12</v>
      </c>
      <c r="TU8" s="1">
        <f>(TR8)</f>
        <v>0</v>
      </c>
      <c r="TV8" s="1">
        <v>50</v>
      </c>
      <c r="TW8" s="1">
        <v>0</v>
      </c>
      <c r="TX8" s="1">
        <f>(TV8+TU8-TW8)</f>
        <v>50</v>
      </c>
      <c r="TY8" s="1">
        <v>45</v>
      </c>
      <c r="TZ8" s="1">
        <f>(TX8-TY8)</f>
        <v>5</v>
      </c>
      <c r="UA8" s="1">
        <v>10</v>
      </c>
      <c r="UB8" s="1">
        <v>12</v>
      </c>
      <c r="UC8" s="1">
        <f>(TZ8)</f>
        <v>5</v>
      </c>
      <c r="UD8" s="1">
        <v>59</v>
      </c>
      <c r="UE8" s="1">
        <v>0</v>
      </c>
      <c r="UF8" s="1">
        <f>(UD8+UC8-UE8)</f>
        <v>64</v>
      </c>
      <c r="UG8" s="1">
        <v>64</v>
      </c>
      <c r="UH8" s="1">
        <f>(UF8-UG8)</f>
        <v>0</v>
      </c>
      <c r="UI8" s="1">
        <v>10</v>
      </c>
      <c r="UJ8" s="1">
        <v>12</v>
      </c>
      <c r="UK8" s="1">
        <f>(UH8)</f>
        <v>0</v>
      </c>
      <c r="UL8" s="1">
        <v>60</v>
      </c>
      <c r="UM8" s="1">
        <v>0</v>
      </c>
      <c r="UN8" s="1">
        <f>(UL8+UK8-UM8)</f>
        <v>60</v>
      </c>
      <c r="UO8" s="1">
        <v>19</v>
      </c>
      <c r="UP8" s="1">
        <f>(UN8-UO8)</f>
        <v>41</v>
      </c>
      <c r="UQ8" s="1">
        <v>10</v>
      </c>
      <c r="UR8" s="1">
        <v>12</v>
      </c>
      <c r="US8" s="1">
        <f>(UP8)</f>
        <v>41</v>
      </c>
      <c r="UT8" s="1">
        <v>0</v>
      </c>
      <c r="UU8" s="1">
        <v>0</v>
      </c>
      <c r="UV8" s="1">
        <f>(UT8+US8-UU8)</f>
        <v>41</v>
      </c>
      <c r="UW8" s="1">
        <v>41</v>
      </c>
      <c r="UX8" s="1">
        <f>(UV8-UW8)</f>
        <v>0</v>
      </c>
      <c r="UY8" s="1">
        <v>10</v>
      </c>
      <c r="UZ8" s="1">
        <v>12</v>
      </c>
      <c r="VA8" s="1">
        <f>(UX8)</f>
        <v>0</v>
      </c>
      <c r="VB8" s="1">
        <v>70</v>
      </c>
      <c r="VC8" s="1">
        <v>0</v>
      </c>
      <c r="VD8" s="1">
        <f>(VB8+VA8-VC8)</f>
        <v>70</v>
      </c>
      <c r="VE8" s="1">
        <v>49</v>
      </c>
      <c r="VF8" s="1">
        <f>(VD8-VE8)</f>
        <v>21</v>
      </c>
      <c r="VG8" s="1">
        <v>10</v>
      </c>
      <c r="VH8" s="1">
        <v>12</v>
      </c>
      <c r="VI8" s="1">
        <f>(VF8)</f>
        <v>21</v>
      </c>
      <c r="VJ8" s="1">
        <v>56</v>
      </c>
      <c r="VK8" s="1">
        <v>2</v>
      </c>
      <c r="VL8" s="1">
        <f>(VJ8+VI8-VK8)</f>
        <v>75</v>
      </c>
      <c r="VM8" s="1">
        <v>45</v>
      </c>
      <c r="VN8" s="1">
        <f>(VL8-VM8)</f>
        <v>30</v>
      </c>
      <c r="VO8" s="1">
        <v>10</v>
      </c>
      <c r="VP8" s="1">
        <v>12</v>
      </c>
      <c r="VQ8" s="1">
        <f>(VN8)</f>
        <v>30</v>
      </c>
      <c r="VR8" s="1">
        <v>0</v>
      </c>
      <c r="VS8" s="1">
        <v>0</v>
      </c>
      <c r="VT8" s="1">
        <f>(VR8+VQ8-VS8)</f>
        <v>30</v>
      </c>
      <c r="VU8" s="1">
        <v>30</v>
      </c>
      <c r="VV8" s="1">
        <f>(VT8-VU8)</f>
        <v>0</v>
      </c>
      <c r="VW8" s="1">
        <v>10</v>
      </c>
      <c r="VX8" s="1">
        <v>12</v>
      </c>
      <c r="VY8" s="1">
        <f>(VV8)</f>
        <v>0</v>
      </c>
      <c r="VZ8" s="1">
        <v>80</v>
      </c>
      <c r="WA8" s="1">
        <v>8</v>
      </c>
      <c r="WB8" s="1">
        <f>(VZ8+VY8-WA8)</f>
        <v>72</v>
      </c>
      <c r="WC8" s="1">
        <v>59</v>
      </c>
      <c r="WD8" s="1">
        <f>(WB8-WC8)</f>
        <v>13</v>
      </c>
      <c r="WE8" s="1">
        <v>10</v>
      </c>
      <c r="WF8" s="1">
        <v>12</v>
      </c>
      <c r="WG8" s="1">
        <f>(WD8)</f>
        <v>13</v>
      </c>
      <c r="WH8" s="1">
        <v>68</v>
      </c>
      <c r="WI8" s="1">
        <v>0</v>
      </c>
      <c r="WJ8" s="1">
        <f>(WH8+WG8-WI8)</f>
        <v>81</v>
      </c>
      <c r="WK8" s="1">
        <v>60</v>
      </c>
      <c r="WL8" s="1">
        <f>(WJ8-WK8)</f>
        <v>21</v>
      </c>
      <c r="WM8" s="1">
        <v>10</v>
      </c>
      <c r="WN8" s="1">
        <v>12</v>
      </c>
      <c r="WO8" s="1">
        <f>(WL8)</f>
        <v>21</v>
      </c>
      <c r="WP8" s="1">
        <v>50</v>
      </c>
      <c r="WQ8" s="1">
        <v>0</v>
      </c>
      <c r="WR8" s="1">
        <f>(WP8+WO8-WQ8)</f>
        <v>71</v>
      </c>
      <c r="WS8" s="1">
        <v>71</v>
      </c>
      <c r="WT8" s="1">
        <f>(WR8-WS8)</f>
        <v>0</v>
      </c>
      <c r="WU8" s="1">
        <v>10</v>
      </c>
      <c r="WV8" s="1">
        <v>12</v>
      </c>
      <c r="WW8" s="1">
        <f>(WT8)</f>
        <v>0</v>
      </c>
      <c r="WX8" s="1">
        <v>75</v>
      </c>
      <c r="WY8" s="1">
        <v>3</v>
      </c>
      <c r="WZ8" s="1">
        <f>(WX8+WW8-WY8)</f>
        <v>72</v>
      </c>
      <c r="XA8" s="1">
        <v>65</v>
      </c>
      <c r="XB8" s="1">
        <f>(WZ8-XA8)</f>
        <v>7</v>
      </c>
      <c r="XC8" s="1">
        <v>10</v>
      </c>
      <c r="XD8" s="1">
        <v>12</v>
      </c>
      <c r="XE8" s="1">
        <f>(XB8)</f>
        <v>7</v>
      </c>
      <c r="XF8" s="1">
        <v>60</v>
      </c>
      <c r="XG8" s="1">
        <v>3</v>
      </c>
      <c r="XH8" s="1">
        <f>(XF8+XE8-XG8)</f>
        <v>64</v>
      </c>
      <c r="XI8" s="1">
        <v>64</v>
      </c>
      <c r="XJ8" s="1">
        <f>(XH8-XI8)</f>
        <v>0</v>
      </c>
      <c r="XK8" s="1">
        <v>10</v>
      </c>
      <c r="XL8" s="1">
        <v>12</v>
      </c>
      <c r="XM8" s="1">
        <f>(XJ8)</f>
        <v>0</v>
      </c>
      <c r="XN8" s="1">
        <v>70</v>
      </c>
      <c r="XO8" s="1">
        <v>0</v>
      </c>
      <c r="XP8" s="1">
        <f>(XN8+XM8-XO8)</f>
        <v>70</v>
      </c>
      <c r="XQ8" s="1">
        <v>54</v>
      </c>
      <c r="XR8" s="1">
        <f>(XP8-XQ8)</f>
        <v>16</v>
      </c>
    </row>
    <row r="9" spans="1:642" x14ac:dyDescent="0.35">
      <c r="A9">
        <f t="shared" si="239"/>
        <v>7</v>
      </c>
      <c r="B9" t="s">
        <v>13</v>
      </c>
      <c r="C9" s="1">
        <v>8</v>
      </c>
      <c r="D9" s="1">
        <v>10</v>
      </c>
      <c r="E9" s="1">
        <v>0</v>
      </c>
      <c r="F9" s="1">
        <v>100</v>
      </c>
      <c r="G9" s="1">
        <v>4</v>
      </c>
      <c r="H9" s="1">
        <f t="shared" si="0"/>
        <v>96</v>
      </c>
      <c r="I9" s="1">
        <v>90</v>
      </c>
      <c r="J9" s="1">
        <f t="shared" si="1"/>
        <v>6</v>
      </c>
      <c r="K9" s="1">
        <v>8</v>
      </c>
      <c r="L9" s="1">
        <v>10</v>
      </c>
      <c r="M9" s="1">
        <f t="shared" si="2"/>
        <v>6</v>
      </c>
      <c r="N9" s="1">
        <v>100</v>
      </c>
      <c r="O9" s="1">
        <v>0</v>
      </c>
      <c r="P9" s="1">
        <f t="shared" si="3"/>
        <v>106</v>
      </c>
      <c r="Q9" s="1">
        <v>105</v>
      </c>
      <c r="R9" s="1">
        <f t="shared" si="4"/>
        <v>1</v>
      </c>
      <c r="S9" s="1">
        <v>8</v>
      </c>
      <c r="T9" s="1">
        <v>10</v>
      </c>
      <c r="U9" s="1">
        <f t="shared" si="5"/>
        <v>1</v>
      </c>
      <c r="V9" s="1">
        <v>100</v>
      </c>
      <c r="W9" s="1">
        <v>6</v>
      </c>
      <c r="X9" s="1">
        <f t="shared" si="6"/>
        <v>95</v>
      </c>
      <c r="Y9" s="1">
        <v>95</v>
      </c>
      <c r="Z9" s="1">
        <f t="shared" si="7"/>
        <v>0</v>
      </c>
      <c r="AA9" s="1">
        <v>8</v>
      </c>
      <c r="AB9" s="1">
        <v>10</v>
      </c>
      <c r="AC9" s="1">
        <f t="shared" si="8"/>
        <v>0</v>
      </c>
      <c r="AD9" s="1">
        <v>100</v>
      </c>
      <c r="AE9" s="1">
        <v>0</v>
      </c>
      <c r="AF9" s="1">
        <f t="shared" si="9"/>
        <v>100</v>
      </c>
      <c r="AG9" s="1">
        <v>95</v>
      </c>
      <c r="AH9" s="1">
        <f t="shared" si="10"/>
        <v>5</v>
      </c>
      <c r="AI9" s="1">
        <v>8</v>
      </c>
      <c r="AJ9" s="1">
        <v>10</v>
      </c>
      <c r="AK9" s="1">
        <f t="shared" si="11"/>
        <v>5</v>
      </c>
      <c r="AL9" s="1">
        <v>100</v>
      </c>
      <c r="AM9" s="1">
        <v>4</v>
      </c>
      <c r="AN9" s="1">
        <f t="shared" si="12"/>
        <v>101</v>
      </c>
      <c r="AO9" s="1">
        <v>95</v>
      </c>
      <c r="AP9" s="1">
        <f t="shared" si="13"/>
        <v>6</v>
      </c>
      <c r="AQ9" s="1">
        <v>8</v>
      </c>
      <c r="AR9" s="1">
        <v>10</v>
      </c>
      <c r="AS9" s="1">
        <f t="shared" si="14"/>
        <v>6</v>
      </c>
      <c r="AT9" s="1">
        <v>80</v>
      </c>
      <c r="AU9" s="1">
        <v>0</v>
      </c>
      <c r="AV9" s="1">
        <f t="shared" si="15"/>
        <v>86</v>
      </c>
      <c r="AW9" s="1">
        <v>80</v>
      </c>
      <c r="AX9" s="1">
        <f t="shared" si="16"/>
        <v>6</v>
      </c>
      <c r="AY9" s="1">
        <v>8</v>
      </c>
      <c r="AZ9" s="1">
        <v>10</v>
      </c>
      <c r="BA9" s="1">
        <f t="shared" si="17"/>
        <v>6</v>
      </c>
      <c r="BB9" s="1">
        <v>100</v>
      </c>
      <c r="BC9" s="1">
        <v>3</v>
      </c>
      <c r="BD9" s="1">
        <f t="shared" si="18"/>
        <v>103</v>
      </c>
      <c r="BE9" s="1">
        <v>90</v>
      </c>
      <c r="BF9" s="1">
        <f t="shared" si="19"/>
        <v>13</v>
      </c>
      <c r="BG9" s="1">
        <v>8</v>
      </c>
      <c r="BH9" s="1">
        <v>10</v>
      </c>
      <c r="BI9" s="1">
        <f t="shared" si="20"/>
        <v>13</v>
      </c>
      <c r="BJ9" s="1">
        <v>100</v>
      </c>
      <c r="BK9" s="1">
        <v>3</v>
      </c>
      <c r="BL9" s="1">
        <f t="shared" si="21"/>
        <v>110</v>
      </c>
      <c r="BM9" s="1">
        <v>110</v>
      </c>
      <c r="BN9" s="1">
        <f t="shared" si="22"/>
        <v>0</v>
      </c>
      <c r="BO9" s="1">
        <v>8</v>
      </c>
      <c r="BP9" s="1">
        <v>10</v>
      </c>
      <c r="BQ9" s="1">
        <f t="shared" si="23"/>
        <v>0</v>
      </c>
      <c r="BR9" s="1">
        <v>100</v>
      </c>
      <c r="BS9" s="1">
        <v>5</v>
      </c>
      <c r="BT9" s="1">
        <f t="shared" si="24"/>
        <v>95</v>
      </c>
      <c r="BU9" s="1">
        <v>75</v>
      </c>
      <c r="BV9" s="1">
        <f t="shared" si="25"/>
        <v>20</v>
      </c>
      <c r="BW9" s="1">
        <v>8</v>
      </c>
      <c r="BX9" s="1">
        <v>10</v>
      </c>
      <c r="BY9" s="1">
        <f t="shared" si="26"/>
        <v>20</v>
      </c>
      <c r="BZ9" s="1">
        <v>100</v>
      </c>
      <c r="CA9" s="1">
        <v>0</v>
      </c>
      <c r="CB9" s="1">
        <f t="shared" si="27"/>
        <v>120</v>
      </c>
      <c r="CC9" s="1">
        <v>115</v>
      </c>
      <c r="CD9" s="1">
        <f t="shared" si="28"/>
        <v>5</v>
      </c>
      <c r="CE9" s="1">
        <v>8</v>
      </c>
      <c r="CF9" s="1">
        <v>10</v>
      </c>
      <c r="CG9" s="1">
        <f t="shared" si="29"/>
        <v>5</v>
      </c>
      <c r="CH9" s="1">
        <v>100</v>
      </c>
      <c r="CI9" s="1">
        <v>0</v>
      </c>
      <c r="CJ9" s="1">
        <f t="shared" si="30"/>
        <v>105</v>
      </c>
      <c r="CK9" s="1">
        <v>105</v>
      </c>
      <c r="CL9" s="1">
        <f t="shared" si="31"/>
        <v>0</v>
      </c>
      <c r="CM9" s="1">
        <v>8</v>
      </c>
      <c r="CN9" s="1">
        <v>10</v>
      </c>
      <c r="CO9" s="1">
        <f t="shared" si="32"/>
        <v>0</v>
      </c>
      <c r="CP9" s="1">
        <v>100</v>
      </c>
      <c r="CQ9" s="1">
        <v>0</v>
      </c>
      <c r="CR9" s="1">
        <f t="shared" si="33"/>
        <v>100</v>
      </c>
      <c r="CS9" s="1">
        <v>80</v>
      </c>
      <c r="CT9" s="1">
        <f t="shared" si="34"/>
        <v>20</v>
      </c>
      <c r="CU9" s="1">
        <v>8</v>
      </c>
      <c r="CV9" s="1">
        <v>10</v>
      </c>
      <c r="CW9" s="1">
        <f t="shared" si="35"/>
        <v>20</v>
      </c>
      <c r="CX9" s="1">
        <v>80</v>
      </c>
      <c r="CY9" s="1">
        <v>0</v>
      </c>
      <c r="CZ9" s="1">
        <f t="shared" si="36"/>
        <v>100</v>
      </c>
      <c r="DA9" s="1">
        <v>100</v>
      </c>
      <c r="DB9" s="1">
        <f t="shared" si="37"/>
        <v>0</v>
      </c>
      <c r="DC9" s="1">
        <v>8</v>
      </c>
      <c r="DD9" s="1">
        <v>10</v>
      </c>
      <c r="DE9" s="1">
        <f t="shared" si="38"/>
        <v>0</v>
      </c>
      <c r="DF9" s="1">
        <v>80</v>
      </c>
      <c r="DG9" s="1">
        <v>4</v>
      </c>
      <c r="DH9" s="1">
        <f t="shared" si="39"/>
        <v>76</v>
      </c>
      <c r="DI9" s="1">
        <v>75</v>
      </c>
      <c r="DJ9" s="1">
        <f t="shared" si="40"/>
        <v>1</v>
      </c>
      <c r="DK9" s="1">
        <v>8</v>
      </c>
      <c r="DL9" s="1">
        <v>10</v>
      </c>
      <c r="DM9" s="1">
        <f t="shared" si="41"/>
        <v>1</v>
      </c>
      <c r="DN9" s="1">
        <v>100</v>
      </c>
      <c r="DO9" s="1">
        <v>0</v>
      </c>
      <c r="DP9" s="1">
        <f t="shared" si="42"/>
        <v>101</v>
      </c>
      <c r="DQ9" s="1">
        <v>100</v>
      </c>
      <c r="DR9" s="1">
        <f t="shared" si="43"/>
        <v>1</v>
      </c>
      <c r="DS9" s="1">
        <v>8</v>
      </c>
      <c r="DT9" s="1">
        <v>10</v>
      </c>
      <c r="DU9" s="1">
        <f t="shared" si="44"/>
        <v>1</v>
      </c>
      <c r="DV9" s="1">
        <v>100</v>
      </c>
      <c r="DW9" s="1">
        <v>0</v>
      </c>
      <c r="DX9" s="1">
        <f t="shared" si="45"/>
        <v>101</v>
      </c>
      <c r="DY9" s="1">
        <v>100</v>
      </c>
      <c r="DZ9" s="1">
        <f t="shared" si="46"/>
        <v>1</v>
      </c>
      <c r="EA9" s="1">
        <v>8</v>
      </c>
      <c r="EB9" s="1">
        <v>10</v>
      </c>
      <c r="EC9" s="1">
        <f t="shared" si="47"/>
        <v>1</v>
      </c>
      <c r="ED9" s="1">
        <v>100</v>
      </c>
      <c r="EE9" s="1">
        <v>5</v>
      </c>
      <c r="EF9" s="1">
        <f t="shared" si="48"/>
        <v>96</v>
      </c>
      <c r="EG9" s="1">
        <v>95</v>
      </c>
      <c r="EH9" s="1">
        <f t="shared" si="49"/>
        <v>1</v>
      </c>
      <c r="EI9" s="1">
        <v>8</v>
      </c>
      <c r="EJ9" s="1">
        <v>10</v>
      </c>
      <c r="EK9" s="1">
        <f t="shared" si="50"/>
        <v>1</v>
      </c>
      <c r="EL9" s="1">
        <v>100</v>
      </c>
      <c r="EM9" s="1">
        <v>7</v>
      </c>
      <c r="EN9" s="1">
        <f t="shared" si="51"/>
        <v>94</v>
      </c>
      <c r="EO9" s="1">
        <v>94</v>
      </c>
      <c r="EP9" s="1">
        <f t="shared" si="52"/>
        <v>0</v>
      </c>
      <c r="EQ9" s="1">
        <v>8</v>
      </c>
      <c r="ER9" s="1">
        <v>10</v>
      </c>
      <c r="ES9" s="1">
        <f t="shared" si="53"/>
        <v>0</v>
      </c>
      <c r="ET9" s="1">
        <v>100</v>
      </c>
      <c r="EU9" s="1">
        <v>2</v>
      </c>
      <c r="EV9" s="1">
        <f t="shared" si="54"/>
        <v>98</v>
      </c>
      <c r="EW9" s="1">
        <v>70</v>
      </c>
      <c r="EX9" s="1">
        <f t="shared" si="55"/>
        <v>28</v>
      </c>
      <c r="EY9" s="1">
        <v>8</v>
      </c>
      <c r="EZ9" s="1">
        <v>10</v>
      </c>
      <c r="FA9" s="1">
        <f t="shared" si="56"/>
        <v>28</v>
      </c>
      <c r="FB9" s="1">
        <v>70</v>
      </c>
      <c r="FC9" s="1">
        <v>0</v>
      </c>
      <c r="FD9" s="1">
        <f t="shared" si="57"/>
        <v>98</v>
      </c>
      <c r="FE9" s="1">
        <v>80</v>
      </c>
      <c r="FF9" s="1">
        <f t="shared" si="58"/>
        <v>18</v>
      </c>
      <c r="FG9" s="1">
        <v>8</v>
      </c>
      <c r="FH9" s="1">
        <v>10</v>
      </c>
      <c r="FI9" s="1">
        <f t="shared" si="59"/>
        <v>18</v>
      </c>
      <c r="FJ9" s="1">
        <v>90</v>
      </c>
      <c r="FK9" s="1">
        <v>0</v>
      </c>
      <c r="FL9" s="1">
        <f t="shared" si="60"/>
        <v>108</v>
      </c>
      <c r="FM9" s="1">
        <v>106</v>
      </c>
      <c r="FN9" s="1">
        <f t="shared" si="61"/>
        <v>2</v>
      </c>
      <c r="FO9" s="1">
        <v>8</v>
      </c>
      <c r="FP9" s="1">
        <v>10</v>
      </c>
      <c r="FQ9" s="1">
        <f t="shared" si="62"/>
        <v>2</v>
      </c>
      <c r="FR9" s="1">
        <v>100</v>
      </c>
      <c r="FS9" s="1">
        <v>0</v>
      </c>
      <c r="FT9" s="1">
        <f t="shared" si="63"/>
        <v>102</v>
      </c>
      <c r="FU9" s="1">
        <v>100</v>
      </c>
      <c r="FV9" s="1">
        <f t="shared" si="64"/>
        <v>2</v>
      </c>
      <c r="FW9" s="1">
        <v>8</v>
      </c>
      <c r="FX9" s="1">
        <v>10</v>
      </c>
      <c r="FY9" s="1">
        <f t="shared" si="65"/>
        <v>2</v>
      </c>
      <c r="FZ9" s="1">
        <v>100</v>
      </c>
      <c r="GA9" s="1">
        <v>4</v>
      </c>
      <c r="GB9" s="1">
        <f t="shared" si="66"/>
        <v>98</v>
      </c>
      <c r="GC9" s="1">
        <v>98</v>
      </c>
      <c r="GD9" s="1">
        <f t="shared" si="67"/>
        <v>0</v>
      </c>
      <c r="GE9" s="1">
        <v>8</v>
      </c>
      <c r="GF9" s="1">
        <v>10</v>
      </c>
      <c r="GG9" s="1">
        <f t="shared" si="68"/>
        <v>0</v>
      </c>
      <c r="GH9" s="1">
        <v>100</v>
      </c>
      <c r="GI9" s="1">
        <v>1</v>
      </c>
      <c r="GJ9" s="1">
        <f t="shared" si="69"/>
        <v>99</v>
      </c>
      <c r="GK9" s="1">
        <v>98</v>
      </c>
      <c r="GL9" s="1">
        <f t="shared" si="70"/>
        <v>1</v>
      </c>
      <c r="GM9" s="1">
        <v>8</v>
      </c>
      <c r="GN9" s="1">
        <v>10</v>
      </c>
      <c r="GO9" s="1">
        <f t="shared" si="71"/>
        <v>1</v>
      </c>
      <c r="GP9" s="1">
        <v>100</v>
      </c>
      <c r="GQ9" s="1">
        <v>0</v>
      </c>
      <c r="GR9" s="1">
        <f t="shared" si="72"/>
        <v>101</v>
      </c>
      <c r="GS9" s="1">
        <v>101</v>
      </c>
      <c r="GT9" s="1">
        <f t="shared" si="73"/>
        <v>0</v>
      </c>
      <c r="GU9" s="1">
        <v>8</v>
      </c>
      <c r="GV9" s="1">
        <v>10</v>
      </c>
      <c r="GW9" s="1">
        <f t="shared" si="74"/>
        <v>0</v>
      </c>
      <c r="GX9" s="1">
        <v>100</v>
      </c>
      <c r="GY9" s="1">
        <v>0</v>
      </c>
      <c r="GZ9" s="1">
        <f t="shared" si="75"/>
        <v>100</v>
      </c>
      <c r="HA9" s="1">
        <v>100</v>
      </c>
      <c r="HB9" s="1">
        <f t="shared" si="76"/>
        <v>0</v>
      </c>
      <c r="HC9" s="1">
        <v>8</v>
      </c>
      <c r="HD9" s="1">
        <v>10</v>
      </c>
      <c r="HE9" s="1">
        <f t="shared" si="77"/>
        <v>0</v>
      </c>
      <c r="HF9" s="1">
        <v>100</v>
      </c>
      <c r="HG9" s="1">
        <v>0</v>
      </c>
      <c r="HH9" s="1">
        <f t="shared" si="78"/>
        <v>100</v>
      </c>
      <c r="HI9" s="1">
        <v>100</v>
      </c>
      <c r="HJ9" s="1">
        <f t="shared" si="79"/>
        <v>0</v>
      </c>
      <c r="HK9" s="1">
        <v>8</v>
      </c>
      <c r="HL9" s="1">
        <v>10</v>
      </c>
      <c r="HM9" s="1">
        <f t="shared" si="80"/>
        <v>0</v>
      </c>
      <c r="HN9" s="1">
        <v>100</v>
      </c>
      <c r="HO9" s="1">
        <v>0</v>
      </c>
      <c r="HP9" s="1">
        <f t="shared" si="81"/>
        <v>100</v>
      </c>
      <c r="HQ9" s="1">
        <v>100</v>
      </c>
      <c r="HR9" s="1">
        <f t="shared" si="82"/>
        <v>0</v>
      </c>
      <c r="HS9" s="1">
        <v>8</v>
      </c>
      <c r="HT9" s="1">
        <v>10</v>
      </c>
      <c r="HU9" s="1">
        <f t="shared" si="83"/>
        <v>0</v>
      </c>
      <c r="HV9" s="1">
        <v>100</v>
      </c>
      <c r="HW9" s="1">
        <v>0</v>
      </c>
      <c r="HX9" s="1">
        <f t="shared" si="84"/>
        <v>100</v>
      </c>
      <c r="HY9" s="1">
        <v>100</v>
      </c>
      <c r="HZ9" s="1">
        <f t="shared" si="85"/>
        <v>0</v>
      </c>
      <c r="IA9" s="1">
        <v>8</v>
      </c>
      <c r="IB9" s="1">
        <v>10</v>
      </c>
      <c r="IC9" s="1">
        <f t="shared" si="86"/>
        <v>0</v>
      </c>
      <c r="ID9" s="1">
        <v>100</v>
      </c>
      <c r="IE9" s="1">
        <v>0</v>
      </c>
      <c r="IF9" s="1">
        <f t="shared" si="87"/>
        <v>100</v>
      </c>
      <c r="IG9" s="1">
        <v>90</v>
      </c>
      <c r="IH9" s="1">
        <f t="shared" si="88"/>
        <v>10</v>
      </c>
      <c r="II9" s="1">
        <v>8</v>
      </c>
      <c r="IJ9" s="1">
        <v>10</v>
      </c>
      <c r="IK9" s="1">
        <f t="shared" si="89"/>
        <v>10</v>
      </c>
      <c r="IL9" s="1">
        <v>100</v>
      </c>
      <c r="IM9" s="1">
        <v>0</v>
      </c>
      <c r="IN9" s="1">
        <f t="shared" si="90"/>
        <v>110</v>
      </c>
      <c r="IO9" s="1">
        <v>107</v>
      </c>
      <c r="IP9" s="1">
        <f t="shared" si="91"/>
        <v>3</v>
      </c>
      <c r="IQ9" s="1">
        <v>8</v>
      </c>
      <c r="IR9" s="1">
        <v>10</v>
      </c>
      <c r="IS9" s="1">
        <f t="shared" si="92"/>
        <v>3</v>
      </c>
      <c r="IT9" s="1">
        <v>100</v>
      </c>
      <c r="IU9" s="1">
        <v>3</v>
      </c>
      <c r="IV9" s="1">
        <f t="shared" si="93"/>
        <v>100</v>
      </c>
      <c r="IW9" s="1">
        <v>92</v>
      </c>
      <c r="IX9" s="1">
        <f t="shared" si="94"/>
        <v>8</v>
      </c>
      <c r="IY9" s="1">
        <v>8</v>
      </c>
      <c r="IZ9" s="1">
        <v>10</v>
      </c>
      <c r="JA9" s="1">
        <f t="shared" si="95"/>
        <v>8</v>
      </c>
      <c r="JB9" s="1">
        <v>100</v>
      </c>
      <c r="JC9" s="1">
        <v>3</v>
      </c>
      <c r="JD9" s="1">
        <f t="shared" si="96"/>
        <v>105</v>
      </c>
      <c r="JE9" s="1">
        <v>104</v>
      </c>
      <c r="JF9" s="1">
        <f t="shared" si="97"/>
        <v>1</v>
      </c>
      <c r="JG9" s="1">
        <v>8</v>
      </c>
      <c r="JH9" s="1">
        <v>10</v>
      </c>
      <c r="JI9" s="1">
        <f t="shared" si="98"/>
        <v>1</v>
      </c>
      <c r="JJ9" s="1">
        <v>100</v>
      </c>
      <c r="JK9" s="1">
        <v>3</v>
      </c>
      <c r="JL9" s="1">
        <f t="shared" si="99"/>
        <v>98</v>
      </c>
      <c r="JM9" s="1">
        <v>90</v>
      </c>
      <c r="JN9" s="1">
        <f t="shared" si="100"/>
        <v>8</v>
      </c>
      <c r="JO9" s="1">
        <v>8</v>
      </c>
      <c r="JP9" s="1">
        <v>10</v>
      </c>
      <c r="JQ9" s="1">
        <f t="shared" si="101"/>
        <v>8</v>
      </c>
      <c r="JR9" s="1">
        <v>100</v>
      </c>
      <c r="JS9" s="1">
        <v>0</v>
      </c>
      <c r="JT9" s="1">
        <f t="shared" si="102"/>
        <v>108</v>
      </c>
      <c r="JU9" s="1">
        <v>105</v>
      </c>
      <c r="JV9" s="1">
        <f t="shared" si="103"/>
        <v>3</v>
      </c>
      <c r="JW9" s="1">
        <v>8</v>
      </c>
      <c r="JX9" s="1">
        <v>10</v>
      </c>
      <c r="JY9" s="1">
        <f t="shared" si="104"/>
        <v>3</v>
      </c>
      <c r="JZ9" s="1">
        <v>90</v>
      </c>
      <c r="KA9" s="1">
        <v>0</v>
      </c>
      <c r="KB9" s="1">
        <f t="shared" si="105"/>
        <v>93</v>
      </c>
      <c r="KC9" s="1">
        <v>87</v>
      </c>
      <c r="KD9" s="1">
        <f t="shared" si="106"/>
        <v>6</v>
      </c>
      <c r="KE9" s="1">
        <v>8</v>
      </c>
      <c r="KF9" s="1">
        <v>10</v>
      </c>
      <c r="KG9" s="1">
        <f t="shared" si="107"/>
        <v>6</v>
      </c>
      <c r="KH9" s="1">
        <v>100</v>
      </c>
      <c r="KI9" s="1">
        <v>0</v>
      </c>
      <c r="KJ9" s="1">
        <f t="shared" si="108"/>
        <v>106</v>
      </c>
      <c r="KK9" s="1">
        <v>80</v>
      </c>
      <c r="KL9" s="1">
        <f t="shared" si="109"/>
        <v>26</v>
      </c>
      <c r="KM9" s="1">
        <v>8</v>
      </c>
      <c r="KN9" s="1">
        <v>10</v>
      </c>
      <c r="KO9" s="1">
        <f t="shared" si="110"/>
        <v>26</v>
      </c>
      <c r="KP9" s="1">
        <v>90</v>
      </c>
      <c r="KQ9" s="1">
        <v>0</v>
      </c>
      <c r="KR9" s="1">
        <f t="shared" si="111"/>
        <v>116</v>
      </c>
      <c r="KS9" s="1">
        <v>107</v>
      </c>
      <c r="KT9" s="1">
        <f t="shared" si="112"/>
        <v>9</v>
      </c>
      <c r="KU9" s="1">
        <v>8</v>
      </c>
      <c r="KV9" s="1">
        <v>10</v>
      </c>
      <c r="KW9" s="1">
        <f t="shared" si="113"/>
        <v>9</v>
      </c>
      <c r="KX9" s="1">
        <v>100</v>
      </c>
      <c r="KY9" s="1">
        <v>8</v>
      </c>
      <c r="KZ9" s="1">
        <f t="shared" si="114"/>
        <v>101</v>
      </c>
      <c r="LA9" s="1">
        <v>95</v>
      </c>
      <c r="LB9" s="1">
        <f t="shared" si="115"/>
        <v>6</v>
      </c>
      <c r="LC9" s="1">
        <v>8</v>
      </c>
      <c r="LD9" s="1">
        <v>10</v>
      </c>
      <c r="LE9" s="1">
        <f t="shared" si="116"/>
        <v>6</v>
      </c>
      <c r="LF9" s="1">
        <v>100</v>
      </c>
      <c r="LG9" s="1">
        <v>0</v>
      </c>
      <c r="LH9" s="1">
        <f t="shared" si="117"/>
        <v>106</v>
      </c>
      <c r="LI9" s="1">
        <v>106</v>
      </c>
      <c r="LJ9" s="1">
        <f t="shared" si="118"/>
        <v>0</v>
      </c>
      <c r="LK9" s="1">
        <v>8</v>
      </c>
      <c r="LL9" s="1">
        <v>10</v>
      </c>
      <c r="LM9" s="1">
        <f t="shared" si="119"/>
        <v>0</v>
      </c>
      <c r="LN9" s="1">
        <v>90</v>
      </c>
      <c r="LO9" s="1">
        <v>0</v>
      </c>
      <c r="LP9" s="1">
        <f t="shared" si="120"/>
        <v>90</v>
      </c>
      <c r="LQ9" s="1">
        <v>80</v>
      </c>
      <c r="LR9" s="1">
        <f t="shared" si="121"/>
        <v>10</v>
      </c>
      <c r="LS9" s="1">
        <v>8</v>
      </c>
      <c r="LT9" s="1">
        <v>10</v>
      </c>
      <c r="LU9" s="1">
        <f t="shared" si="122"/>
        <v>10</v>
      </c>
      <c r="LV9" s="1">
        <v>90</v>
      </c>
      <c r="LW9" s="1">
        <v>0</v>
      </c>
      <c r="LX9" s="1">
        <f t="shared" si="123"/>
        <v>100</v>
      </c>
      <c r="LY9" s="1">
        <v>92</v>
      </c>
      <c r="LZ9" s="1">
        <f t="shared" si="124"/>
        <v>8</v>
      </c>
      <c r="MA9" s="1">
        <v>8</v>
      </c>
      <c r="MB9" s="1">
        <v>10</v>
      </c>
      <c r="MC9" s="1">
        <f t="shared" si="125"/>
        <v>8</v>
      </c>
      <c r="MD9" s="1">
        <v>100</v>
      </c>
      <c r="ME9" s="1">
        <v>1</v>
      </c>
      <c r="MF9" s="1">
        <f t="shared" si="126"/>
        <v>107</v>
      </c>
      <c r="MG9" s="1">
        <v>100</v>
      </c>
      <c r="MH9" s="1">
        <f t="shared" si="127"/>
        <v>7</v>
      </c>
      <c r="MI9" s="1">
        <v>8</v>
      </c>
      <c r="MJ9" s="1">
        <v>10</v>
      </c>
      <c r="MK9" s="1">
        <f t="shared" si="128"/>
        <v>7</v>
      </c>
      <c r="ML9" s="1">
        <v>90</v>
      </c>
      <c r="MM9" s="1">
        <v>1</v>
      </c>
      <c r="MN9" s="1">
        <f t="shared" si="129"/>
        <v>96</v>
      </c>
      <c r="MO9" s="1">
        <v>96</v>
      </c>
      <c r="MP9" s="1">
        <f t="shared" si="130"/>
        <v>0</v>
      </c>
      <c r="MQ9" s="1">
        <v>8</v>
      </c>
      <c r="MR9" s="1">
        <v>10</v>
      </c>
      <c r="MS9" s="1">
        <f t="shared" si="131"/>
        <v>0</v>
      </c>
      <c r="MT9" s="1">
        <v>100</v>
      </c>
      <c r="MU9" s="1">
        <v>2</v>
      </c>
      <c r="MV9" s="1">
        <f t="shared" si="132"/>
        <v>98</v>
      </c>
      <c r="MW9" s="1">
        <v>85</v>
      </c>
      <c r="MX9" s="1">
        <f t="shared" si="133"/>
        <v>13</v>
      </c>
      <c r="MY9" s="1">
        <v>8</v>
      </c>
      <c r="MZ9" s="1">
        <v>10</v>
      </c>
      <c r="NA9" s="1">
        <f t="shared" si="134"/>
        <v>13</v>
      </c>
      <c r="NB9" s="1">
        <v>100</v>
      </c>
      <c r="NC9" s="1">
        <v>2</v>
      </c>
      <c r="ND9" s="1">
        <f t="shared" si="135"/>
        <v>111</v>
      </c>
      <c r="NE9" s="1">
        <v>90</v>
      </c>
      <c r="NF9" s="1">
        <f t="shared" si="136"/>
        <v>21</v>
      </c>
      <c r="NG9" s="1">
        <v>8</v>
      </c>
      <c r="NH9" s="1">
        <v>10</v>
      </c>
      <c r="NI9" s="1">
        <f t="shared" si="137"/>
        <v>21</v>
      </c>
      <c r="NJ9" s="1">
        <v>90</v>
      </c>
      <c r="NK9" s="1">
        <v>2</v>
      </c>
      <c r="NL9" s="1">
        <f t="shared" si="138"/>
        <v>109</v>
      </c>
      <c r="NM9" s="1">
        <v>99</v>
      </c>
      <c r="NN9" s="1">
        <f t="shared" si="139"/>
        <v>10</v>
      </c>
      <c r="NO9" s="1">
        <v>8</v>
      </c>
      <c r="NP9" s="1">
        <v>10</v>
      </c>
      <c r="NQ9" s="1">
        <f t="shared" si="140"/>
        <v>10</v>
      </c>
      <c r="NR9" s="1">
        <v>90</v>
      </c>
      <c r="NS9" s="1">
        <v>2</v>
      </c>
      <c r="NT9" s="1">
        <f t="shared" si="141"/>
        <v>98</v>
      </c>
      <c r="NU9" s="1">
        <v>95</v>
      </c>
      <c r="NV9" s="1">
        <f t="shared" si="142"/>
        <v>3</v>
      </c>
      <c r="NW9" s="1">
        <v>8</v>
      </c>
      <c r="NX9" s="1">
        <v>10</v>
      </c>
      <c r="NY9" s="1">
        <f t="shared" si="143"/>
        <v>3</v>
      </c>
      <c r="NZ9" s="1">
        <v>100</v>
      </c>
      <c r="OA9" s="1">
        <v>2</v>
      </c>
      <c r="OB9" s="1">
        <f t="shared" si="144"/>
        <v>101</v>
      </c>
      <c r="OC9" s="1">
        <v>90</v>
      </c>
      <c r="OD9" s="1">
        <f t="shared" si="145"/>
        <v>11</v>
      </c>
      <c r="OE9" s="1">
        <v>8</v>
      </c>
      <c r="OF9" s="1">
        <v>10</v>
      </c>
      <c r="OG9" s="1">
        <f t="shared" si="146"/>
        <v>11</v>
      </c>
      <c r="OH9" s="1">
        <v>90</v>
      </c>
      <c r="OI9" s="1">
        <v>2</v>
      </c>
      <c r="OJ9" s="1">
        <f t="shared" si="147"/>
        <v>99</v>
      </c>
      <c r="OK9" s="1">
        <v>99</v>
      </c>
      <c r="OL9" s="1">
        <f t="shared" si="148"/>
        <v>0</v>
      </c>
      <c r="OM9" s="1">
        <v>8</v>
      </c>
      <c r="ON9" s="1">
        <v>10</v>
      </c>
      <c r="OO9" s="1">
        <f t="shared" si="149"/>
        <v>0</v>
      </c>
      <c r="OP9" s="1">
        <v>100</v>
      </c>
      <c r="OQ9" s="1">
        <v>0</v>
      </c>
      <c r="OR9" s="1">
        <f t="shared" si="150"/>
        <v>100</v>
      </c>
      <c r="OS9" s="1">
        <v>100</v>
      </c>
      <c r="OT9" s="1">
        <f t="shared" si="151"/>
        <v>0</v>
      </c>
      <c r="OU9" s="1">
        <v>8</v>
      </c>
      <c r="OV9" s="1">
        <v>10</v>
      </c>
      <c r="OW9" s="1">
        <f t="shared" si="152"/>
        <v>0</v>
      </c>
      <c r="OX9" s="1">
        <v>100</v>
      </c>
      <c r="OY9" s="1">
        <v>6</v>
      </c>
      <c r="OZ9" s="1">
        <f t="shared" si="153"/>
        <v>94</v>
      </c>
      <c r="PA9" s="1">
        <v>85</v>
      </c>
      <c r="PB9" s="1">
        <f t="shared" si="154"/>
        <v>9</v>
      </c>
      <c r="PC9" s="1">
        <v>8</v>
      </c>
      <c r="PD9" s="1">
        <v>10</v>
      </c>
      <c r="PE9" s="1">
        <f t="shared" si="155"/>
        <v>9</v>
      </c>
      <c r="PF9" s="1">
        <v>90</v>
      </c>
      <c r="PG9" s="1">
        <v>0</v>
      </c>
      <c r="PH9" s="1">
        <f t="shared" si="156"/>
        <v>99</v>
      </c>
      <c r="PI9" s="1">
        <v>99</v>
      </c>
      <c r="PJ9" s="1">
        <f t="shared" si="157"/>
        <v>0</v>
      </c>
      <c r="PK9" s="1">
        <v>8</v>
      </c>
      <c r="PL9" s="1">
        <v>10</v>
      </c>
      <c r="PM9" s="1">
        <f t="shared" si="158"/>
        <v>0</v>
      </c>
      <c r="PN9" s="1">
        <v>122</v>
      </c>
      <c r="PO9" s="1">
        <v>3</v>
      </c>
      <c r="PP9" s="1">
        <f t="shared" si="159"/>
        <v>119</v>
      </c>
      <c r="PQ9" s="1">
        <v>115</v>
      </c>
      <c r="PR9" s="1">
        <f t="shared" si="160"/>
        <v>4</v>
      </c>
      <c r="PS9" s="1">
        <v>8</v>
      </c>
      <c r="PT9" s="1">
        <v>10</v>
      </c>
      <c r="PU9" s="1">
        <f t="shared" si="161"/>
        <v>4</v>
      </c>
      <c r="PV9" s="1">
        <v>100</v>
      </c>
      <c r="PW9" s="1">
        <v>3</v>
      </c>
      <c r="PX9" s="1">
        <f t="shared" si="162"/>
        <v>101</v>
      </c>
      <c r="PY9" s="1">
        <v>101</v>
      </c>
      <c r="PZ9" s="1">
        <f t="shared" si="163"/>
        <v>0</v>
      </c>
      <c r="QA9" s="1">
        <v>8</v>
      </c>
      <c r="QB9" s="1">
        <v>10</v>
      </c>
      <c r="QC9" s="1">
        <f t="shared" si="164"/>
        <v>0</v>
      </c>
      <c r="QD9" s="1">
        <v>100</v>
      </c>
      <c r="QE9" s="1">
        <v>0</v>
      </c>
      <c r="QF9" s="1">
        <f t="shared" si="165"/>
        <v>100</v>
      </c>
      <c r="QG9" s="1">
        <v>100</v>
      </c>
      <c r="QH9" s="1">
        <f t="shared" si="166"/>
        <v>0</v>
      </c>
      <c r="QI9" s="1">
        <v>8</v>
      </c>
      <c r="QJ9" s="1">
        <v>10</v>
      </c>
      <c r="QK9" s="1">
        <f t="shared" si="167"/>
        <v>0</v>
      </c>
      <c r="QL9" s="1">
        <v>120</v>
      </c>
      <c r="QM9" s="1">
        <v>0</v>
      </c>
      <c r="QN9" s="1">
        <f t="shared" si="168"/>
        <v>120</v>
      </c>
      <c r="QO9" s="1">
        <v>120</v>
      </c>
      <c r="QP9" s="1">
        <f t="shared" si="169"/>
        <v>0</v>
      </c>
      <c r="QQ9" s="1">
        <v>8</v>
      </c>
      <c r="QR9" s="1">
        <v>10</v>
      </c>
      <c r="QS9" s="1">
        <f t="shared" si="170"/>
        <v>0</v>
      </c>
      <c r="QT9" s="1">
        <v>135</v>
      </c>
      <c r="QU9" s="1">
        <v>5</v>
      </c>
      <c r="QV9" s="1">
        <f t="shared" si="171"/>
        <v>130</v>
      </c>
      <c r="QW9" s="1">
        <v>120</v>
      </c>
      <c r="QX9" s="1">
        <f t="shared" si="172"/>
        <v>10</v>
      </c>
      <c r="QY9" s="1">
        <v>8</v>
      </c>
      <c r="QZ9" s="1">
        <v>10</v>
      </c>
      <c r="RA9" s="1">
        <f t="shared" si="173"/>
        <v>10</v>
      </c>
      <c r="RB9" s="1">
        <v>125</v>
      </c>
      <c r="RC9" s="1">
        <v>0</v>
      </c>
      <c r="RD9" s="1">
        <f t="shared" si="174"/>
        <v>135</v>
      </c>
      <c r="RE9" s="1">
        <v>120</v>
      </c>
      <c r="RF9" s="1">
        <f t="shared" si="175"/>
        <v>15</v>
      </c>
      <c r="RG9" s="1">
        <v>8</v>
      </c>
      <c r="RH9" s="1">
        <v>10</v>
      </c>
      <c r="RI9" s="1">
        <f t="shared" si="176"/>
        <v>15</v>
      </c>
      <c r="RJ9" s="1">
        <v>100</v>
      </c>
      <c r="RK9" s="1">
        <v>0</v>
      </c>
      <c r="RL9" s="1">
        <f t="shared" si="177"/>
        <v>115</v>
      </c>
      <c r="RM9" s="1">
        <v>100</v>
      </c>
      <c r="RN9" s="1">
        <f t="shared" si="178"/>
        <v>15</v>
      </c>
      <c r="RO9" s="1">
        <v>8</v>
      </c>
      <c r="RP9" s="1">
        <v>10</v>
      </c>
      <c r="RQ9" s="1">
        <f t="shared" si="179"/>
        <v>15</v>
      </c>
      <c r="RR9" s="1">
        <v>105</v>
      </c>
      <c r="RS9" s="1">
        <v>0</v>
      </c>
      <c r="RT9" s="1">
        <f t="shared" si="180"/>
        <v>120</v>
      </c>
      <c r="RU9" s="1">
        <v>117</v>
      </c>
      <c r="RV9" s="1">
        <f t="shared" si="181"/>
        <v>3</v>
      </c>
      <c r="RW9" s="1">
        <v>8</v>
      </c>
      <c r="RX9" s="1">
        <v>10</v>
      </c>
      <c r="RY9" s="1">
        <f t="shared" si="182"/>
        <v>3</v>
      </c>
      <c r="RZ9" s="1">
        <v>100</v>
      </c>
      <c r="SA9" s="1">
        <v>0</v>
      </c>
      <c r="SB9" s="1">
        <f t="shared" si="183"/>
        <v>103</v>
      </c>
      <c r="SC9" s="1">
        <v>103</v>
      </c>
      <c r="SD9" s="1">
        <f t="shared" si="184"/>
        <v>0</v>
      </c>
      <c r="SE9" s="1">
        <v>8</v>
      </c>
      <c r="SF9" s="1">
        <v>10</v>
      </c>
      <c r="SG9" s="1">
        <f t="shared" si="185"/>
        <v>0</v>
      </c>
      <c r="SH9" s="1">
        <v>132</v>
      </c>
      <c r="SI9" s="1">
        <v>0</v>
      </c>
      <c r="SJ9" s="1">
        <f t="shared" si="186"/>
        <v>132</v>
      </c>
      <c r="SK9" s="1">
        <v>125</v>
      </c>
      <c r="SL9" s="1">
        <f t="shared" si="187"/>
        <v>7</v>
      </c>
      <c r="SM9" s="1">
        <v>8</v>
      </c>
      <c r="SN9" s="1">
        <v>10</v>
      </c>
      <c r="SO9" s="1">
        <f t="shared" si="188"/>
        <v>7</v>
      </c>
      <c r="SP9" s="1">
        <v>100</v>
      </c>
      <c r="SQ9" s="1">
        <v>0</v>
      </c>
      <c r="SR9" s="1">
        <f t="shared" si="189"/>
        <v>107</v>
      </c>
      <c r="SS9" s="1">
        <v>104</v>
      </c>
      <c r="ST9" s="1">
        <f t="shared" si="190"/>
        <v>3</v>
      </c>
      <c r="SU9" s="1">
        <v>8</v>
      </c>
      <c r="SV9" s="1">
        <v>10</v>
      </c>
      <c r="SW9" s="1">
        <f t="shared" si="191"/>
        <v>3</v>
      </c>
      <c r="SX9" s="1">
        <v>100</v>
      </c>
      <c r="SY9" s="1">
        <v>0</v>
      </c>
      <c r="SZ9" s="1">
        <f t="shared" si="192"/>
        <v>103</v>
      </c>
      <c r="TA9" s="1">
        <v>90</v>
      </c>
      <c r="TB9" s="1">
        <f t="shared" si="193"/>
        <v>13</v>
      </c>
      <c r="TC9" s="1">
        <v>8</v>
      </c>
      <c r="TD9" s="1">
        <v>10</v>
      </c>
      <c r="TE9" s="1">
        <f t="shared" si="194"/>
        <v>13</v>
      </c>
      <c r="TF9" s="1">
        <v>100</v>
      </c>
      <c r="TG9" s="1">
        <v>5</v>
      </c>
      <c r="TH9" s="1">
        <f t="shared" si="195"/>
        <v>108</v>
      </c>
      <c r="TI9" s="1">
        <v>108</v>
      </c>
      <c r="TJ9" s="1">
        <f t="shared" si="196"/>
        <v>0</v>
      </c>
      <c r="TK9" s="1">
        <v>8</v>
      </c>
      <c r="TL9" s="1">
        <v>10</v>
      </c>
      <c r="TM9" s="1">
        <f t="shared" si="197"/>
        <v>0</v>
      </c>
      <c r="TN9" s="1">
        <v>112</v>
      </c>
      <c r="TO9" s="1">
        <v>0</v>
      </c>
      <c r="TP9" s="1">
        <f t="shared" si="198"/>
        <v>112</v>
      </c>
      <c r="TQ9" s="1">
        <v>110</v>
      </c>
      <c r="TR9" s="1">
        <f t="shared" si="199"/>
        <v>2</v>
      </c>
      <c r="TS9" s="1">
        <v>8</v>
      </c>
      <c r="TT9" s="1">
        <v>10</v>
      </c>
      <c r="TU9" s="1">
        <f t="shared" si="200"/>
        <v>2</v>
      </c>
      <c r="TV9" s="1">
        <v>110</v>
      </c>
      <c r="TW9" s="1">
        <v>9</v>
      </c>
      <c r="TX9" s="1">
        <f t="shared" si="201"/>
        <v>103</v>
      </c>
      <c r="TY9" s="1">
        <v>103</v>
      </c>
      <c r="TZ9" s="1">
        <f t="shared" si="202"/>
        <v>0</v>
      </c>
      <c r="UA9" s="1">
        <v>8</v>
      </c>
      <c r="UB9" s="1">
        <v>10</v>
      </c>
      <c r="UC9" s="1">
        <f t="shared" si="203"/>
        <v>0</v>
      </c>
      <c r="UD9" s="1">
        <v>110</v>
      </c>
      <c r="UE9" s="1">
        <v>0</v>
      </c>
      <c r="UF9" s="1">
        <f t="shared" si="204"/>
        <v>110</v>
      </c>
      <c r="UG9" s="1">
        <v>103</v>
      </c>
      <c r="UH9" s="1">
        <f t="shared" si="205"/>
        <v>7</v>
      </c>
      <c r="UI9" s="1">
        <v>8</v>
      </c>
      <c r="UJ9" s="1">
        <v>10</v>
      </c>
      <c r="UK9" s="1">
        <f t="shared" si="206"/>
        <v>7</v>
      </c>
      <c r="UL9" s="1">
        <v>100</v>
      </c>
      <c r="UM9" s="1">
        <v>0</v>
      </c>
      <c r="UN9" s="1">
        <f t="shared" si="207"/>
        <v>107</v>
      </c>
      <c r="UO9" s="1">
        <v>103</v>
      </c>
      <c r="UP9" s="1">
        <f t="shared" si="208"/>
        <v>4</v>
      </c>
      <c r="UQ9" s="1">
        <v>8</v>
      </c>
      <c r="UR9" s="1">
        <v>10</v>
      </c>
      <c r="US9" s="1">
        <f t="shared" si="209"/>
        <v>4</v>
      </c>
      <c r="UT9" s="1">
        <v>100</v>
      </c>
      <c r="UU9" s="1">
        <v>3</v>
      </c>
      <c r="UV9" s="1">
        <f t="shared" si="210"/>
        <v>101</v>
      </c>
      <c r="UW9" s="1">
        <v>100</v>
      </c>
      <c r="UX9" s="1">
        <f t="shared" si="211"/>
        <v>1</v>
      </c>
      <c r="UY9" s="1">
        <v>8</v>
      </c>
      <c r="UZ9" s="1">
        <v>10</v>
      </c>
      <c r="VA9" s="1">
        <f t="shared" si="212"/>
        <v>1</v>
      </c>
      <c r="VB9" s="1">
        <v>100</v>
      </c>
      <c r="VC9" s="1">
        <v>0</v>
      </c>
      <c r="VD9" s="1">
        <f t="shared" si="213"/>
        <v>101</v>
      </c>
      <c r="VE9" s="1">
        <v>90</v>
      </c>
      <c r="VF9" s="1">
        <f t="shared" si="214"/>
        <v>11</v>
      </c>
      <c r="VG9" s="1">
        <v>8</v>
      </c>
      <c r="VH9" s="1">
        <v>10</v>
      </c>
      <c r="VI9" s="1">
        <f t="shared" si="215"/>
        <v>11</v>
      </c>
      <c r="VJ9" s="1">
        <v>100</v>
      </c>
      <c r="VK9" s="1">
        <v>5</v>
      </c>
      <c r="VL9" s="1">
        <f t="shared" si="216"/>
        <v>106</v>
      </c>
      <c r="VM9" s="1">
        <v>90</v>
      </c>
      <c r="VN9" s="1">
        <f t="shared" si="217"/>
        <v>16</v>
      </c>
      <c r="VO9" s="1">
        <v>8</v>
      </c>
      <c r="VP9" s="1">
        <v>10</v>
      </c>
      <c r="VQ9" s="1">
        <f t="shared" si="218"/>
        <v>16</v>
      </c>
      <c r="VR9" s="1">
        <v>98</v>
      </c>
      <c r="VS9" s="1">
        <v>4</v>
      </c>
      <c r="VT9" s="1">
        <f t="shared" si="219"/>
        <v>110</v>
      </c>
      <c r="VU9" s="1">
        <v>110</v>
      </c>
      <c r="VV9" s="1">
        <f t="shared" si="220"/>
        <v>0</v>
      </c>
      <c r="VW9" s="1">
        <v>8</v>
      </c>
      <c r="VX9" s="1">
        <v>10</v>
      </c>
      <c r="VY9" s="1">
        <f t="shared" si="221"/>
        <v>0</v>
      </c>
      <c r="VZ9" s="1">
        <v>120</v>
      </c>
      <c r="WA9" s="1">
        <v>0</v>
      </c>
      <c r="WB9" s="1">
        <f t="shared" si="222"/>
        <v>120</v>
      </c>
      <c r="WC9" s="1">
        <v>120</v>
      </c>
      <c r="WD9" s="1">
        <f t="shared" si="223"/>
        <v>0</v>
      </c>
      <c r="WE9" s="1">
        <v>8</v>
      </c>
      <c r="WF9" s="1">
        <v>10</v>
      </c>
      <c r="WG9" s="1">
        <f t="shared" si="224"/>
        <v>0</v>
      </c>
      <c r="WH9" s="1">
        <v>100</v>
      </c>
      <c r="WI9" s="1">
        <v>0</v>
      </c>
      <c r="WJ9" s="1">
        <f t="shared" si="225"/>
        <v>100</v>
      </c>
      <c r="WK9" s="1">
        <v>100</v>
      </c>
      <c r="WL9" s="1">
        <f t="shared" si="226"/>
        <v>0</v>
      </c>
      <c r="WM9" s="1">
        <v>8</v>
      </c>
      <c r="WN9" s="1">
        <v>10</v>
      </c>
      <c r="WO9" s="1">
        <f t="shared" si="227"/>
        <v>0</v>
      </c>
      <c r="WP9" s="1">
        <v>100</v>
      </c>
      <c r="WQ9" s="1">
        <v>0</v>
      </c>
      <c r="WR9" s="1">
        <f t="shared" si="228"/>
        <v>100</v>
      </c>
      <c r="WS9" s="1">
        <v>100</v>
      </c>
      <c r="WT9" s="1">
        <f t="shared" si="229"/>
        <v>0</v>
      </c>
      <c r="WU9" s="1">
        <v>8</v>
      </c>
      <c r="WV9" s="1">
        <v>10</v>
      </c>
      <c r="WW9" s="1">
        <f t="shared" si="230"/>
        <v>0</v>
      </c>
      <c r="WX9" s="1">
        <v>103</v>
      </c>
      <c r="WY9" s="1">
        <v>3</v>
      </c>
      <c r="WZ9" s="1">
        <f t="shared" si="231"/>
        <v>100</v>
      </c>
      <c r="XA9" s="1">
        <v>79</v>
      </c>
      <c r="XB9" s="1">
        <f t="shared" si="232"/>
        <v>21</v>
      </c>
      <c r="XC9" s="1">
        <v>8</v>
      </c>
      <c r="XD9" s="1">
        <v>10</v>
      </c>
      <c r="XE9" s="1">
        <f t="shared" si="233"/>
        <v>21</v>
      </c>
      <c r="XF9" s="1">
        <v>92</v>
      </c>
      <c r="XG9" s="1">
        <v>3</v>
      </c>
      <c r="XH9" s="1">
        <f t="shared" si="234"/>
        <v>110</v>
      </c>
      <c r="XI9" s="1">
        <v>110</v>
      </c>
      <c r="XJ9" s="1">
        <f t="shared" si="235"/>
        <v>0</v>
      </c>
      <c r="XK9" s="1">
        <v>8</v>
      </c>
      <c r="XL9" s="1">
        <v>10</v>
      </c>
      <c r="XM9" s="1">
        <f t="shared" si="236"/>
        <v>0</v>
      </c>
      <c r="XN9" s="1">
        <v>100</v>
      </c>
      <c r="XO9" s="1">
        <v>0</v>
      </c>
      <c r="XP9" s="1">
        <f t="shared" si="237"/>
        <v>100</v>
      </c>
      <c r="XQ9" s="1">
        <v>86</v>
      </c>
      <c r="XR9" s="1">
        <f t="shared" si="238"/>
        <v>14</v>
      </c>
    </row>
    <row r="10" spans="1:642" x14ac:dyDescent="0.35">
      <c r="A10">
        <f t="shared" si="239"/>
        <v>8</v>
      </c>
      <c r="B10" t="s">
        <v>14</v>
      </c>
      <c r="C10" s="1">
        <v>13</v>
      </c>
      <c r="D10" s="1">
        <v>15</v>
      </c>
      <c r="E10" s="1">
        <v>27</v>
      </c>
      <c r="F10" s="1">
        <v>100</v>
      </c>
      <c r="G10" s="1">
        <v>0</v>
      </c>
      <c r="H10" s="1">
        <f t="shared" si="0"/>
        <v>127</v>
      </c>
      <c r="I10" s="1">
        <v>127</v>
      </c>
      <c r="J10" s="1">
        <f t="shared" si="1"/>
        <v>0</v>
      </c>
      <c r="K10" s="1">
        <v>13</v>
      </c>
      <c r="L10" s="1">
        <v>15</v>
      </c>
      <c r="M10" s="1">
        <f t="shared" si="2"/>
        <v>0</v>
      </c>
      <c r="N10" s="1">
        <v>100</v>
      </c>
      <c r="O10" s="1">
        <v>5</v>
      </c>
      <c r="P10" s="1">
        <f t="shared" si="3"/>
        <v>95</v>
      </c>
      <c r="Q10" s="1">
        <v>95</v>
      </c>
      <c r="R10" s="1">
        <f t="shared" si="4"/>
        <v>0</v>
      </c>
      <c r="S10" s="1">
        <v>13</v>
      </c>
      <c r="T10" s="1">
        <v>15</v>
      </c>
      <c r="U10" s="1">
        <f t="shared" si="5"/>
        <v>0</v>
      </c>
      <c r="V10" s="1">
        <v>100</v>
      </c>
      <c r="W10" s="1">
        <v>5</v>
      </c>
      <c r="X10" s="1">
        <f t="shared" si="6"/>
        <v>95</v>
      </c>
      <c r="Y10" s="1">
        <v>95</v>
      </c>
      <c r="Z10" s="1">
        <f t="shared" si="7"/>
        <v>0</v>
      </c>
      <c r="AA10" s="1">
        <v>13</v>
      </c>
      <c r="AB10" s="1">
        <v>15</v>
      </c>
      <c r="AC10" s="1">
        <f t="shared" si="8"/>
        <v>0</v>
      </c>
      <c r="AD10" s="1">
        <v>100</v>
      </c>
      <c r="AE10" s="1">
        <v>5</v>
      </c>
      <c r="AF10" s="1">
        <f t="shared" si="9"/>
        <v>95</v>
      </c>
      <c r="AG10" s="1">
        <v>95</v>
      </c>
      <c r="AH10" s="1">
        <f t="shared" si="10"/>
        <v>0</v>
      </c>
      <c r="AI10" s="1">
        <v>13</v>
      </c>
      <c r="AJ10" s="1">
        <v>15</v>
      </c>
      <c r="AK10" s="1">
        <f t="shared" si="11"/>
        <v>0</v>
      </c>
      <c r="AL10" s="1">
        <v>100</v>
      </c>
      <c r="AM10" s="1">
        <v>0</v>
      </c>
      <c r="AN10" s="1">
        <f t="shared" si="12"/>
        <v>100</v>
      </c>
      <c r="AO10" s="1">
        <v>95</v>
      </c>
      <c r="AP10" s="1">
        <f t="shared" si="13"/>
        <v>5</v>
      </c>
      <c r="AQ10" s="1">
        <v>13</v>
      </c>
      <c r="AR10" s="1">
        <v>15</v>
      </c>
      <c r="AS10" s="1">
        <f t="shared" si="14"/>
        <v>5</v>
      </c>
      <c r="AT10" s="1">
        <v>100</v>
      </c>
      <c r="AU10" s="1">
        <v>0</v>
      </c>
      <c r="AV10" s="1">
        <f t="shared" si="15"/>
        <v>105</v>
      </c>
      <c r="AW10" s="1">
        <v>105</v>
      </c>
      <c r="AX10" s="1">
        <f t="shared" si="16"/>
        <v>0</v>
      </c>
      <c r="AY10" s="1">
        <v>13</v>
      </c>
      <c r="AZ10" s="1">
        <v>15</v>
      </c>
      <c r="BA10" s="1">
        <f t="shared" si="17"/>
        <v>0</v>
      </c>
      <c r="BB10" s="1">
        <v>100</v>
      </c>
      <c r="BC10" s="1">
        <v>0</v>
      </c>
      <c r="BD10" s="1">
        <f t="shared" si="18"/>
        <v>100</v>
      </c>
      <c r="BE10" s="1">
        <v>100</v>
      </c>
      <c r="BF10" s="1">
        <f t="shared" si="19"/>
        <v>0</v>
      </c>
      <c r="BG10" s="1">
        <v>13</v>
      </c>
      <c r="BH10" s="1">
        <v>15</v>
      </c>
      <c r="BI10" s="1">
        <f t="shared" si="20"/>
        <v>0</v>
      </c>
      <c r="BJ10" s="1">
        <v>95</v>
      </c>
      <c r="BK10" s="1">
        <v>0</v>
      </c>
      <c r="BL10" s="1">
        <f t="shared" si="21"/>
        <v>95</v>
      </c>
      <c r="BM10" s="1">
        <v>75</v>
      </c>
      <c r="BN10" s="1">
        <f t="shared" si="22"/>
        <v>20</v>
      </c>
      <c r="BO10" s="1">
        <v>13</v>
      </c>
      <c r="BP10" s="1">
        <v>15</v>
      </c>
      <c r="BQ10" s="1">
        <f t="shared" si="23"/>
        <v>20</v>
      </c>
      <c r="BR10" s="1">
        <v>80</v>
      </c>
      <c r="BS10" s="1">
        <v>0</v>
      </c>
      <c r="BT10" s="1">
        <f t="shared" si="24"/>
        <v>100</v>
      </c>
      <c r="BU10" s="1">
        <v>100</v>
      </c>
      <c r="BV10" s="1">
        <f t="shared" si="25"/>
        <v>0</v>
      </c>
      <c r="BW10" s="1">
        <v>13.5</v>
      </c>
      <c r="BX10" s="1">
        <v>15</v>
      </c>
      <c r="BY10" s="1">
        <f t="shared" si="26"/>
        <v>0</v>
      </c>
      <c r="BZ10" s="1">
        <v>80</v>
      </c>
      <c r="CA10" s="1">
        <v>3</v>
      </c>
      <c r="CB10" s="1">
        <f t="shared" si="27"/>
        <v>77</v>
      </c>
      <c r="CC10" s="1">
        <v>70</v>
      </c>
      <c r="CD10" s="1">
        <f t="shared" si="28"/>
        <v>7</v>
      </c>
      <c r="CE10" s="1">
        <v>13.5</v>
      </c>
      <c r="CF10" s="1">
        <v>15</v>
      </c>
      <c r="CG10" s="1">
        <f t="shared" si="29"/>
        <v>7</v>
      </c>
      <c r="CH10" s="1">
        <v>80</v>
      </c>
      <c r="CI10" s="1">
        <v>3</v>
      </c>
      <c r="CJ10" s="1">
        <f t="shared" si="30"/>
        <v>84</v>
      </c>
      <c r="CK10" s="1">
        <v>70</v>
      </c>
      <c r="CL10" s="1">
        <f t="shared" si="31"/>
        <v>14</v>
      </c>
      <c r="CM10" s="1">
        <v>13.5</v>
      </c>
      <c r="CN10" s="1">
        <v>15</v>
      </c>
      <c r="CO10" s="1">
        <f t="shared" si="32"/>
        <v>14</v>
      </c>
      <c r="CP10" s="1">
        <v>80</v>
      </c>
      <c r="CQ10" s="1">
        <v>0</v>
      </c>
      <c r="CR10" s="1">
        <f t="shared" si="33"/>
        <v>94</v>
      </c>
      <c r="CS10" s="1">
        <v>90</v>
      </c>
      <c r="CT10" s="1">
        <f t="shared" si="34"/>
        <v>4</v>
      </c>
      <c r="CU10" s="1">
        <v>13.5</v>
      </c>
      <c r="CV10" s="1">
        <v>15</v>
      </c>
      <c r="CW10" s="1">
        <f t="shared" si="35"/>
        <v>4</v>
      </c>
      <c r="CX10" s="1">
        <v>100</v>
      </c>
      <c r="CY10" s="1">
        <v>0</v>
      </c>
      <c r="CZ10" s="1">
        <f t="shared" si="36"/>
        <v>104</v>
      </c>
      <c r="DA10" s="1">
        <v>100</v>
      </c>
      <c r="DB10" s="1">
        <f t="shared" si="37"/>
        <v>4</v>
      </c>
      <c r="DC10" s="1">
        <v>13.5</v>
      </c>
      <c r="DD10" s="1">
        <v>15</v>
      </c>
      <c r="DE10" s="1">
        <f t="shared" si="38"/>
        <v>4</v>
      </c>
      <c r="DF10" s="1">
        <v>100</v>
      </c>
      <c r="DG10" s="1">
        <v>0</v>
      </c>
      <c r="DH10" s="1">
        <f t="shared" si="39"/>
        <v>104</v>
      </c>
      <c r="DI10" s="1">
        <v>100</v>
      </c>
      <c r="DJ10" s="1">
        <f t="shared" si="40"/>
        <v>4</v>
      </c>
      <c r="DK10" s="1">
        <v>13.5</v>
      </c>
      <c r="DL10" s="1">
        <v>15</v>
      </c>
      <c r="DM10" s="1">
        <f t="shared" si="41"/>
        <v>4</v>
      </c>
      <c r="DN10" s="1">
        <v>100</v>
      </c>
      <c r="DO10" s="1">
        <v>5</v>
      </c>
      <c r="DP10" s="1">
        <f t="shared" si="42"/>
        <v>99</v>
      </c>
      <c r="DQ10" s="1">
        <v>92</v>
      </c>
      <c r="DR10" s="1">
        <f t="shared" si="43"/>
        <v>7</v>
      </c>
      <c r="DS10" s="1">
        <v>13.5</v>
      </c>
      <c r="DT10" s="1">
        <v>15</v>
      </c>
      <c r="DU10" s="1">
        <f t="shared" si="44"/>
        <v>7</v>
      </c>
      <c r="DV10" s="1">
        <v>100</v>
      </c>
      <c r="DW10" s="1">
        <v>0</v>
      </c>
      <c r="DX10" s="1">
        <f t="shared" si="45"/>
        <v>107</v>
      </c>
      <c r="DY10" s="1">
        <v>90</v>
      </c>
      <c r="DZ10" s="1">
        <f t="shared" si="46"/>
        <v>17</v>
      </c>
      <c r="EA10" s="1">
        <v>13.5</v>
      </c>
      <c r="EB10" s="1">
        <v>15</v>
      </c>
      <c r="EC10" s="1">
        <f t="shared" si="47"/>
        <v>17</v>
      </c>
      <c r="ED10" s="1">
        <v>100</v>
      </c>
      <c r="EE10" s="1">
        <v>4</v>
      </c>
      <c r="EF10" s="1">
        <f t="shared" si="48"/>
        <v>113</v>
      </c>
      <c r="EG10" s="1">
        <v>110</v>
      </c>
      <c r="EH10" s="1">
        <f t="shared" si="49"/>
        <v>3</v>
      </c>
      <c r="EI10" s="1">
        <v>13.5</v>
      </c>
      <c r="EJ10" s="1">
        <v>15</v>
      </c>
      <c r="EK10" s="1">
        <f t="shared" si="50"/>
        <v>3</v>
      </c>
      <c r="EL10" s="1">
        <v>100</v>
      </c>
      <c r="EM10" s="1">
        <v>4</v>
      </c>
      <c r="EN10" s="1">
        <f t="shared" si="51"/>
        <v>99</v>
      </c>
      <c r="EO10" s="1">
        <v>90</v>
      </c>
      <c r="EP10" s="1">
        <f t="shared" si="52"/>
        <v>9</v>
      </c>
      <c r="EQ10" s="1">
        <v>13.5</v>
      </c>
      <c r="ER10" s="1">
        <v>15</v>
      </c>
      <c r="ES10" s="1">
        <f t="shared" si="53"/>
        <v>9</v>
      </c>
      <c r="ET10" s="1">
        <v>100</v>
      </c>
      <c r="EU10" s="1">
        <v>0</v>
      </c>
      <c r="EV10" s="1">
        <f t="shared" si="54"/>
        <v>109</v>
      </c>
      <c r="EW10" s="1">
        <v>105</v>
      </c>
      <c r="EX10" s="1">
        <f t="shared" si="55"/>
        <v>4</v>
      </c>
      <c r="EY10" s="1">
        <v>12.5</v>
      </c>
      <c r="EZ10" s="1">
        <v>15</v>
      </c>
      <c r="FA10" s="1">
        <f t="shared" si="56"/>
        <v>4</v>
      </c>
      <c r="FB10" s="1">
        <v>100</v>
      </c>
      <c r="FC10" s="1">
        <v>0</v>
      </c>
      <c r="FD10" s="1">
        <f t="shared" si="57"/>
        <v>104</v>
      </c>
      <c r="FE10" s="1">
        <v>100</v>
      </c>
      <c r="FF10" s="1">
        <f t="shared" si="58"/>
        <v>4</v>
      </c>
      <c r="FG10" s="1">
        <v>12.5</v>
      </c>
      <c r="FH10" s="1">
        <v>15</v>
      </c>
      <c r="FI10" s="1">
        <f t="shared" si="59"/>
        <v>4</v>
      </c>
      <c r="FJ10" s="1">
        <v>100</v>
      </c>
      <c r="FK10" s="1">
        <v>5</v>
      </c>
      <c r="FL10" s="1">
        <f t="shared" si="60"/>
        <v>99</v>
      </c>
      <c r="FM10" s="1">
        <v>99</v>
      </c>
      <c r="FN10" s="1">
        <f t="shared" si="61"/>
        <v>0</v>
      </c>
      <c r="FO10" s="1">
        <v>12.5</v>
      </c>
      <c r="FP10" s="1">
        <v>15</v>
      </c>
      <c r="FQ10" s="1">
        <f t="shared" si="62"/>
        <v>0</v>
      </c>
      <c r="FR10" s="1">
        <v>100</v>
      </c>
      <c r="FS10" s="1">
        <v>0</v>
      </c>
      <c r="FT10" s="1">
        <f t="shared" si="63"/>
        <v>100</v>
      </c>
      <c r="FU10" s="1">
        <v>80</v>
      </c>
      <c r="FV10" s="1">
        <f t="shared" si="64"/>
        <v>20</v>
      </c>
      <c r="FW10" s="1">
        <v>12.5</v>
      </c>
      <c r="FX10" s="1">
        <v>15</v>
      </c>
      <c r="FY10" s="1">
        <f t="shared" si="65"/>
        <v>20</v>
      </c>
      <c r="FZ10" s="1">
        <v>100</v>
      </c>
      <c r="GA10" s="1">
        <v>4</v>
      </c>
      <c r="GB10" s="1">
        <f t="shared" si="66"/>
        <v>116</v>
      </c>
      <c r="GC10" s="1">
        <v>114</v>
      </c>
      <c r="GD10" s="1">
        <f t="shared" si="67"/>
        <v>2</v>
      </c>
      <c r="GE10" s="1">
        <v>12.5</v>
      </c>
      <c r="GF10" s="1">
        <v>15</v>
      </c>
      <c r="GG10" s="1">
        <f t="shared" si="68"/>
        <v>2</v>
      </c>
      <c r="GH10" s="1">
        <v>100</v>
      </c>
      <c r="GI10" s="1">
        <v>4</v>
      </c>
      <c r="GJ10" s="1">
        <f t="shared" si="69"/>
        <v>98</v>
      </c>
      <c r="GK10" s="1">
        <v>90</v>
      </c>
      <c r="GL10" s="1">
        <f t="shared" si="70"/>
        <v>8</v>
      </c>
      <c r="GM10" s="1">
        <v>12.5</v>
      </c>
      <c r="GN10" s="1">
        <v>15</v>
      </c>
      <c r="GO10" s="1">
        <f t="shared" si="71"/>
        <v>8</v>
      </c>
      <c r="GP10" s="1">
        <v>100</v>
      </c>
      <c r="GQ10" s="1">
        <v>0</v>
      </c>
      <c r="GR10" s="1">
        <f t="shared" si="72"/>
        <v>108</v>
      </c>
      <c r="GS10" s="1">
        <v>103</v>
      </c>
      <c r="GT10" s="1">
        <f t="shared" si="73"/>
        <v>5</v>
      </c>
      <c r="GU10" s="1">
        <v>12.5</v>
      </c>
      <c r="GV10" s="1">
        <v>15</v>
      </c>
      <c r="GW10" s="1">
        <f t="shared" si="74"/>
        <v>5</v>
      </c>
      <c r="GX10" s="1">
        <v>100</v>
      </c>
      <c r="GY10" s="1">
        <v>0</v>
      </c>
      <c r="GZ10" s="1">
        <f t="shared" si="75"/>
        <v>105</v>
      </c>
      <c r="HA10" s="1">
        <v>100</v>
      </c>
      <c r="HB10" s="1">
        <f t="shared" si="76"/>
        <v>5</v>
      </c>
      <c r="HC10" s="1">
        <v>12.5</v>
      </c>
      <c r="HD10" s="1">
        <v>15</v>
      </c>
      <c r="HE10" s="1">
        <f t="shared" si="77"/>
        <v>5</v>
      </c>
      <c r="HF10" s="1">
        <v>100</v>
      </c>
      <c r="HG10" s="1">
        <v>3</v>
      </c>
      <c r="HH10" s="1">
        <f t="shared" si="78"/>
        <v>102</v>
      </c>
      <c r="HI10" s="1">
        <v>100</v>
      </c>
      <c r="HJ10" s="1">
        <f t="shared" si="79"/>
        <v>2</v>
      </c>
      <c r="HK10" s="1">
        <v>12.5</v>
      </c>
      <c r="HL10" s="1">
        <v>15</v>
      </c>
      <c r="HM10" s="1">
        <f t="shared" si="80"/>
        <v>2</v>
      </c>
      <c r="HN10" s="1">
        <v>100</v>
      </c>
      <c r="HO10" s="1">
        <v>0</v>
      </c>
      <c r="HP10" s="1">
        <f t="shared" si="81"/>
        <v>102</v>
      </c>
      <c r="HQ10" s="1">
        <v>100</v>
      </c>
      <c r="HR10" s="1">
        <f t="shared" si="82"/>
        <v>2</v>
      </c>
      <c r="HS10" s="1">
        <v>13</v>
      </c>
      <c r="HT10" s="1">
        <v>15</v>
      </c>
      <c r="HU10" s="1">
        <f t="shared" si="83"/>
        <v>2</v>
      </c>
      <c r="HV10" s="1">
        <v>100</v>
      </c>
      <c r="HW10" s="1">
        <v>0</v>
      </c>
      <c r="HX10" s="1">
        <f t="shared" si="84"/>
        <v>102</v>
      </c>
      <c r="HY10" s="1">
        <v>100</v>
      </c>
      <c r="HZ10" s="1">
        <f t="shared" si="85"/>
        <v>2</v>
      </c>
      <c r="IA10" s="1">
        <v>13</v>
      </c>
      <c r="IB10" s="1">
        <v>15</v>
      </c>
      <c r="IC10" s="1">
        <f t="shared" si="86"/>
        <v>2</v>
      </c>
      <c r="ID10" s="1">
        <v>100</v>
      </c>
      <c r="IE10" s="1">
        <v>0</v>
      </c>
      <c r="IF10" s="1">
        <f t="shared" si="87"/>
        <v>102</v>
      </c>
      <c r="IG10" s="1">
        <v>100</v>
      </c>
      <c r="IH10" s="1">
        <f t="shared" si="88"/>
        <v>2</v>
      </c>
      <c r="II10" s="1">
        <v>13</v>
      </c>
      <c r="IJ10" s="1">
        <v>15</v>
      </c>
      <c r="IK10" s="1">
        <f t="shared" si="89"/>
        <v>2</v>
      </c>
      <c r="IL10" s="1">
        <v>100</v>
      </c>
      <c r="IM10" s="1">
        <v>0</v>
      </c>
      <c r="IN10" s="1">
        <f t="shared" si="90"/>
        <v>102</v>
      </c>
      <c r="IO10" s="1">
        <v>83</v>
      </c>
      <c r="IP10" s="1">
        <f t="shared" si="91"/>
        <v>19</v>
      </c>
      <c r="IQ10" s="1">
        <v>13</v>
      </c>
      <c r="IR10" s="1">
        <v>15</v>
      </c>
      <c r="IS10" s="1">
        <f t="shared" si="92"/>
        <v>19</v>
      </c>
      <c r="IT10" s="1">
        <v>90</v>
      </c>
      <c r="IU10" s="1">
        <v>0</v>
      </c>
      <c r="IV10" s="1">
        <f t="shared" si="93"/>
        <v>109</v>
      </c>
      <c r="IW10" s="1">
        <v>109</v>
      </c>
      <c r="IX10" s="1">
        <f t="shared" si="94"/>
        <v>0</v>
      </c>
      <c r="IY10" s="1">
        <v>13</v>
      </c>
      <c r="IZ10" s="1">
        <v>15</v>
      </c>
      <c r="JA10" s="1">
        <f t="shared" si="95"/>
        <v>0</v>
      </c>
      <c r="JB10" s="1">
        <v>100</v>
      </c>
      <c r="JC10" s="1">
        <v>0</v>
      </c>
      <c r="JD10" s="1">
        <f t="shared" si="96"/>
        <v>100</v>
      </c>
      <c r="JE10" s="1">
        <v>100</v>
      </c>
      <c r="JF10" s="1">
        <f t="shared" si="97"/>
        <v>0</v>
      </c>
      <c r="JG10" s="1">
        <v>13</v>
      </c>
      <c r="JH10" s="1">
        <v>15</v>
      </c>
      <c r="JI10" s="1">
        <f t="shared" si="98"/>
        <v>0</v>
      </c>
      <c r="JJ10" s="1">
        <v>100</v>
      </c>
      <c r="JK10" s="1">
        <v>0</v>
      </c>
      <c r="JL10" s="1">
        <f t="shared" si="99"/>
        <v>100</v>
      </c>
      <c r="JM10" s="1">
        <v>100</v>
      </c>
      <c r="JN10" s="1">
        <f t="shared" si="100"/>
        <v>0</v>
      </c>
      <c r="JO10" s="1">
        <v>13</v>
      </c>
      <c r="JP10" s="1">
        <v>15</v>
      </c>
      <c r="JQ10" s="1">
        <f t="shared" si="101"/>
        <v>0</v>
      </c>
      <c r="JR10" s="1">
        <v>100</v>
      </c>
      <c r="JS10" s="1">
        <v>0</v>
      </c>
      <c r="JT10" s="1">
        <f t="shared" si="102"/>
        <v>100</v>
      </c>
      <c r="JU10" s="1">
        <v>100</v>
      </c>
      <c r="JV10" s="1">
        <f t="shared" si="103"/>
        <v>0</v>
      </c>
      <c r="JW10" s="1">
        <v>13</v>
      </c>
      <c r="JX10" s="1">
        <v>15</v>
      </c>
      <c r="JY10" s="1">
        <f t="shared" si="104"/>
        <v>0</v>
      </c>
      <c r="JZ10" s="1">
        <v>100</v>
      </c>
      <c r="KA10" s="1">
        <v>7</v>
      </c>
      <c r="KB10" s="1">
        <f t="shared" si="105"/>
        <v>93</v>
      </c>
      <c r="KC10" s="1">
        <v>90</v>
      </c>
      <c r="KD10" s="1">
        <f t="shared" si="106"/>
        <v>3</v>
      </c>
      <c r="KE10" s="1">
        <v>13</v>
      </c>
      <c r="KF10" s="1">
        <v>15</v>
      </c>
      <c r="KG10" s="1">
        <f t="shared" si="107"/>
        <v>3</v>
      </c>
      <c r="KH10" s="1">
        <v>100</v>
      </c>
      <c r="KI10" s="1">
        <v>7</v>
      </c>
      <c r="KJ10" s="1">
        <f t="shared" si="108"/>
        <v>96</v>
      </c>
      <c r="KK10" s="1">
        <v>90</v>
      </c>
      <c r="KL10" s="1">
        <f t="shared" si="109"/>
        <v>6</v>
      </c>
      <c r="KM10" s="1">
        <v>13</v>
      </c>
      <c r="KN10" s="1">
        <v>15</v>
      </c>
      <c r="KO10" s="1">
        <f t="shared" si="110"/>
        <v>6</v>
      </c>
      <c r="KP10" s="1">
        <v>90</v>
      </c>
      <c r="KQ10" s="1">
        <v>2</v>
      </c>
      <c r="KR10" s="1">
        <f t="shared" si="111"/>
        <v>94</v>
      </c>
      <c r="KS10" s="1">
        <v>90</v>
      </c>
      <c r="KT10" s="1">
        <f t="shared" si="112"/>
        <v>4</v>
      </c>
      <c r="KU10" s="1">
        <v>13</v>
      </c>
      <c r="KV10" s="1">
        <v>15</v>
      </c>
      <c r="KW10" s="1">
        <f t="shared" si="113"/>
        <v>4</v>
      </c>
      <c r="KX10" s="1">
        <v>100</v>
      </c>
      <c r="KY10" s="1">
        <v>2</v>
      </c>
      <c r="KZ10" s="1">
        <f t="shared" si="114"/>
        <v>102</v>
      </c>
      <c r="LA10" s="1">
        <v>76</v>
      </c>
      <c r="LB10" s="1">
        <f t="shared" si="115"/>
        <v>26</v>
      </c>
      <c r="LC10" s="1">
        <v>13</v>
      </c>
      <c r="LD10" s="1">
        <v>15</v>
      </c>
      <c r="LE10" s="1">
        <f t="shared" si="116"/>
        <v>26</v>
      </c>
      <c r="LF10" s="1">
        <v>80</v>
      </c>
      <c r="LG10" s="1">
        <v>0</v>
      </c>
      <c r="LH10" s="1">
        <f t="shared" si="117"/>
        <v>106</v>
      </c>
      <c r="LI10" s="1">
        <v>92</v>
      </c>
      <c r="LJ10" s="1">
        <f t="shared" si="118"/>
        <v>14</v>
      </c>
      <c r="LK10" s="1">
        <v>13</v>
      </c>
      <c r="LL10" s="1">
        <v>15</v>
      </c>
      <c r="LM10" s="1">
        <f t="shared" si="119"/>
        <v>14</v>
      </c>
      <c r="LN10" s="1">
        <v>80</v>
      </c>
      <c r="LO10" s="1">
        <v>0</v>
      </c>
      <c r="LP10" s="1">
        <f t="shared" si="120"/>
        <v>94</v>
      </c>
      <c r="LQ10" s="1">
        <v>77</v>
      </c>
      <c r="LR10" s="1">
        <f t="shared" si="121"/>
        <v>17</v>
      </c>
      <c r="LS10" s="1">
        <v>13</v>
      </c>
      <c r="LT10" s="1">
        <v>15</v>
      </c>
      <c r="LU10" s="1">
        <f t="shared" si="122"/>
        <v>17</v>
      </c>
      <c r="LV10" s="1">
        <v>90</v>
      </c>
      <c r="LW10" s="1">
        <v>0</v>
      </c>
      <c r="LX10" s="1">
        <f t="shared" si="123"/>
        <v>107</v>
      </c>
      <c r="LY10" s="1">
        <v>100</v>
      </c>
      <c r="LZ10" s="1">
        <f t="shared" si="124"/>
        <v>7</v>
      </c>
      <c r="MA10" s="1">
        <v>13</v>
      </c>
      <c r="MB10" s="1">
        <v>15</v>
      </c>
      <c r="MC10" s="1">
        <f t="shared" si="125"/>
        <v>7</v>
      </c>
      <c r="MD10" s="1">
        <v>100</v>
      </c>
      <c r="ME10" s="1">
        <v>0</v>
      </c>
      <c r="MF10" s="1">
        <f t="shared" si="126"/>
        <v>107</v>
      </c>
      <c r="MG10" s="1">
        <v>98</v>
      </c>
      <c r="MH10" s="1">
        <f t="shared" si="127"/>
        <v>9</v>
      </c>
      <c r="MI10" s="1">
        <v>13</v>
      </c>
      <c r="MJ10" s="1">
        <v>15</v>
      </c>
      <c r="MK10" s="1">
        <f t="shared" si="128"/>
        <v>9</v>
      </c>
      <c r="ML10" s="1">
        <v>90</v>
      </c>
      <c r="MM10" s="1">
        <v>0</v>
      </c>
      <c r="MN10" s="1">
        <f t="shared" si="129"/>
        <v>99</v>
      </c>
      <c r="MO10" s="1">
        <v>98</v>
      </c>
      <c r="MP10" s="1">
        <f t="shared" si="130"/>
        <v>1</v>
      </c>
      <c r="MQ10" s="1">
        <v>13</v>
      </c>
      <c r="MR10" s="1">
        <v>15</v>
      </c>
      <c r="MS10" s="1">
        <f t="shared" si="131"/>
        <v>1</v>
      </c>
      <c r="MT10" s="1">
        <v>100</v>
      </c>
      <c r="MU10" s="1">
        <v>0</v>
      </c>
      <c r="MV10" s="1">
        <f t="shared" si="132"/>
        <v>101</v>
      </c>
      <c r="MW10" s="1">
        <v>98</v>
      </c>
      <c r="MX10" s="1">
        <f t="shared" si="133"/>
        <v>3</v>
      </c>
      <c r="MY10" s="1">
        <v>13</v>
      </c>
      <c r="MZ10" s="1">
        <v>15</v>
      </c>
      <c r="NA10" s="1">
        <f t="shared" si="134"/>
        <v>3</v>
      </c>
      <c r="NB10" s="1">
        <v>95</v>
      </c>
      <c r="NC10" s="1">
        <v>0</v>
      </c>
      <c r="ND10" s="1">
        <f t="shared" si="135"/>
        <v>98</v>
      </c>
      <c r="NE10" s="1">
        <v>90</v>
      </c>
      <c r="NF10" s="1">
        <f t="shared" si="136"/>
        <v>8</v>
      </c>
      <c r="NG10" s="1">
        <v>13</v>
      </c>
      <c r="NH10" s="1">
        <v>15</v>
      </c>
      <c r="NI10" s="1">
        <f t="shared" si="137"/>
        <v>8</v>
      </c>
      <c r="NJ10" s="1">
        <v>90</v>
      </c>
      <c r="NK10" s="1">
        <v>0</v>
      </c>
      <c r="NL10" s="1">
        <f t="shared" si="138"/>
        <v>98</v>
      </c>
      <c r="NM10" s="1">
        <v>94</v>
      </c>
      <c r="NN10" s="1">
        <f t="shared" si="139"/>
        <v>4</v>
      </c>
      <c r="NO10" s="1">
        <v>13</v>
      </c>
      <c r="NP10" s="1">
        <v>15</v>
      </c>
      <c r="NQ10" s="1">
        <f t="shared" si="140"/>
        <v>4</v>
      </c>
      <c r="NR10" s="1">
        <v>90</v>
      </c>
      <c r="NS10" s="1">
        <v>6</v>
      </c>
      <c r="NT10" s="1">
        <f t="shared" si="141"/>
        <v>88</v>
      </c>
      <c r="NU10" s="1">
        <v>80</v>
      </c>
      <c r="NV10" s="1">
        <f t="shared" si="142"/>
        <v>8</v>
      </c>
      <c r="NW10" s="1">
        <v>13</v>
      </c>
      <c r="NX10" s="1">
        <v>15</v>
      </c>
      <c r="NY10" s="1">
        <f t="shared" si="143"/>
        <v>8</v>
      </c>
      <c r="NZ10" s="1">
        <v>90</v>
      </c>
      <c r="OA10" s="1">
        <v>6</v>
      </c>
      <c r="OB10" s="1">
        <f t="shared" si="144"/>
        <v>92</v>
      </c>
      <c r="OC10" s="1">
        <v>80</v>
      </c>
      <c r="OD10" s="1">
        <f t="shared" si="145"/>
        <v>12</v>
      </c>
      <c r="OE10" s="1">
        <v>13</v>
      </c>
      <c r="OF10" s="1">
        <v>15</v>
      </c>
      <c r="OG10" s="1">
        <f t="shared" si="146"/>
        <v>12</v>
      </c>
      <c r="OH10" s="1">
        <v>90</v>
      </c>
      <c r="OI10" s="1">
        <v>0</v>
      </c>
      <c r="OJ10" s="1">
        <f t="shared" si="147"/>
        <v>102</v>
      </c>
      <c r="OK10" s="1">
        <v>77</v>
      </c>
      <c r="OL10" s="1">
        <f t="shared" si="148"/>
        <v>25</v>
      </c>
      <c r="OM10" s="1">
        <v>13</v>
      </c>
      <c r="ON10" s="1">
        <v>15</v>
      </c>
      <c r="OO10" s="1">
        <f t="shared" si="149"/>
        <v>25</v>
      </c>
      <c r="OP10" s="1">
        <v>100</v>
      </c>
      <c r="OQ10" s="1">
        <v>0</v>
      </c>
      <c r="OR10" s="1">
        <f t="shared" si="150"/>
        <v>125</v>
      </c>
      <c r="OS10" s="1">
        <v>110</v>
      </c>
      <c r="OT10" s="1">
        <f t="shared" si="151"/>
        <v>15</v>
      </c>
      <c r="OU10" s="1">
        <v>13</v>
      </c>
      <c r="OV10" s="1">
        <v>15</v>
      </c>
      <c r="OW10" s="1">
        <f t="shared" si="152"/>
        <v>15</v>
      </c>
      <c r="OX10" s="1">
        <v>90</v>
      </c>
      <c r="OY10" s="1">
        <v>0</v>
      </c>
      <c r="OZ10" s="1">
        <f t="shared" si="153"/>
        <v>105</v>
      </c>
      <c r="PA10" s="1">
        <v>100</v>
      </c>
      <c r="PB10" s="1">
        <f t="shared" si="154"/>
        <v>5</v>
      </c>
      <c r="PC10" s="1">
        <v>13</v>
      </c>
      <c r="PD10" s="1">
        <v>15</v>
      </c>
      <c r="PE10" s="1">
        <f t="shared" si="155"/>
        <v>5</v>
      </c>
      <c r="PF10" s="1">
        <v>90</v>
      </c>
      <c r="PG10" s="1">
        <v>4</v>
      </c>
      <c r="PH10" s="1">
        <f t="shared" si="156"/>
        <v>91</v>
      </c>
      <c r="PI10" s="1">
        <v>80</v>
      </c>
      <c r="PJ10" s="1">
        <f t="shared" si="157"/>
        <v>11</v>
      </c>
      <c r="PK10" s="1">
        <v>13</v>
      </c>
      <c r="PL10" s="1">
        <v>15</v>
      </c>
      <c r="PM10" s="1">
        <f t="shared" si="158"/>
        <v>11</v>
      </c>
      <c r="PN10" s="1">
        <v>90</v>
      </c>
      <c r="PO10" s="1">
        <v>0</v>
      </c>
      <c r="PP10" s="1">
        <f t="shared" si="159"/>
        <v>101</v>
      </c>
      <c r="PQ10" s="1">
        <v>100</v>
      </c>
      <c r="PR10" s="1">
        <f t="shared" si="160"/>
        <v>1</v>
      </c>
      <c r="PS10" s="1">
        <v>13</v>
      </c>
      <c r="PT10" s="1">
        <v>15</v>
      </c>
      <c r="PU10" s="1">
        <f t="shared" si="161"/>
        <v>1</v>
      </c>
      <c r="PV10" s="1">
        <v>100</v>
      </c>
      <c r="PW10" s="1">
        <v>5</v>
      </c>
      <c r="PX10" s="1">
        <f t="shared" si="162"/>
        <v>96</v>
      </c>
      <c r="PY10" s="1">
        <v>96</v>
      </c>
      <c r="PZ10" s="1">
        <f t="shared" si="163"/>
        <v>0</v>
      </c>
      <c r="QA10" s="1">
        <v>13</v>
      </c>
      <c r="QB10" s="1">
        <v>15</v>
      </c>
      <c r="QC10" s="1">
        <f t="shared" si="164"/>
        <v>0</v>
      </c>
      <c r="QD10" s="1">
        <v>110</v>
      </c>
      <c r="QE10" s="1">
        <v>0</v>
      </c>
      <c r="QF10" s="1">
        <f t="shared" si="165"/>
        <v>110</v>
      </c>
      <c r="QG10" s="1">
        <v>76</v>
      </c>
      <c r="QH10" s="1">
        <f t="shared" si="166"/>
        <v>34</v>
      </c>
      <c r="QI10" s="1">
        <v>13</v>
      </c>
      <c r="QJ10" s="1">
        <v>15</v>
      </c>
      <c r="QK10" s="1">
        <f t="shared" si="167"/>
        <v>34</v>
      </c>
      <c r="QL10" s="1">
        <v>90</v>
      </c>
      <c r="QM10" s="1">
        <v>0</v>
      </c>
      <c r="QN10" s="1">
        <f t="shared" si="168"/>
        <v>124</v>
      </c>
      <c r="QO10" s="1">
        <v>89</v>
      </c>
      <c r="QP10" s="1">
        <f t="shared" si="169"/>
        <v>35</v>
      </c>
      <c r="QQ10" s="1">
        <v>13</v>
      </c>
      <c r="QR10" s="1">
        <v>15</v>
      </c>
      <c r="QS10" s="1">
        <f t="shared" si="170"/>
        <v>35</v>
      </c>
      <c r="QT10" s="1">
        <v>70</v>
      </c>
      <c r="QU10" s="1">
        <v>0</v>
      </c>
      <c r="QV10" s="1">
        <f t="shared" si="171"/>
        <v>105</v>
      </c>
      <c r="QW10" s="1">
        <v>105</v>
      </c>
      <c r="QX10" s="1">
        <f t="shared" si="172"/>
        <v>0</v>
      </c>
      <c r="QY10" s="1">
        <v>13</v>
      </c>
      <c r="QZ10" s="1">
        <v>15</v>
      </c>
      <c r="RA10" s="1">
        <f t="shared" si="173"/>
        <v>0</v>
      </c>
      <c r="RB10" s="1">
        <v>100</v>
      </c>
      <c r="RC10" s="1">
        <v>0</v>
      </c>
      <c r="RD10" s="1">
        <f t="shared" si="174"/>
        <v>100</v>
      </c>
      <c r="RE10" s="1">
        <v>90</v>
      </c>
      <c r="RF10" s="1">
        <f t="shared" si="175"/>
        <v>10</v>
      </c>
      <c r="RG10" s="1">
        <v>13</v>
      </c>
      <c r="RH10" s="1">
        <v>15</v>
      </c>
      <c r="RI10" s="1">
        <f t="shared" si="176"/>
        <v>10</v>
      </c>
      <c r="RJ10" s="1">
        <v>100</v>
      </c>
      <c r="RK10" s="1">
        <v>2</v>
      </c>
      <c r="RL10" s="1">
        <f t="shared" si="177"/>
        <v>108</v>
      </c>
      <c r="RM10" s="1">
        <v>105</v>
      </c>
      <c r="RN10" s="1">
        <f t="shared" si="178"/>
        <v>3</v>
      </c>
      <c r="RO10" s="1">
        <v>13</v>
      </c>
      <c r="RP10" s="1">
        <v>15</v>
      </c>
      <c r="RQ10" s="1">
        <f t="shared" si="179"/>
        <v>3</v>
      </c>
      <c r="RR10" s="1">
        <v>120</v>
      </c>
      <c r="RS10" s="1">
        <v>0</v>
      </c>
      <c r="RT10" s="1">
        <f t="shared" si="180"/>
        <v>123</v>
      </c>
      <c r="RU10" s="1">
        <v>120</v>
      </c>
      <c r="RV10" s="1">
        <f t="shared" si="181"/>
        <v>3</v>
      </c>
      <c r="RW10" s="1">
        <v>13</v>
      </c>
      <c r="RX10" s="1">
        <v>15</v>
      </c>
      <c r="RY10" s="1">
        <f t="shared" si="182"/>
        <v>3</v>
      </c>
      <c r="RZ10" s="1">
        <v>110</v>
      </c>
      <c r="SA10" s="1">
        <v>0</v>
      </c>
      <c r="SB10" s="1">
        <f t="shared" si="183"/>
        <v>113</v>
      </c>
      <c r="SC10" s="1">
        <v>113</v>
      </c>
      <c r="SD10" s="1">
        <f t="shared" si="184"/>
        <v>0</v>
      </c>
      <c r="SE10" s="1">
        <v>13</v>
      </c>
      <c r="SF10" s="1">
        <v>15</v>
      </c>
      <c r="SG10" s="1">
        <f t="shared" si="185"/>
        <v>0</v>
      </c>
      <c r="SH10" s="1">
        <v>130</v>
      </c>
      <c r="SI10" s="1">
        <v>7</v>
      </c>
      <c r="SJ10" s="1">
        <f t="shared" si="186"/>
        <v>123</v>
      </c>
      <c r="SK10" s="1">
        <v>123</v>
      </c>
      <c r="SL10" s="1">
        <f t="shared" si="187"/>
        <v>0</v>
      </c>
      <c r="SM10" s="1">
        <v>13</v>
      </c>
      <c r="SN10" s="1">
        <v>15</v>
      </c>
      <c r="SO10" s="1">
        <f t="shared" si="188"/>
        <v>0</v>
      </c>
      <c r="SP10" s="1">
        <v>110</v>
      </c>
      <c r="SQ10" s="1">
        <v>7</v>
      </c>
      <c r="SR10" s="1">
        <f t="shared" si="189"/>
        <v>103</v>
      </c>
      <c r="SS10" s="1">
        <v>90</v>
      </c>
      <c r="ST10" s="1">
        <f t="shared" si="190"/>
        <v>13</v>
      </c>
      <c r="SU10" s="1">
        <v>13</v>
      </c>
      <c r="SV10" s="1">
        <v>15</v>
      </c>
      <c r="SW10" s="1">
        <f t="shared" si="191"/>
        <v>13</v>
      </c>
      <c r="SX10" s="1">
        <v>110</v>
      </c>
      <c r="SY10" s="1">
        <v>7</v>
      </c>
      <c r="SZ10" s="1">
        <f t="shared" si="192"/>
        <v>116</v>
      </c>
      <c r="TA10" s="1">
        <v>86</v>
      </c>
      <c r="TB10" s="1">
        <f t="shared" si="193"/>
        <v>30</v>
      </c>
      <c r="TC10" s="1">
        <v>13</v>
      </c>
      <c r="TD10" s="1">
        <v>15</v>
      </c>
      <c r="TE10" s="1">
        <f t="shared" si="194"/>
        <v>30</v>
      </c>
      <c r="TF10" s="1">
        <v>90</v>
      </c>
      <c r="TG10" s="1">
        <v>0</v>
      </c>
      <c r="TH10" s="1">
        <f t="shared" si="195"/>
        <v>120</v>
      </c>
      <c r="TI10" s="1">
        <v>115</v>
      </c>
      <c r="TJ10" s="1">
        <f t="shared" si="196"/>
        <v>5</v>
      </c>
      <c r="TK10" s="1">
        <v>13</v>
      </c>
      <c r="TL10" s="1">
        <v>15</v>
      </c>
      <c r="TM10" s="1">
        <f t="shared" si="197"/>
        <v>5</v>
      </c>
      <c r="TN10" s="1">
        <v>100</v>
      </c>
      <c r="TO10" s="1">
        <v>9</v>
      </c>
      <c r="TP10" s="1">
        <f t="shared" si="198"/>
        <v>96</v>
      </c>
      <c r="TQ10" s="1">
        <v>90</v>
      </c>
      <c r="TR10" s="1">
        <f t="shared" si="199"/>
        <v>6</v>
      </c>
      <c r="TS10" s="1">
        <v>13</v>
      </c>
      <c r="TT10" s="1">
        <v>15</v>
      </c>
      <c r="TU10" s="1">
        <f t="shared" si="200"/>
        <v>6</v>
      </c>
      <c r="TV10" s="1">
        <v>105</v>
      </c>
      <c r="TW10" s="1">
        <v>0</v>
      </c>
      <c r="TX10" s="1">
        <f t="shared" si="201"/>
        <v>111</v>
      </c>
      <c r="TY10" s="1">
        <v>100</v>
      </c>
      <c r="TZ10" s="1">
        <f t="shared" si="202"/>
        <v>11</v>
      </c>
      <c r="UA10" s="1">
        <v>13</v>
      </c>
      <c r="UB10" s="1">
        <v>15</v>
      </c>
      <c r="UC10" s="1">
        <f t="shared" si="203"/>
        <v>11</v>
      </c>
      <c r="UD10" s="1">
        <v>100</v>
      </c>
      <c r="UE10" s="1">
        <v>3</v>
      </c>
      <c r="UF10" s="1">
        <f t="shared" si="204"/>
        <v>108</v>
      </c>
      <c r="UG10" s="1">
        <v>90</v>
      </c>
      <c r="UH10" s="1">
        <f t="shared" si="205"/>
        <v>18</v>
      </c>
      <c r="UI10" s="1">
        <v>13</v>
      </c>
      <c r="UJ10" s="1">
        <v>15</v>
      </c>
      <c r="UK10" s="1">
        <f t="shared" si="206"/>
        <v>18</v>
      </c>
      <c r="UL10" s="1">
        <v>90</v>
      </c>
      <c r="UM10" s="1">
        <v>0</v>
      </c>
      <c r="UN10" s="1">
        <f t="shared" si="207"/>
        <v>108</v>
      </c>
      <c r="UO10" s="1">
        <v>80</v>
      </c>
      <c r="UP10" s="1">
        <f t="shared" si="208"/>
        <v>28</v>
      </c>
      <c r="UQ10" s="1">
        <v>13</v>
      </c>
      <c r="UR10" s="1">
        <v>15</v>
      </c>
      <c r="US10" s="1">
        <f t="shared" si="209"/>
        <v>28</v>
      </c>
      <c r="UT10" s="1">
        <v>80</v>
      </c>
      <c r="UU10" s="1">
        <v>0</v>
      </c>
      <c r="UV10" s="1">
        <f t="shared" si="210"/>
        <v>108</v>
      </c>
      <c r="UW10" s="1">
        <v>90</v>
      </c>
      <c r="UX10" s="1">
        <f t="shared" si="211"/>
        <v>18</v>
      </c>
      <c r="UY10" s="1">
        <v>13</v>
      </c>
      <c r="UZ10" s="1">
        <v>15</v>
      </c>
      <c r="VA10" s="1">
        <f t="shared" si="212"/>
        <v>18</v>
      </c>
      <c r="VB10" s="1">
        <v>80</v>
      </c>
      <c r="VC10" s="1">
        <v>0</v>
      </c>
      <c r="VD10" s="1">
        <f t="shared" si="213"/>
        <v>98</v>
      </c>
      <c r="VE10" s="1">
        <v>98</v>
      </c>
      <c r="VF10" s="1">
        <f t="shared" si="214"/>
        <v>0</v>
      </c>
      <c r="VG10" s="1">
        <v>13</v>
      </c>
      <c r="VH10" s="1">
        <v>15</v>
      </c>
      <c r="VI10" s="1">
        <f t="shared" si="215"/>
        <v>0</v>
      </c>
      <c r="VJ10" s="1">
        <v>102</v>
      </c>
      <c r="VK10" s="1">
        <v>0</v>
      </c>
      <c r="VL10" s="1">
        <f t="shared" si="216"/>
        <v>102</v>
      </c>
      <c r="VM10" s="1">
        <v>100</v>
      </c>
      <c r="VN10" s="1">
        <f t="shared" si="217"/>
        <v>2</v>
      </c>
      <c r="VO10" s="1">
        <v>13</v>
      </c>
      <c r="VP10" s="1">
        <v>15</v>
      </c>
      <c r="VQ10" s="1">
        <f t="shared" si="218"/>
        <v>2</v>
      </c>
      <c r="VR10" s="1">
        <v>102</v>
      </c>
      <c r="VS10" s="1">
        <v>0</v>
      </c>
      <c r="VT10" s="1">
        <f t="shared" si="219"/>
        <v>104</v>
      </c>
      <c r="VU10" s="1">
        <v>80</v>
      </c>
      <c r="VV10" s="1">
        <f t="shared" si="220"/>
        <v>24</v>
      </c>
      <c r="VW10" s="1">
        <v>13</v>
      </c>
      <c r="VX10" s="1">
        <v>15</v>
      </c>
      <c r="VY10" s="1">
        <f t="shared" si="221"/>
        <v>24</v>
      </c>
      <c r="VZ10" s="1">
        <v>80</v>
      </c>
      <c r="WA10" s="1">
        <v>9</v>
      </c>
      <c r="WB10" s="1">
        <f t="shared" si="222"/>
        <v>95</v>
      </c>
      <c r="WC10" s="1">
        <v>95</v>
      </c>
      <c r="WD10" s="1">
        <f t="shared" si="223"/>
        <v>0</v>
      </c>
      <c r="WE10" s="1">
        <v>13</v>
      </c>
      <c r="WF10" s="1">
        <v>15</v>
      </c>
      <c r="WG10" s="1">
        <f t="shared" si="224"/>
        <v>0</v>
      </c>
      <c r="WH10" s="1">
        <v>88</v>
      </c>
      <c r="WI10" s="1">
        <v>9</v>
      </c>
      <c r="WJ10" s="1">
        <f t="shared" si="225"/>
        <v>79</v>
      </c>
      <c r="WK10" s="1">
        <v>79</v>
      </c>
      <c r="WL10" s="1">
        <f t="shared" si="226"/>
        <v>0</v>
      </c>
      <c r="WM10" s="1">
        <v>13</v>
      </c>
      <c r="WN10" s="1">
        <v>15</v>
      </c>
      <c r="WO10" s="1">
        <f t="shared" si="227"/>
        <v>0</v>
      </c>
      <c r="WP10" s="1">
        <v>90</v>
      </c>
      <c r="WQ10" s="1">
        <v>0</v>
      </c>
      <c r="WR10" s="1">
        <f t="shared" si="228"/>
        <v>90</v>
      </c>
      <c r="WS10" s="1">
        <v>90</v>
      </c>
      <c r="WT10" s="1">
        <f t="shared" si="229"/>
        <v>0</v>
      </c>
      <c r="WU10" s="1">
        <v>13</v>
      </c>
      <c r="WV10" s="1">
        <v>15</v>
      </c>
      <c r="WW10" s="1">
        <f t="shared" si="230"/>
        <v>0</v>
      </c>
      <c r="WX10" s="1">
        <v>102</v>
      </c>
      <c r="WY10" s="1">
        <v>0</v>
      </c>
      <c r="WZ10" s="1">
        <f t="shared" si="231"/>
        <v>102</v>
      </c>
      <c r="XA10" s="1">
        <v>96</v>
      </c>
      <c r="XB10" s="1">
        <f t="shared" si="232"/>
        <v>6</v>
      </c>
      <c r="XC10" s="1">
        <v>13</v>
      </c>
      <c r="XD10" s="1">
        <v>15</v>
      </c>
      <c r="XE10" s="1">
        <f t="shared" si="233"/>
        <v>6</v>
      </c>
      <c r="XF10" s="1">
        <v>100</v>
      </c>
      <c r="XG10" s="1">
        <v>4</v>
      </c>
      <c r="XH10" s="1">
        <f t="shared" si="234"/>
        <v>102</v>
      </c>
      <c r="XI10" s="1">
        <v>100</v>
      </c>
      <c r="XJ10" s="1">
        <f t="shared" si="235"/>
        <v>2</v>
      </c>
      <c r="XK10" s="1">
        <v>13</v>
      </c>
      <c r="XL10" s="1">
        <v>15</v>
      </c>
      <c r="XM10" s="1">
        <f t="shared" si="236"/>
        <v>2</v>
      </c>
      <c r="XN10" s="1">
        <v>90</v>
      </c>
      <c r="XO10" s="1">
        <v>0</v>
      </c>
      <c r="XP10" s="1">
        <f t="shared" si="237"/>
        <v>92</v>
      </c>
      <c r="XQ10" s="1">
        <v>92</v>
      </c>
      <c r="XR10" s="1">
        <f t="shared" si="238"/>
        <v>0</v>
      </c>
    </row>
    <row r="11" spans="1:642" x14ac:dyDescent="0.35">
      <c r="A11">
        <f t="shared" si="239"/>
        <v>9</v>
      </c>
      <c r="B11" t="s">
        <v>15</v>
      </c>
      <c r="C11" s="1">
        <v>8</v>
      </c>
      <c r="D11" s="1">
        <v>10</v>
      </c>
      <c r="E11" s="1">
        <v>0</v>
      </c>
      <c r="F11" s="1">
        <v>80</v>
      </c>
      <c r="G11" s="1">
        <v>0</v>
      </c>
      <c r="H11" s="1">
        <f t="shared" si="0"/>
        <v>80</v>
      </c>
      <c r="I11" s="1">
        <v>75</v>
      </c>
      <c r="J11" s="1">
        <f t="shared" si="1"/>
        <v>5</v>
      </c>
      <c r="K11" s="1">
        <v>8</v>
      </c>
      <c r="L11" s="1">
        <v>10</v>
      </c>
      <c r="M11" s="1">
        <f t="shared" si="2"/>
        <v>5</v>
      </c>
      <c r="N11" s="1">
        <v>80</v>
      </c>
      <c r="O11" s="1">
        <v>0</v>
      </c>
      <c r="P11" s="1">
        <f t="shared" si="3"/>
        <v>85</v>
      </c>
      <c r="Q11" s="1">
        <v>85</v>
      </c>
      <c r="R11" s="1">
        <f t="shared" si="4"/>
        <v>0</v>
      </c>
      <c r="S11" s="1">
        <v>8</v>
      </c>
      <c r="T11" s="1">
        <v>10</v>
      </c>
      <c r="U11" s="1">
        <f t="shared" si="5"/>
        <v>0</v>
      </c>
      <c r="V11" s="1">
        <v>80</v>
      </c>
      <c r="W11" s="1">
        <v>7</v>
      </c>
      <c r="X11" s="1">
        <f t="shared" si="6"/>
        <v>73</v>
      </c>
      <c r="Y11" s="1">
        <v>70</v>
      </c>
      <c r="Z11" s="1">
        <f t="shared" si="7"/>
        <v>3</v>
      </c>
      <c r="AA11" s="1">
        <v>8</v>
      </c>
      <c r="AB11" s="1">
        <v>10</v>
      </c>
      <c r="AC11" s="1">
        <f t="shared" si="8"/>
        <v>3</v>
      </c>
      <c r="AD11" s="1">
        <v>80</v>
      </c>
      <c r="AE11" s="1">
        <v>0</v>
      </c>
      <c r="AF11" s="1">
        <f t="shared" si="9"/>
        <v>83</v>
      </c>
      <c r="AG11" s="1">
        <v>80</v>
      </c>
      <c r="AH11" s="1">
        <f t="shared" si="10"/>
        <v>3</v>
      </c>
      <c r="AI11" s="1">
        <v>8</v>
      </c>
      <c r="AJ11" s="1">
        <v>10</v>
      </c>
      <c r="AK11" s="1">
        <f t="shared" si="11"/>
        <v>3</v>
      </c>
      <c r="AL11" s="1">
        <v>80</v>
      </c>
      <c r="AM11" s="1">
        <v>3</v>
      </c>
      <c r="AN11" s="1">
        <f t="shared" si="12"/>
        <v>80</v>
      </c>
      <c r="AO11" s="1">
        <v>65</v>
      </c>
      <c r="AP11" s="1">
        <f t="shared" si="13"/>
        <v>15</v>
      </c>
      <c r="AQ11" s="1">
        <v>8</v>
      </c>
      <c r="AR11" s="1">
        <v>10</v>
      </c>
      <c r="AS11" s="1">
        <f t="shared" si="14"/>
        <v>15</v>
      </c>
      <c r="AT11" s="1">
        <v>80</v>
      </c>
      <c r="AU11" s="1">
        <v>7</v>
      </c>
      <c r="AV11" s="1">
        <f t="shared" si="15"/>
        <v>88</v>
      </c>
      <c r="AW11" s="1">
        <v>85</v>
      </c>
      <c r="AX11" s="1">
        <f t="shared" si="16"/>
        <v>3</v>
      </c>
      <c r="AY11" s="1">
        <v>8</v>
      </c>
      <c r="AZ11" s="1">
        <v>10</v>
      </c>
      <c r="BA11" s="1">
        <f t="shared" si="17"/>
        <v>3</v>
      </c>
      <c r="BB11" s="1">
        <v>80</v>
      </c>
      <c r="BC11" s="1">
        <v>0</v>
      </c>
      <c r="BD11" s="1">
        <f t="shared" si="18"/>
        <v>83</v>
      </c>
      <c r="BE11" s="1">
        <v>80</v>
      </c>
      <c r="BF11" s="1">
        <f t="shared" si="19"/>
        <v>3</v>
      </c>
      <c r="BG11" s="1">
        <v>8</v>
      </c>
      <c r="BH11" s="1">
        <v>10</v>
      </c>
      <c r="BI11" s="1">
        <f t="shared" si="20"/>
        <v>3</v>
      </c>
      <c r="BJ11" s="1">
        <v>80</v>
      </c>
      <c r="BK11" s="1">
        <v>0</v>
      </c>
      <c r="BL11" s="1">
        <f t="shared" si="21"/>
        <v>83</v>
      </c>
      <c r="BM11" s="1">
        <v>80</v>
      </c>
      <c r="BN11" s="1">
        <f t="shared" si="22"/>
        <v>3</v>
      </c>
      <c r="BO11" s="1">
        <v>8</v>
      </c>
      <c r="BP11" s="1">
        <v>10</v>
      </c>
      <c r="BQ11" s="1">
        <f t="shared" si="23"/>
        <v>3</v>
      </c>
      <c r="BR11" s="1">
        <v>80</v>
      </c>
      <c r="BS11" s="1">
        <v>5</v>
      </c>
      <c r="BT11" s="1">
        <f t="shared" si="24"/>
        <v>78</v>
      </c>
      <c r="BU11" s="1">
        <v>75</v>
      </c>
      <c r="BV11" s="1">
        <f t="shared" si="25"/>
        <v>3</v>
      </c>
      <c r="BW11" s="1">
        <v>8</v>
      </c>
      <c r="BX11" s="1">
        <v>10</v>
      </c>
      <c r="BY11" s="1">
        <f t="shared" si="26"/>
        <v>3</v>
      </c>
      <c r="BZ11" s="1">
        <v>80</v>
      </c>
      <c r="CA11" s="1">
        <v>5</v>
      </c>
      <c r="CB11" s="1">
        <f t="shared" si="27"/>
        <v>78</v>
      </c>
      <c r="CC11" s="1">
        <v>60</v>
      </c>
      <c r="CD11" s="1">
        <f t="shared" si="28"/>
        <v>18</v>
      </c>
      <c r="CE11" s="1">
        <v>8</v>
      </c>
      <c r="CF11" s="1">
        <v>10</v>
      </c>
      <c r="CG11" s="1">
        <f t="shared" si="29"/>
        <v>18</v>
      </c>
      <c r="CH11" s="1">
        <v>70</v>
      </c>
      <c r="CI11" s="1">
        <v>5</v>
      </c>
      <c r="CJ11" s="1">
        <f t="shared" si="30"/>
        <v>83</v>
      </c>
      <c r="CK11" s="1">
        <v>80</v>
      </c>
      <c r="CL11" s="1">
        <f t="shared" si="31"/>
        <v>3</v>
      </c>
      <c r="CM11" s="1">
        <v>8</v>
      </c>
      <c r="CN11" s="1">
        <v>10</v>
      </c>
      <c r="CO11" s="1">
        <f t="shared" si="32"/>
        <v>3</v>
      </c>
      <c r="CP11" s="1">
        <v>80</v>
      </c>
      <c r="CQ11" s="1">
        <v>0</v>
      </c>
      <c r="CR11" s="1">
        <f t="shared" si="33"/>
        <v>83</v>
      </c>
      <c r="CS11" s="1">
        <v>80</v>
      </c>
      <c r="CT11" s="1">
        <f t="shared" si="34"/>
        <v>3</v>
      </c>
      <c r="CU11" s="1">
        <v>8</v>
      </c>
      <c r="CV11" s="1">
        <v>10</v>
      </c>
      <c r="CW11" s="1">
        <f t="shared" si="35"/>
        <v>3</v>
      </c>
      <c r="CX11" s="1">
        <v>80</v>
      </c>
      <c r="CY11" s="1">
        <v>0</v>
      </c>
      <c r="CZ11" s="1">
        <f t="shared" si="36"/>
        <v>83</v>
      </c>
      <c r="DA11" s="1">
        <v>80</v>
      </c>
      <c r="DB11" s="1">
        <f t="shared" si="37"/>
        <v>3</v>
      </c>
      <c r="DC11" s="1">
        <v>8</v>
      </c>
      <c r="DD11" s="1">
        <v>10</v>
      </c>
      <c r="DE11" s="1">
        <f t="shared" si="38"/>
        <v>3</v>
      </c>
      <c r="DF11" s="1">
        <v>80</v>
      </c>
      <c r="DG11" s="1">
        <v>0</v>
      </c>
      <c r="DH11" s="1">
        <f t="shared" si="39"/>
        <v>83</v>
      </c>
      <c r="DI11" s="1">
        <v>80</v>
      </c>
      <c r="DJ11" s="1">
        <f t="shared" si="40"/>
        <v>3</v>
      </c>
      <c r="DK11" s="1">
        <v>8</v>
      </c>
      <c r="DL11" s="1">
        <v>10</v>
      </c>
      <c r="DM11" s="1">
        <f t="shared" si="41"/>
        <v>3</v>
      </c>
      <c r="DN11" s="1">
        <v>80</v>
      </c>
      <c r="DO11" s="1">
        <v>0</v>
      </c>
      <c r="DP11" s="1">
        <f t="shared" si="42"/>
        <v>83</v>
      </c>
      <c r="DQ11" s="1">
        <v>65</v>
      </c>
      <c r="DR11" s="1">
        <f t="shared" si="43"/>
        <v>18</v>
      </c>
      <c r="DS11" s="1">
        <v>8</v>
      </c>
      <c r="DT11" s="1">
        <v>10</v>
      </c>
      <c r="DU11" s="1">
        <f t="shared" si="44"/>
        <v>18</v>
      </c>
      <c r="DV11" s="1">
        <v>80</v>
      </c>
      <c r="DW11" s="1">
        <v>0</v>
      </c>
      <c r="DX11" s="1">
        <f t="shared" si="45"/>
        <v>98</v>
      </c>
      <c r="DY11" s="1">
        <v>90</v>
      </c>
      <c r="DZ11" s="1">
        <f t="shared" si="46"/>
        <v>8</v>
      </c>
      <c r="EA11" s="1">
        <v>8</v>
      </c>
      <c r="EB11" s="1">
        <v>10</v>
      </c>
      <c r="EC11" s="1">
        <f t="shared" si="47"/>
        <v>8</v>
      </c>
      <c r="ED11" s="1">
        <v>80</v>
      </c>
      <c r="EE11" s="1">
        <v>0</v>
      </c>
      <c r="EF11" s="1">
        <f t="shared" si="48"/>
        <v>88</v>
      </c>
      <c r="EG11" s="1">
        <v>85</v>
      </c>
      <c r="EH11" s="1">
        <f t="shared" si="49"/>
        <v>3</v>
      </c>
      <c r="EI11" s="1">
        <v>8</v>
      </c>
      <c r="EJ11" s="1">
        <v>10</v>
      </c>
      <c r="EK11" s="1">
        <f t="shared" si="50"/>
        <v>3</v>
      </c>
      <c r="EL11" s="1">
        <v>80</v>
      </c>
      <c r="EM11" s="1">
        <v>0</v>
      </c>
      <c r="EN11" s="1">
        <f t="shared" si="51"/>
        <v>83</v>
      </c>
      <c r="EO11" s="1">
        <v>80</v>
      </c>
      <c r="EP11" s="1">
        <f t="shared" si="52"/>
        <v>3</v>
      </c>
      <c r="EQ11" s="1">
        <v>8</v>
      </c>
      <c r="ER11" s="1">
        <v>10</v>
      </c>
      <c r="ES11" s="1">
        <f t="shared" si="53"/>
        <v>3</v>
      </c>
      <c r="ET11" s="1">
        <v>80</v>
      </c>
      <c r="EU11" s="1">
        <v>0</v>
      </c>
      <c r="EV11" s="1">
        <f t="shared" si="54"/>
        <v>83</v>
      </c>
      <c r="EW11" s="1">
        <v>83</v>
      </c>
      <c r="EX11" s="1">
        <f t="shared" si="55"/>
        <v>0</v>
      </c>
      <c r="EY11" s="1">
        <v>8</v>
      </c>
      <c r="EZ11" s="1">
        <v>10</v>
      </c>
      <c r="FA11" s="1">
        <f t="shared" si="56"/>
        <v>0</v>
      </c>
      <c r="FB11" s="1">
        <v>80</v>
      </c>
      <c r="FC11" s="1">
        <v>0</v>
      </c>
      <c r="FD11" s="1">
        <f t="shared" si="57"/>
        <v>80</v>
      </c>
      <c r="FE11" s="1">
        <v>80</v>
      </c>
      <c r="FF11" s="1">
        <f t="shared" si="58"/>
        <v>0</v>
      </c>
      <c r="FG11" s="1">
        <v>8</v>
      </c>
      <c r="FH11" s="1">
        <v>10</v>
      </c>
      <c r="FI11" s="1">
        <f t="shared" si="59"/>
        <v>0</v>
      </c>
      <c r="FJ11" s="1">
        <v>80</v>
      </c>
      <c r="FK11" s="1">
        <v>0</v>
      </c>
      <c r="FL11" s="1">
        <f t="shared" si="60"/>
        <v>80</v>
      </c>
      <c r="FM11" s="1">
        <v>80</v>
      </c>
      <c r="FN11" s="1">
        <f t="shared" si="61"/>
        <v>0</v>
      </c>
      <c r="FO11" s="1">
        <v>8</v>
      </c>
      <c r="FP11" s="1">
        <v>10</v>
      </c>
      <c r="FQ11" s="1">
        <f t="shared" si="62"/>
        <v>0</v>
      </c>
      <c r="FR11" s="1">
        <v>80</v>
      </c>
      <c r="FS11" s="1">
        <v>0</v>
      </c>
      <c r="FT11" s="1">
        <f t="shared" si="63"/>
        <v>80</v>
      </c>
      <c r="FU11" s="1">
        <v>80</v>
      </c>
      <c r="FV11" s="1">
        <f t="shared" si="64"/>
        <v>0</v>
      </c>
      <c r="FW11" s="1">
        <v>8</v>
      </c>
      <c r="FX11" s="1">
        <v>10</v>
      </c>
      <c r="FY11" s="1">
        <f t="shared" si="65"/>
        <v>0</v>
      </c>
      <c r="FZ11" s="1">
        <v>80</v>
      </c>
      <c r="GA11" s="1">
        <v>1</v>
      </c>
      <c r="GB11" s="1">
        <f t="shared" si="66"/>
        <v>79</v>
      </c>
      <c r="GC11" s="1">
        <v>79</v>
      </c>
      <c r="GD11" s="1">
        <f t="shared" si="67"/>
        <v>0</v>
      </c>
      <c r="GE11" s="1">
        <v>8</v>
      </c>
      <c r="GF11" s="1">
        <v>10</v>
      </c>
      <c r="GG11" s="1">
        <f t="shared" si="68"/>
        <v>0</v>
      </c>
      <c r="GH11" s="1">
        <v>80</v>
      </c>
      <c r="GI11" s="1">
        <v>0</v>
      </c>
      <c r="GJ11" s="1">
        <f t="shared" si="69"/>
        <v>80</v>
      </c>
      <c r="GK11" s="1">
        <v>80</v>
      </c>
      <c r="GL11" s="1">
        <f t="shared" si="70"/>
        <v>0</v>
      </c>
      <c r="GM11" s="1">
        <v>8</v>
      </c>
      <c r="GN11" s="1">
        <v>10</v>
      </c>
      <c r="GO11" s="1">
        <f t="shared" si="71"/>
        <v>0</v>
      </c>
      <c r="GP11" s="1">
        <v>80</v>
      </c>
      <c r="GQ11" s="1">
        <v>0</v>
      </c>
      <c r="GR11" s="1">
        <f t="shared" si="72"/>
        <v>80</v>
      </c>
      <c r="GS11" s="1">
        <v>80</v>
      </c>
      <c r="GT11" s="1">
        <f t="shared" si="73"/>
        <v>0</v>
      </c>
      <c r="GU11" s="1">
        <v>8</v>
      </c>
      <c r="GV11" s="1">
        <v>10</v>
      </c>
      <c r="GW11" s="1">
        <f t="shared" si="74"/>
        <v>0</v>
      </c>
      <c r="GX11" s="1">
        <v>80</v>
      </c>
      <c r="GY11" s="1">
        <v>0</v>
      </c>
      <c r="GZ11" s="1">
        <f t="shared" si="75"/>
        <v>80</v>
      </c>
      <c r="HA11" s="1">
        <v>80</v>
      </c>
      <c r="HB11" s="1">
        <f t="shared" si="76"/>
        <v>0</v>
      </c>
      <c r="HC11" s="1">
        <v>8</v>
      </c>
      <c r="HD11" s="1">
        <v>10</v>
      </c>
      <c r="HE11" s="1">
        <f t="shared" si="77"/>
        <v>0</v>
      </c>
      <c r="HF11" s="1">
        <v>90</v>
      </c>
      <c r="HG11" s="1">
        <v>0</v>
      </c>
      <c r="HH11" s="1">
        <f t="shared" si="78"/>
        <v>90</v>
      </c>
      <c r="HI11" s="1">
        <v>75</v>
      </c>
      <c r="HJ11" s="1">
        <f t="shared" si="79"/>
        <v>15</v>
      </c>
      <c r="HK11" s="1">
        <v>8</v>
      </c>
      <c r="HL11" s="1">
        <v>10</v>
      </c>
      <c r="HM11" s="1">
        <f t="shared" si="80"/>
        <v>15</v>
      </c>
      <c r="HN11" s="1">
        <v>80</v>
      </c>
      <c r="HO11" s="1">
        <v>2</v>
      </c>
      <c r="HP11" s="1">
        <f t="shared" si="81"/>
        <v>93</v>
      </c>
      <c r="HQ11" s="1">
        <v>89</v>
      </c>
      <c r="HR11" s="1">
        <f t="shared" si="82"/>
        <v>4</v>
      </c>
      <c r="HS11" s="1">
        <v>8</v>
      </c>
      <c r="HT11" s="1">
        <v>10</v>
      </c>
      <c r="HU11" s="1">
        <f t="shared" si="83"/>
        <v>4</v>
      </c>
      <c r="HV11" s="1">
        <v>80</v>
      </c>
      <c r="HW11" s="1">
        <v>0</v>
      </c>
      <c r="HX11" s="1">
        <f t="shared" si="84"/>
        <v>84</v>
      </c>
      <c r="HY11" s="1">
        <v>74</v>
      </c>
      <c r="HZ11" s="1">
        <f t="shared" si="85"/>
        <v>10</v>
      </c>
      <c r="IA11" s="1">
        <v>8</v>
      </c>
      <c r="IB11" s="1">
        <v>10</v>
      </c>
      <c r="IC11" s="1">
        <f t="shared" si="86"/>
        <v>10</v>
      </c>
      <c r="ID11" s="1">
        <v>80</v>
      </c>
      <c r="IE11" s="1">
        <v>3</v>
      </c>
      <c r="IF11" s="1">
        <f t="shared" si="87"/>
        <v>87</v>
      </c>
      <c r="IG11" s="1">
        <v>86</v>
      </c>
      <c r="IH11" s="1">
        <f t="shared" si="88"/>
        <v>1</v>
      </c>
      <c r="II11" s="1">
        <v>8</v>
      </c>
      <c r="IJ11" s="1">
        <v>10</v>
      </c>
      <c r="IK11" s="1">
        <f t="shared" si="89"/>
        <v>1</v>
      </c>
      <c r="IL11" s="1">
        <v>80</v>
      </c>
      <c r="IM11" s="1">
        <v>3</v>
      </c>
      <c r="IN11" s="1">
        <f t="shared" si="90"/>
        <v>78</v>
      </c>
      <c r="IO11" s="1">
        <v>74</v>
      </c>
      <c r="IP11" s="1">
        <f t="shared" si="91"/>
        <v>4</v>
      </c>
      <c r="IQ11" s="1">
        <v>8</v>
      </c>
      <c r="IR11" s="1">
        <v>10</v>
      </c>
      <c r="IS11" s="1">
        <f t="shared" si="92"/>
        <v>4</v>
      </c>
      <c r="IT11" s="1">
        <v>80</v>
      </c>
      <c r="IU11" s="1">
        <v>0</v>
      </c>
      <c r="IV11" s="1">
        <f t="shared" si="93"/>
        <v>84</v>
      </c>
      <c r="IW11" s="1">
        <v>84</v>
      </c>
      <c r="IX11" s="1">
        <f t="shared" si="94"/>
        <v>0</v>
      </c>
      <c r="IY11" s="1">
        <v>8</v>
      </c>
      <c r="IZ11" s="1">
        <v>10</v>
      </c>
      <c r="JA11" s="1">
        <f t="shared" si="95"/>
        <v>0</v>
      </c>
      <c r="JB11" s="1">
        <v>90</v>
      </c>
      <c r="JC11" s="1">
        <v>0</v>
      </c>
      <c r="JD11" s="1">
        <f t="shared" si="96"/>
        <v>90</v>
      </c>
      <c r="JE11" s="1">
        <v>90</v>
      </c>
      <c r="JF11" s="1">
        <f t="shared" si="97"/>
        <v>0</v>
      </c>
      <c r="JG11" s="1">
        <v>8</v>
      </c>
      <c r="JH11" s="1">
        <v>10</v>
      </c>
      <c r="JI11" s="1">
        <f t="shared" si="98"/>
        <v>0</v>
      </c>
      <c r="JJ11" s="1">
        <v>90</v>
      </c>
      <c r="JK11" s="1">
        <v>0</v>
      </c>
      <c r="JL11" s="1">
        <f t="shared" si="99"/>
        <v>90</v>
      </c>
      <c r="JM11" s="1">
        <v>90</v>
      </c>
      <c r="JN11" s="1">
        <f t="shared" si="100"/>
        <v>0</v>
      </c>
      <c r="JO11" s="1">
        <v>8</v>
      </c>
      <c r="JP11" s="1">
        <v>10</v>
      </c>
      <c r="JQ11" s="1">
        <f t="shared" si="101"/>
        <v>0</v>
      </c>
      <c r="JR11" s="1">
        <v>80</v>
      </c>
      <c r="JS11" s="1">
        <v>3</v>
      </c>
      <c r="JT11" s="1">
        <f t="shared" si="102"/>
        <v>77</v>
      </c>
      <c r="JU11" s="1">
        <v>70</v>
      </c>
      <c r="JV11" s="1">
        <f t="shared" si="103"/>
        <v>7</v>
      </c>
      <c r="JW11" s="1">
        <v>8</v>
      </c>
      <c r="JX11" s="1">
        <v>10</v>
      </c>
      <c r="JY11" s="1">
        <f t="shared" si="104"/>
        <v>7</v>
      </c>
      <c r="JZ11" s="1">
        <v>80</v>
      </c>
      <c r="KA11" s="1">
        <v>0</v>
      </c>
      <c r="KB11" s="1">
        <f t="shared" si="105"/>
        <v>87</v>
      </c>
      <c r="KC11" s="1">
        <v>85</v>
      </c>
      <c r="KD11" s="1">
        <f t="shared" si="106"/>
        <v>2</v>
      </c>
      <c r="KE11" s="1">
        <v>8</v>
      </c>
      <c r="KF11" s="1">
        <v>10</v>
      </c>
      <c r="KG11" s="1">
        <f t="shared" si="107"/>
        <v>2</v>
      </c>
      <c r="KH11" s="1">
        <v>90</v>
      </c>
      <c r="KI11" s="1">
        <v>5</v>
      </c>
      <c r="KJ11" s="1">
        <f t="shared" si="108"/>
        <v>87</v>
      </c>
      <c r="KK11" s="1">
        <v>85</v>
      </c>
      <c r="KL11" s="1">
        <f t="shared" si="109"/>
        <v>2</v>
      </c>
      <c r="KM11" s="1">
        <v>8</v>
      </c>
      <c r="KN11" s="1">
        <v>10</v>
      </c>
      <c r="KO11" s="1">
        <f t="shared" si="110"/>
        <v>2</v>
      </c>
      <c r="KP11" s="1">
        <v>100</v>
      </c>
      <c r="KQ11" s="1">
        <v>5</v>
      </c>
      <c r="KR11" s="1">
        <f t="shared" si="111"/>
        <v>97</v>
      </c>
      <c r="KS11" s="1">
        <v>94</v>
      </c>
      <c r="KT11" s="1">
        <f t="shared" si="112"/>
        <v>3</v>
      </c>
      <c r="KU11" s="1">
        <v>8</v>
      </c>
      <c r="KV11" s="1">
        <v>10</v>
      </c>
      <c r="KW11" s="1">
        <f t="shared" si="113"/>
        <v>3</v>
      </c>
      <c r="KX11" s="1">
        <v>100</v>
      </c>
      <c r="KY11" s="1">
        <v>0</v>
      </c>
      <c r="KZ11" s="1">
        <f t="shared" si="114"/>
        <v>103</v>
      </c>
      <c r="LA11" s="1">
        <v>103</v>
      </c>
      <c r="LB11" s="1">
        <f t="shared" si="115"/>
        <v>0</v>
      </c>
      <c r="LC11" s="1">
        <v>8</v>
      </c>
      <c r="LD11" s="1">
        <v>10</v>
      </c>
      <c r="LE11" s="1">
        <f t="shared" si="116"/>
        <v>0</v>
      </c>
      <c r="LF11" s="1">
        <v>100</v>
      </c>
      <c r="LG11" s="1">
        <v>7</v>
      </c>
      <c r="LH11" s="1">
        <f t="shared" si="117"/>
        <v>93</v>
      </c>
      <c r="LI11" s="1">
        <v>93</v>
      </c>
      <c r="LJ11" s="1">
        <f t="shared" si="118"/>
        <v>0</v>
      </c>
      <c r="LK11" s="1">
        <v>8</v>
      </c>
      <c r="LL11" s="1">
        <v>10</v>
      </c>
      <c r="LM11" s="1">
        <f t="shared" si="119"/>
        <v>0</v>
      </c>
      <c r="LN11" s="1">
        <v>90</v>
      </c>
      <c r="LO11" s="1">
        <v>7</v>
      </c>
      <c r="LP11" s="1">
        <f t="shared" si="120"/>
        <v>83</v>
      </c>
      <c r="LQ11" s="1">
        <v>80</v>
      </c>
      <c r="LR11" s="1">
        <f t="shared" si="121"/>
        <v>3</v>
      </c>
      <c r="LS11" s="1">
        <v>8</v>
      </c>
      <c r="LT11" s="1">
        <v>10</v>
      </c>
      <c r="LU11" s="1">
        <f t="shared" si="122"/>
        <v>3</v>
      </c>
      <c r="LV11" s="1">
        <v>90</v>
      </c>
      <c r="LW11" s="1">
        <v>3</v>
      </c>
      <c r="LX11" s="1">
        <f t="shared" si="123"/>
        <v>90</v>
      </c>
      <c r="LY11" s="1">
        <v>80</v>
      </c>
      <c r="LZ11" s="1">
        <f t="shared" si="124"/>
        <v>10</v>
      </c>
      <c r="MA11" s="1">
        <v>8</v>
      </c>
      <c r="MB11" s="1">
        <v>10</v>
      </c>
      <c r="MC11" s="1">
        <f t="shared" si="125"/>
        <v>10</v>
      </c>
      <c r="MD11" s="1">
        <v>80</v>
      </c>
      <c r="ME11" s="1">
        <v>2</v>
      </c>
      <c r="MF11" s="1">
        <f t="shared" si="126"/>
        <v>88</v>
      </c>
      <c r="MG11" s="1">
        <v>77</v>
      </c>
      <c r="MH11" s="1">
        <f t="shared" si="127"/>
        <v>11</v>
      </c>
      <c r="MI11" s="1">
        <v>8.5</v>
      </c>
      <c r="MJ11" s="1">
        <v>10</v>
      </c>
      <c r="MK11" s="1">
        <f t="shared" si="128"/>
        <v>11</v>
      </c>
      <c r="ML11" s="1">
        <v>80</v>
      </c>
      <c r="MM11" s="1">
        <v>2</v>
      </c>
      <c r="MN11" s="1">
        <f t="shared" si="129"/>
        <v>89</v>
      </c>
      <c r="MO11" s="1">
        <v>85</v>
      </c>
      <c r="MP11" s="1">
        <f t="shared" si="130"/>
        <v>4</v>
      </c>
      <c r="MQ11" s="1">
        <v>8.5</v>
      </c>
      <c r="MR11" s="1">
        <v>10</v>
      </c>
      <c r="MS11" s="1">
        <f t="shared" si="131"/>
        <v>4</v>
      </c>
      <c r="MT11" s="1">
        <v>90</v>
      </c>
      <c r="MU11" s="1">
        <v>0</v>
      </c>
      <c r="MV11" s="1">
        <f t="shared" si="132"/>
        <v>94</v>
      </c>
      <c r="MW11" s="1">
        <v>90</v>
      </c>
      <c r="MX11" s="1">
        <f t="shared" si="133"/>
        <v>4</v>
      </c>
      <c r="MY11" s="1">
        <v>8.5</v>
      </c>
      <c r="MZ11" s="1">
        <v>10</v>
      </c>
      <c r="NA11" s="1">
        <f t="shared" si="134"/>
        <v>4</v>
      </c>
      <c r="NB11" s="1">
        <v>90</v>
      </c>
      <c r="NC11" s="1">
        <v>0</v>
      </c>
      <c r="ND11" s="1">
        <f t="shared" si="135"/>
        <v>94</v>
      </c>
      <c r="NE11" s="1">
        <v>88</v>
      </c>
      <c r="NF11" s="1">
        <f t="shared" si="136"/>
        <v>6</v>
      </c>
      <c r="NG11" s="1">
        <v>8.5</v>
      </c>
      <c r="NH11" s="1">
        <v>10</v>
      </c>
      <c r="NI11" s="1">
        <f t="shared" si="137"/>
        <v>6</v>
      </c>
      <c r="NJ11" s="1">
        <v>90</v>
      </c>
      <c r="NK11" s="1">
        <v>0</v>
      </c>
      <c r="NL11" s="1">
        <f t="shared" si="138"/>
        <v>96</v>
      </c>
      <c r="NM11" s="1">
        <v>90</v>
      </c>
      <c r="NN11" s="1">
        <f t="shared" si="139"/>
        <v>6</v>
      </c>
      <c r="NO11" s="1">
        <v>8.5</v>
      </c>
      <c r="NP11" s="1">
        <v>10</v>
      </c>
      <c r="NQ11" s="1">
        <f t="shared" si="140"/>
        <v>6</v>
      </c>
      <c r="NR11" s="1">
        <v>90</v>
      </c>
      <c r="NS11" s="1">
        <v>0</v>
      </c>
      <c r="NT11" s="1">
        <f t="shared" si="141"/>
        <v>96</v>
      </c>
      <c r="NU11" s="1">
        <v>90</v>
      </c>
      <c r="NV11" s="1">
        <f t="shared" si="142"/>
        <v>6</v>
      </c>
      <c r="NW11" s="1">
        <v>8.5</v>
      </c>
      <c r="NX11" s="1">
        <v>10</v>
      </c>
      <c r="NY11" s="1">
        <f t="shared" si="143"/>
        <v>6</v>
      </c>
      <c r="NZ11" s="1">
        <v>90</v>
      </c>
      <c r="OA11" s="1">
        <v>0</v>
      </c>
      <c r="OB11" s="1">
        <f t="shared" si="144"/>
        <v>96</v>
      </c>
      <c r="OC11" s="1">
        <v>96</v>
      </c>
      <c r="OD11" s="1">
        <f t="shared" si="145"/>
        <v>0</v>
      </c>
      <c r="OE11" s="1">
        <v>8.5</v>
      </c>
      <c r="OF11" s="1">
        <v>10</v>
      </c>
      <c r="OG11" s="1">
        <f t="shared" si="146"/>
        <v>0</v>
      </c>
      <c r="OH11" s="1">
        <v>90</v>
      </c>
      <c r="OI11" s="1">
        <v>0</v>
      </c>
      <c r="OJ11" s="1">
        <f t="shared" si="147"/>
        <v>90</v>
      </c>
      <c r="OK11" s="1">
        <v>63</v>
      </c>
      <c r="OL11" s="1">
        <f t="shared" si="148"/>
        <v>27</v>
      </c>
      <c r="OM11" s="1">
        <v>8.5</v>
      </c>
      <c r="ON11" s="1">
        <v>10</v>
      </c>
      <c r="OO11" s="1">
        <f t="shared" si="149"/>
        <v>27</v>
      </c>
      <c r="OP11" s="1">
        <v>90</v>
      </c>
      <c r="OQ11" s="1">
        <v>0</v>
      </c>
      <c r="OR11" s="1">
        <f t="shared" si="150"/>
        <v>117</v>
      </c>
      <c r="OS11" s="1">
        <v>95</v>
      </c>
      <c r="OT11" s="1">
        <f t="shared" si="151"/>
        <v>22</v>
      </c>
      <c r="OU11" s="1">
        <v>8.5</v>
      </c>
      <c r="OV11" s="1">
        <v>10</v>
      </c>
      <c r="OW11" s="1">
        <f t="shared" si="152"/>
        <v>22</v>
      </c>
      <c r="OX11" s="1">
        <v>90</v>
      </c>
      <c r="OY11" s="1">
        <v>2</v>
      </c>
      <c r="OZ11" s="1">
        <f t="shared" si="153"/>
        <v>110</v>
      </c>
      <c r="PA11" s="1">
        <v>95</v>
      </c>
      <c r="PB11" s="1">
        <f t="shared" si="154"/>
        <v>15</v>
      </c>
      <c r="PC11" s="1">
        <v>8.5</v>
      </c>
      <c r="PD11" s="1">
        <v>10</v>
      </c>
      <c r="PE11" s="1">
        <f t="shared" si="155"/>
        <v>15</v>
      </c>
      <c r="PF11" s="1">
        <v>80</v>
      </c>
      <c r="PG11" s="1">
        <v>0</v>
      </c>
      <c r="PH11" s="1">
        <f t="shared" si="156"/>
        <v>95</v>
      </c>
      <c r="PI11" s="1">
        <v>80</v>
      </c>
      <c r="PJ11" s="1">
        <f t="shared" si="157"/>
        <v>15</v>
      </c>
      <c r="PK11" s="1">
        <v>8.5</v>
      </c>
      <c r="PL11" s="1">
        <v>10</v>
      </c>
      <c r="PM11" s="1">
        <f t="shared" si="158"/>
        <v>15</v>
      </c>
      <c r="PN11" s="1">
        <v>85</v>
      </c>
      <c r="PO11" s="1">
        <v>0</v>
      </c>
      <c r="PP11" s="1">
        <f t="shared" si="159"/>
        <v>100</v>
      </c>
      <c r="PQ11" s="1">
        <v>100</v>
      </c>
      <c r="PR11" s="1">
        <f t="shared" si="160"/>
        <v>0</v>
      </c>
      <c r="PS11" s="1">
        <v>8.5</v>
      </c>
      <c r="PT11" s="1">
        <v>10</v>
      </c>
      <c r="PU11" s="1">
        <f t="shared" si="161"/>
        <v>0</v>
      </c>
      <c r="PV11" s="1">
        <v>100</v>
      </c>
      <c r="PW11" s="1">
        <v>0</v>
      </c>
      <c r="PX11" s="1">
        <f t="shared" si="162"/>
        <v>100</v>
      </c>
      <c r="PY11" s="1">
        <v>89</v>
      </c>
      <c r="PZ11" s="1">
        <f t="shared" si="163"/>
        <v>11</v>
      </c>
      <c r="QA11" s="1">
        <v>8.5</v>
      </c>
      <c r="QB11" s="1">
        <v>10</v>
      </c>
      <c r="QC11" s="1">
        <f t="shared" si="164"/>
        <v>11</v>
      </c>
      <c r="QD11" s="1">
        <v>80</v>
      </c>
      <c r="QE11" s="1">
        <v>0</v>
      </c>
      <c r="QF11" s="1">
        <f t="shared" si="165"/>
        <v>91</v>
      </c>
      <c r="QG11" s="1">
        <v>89</v>
      </c>
      <c r="QH11" s="1">
        <f t="shared" si="166"/>
        <v>2</v>
      </c>
      <c r="QI11" s="1">
        <v>8.5</v>
      </c>
      <c r="QJ11" s="1">
        <v>10</v>
      </c>
      <c r="QK11" s="1">
        <f t="shared" si="167"/>
        <v>2</v>
      </c>
      <c r="QL11" s="1">
        <v>120</v>
      </c>
      <c r="QM11" s="1">
        <v>0</v>
      </c>
      <c r="QN11" s="1">
        <f t="shared" si="168"/>
        <v>122</v>
      </c>
      <c r="QO11" s="1">
        <v>110</v>
      </c>
      <c r="QP11" s="1">
        <f t="shared" si="169"/>
        <v>12</v>
      </c>
      <c r="QQ11" s="1">
        <v>8.5</v>
      </c>
      <c r="QR11" s="1">
        <v>10</v>
      </c>
      <c r="QS11" s="1">
        <f t="shared" si="170"/>
        <v>12</v>
      </c>
      <c r="QT11" s="1">
        <v>100</v>
      </c>
      <c r="QU11" s="1">
        <v>8</v>
      </c>
      <c r="QV11" s="1">
        <f t="shared" si="171"/>
        <v>104</v>
      </c>
      <c r="QW11" s="1">
        <v>98</v>
      </c>
      <c r="QX11" s="1">
        <f t="shared" si="172"/>
        <v>6</v>
      </c>
      <c r="QY11" s="1">
        <v>8.5</v>
      </c>
      <c r="QZ11" s="1">
        <v>10</v>
      </c>
      <c r="RA11" s="1">
        <f t="shared" si="173"/>
        <v>6</v>
      </c>
      <c r="RB11" s="1">
        <v>100</v>
      </c>
      <c r="RC11" s="1">
        <v>7</v>
      </c>
      <c r="RD11" s="1">
        <f t="shared" si="174"/>
        <v>99</v>
      </c>
      <c r="RE11" s="1">
        <v>98</v>
      </c>
      <c r="RF11" s="1">
        <f t="shared" si="175"/>
        <v>1</v>
      </c>
      <c r="RG11" s="1">
        <v>8.5</v>
      </c>
      <c r="RH11" s="1">
        <v>10</v>
      </c>
      <c r="RI11" s="1">
        <f t="shared" si="176"/>
        <v>1</v>
      </c>
      <c r="RJ11" s="1">
        <v>100</v>
      </c>
      <c r="RK11" s="1">
        <v>0</v>
      </c>
      <c r="RL11" s="1">
        <f t="shared" si="177"/>
        <v>101</v>
      </c>
      <c r="RM11" s="1">
        <v>101</v>
      </c>
      <c r="RN11" s="1">
        <f t="shared" si="178"/>
        <v>0</v>
      </c>
      <c r="RO11" s="1">
        <v>8.5</v>
      </c>
      <c r="RP11" s="1">
        <v>10</v>
      </c>
      <c r="RQ11" s="1">
        <f t="shared" si="179"/>
        <v>0</v>
      </c>
      <c r="RR11" s="1">
        <v>132</v>
      </c>
      <c r="RS11" s="1">
        <v>6</v>
      </c>
      <c r="RT11" s="1">
        <f t="shared" si="180"/>
        <v>126</v>
      </c>
      <c r="RU11" s="1">
        <v>126</v>
      </c>
      <c r="RV11" s="1">
        <f t="shared" si="181"/>
        <v>0</v>
      </c>
      <c r="RW11" s="1">
        <v>8.5</v>
      </c>
      <c r="RX11" s="1">
        <v>10</v>
      </c>
      <c r="RY11" s="1">
        <f t="shared" si="182"/>
        <v>0</v>
      </c>
      <c r="RZ11" s="1">
        <v>100</v>
      </c>
      <c r="SA11" s="1">
        <v>6</v>
      </c>
      <c r="SB11" s="1">
        <f t="shared" si="183"/>
        <v>94</v>
      </c>
      <c r="SC11" s="1">
        <v>80</v>
      </c>
      <c r="SD11" s="1">
        <f t="shared" si="184"/>
        <v>14</v>
      </c>
      <c r="SE11" s="1">
        <v>8.5</v>
      </c>
      <c r="SF11" s="1">
        <v>10</v>
      </c>
      <c r="SG11" s="1">
        <f t="shared" si="185"/>
        <v>14</v>
      </c>
      <c r="SH11" s="1">
        <v>100</v>
      </c>
      <c r="SI11" s="1">
        <v>6</v>
      </c>
      <c r="SJ11" s="1">
        <f t="shared" si="186"/>
        <v>108</v>
      </c>
      <c r="SK11" s="1">
        <v>94</v>
      </c>
      <c r="SL11" s="1">
        <f t="shared" si="187"/>
        <v>14</v>
      </c>
      <c r="SM11" s="1">
        <v>8.5</v>
      </c>
      <c r="SN11" s="1">
        <v>10</v>
      </c>
      <c r="SO11" s="1">
        <f t="shared" si="188"/>
        <v>14</v>
      </c>
      <c r="SP11" s="1">
        <v>108</v>
      </c>
      <c r="SQ11" s="1">
        <v>6</v>
      </c>
      <c r="SR11" s="1">
        <f t="shared" si="189"/>
        <v>116</v>
      </c>
      <c r="SS11" s="1">
        <v>114</v>
      </c>
      <c r="ST11" s="1">
        <f t="shared" si="190"/>
        <v>2</v>
      </c>
      <c r="SU11" s="1">
        <v>8.5</v>
      </c>
      <c r="SV11" s="1">
        <v>10</v>
      </c>
      <c r="SW11" s="1">
        <f t="shared" si="191"/>
        <v>2</v>
      </c>
      <c r="SX11" s="1">
        <v>108</v>
      </c>
      <c r="SY11" s="1">
        <v>0</v>
      </c>
      <c r="SZ11" s="1">
        <f t="shared" si="192"/>
        <v>110</v>
      </c>
      <c r="TA11" s="1">
        <v>108</v>
      </c>
      <c r="TB11" s="1">
        <f t="shared" si="193"/>
        <v>2</v>
      </c>
      <c r="TC11" s="1">
        <v>8.5</v>
      </c>
      <c r="TD11" s="1">
        <v>10</v>
      </c>
      <c r="TE11" s="1">
        <f t="shared" si="194"/>
        <v>2</v>
      </c>
      <c r="TF11" s="1">
        <v>105</v>
      </c>
      <c r="TG11" s="1">
        <v>0</v>
      </c>
      <c r="TH11" s="1">
        <f t="shared" si="195"/>
        <v>107</v>
      </c>
      <c r="TI11" s="1">
        <v>105</v>
      </c>
      <c r="TJ11" s="1">
        <f t="shared" si="196"/>
        <v>2</v>
      </c>
      <c r="TK11" s="1">
        <v>8.5</v>
      </c>
      <c r="TL11" s="1">
        <v>10</v>
      </c>
      <c r="TM11" s="1">
        <f t="shared" si="197"/>
        <v>2</v>
      </c>
      <c r="TN11" s="1">
        <v>105</v>
      </c>
      <c r="TO11" s="1">
        <v>0</v>
      </c>
      <c r="TP11" s="1">
        <f t="shared" si="198"/>
        <v>107</v>
      </c>
      <c r="TQ11" s="1">
        <v>105</v>
      </c>
      <c r="TR11" s="1">
        <f t="shared" si="199"/>
        <v>2</v>
      </c>
      <c r="TS11" s="1">
        <v>8.5</v>
      </c>
      <c r="TT11" s="1">
        <v>10</v>
      </c>
      <c r="TU11" s="1">
        <f t="shared" si="200"/>
        <v>2</v>
      </c>
      <c r="TV11" s="1">
        <v>100</v>
      </c>
      <c r="TW11" s="1">
        <v>0</v>
      </c>
      <c r="TX11" s="1">
        <f t="shared" si="201"/>
        <v>102</v>
      </c>
      <c r="TY11" s="1">
        <v>80</v>
      </c>
      <c r="TZ11" s="1">
        <f t="shared" si="202"/>
        <v>22</v>
      </c>
      <c r="UA11" s="1">
        <v>8.5</v>
      </c>
      <c r="UB11" s="1">
        <v>10</v>
      </c>
      <c r="UC11" s="1">
        <f t="shared" si="203"/>
        <v>22</v>
      </c>
      <c r="UD11" s="1">
        <v>100</v>
      </c>
      <c r="UE11" s="1">
        <v>2</v>
      </c>
      <c r="UF11" s="1">
        <f t="shared" si="204"/>
        <v>120</v>
      </c>
      <c r="UG11" s="1">
        <v>117</v>
      </c>
      <c r="UH11" s="1">
        <f t="shared" si="205"/>
        <v>3</v>
      </c>
      <c r="UI11" s="1">
        <v>8.5</v>
      </c>
      <c r="UJ11" s="1">
        <v>10</v>
      </c>
      <c r="UK11" s="1">
        <f t="shared" si="206"/>
        <v>3</v>
      </c>
      <c r="UL11" s="1">
        <v>100</v>
      </c>
      <c r="UM11" s="1">
        <v>0</v>
      </c>
      <c r="UN11" s="1">
        <f t="shared" si="207"/>
        <v>103</v>
      </c>
      <c r="UO11" s="1">
        <v>90</v>
      </c>
      <c r="UP11" s="1">
        <f t="shared" si="208"/>
        <v>13</v>
      </c>
      <c r="UQ11" s="1">
        <v>8.5</v>
      </c>
      <c r="UR11" s="1">
        <v>10</v>
      </c>
      <c r="US11" s="1">
        <f t="shared" si="209"/>
        <v>13</v>
      </c>
      <c r="UT11" s="1">
        <v>90</v>
      </c>
      <c r="UU11" s="1">
        <v>2</v>
      </c>
      <c r="UV11" s="1">
        <f t="shared" si="210"/>
        <v>101</v>
      </c>
      <c r="UW11" s="1">
        <v>70</v>
      </c>
      <c r="UX11" s="1">
        <f t="shared" si="211"/>
        <v>31</v>
      </c>
      <c r="UY11" s="1">
        <v>8.5</v>
      </c>
      <c r="UZ11" s="1">
        <v>10</v>
      </c>
      <c r="VA11" s="1">
        <f t="shared" si="212"/>
        <v>31</v>
      </c>
      <c r="VB11" s="1">
        <v>80</v>
      </c>
      <c r="VC11" s="1">
        <v>2</v>
      </c>
      <c r="VD11" s="1">
        <f t="shared" si="213"/>
        <v>109</v>
      </c>
      <c r="VE11" s="1">
        <v>101</v>
      </c>
      <c r="VF11" s="1">
        <f t="shared" si="214"/>
        <v>8</v>
      </c>
      <c r="VG11" s="1">
        <v>8.5</v>
      </c>
      <c r="VH11" s="1">
        <v>10</v>
      </c>
      <c r="VI11" s="1">
        <f t="shared" si="215"/>
        <v>8</v>
      </c>
      <c r="VJ11" s="1">
        <v>107</v>
      </c>
      <c r="VK11" s="1">
        <v>0</v>
      </c>
      <c r="VL11" s="1">
        <f t="shared" si="216"/>
        <v>115</v>
      </c>
      <c r="VM11" s="1">
        <v>110</v>
      </c>
      <c r="VN11" s="1">
        <f t="shared" si="217"/>
        <v>5</v>
      </c>
      <c r="VO11" s="1">
        <v>8.5</v>
      </c>
      <c r="VP11" s="1">
        <v>10</v>
      </c>
      <c r="VQ11" s="1">
        <f t="shared" si="218"/>
        <v>5</v>
      </c>
      <c r="VR11" s="1">
        <v>100</v>
      </c>
      <c r="VS11" s="1">
        <v>8</v>
      </c>
      <c r="VT11" s="1">
        <f t="shared" si="219"/>
        <v>97</v>
      </c>
      <c r="VU11" s="1">
        <v>90</v>
      </c>
      <c r="VV11" s="1">
        <f t="shared" si="220"/>
        <v>7</v>
      </c>
      <c r="VW11" s="1">
        <v>8.5</v>
      </c>
      <c r="VX11" s="1">
        <v>10</v>
      </c>
      <c r="VY11" s="1">
        <f t="shared" si="221"/>
        <v>7</v>
      </c>
      <c r="VZ11" s="1">
        <v>100</v>
      </c>
      <c r="WA11" s="1">
        <v>0</v>
      </c>
      <c r="WB11" s="1">
        <f t="shared" si="222"/>
        <v>107</v>
      </c>
      <c r="WC11" s="1">
        <v>90</v>
      </c>
      <c r="WD11" s="1">
        <f t="shared" si="223"/>
        <v>17</v>
      </c>
      <c r="WE11" s="1">
        <v>8.5</v>
      </c>
      <c r="WF11" s="1">
        <v>10</v>
      </c>
      <c r="WG11" s="1">
        <f t="shared" si="224"/>
        <v>17</v>
      </c>
      <c r="WH11" s="1">
        <v>100</v>
      </c>
      <c r="WI11" s="1">
        <v>0</v>
      </c>
      <c r="WJ11" s="1">
        <f t="shared" si="225"/>
        <v>117</v>
      </c>
      <c r="WK11" s="1">
        <v>108</v>
      </c>
      <c r="WL11" s="1">
        <f t="shared" si="226"/>
        <v>9</v>
      </c>
      <c r="WM11" s="1">
        <v>8.5</v>
      </c>
      <c r="WN11" s="1">
        <v>10</v>
      </c>
      <c r="WO11" s="1">
        <f t="shared" si="227"/>
        <v>9</v>
      </c>
      <c r="WP11" s="1">
        <v>90</v>
      </c>
      <c r="WQ11" s="1">
        <v>0</v>
      </c>
      <c r="WR11" s="1">
        <f t="shared" si="228"/>
        <v>99</v>
      </c>
      <c r="WS11" s="1">
        <v>87</v>
      </c>
      <c r="WT11" s="1">
        <f t="shared" si="229"/>
        <v>12</v>
      </c>
      <c r="WU11" s="1">
        <v>8.5</v>
      </c>
      <c r="WV11" s="1">
        <v>10</v>
      </c>
      <c r="WW11" s="1">
        <f t="shared" si="230"/>
        <v>12</v>
      </c>
      <c r="WX11" s="1">
        <v>80</v>
      </c>
      <c r="WY11" s="1">
        <v>0</v>
      </c>
      <c r="WZ11" s="1">
        <f t="shared" si="231"/>
        <v>92</v>
      </c>
      <c r="XA11" s="1">
        <v>87</v>
      </c>
      <c r="XB11" s="1">
        <f t="shared" si="232"/>
        <v>5</v>
      </c>
      <c r="XC11" s="1">
        <v>8.5</v>
      </c>
      <c r="XD11" s="1">
        <v>10</v>
      </c>
      <c r="XE11" s="1">
        <f t="shared" si="233"/>
        <v>5</v>
      </c>
      <c r="XF11" s="1">
        <v>100</v>
      </c>
      <c r="XG11" s="1">
        <v>0</v>
      </c>
      <c r="XH11" s="1">
        <f t="shared" si="234"/>
        <v>105</v>
      </c>
      <c r="XI11" s="1">
        <v>98</v>
      </c>
      <c r="XJ11" s="1">
        <f t="shared" si="235"/>
        <v>7</v>
      </c>
      <c r="XK11" s="1">
        <v>8.5</v>
      </c>
      <c r="XL11" s="1">
        <v>10</v>
      </c>
      <c r="XM11" s="1">
        <f t="shared" si="236"/>
        <v>7</v>
      </c>
      <c r="XN11" s="1">
        <v>90</v>
      </c>
      <c r="XO11" s="1">
        <v>0</v>
      </c>
      <c r="XP11" s="1">
        <f t="shared" si="237"/>
        <v>97</v>
      </c>
      <c r="XQ11" s="1">
        <v>80</v>
      </c>
      <c r="XR11" s="1">
        <f t="shared" si="238"/>
        <v>17</v>
      </c>
    </row>
    <row r="12" spans="1:642" x14ac:dyDescent="0.35">
      <c r="A12">
        <f t="shared" si="239"/>
        <v>10</v>
      </c>
      <c r="B12" t="s">
        <v>16</v>
      </c>
      <c r="C12" s="1">
        <v>8.5</v>
      </c>
      <c r="D12" s="1">
        <v>10</v>
      </c>
      <c r="E12" s="1">
        <v>0</v>
      </c>
      <c r="F12" s="1">
        <v>50</v>
      </c>
      <c r="G12" s="1">
        <v>0</v>
      </c>
      <c r="H12" s="1">
        <f t="shared" si="0"/>
        <v>50</v>
      </c>
      <c r="I12" s="1">
        <v>50</v>
      </c>
      <c r="J12" s="1">
        <f t="shared" si="1"/>
        <v>0</v>
      </c>
      <c r="K12" s="1">
        <v>8.5</v>
      </c>
      <c r="L12" s="1">
        <v>10</v>
      </c>
      <c r="M12" s="1">
        <f t="shared" si="2"/>
        <v>0</v>
      </c>
      <c r="N12" s="1">
        <v>50</v>
      </c>
      <c r="O12" s="1">
        <v>5</v>
      </c>
      <c r="P12" s="1">
        <f t="shared" si="3"/>
        <v>45</v>
      </c>
      <c r="Q12" s="1">
        <v>45</v>
      </c>
      <c r="R12" s="1">
        <f t="shared" si="4"/>
        <v>0</v>
      </c>
      <c r="S12" s="1">
        <v>8.5</v>
      </c>
      <c r="T12" s="1">
        <v>10</v>
      </c>
      <c r="U12" s="1">
        <f t="shared" si="5"/>
        <v>0</v>
      </c>
      <c r="V12" s="1">
        <v>50</v>
      </c>
      <c r="W12" s="1">
        <v>0</v>
      </c>
      <c r="X12" s="1">
        <f t="shared" si="6"/>
        <v>50</v>
      </c>
      <c r="Y12" s="1">
        <v>50</v>
      </c>
      <c r="Z12" s="1">
        <f t="shared" si="7"/>
        <v>0</v>
      </c>
      <c r="AA12" s="1">
        <v>8.5</v>
      </c>
      <c r="AB12" s="1">
        <v>10</v>
      </c>
      <c r="AC12" s="1">
        <f t="shared" si="8"/>
        <v>0</v>
      </c>
      <c r="AD12" s="1">
        <v>50</v>
      </c>
      <c r="AE12" s="1">
        <v>0</v>
      </c>
      <c r="AF12" s="1">
        <f t="shared" si="9"/>
        <v>50</v>
      </c>
      <c r="AG12" s="1">
        <v>50</v>
      </c>
      <c r="AH12" s="1">
        <f t="shared" si="10"/>
        <v>0</v>
      </c>
      <c r="AI12" s="1">
        <v>8.5</v>
      </c>
      <c r="AJ12" s="1">
        <v>10</v>
      </c>
      <c r="AK12" s="1">
        <f t="shared" si="11"/>
        <v>0</v>
      </c>
      <c r="AL12" s="1">
        <v>50</v>
      </c>
      <c r="AM12" s="1">
        <v>0</v>
      </c>
      <c r="AN12" s="1">
        <f t="shared" si="12"/>
        <v>50</v>
      </c>
      <c r="AO12" s="1">
        <v>47</v>
      </c>
      <c r="AP12" s="1">
        <f t="shared" si="13"/>
        <v>3</v>
      </c>
      <c r="AQ12" s="1">
        <v>8.5</v>
      </c>
      <c r="AR12" s="1">
        <v>10</v>
      </c>
      <c r="AS12" s="1">
        <f t="shared" si="14"/>
        <v>3</v>
      </c>
      <c r="AT12" s="1">
        <v>50</v>
      </c>
      <c r="AU12" s="1">
        <v>2</v>
      </c>
      <c r="AV12" s="1">
        <f t="shared" si="15"/>
        <v>51</v>
      </c>
      <c r="AW12" s="1">
        <v>51</v>
      </c>
      <c r="AX12" s="1">
        <f t="shared" si="16"/>
        <v>0</v>
      </c>
      <c r="AY12" s="1">
        <v>8.5</v>
      </c>
      <c r="AZ12" s="1">
        <v>10</v>
      </c>
      <c r="BA12" s="1">
        <f t="shared" si="17"/>
        <v>0</v>
      </c>
      <c r="BB12" s="1">
        <v>70</v>
      </c>
      <c r="BC12" s="1">
        <v>0</v>
      </c>
      <c r="BD12" s="1">
        <f t="shared" si="18"/>
        <v>70</v>
      </c>
      <c r="BE12" s="1">
        <v>60</v>
      </c>
      <c r="BF12" s="1">
        <f t="shared" si="19"/>
        <v>10</v>
      </c>
      <c r="BG12" s="1">
        <v>8.5</v>
      </c>
      <c r="BH12" s="1">
        <v>10</v>
      </c>
      <c r="BI12" s="1">
        <f t="shared" si="20"/>
        <v>10</v>
      </c>
      <c r="BJ12" s="1">
        <v>60</v>
      </c>
      <c r="BK12" s="1">
        <v>0</v>
      </c>
      <c r="BL12" s="1">
        <f t="shared" si="21"/>
        <v>70</v>
      </c>
      <c r="BM12" s="1">
        <v>60</v>
      </c>
      <c r="BN12" s="1">
        <f t="shared" si="22"/>
        <v>10</v>
      </c>
      <c r="BO12" s="1">
        <v>8.5</v>
      </c>
      <c r="BP12" s="1">
        <v>10</v>
      </c>
      <c r="BQ12" s="1">
        <f t="shared" si="23"/>
        <v>10</v>
      </c>
      <c r="BR12" s="1">
        <v>70</v>
      </c>
      <c r="BS12" s="1">
        <v>4</v>
      </c>
      <c r="BT12" s="1">
        <f t="shared" si="24"/>
        <v>76</v>
      </c>
      <c r="BU12" s="1">
        <v>76</v>
      </c>
      <c r="BV12" s="1">
        <f t="shared" si="25"/>
        <v>0</v>
      </c>
      <c r="BW12" s="1">
        <v>8.5</v>
      </c>
      <c r="BX12" s="1">
        <v>10</v>
      </c>
      <c r="BY12" s="1">
        <f t="shared" si="26"/>
        <v>0</v>
      </c>
      <c r="BZ12" s="1">
        <v>70</v>
      </c>
      <c r="CA12" s="1">
        <v>4</v>
      </c>
      <c r="CB12" s="1">
        <f t="shared" si="27"/>
        <v>66</v>
      </c>
      <c r="CC12" s="1">
        <v>60</v>
      </c>
      <c r="CD12" s="1">
        <f t="shared" si="28"/>
        <v>6</v>
      </c>
      <c r="CE12" s="1">
        <v>8.5</v>
      </c>
      <c r="CF12" s="1">
        <v>10</v>
      </c>
      <c r="CG12" s="1">
        <f t="shared" si="29"/>
        <v>6</v>
      </c>
      <c r="CH12" s="1">
        <v>50</v>
      </c>
      <c r="CI12" s="1">
        <v>4</v>
      </c>
      <c r="CJ12" s="1">
        <f t="shared" si="30"/>
        <v>52</v>
      </c>
      <c r="CK12" s="1">
        <v>50</v>
      </c>
      <c r="CL12" s="1">
        <f t="shared" si="31"/>
        <v>2</v>
      </c>
      <c r="CM12" s="1">
        <v>8.5</v>
      </c>
      <c r="CN12" s="1">
        <v>10</v>
      </c>
      <c r="CO12" s="1">
        <f t="shared" si="32"/>
        <v>2</v>
      </c>
      <c r="CP12" s="1">
        <v>50</v>
      </c>
      <c r="CQ12" s="1">
        <v>2</v>
      </c>
      <c r="CR12" s="1">
        <f t="shared" si="33"/>
        <v>50</v>
      </c>
      <c r="CS12" s="1">
        <v>50</v>
      </c>
      <c r="CT12" s="1">
        <f t="shared" si="34"/>
        <v>0</v>
      </c>
      <c r="CU12" s="1">
        <v>8.5</v>
      </c>
      <c r="CV12" s="1">
        <v>10</v>
      </c>
      <c r="CW12" s="1">
        <f t="shared" si="35"/>
        <v>0</v>
      </c>
      <c r="CX12" s="1">
        <v>50</v>
      </c>
      <c r="CY12" s="1">
        <v>2</v>
      </c>
      <c r="CZ12" s="1">
        <f t="shared" si="36"/>
        <v>48</v>
      </c>
      <c r="DA12" s="1">
        <v>45</v>
      </c>
      <c r="DB12" s="1">
        <f t="shared" si="37"/>
        <v>3</v>
      </c>
      <c r="DC12" s="1">
        <v>8.5</v>
      </c>
      <c r="DD12" s="1">
        <v>10</v>
      </c>
      <c r="DE12" s="1">
        <f t="shared" si="38"/>
        <v>3</v>
      </c>
      <c r="DF12" s="1">
        <v>50</v>
      </c>
      <c r="DG12" s="1">
        <v>0</v>
      </c>
      <c r="DH12" s="1">
        <f t="shared" si="39"/>
        <v>53</v>
      </c>
      <c r="DI12" s="1">
        <v>53</v>
      </c>
      <c r="DJ12" s="1">
        <f t="shared" si="40"/>
        <v>0</v>
      </c>
      <c r="DK12" s="1">
        <v>8.5</v>
      </c>
      <c r="DL12" s="1">
        <v>10</v>
      </c>
      <c r="DM12" s="1">
        <f t="shared" si="41"/>
        <v>0</v>
      </c>
      <c r="DN12" s="1">
        <v>60</v>
      </c>
      <c r="DO12" s="1">
        <v>0</v>
      </c>
      <c r="DP12" s="1">
        <f t="shared" si="42"/>
        <v>60</v>
      </c>
      <c r="DQ12" s="1">
        <v>60</v>
      </c>
      <c r="DR12" s="1">
        <f t="shared" si="43"/>
        <v>0</v>
      </c>
      <c r="DS12" s="1">
        <v>8.5</v>
      </c>
      <c r="DT12" s="1">
        <v>10</v>
      </c>
      <c r="DU12" s="1">
        <f t="shared" si="44"/>
        <v>0</v>
      </c>
      <c r="DV12" s="1">
        <v>50</v>
      </c>
      <c r="DW12" s="1">
        <v>3</v>
      </c>
      <c r="DX12" s="1">
        <f t="shared" si="45"/>
        <v>47</v>
      </c>
      <c r="DY12" s="1">
        <v>47</v>
      </c>
      <c r="DZ12" s="1">
        <f t="shared" si="46"/>
        <v>0</v>
      </c>
      <c r="EA12" s="1">
        <v>8.5</v>
      </c>
      <c r="EB12" s="1">
        <v>10</v>
      </c>
      <c r="EC12" s="1">
        <f t="shared" si="47"/>
        <v>0</v>
      </c>
      <c r="ED12" s="1">
        <v>50</v>
      </c>
      <c r="EE12" s="1">
        <v>0</v>
      </c>
      <c r="EF12" s="1">
        <f t="shared" si="48"/>
        <v>50</v>
      </c>
      <c r="EG12" s="1">
        <v>50</v>
      </c>
      <c r="EH12" s="1">
        <f t="shared" si="49"/>
        <v>0</v>
      </c>
      <c r="EI12" s="1">
        <v>8.5</v>
      </c>
      <c r="EJ12" s="1">
        <v>10</v>
      </c>
      <c r="EK12" s="1">
        <f t="shared" si="50"/>
        <v>0</v>
      </c>
      <c r="EL12" s="1">
        <v>50</v>
      </c>
      <c r="EM12" s="1">
        <v>0</v>
      </c>
      <c r="EN12" s="1">
        <f t="shared" si="51"/>
        <v>50</v>
      </c>
      <c r="EO12" s="1">
        <v>50</v>
      </c>
      <c r="EP12" s="1">
        <f t="shared" si="52"/>
        <v>0</v>
      </c>
      <c r="EQ12" s="1">
        <v>8.5</v>
      </c>
      <c r="ER12" s="1">
        <v>10</v>
      </c>
      <c r="ES12" s="1">
        <f t="shared" si="53"/>
        <v>0</v>
      </c>
      <c r="ET12" s="1">
        <v>60</v>
      </c>
      <c r="EU12" s="1">
        <v>0</v>
      </c>
      <c r="EV12" s="1">
        <f t="shared" si="54"/>
        <v>60</v>
      </c>
      <c r="EW12" s="1">
        <v>55</v>
      </c>
      <c r="EX12" s="1">
        <f t="shared" si="55"/>
        <v>5</v>
      </c>
      <c r="EY12" s="1">
        <v>8.5</v>
      </c>
      <c r="EZ12" s="1">
        <v>10</v>
      </c>
      <c r="FA12" s="1">
        <f t="shared" si="56"/>
        <v>5</v>
      </c>
      <c r="FB12" s="1">
        <v>60</v>
      </c>
      <c r="FC12" s="1">
        <v>0</v>
      </c>
      <c r="FD12" s="1">
        <f t="shared" si="57"/>
        <v>65</v>
      </c>
      <c r="FE12" s="1">
        <v>56</v>
      </c>
      <c r="FF12" s="1">
        <f t="shared" si="58"/>
        <v>9</v>
      </c>
      <c r="FG12" s="1">
        <v>8.5</v>
      </c>
      <c r="FH12" s="1">
        <v>10</v>
      </c>
      <c r="FI12" s="1">
        <f t="shared" si="59"/>
        <v>9</v>
      </c>
      <c r="FJ12" s="1">
        <v>60</v>
      </c>
      <c r="FK12" s="1">
        <v>2</v>
      </c>
      <c r="FL12" s="1">
        <f t="shared" si="60"/>
        <v>67</v>
      </c>
      <c r="FM12" s="1">
        <v>63</v>
      </c>
      <c r="FN12" s="1">
        <f t="shared" si="61"/>
        <v>4</v>
      </c>
      <c r="FO12" s="1">
        <v>8.5</v>
      </c>
      <c r="FP12" s="1">
        <v>10</v>
      </c>
      <c r="FQ12" s="1">
        <f t="shared" si="62"/>
        <v>4</v>
      </c>
      <c r="FR12" s="1">
        <v>60</v>
      </c>
      <c r="FS12" s="1">
        <v>0</v>
      </c>
      <c r="FT12" s="1">
        <f t="shared" si="63"/>
        <v>64</v>
      </c>
      <c r="FU12" s="1">
        <v>60</v>
      </c>
      <c r="FV12" s="1">
        <f t="shared" si="64"/>
        <v>4</v>
      </c>
      <c r="FW12" s="1">
        <v>8.5</v>
      </c>
      <c r="FX12" s="1">
        <v>10</v>
      </c>
      <c r="FY12" s="1">
        <f t="shared" si="65"/>
        <v>4</v>
      </c>
      <c r="FZ12" s="1">
        <v>60</v>
      </c>
      <c r="GA12" s="1">
        <v>0</v>
      </c>
      <c r="GB12" s="1">
        <f t="shared" si="66"/>
        <v>64</v>
      </c>
      <c r="GC12" s="1">
        <v>62</v>
      </c>
      <c r="GD12" s="1">
        <f t="shared" si="67"/>
        <v>2</v>
      </c>
      <c r="GE12" s="1">
        <v>8.5</v>
      </c>
      <c r="GF12" s="1">
        <v>10</v>
      </c>
      <c r="GG12" s="1">
        <f t="shared" si="68"/>
        <v>2</v>
      </c>
      <c r="GH12" s="1">
        <v>60</v>
      </c>
      <c r="GI12" s="1">
        <v>0</v>
      </c>
      <c r="GJ12" s="1">
        <f t="shared" si="69"/>
        <v>62</v>
      </c>
      <c r="GK12" s="1">
        <v>62</v>
      </c>
      <c r="GL12" s="1">
        <f t="shared" si="70"/>
        <v>0</v>
      </c>
      <c r="GM12" s="1">
        <v>8.5</v>
      </c>
      <c r="GN12" s="1">
        <v>10</v>
      </c>
      <c r="GO12" s="1">
        <f t="shared" si="71"/>
        <v>0</v>
      </c>
      <c r="GP12" s="1">
        <v>60</v>
      </c>
      <c r="GQ12" s="1">
        <v>0</v>
      </c>
      <c r="GR12" s="1">
        <f t="shared" si="72"/>
        <v>60</v>
      </c>
      <c r="GS12" s="1">
        <v>60</v>
      </c>
      <c r="GT12" s="1">
        <f t="shared" si="73"/>
        <v>0</v>
      </c>
      <c r="GU12" s="1">
        <v>8.5</v>
      </c>
      <c r="GV12" s="1">
        <v>10</v>
      </c>
      <c r="GW12" s="1">
        <f t="shared" si="74"/>
        <v>0</v>
      </c>
      <c r="GX12" s="1">
        <v>50</v>
      </c>
      <c r="GY12" s="1">
        <v>0</v>
      </c>
      <c r="GZ12" s="1">
        <f t="shared" si="75"/>
        <v>50</v>
      </c>
      <c r="HA12" s="1">
        <v>50</v>
      </c>
      <c r="HB12" s="1">
        <f t="shared" si="76"/>
        <v>0</v>
      </c>
      <c r="HC12" s="1">
        <v>8.5</v>
      </c>
      <c r="HD12" s="1">
        <v>10</v>
      </c>
      <c r="HE12" s="1">
        <f t="shared" si="77"/>
        <v>0</v>
      </c>
      <c r="HF12" s="1">
        <v>63</v>
      </c>
      <c r="HG12" s="1">
        <v>0</v>
      </c>
      <c r="HH12" s="1">
        <f t="shared" si="78"/>
        <v>63</v>
      </c>
      <c r="HI12" s="1">
        <v>58</v>
      </c>
      <c r="HJ12" s="1">
        <f t="shared" si="79"/>
        <v>5</v>
      </c>
      <c r="HK12" s="1">
        <v>8.5</v>
      </c>
      <c r="HL12" s="1">
        <v>10</v>
      </c>
      <c r="HM12" s="1">
        <f t="shared" si="80"/>
        <v>5</v>
      </c>
      <c r="HN12" s="1">
        <v>60</v>
      </c>
      <c r="HO12" s="1">
        <v>0</v>
      </c>
      <c r="HP12" s="1">
        <f t="shared" si="81"/>
        <v>65</v>
      </c>
      <c r="HQ12" s="1">
        <v>53</v>
      </c>
      <c r="HR12" s="1">
        <f t="shared" si="82"/>
        <v>12</v>
      </c>
      <c r="HS12" s="1">
        <v>8.5</v>
      </c>
      <c r="HT12" s="1">
        <v>10</v>
      </c>
      <c r="HU12" s="1">
        <f t="shared" si="83"/>
        <v>12</v>
      </c>
      <c r="HV12" s="1">
        <v>60</v>
      </c>
      <c r="HW12" s="1">
        <v>0</v>
      </c>
      <c r="HX12" s="1">
        <f t="shared" si="84"/>
        <v>72</v>
      </c>
      <c r="HY12" s="1">
        <v>55</v>
      </c>
      <c r="HZ12" s="1">
        <f t="shared" si="85"/>
        <v>17</v>
      </c>
      <c r="IA12" s="1">
        <v>8.5</v>
      </c>
      <c r="IB12" s="1">
        <v>10</v>
      </c>
      <c r="IC12" s="1">
        <f t="shared" si="86"/>
        <v>17</v>
      </c>
      <c r="ID12" s="1">
        <v>50</v>
      </c>
      <c r="IE12" s="1">
        <v>0</v>
      </c>
      <c r="IF12" s="1">
        <f t="shared" si="87"/>
        <v>67</v>
      </c>
      <c r="IG12" s="1">
        <v>62</v>
      </c>
      <c r="IH12" s="1">
        <f t="shared" si="88"/>
        <v>5</v>
      </c>
      <c r="II12" s="1">
        <v>8.5</v>
      </c>
      <c r="IJ12" s="1">
        <v>10</v>
      </c>
      <c r="IK12" s="1">
        <f t="shared" si="89"/>
        <v>5</v>
      </c>
      <c r="IL12" s="1">
        <v>50</v>
      </c>
      <c r="IM12" s="1">
        <v>0</v>
      </c>
      <c r="IN12" s="1">
        <f t="shared" si="90"/>
        <v>55</v>
      </c>
      <c r="IO12" s="1">
        <v>55</v>
      </c>
      <c r="IP12" s="1">
        <f t="shared" si="91"/>
        <v>0</v>
      </c>
      <c r="IQ12" s="1">
        <v>8.5</v>
      </c>
      <c r="IR12" s="1">
        <v>10</v>
      </c>
      <c r="IS12" s="1">
        <f t="shared" si="92"/>
        <v>0</v>
      </c>
      <c r="IT12" s="1">
        <v>65</v>
      </c>
      <c r="IU12" s="1">
        <v>0</v>
      </c>
      <c r="IV12" s="1">
        <f t="shared" si="93"/>
        <v>65</v>
      </c>
      <c r="IW12" s="1">
        <v>60</v>
      </c>
      <c r="IX12" s="1">
        <f t="shared" si="94"/>
        <v>5</v>
      </c>
      <c r="IY12" s="1">
        <v>8.5</v>
      </c>
      <c r="IZ12" s="1">
        <v>10</v>
      </c>
      <c r="JA12" s="1">
        <f t="shared" si="95"/>
        <v>5</v>
      </c>
      <c r="JB12" s="1">
        <v>65</v>
      </c>
      <c r="JC12" s="1">
        <v>0</v>
      </c>
      <c r="JD12" s="1">
        <f t="shared" si="96"/>
        <v>70</v>
      </c>
      <c r="JE12" s="1">
        <v>60</v>
      </c>
      <c r="JF12" s="1">
        <f t="shared" si="97"/>
        <v>10</v>
      </c>
      <c r="JG12" s="1">
        <v>8.5</v>
      </c>
      <c r="JH12" s="1">
        <v>10</v>
      </c>
      <c r="JI12" s="1">
        <f t="shared" si="98"/>
        <v>10</v>
      </c>
      <c r="JJ12" s="1">
        <v>60</v>
      </c>
      <c r="JK12" s="1">
        <v>0</v>
      </c>
      <c r="JL12" s="1">
        <f t="shared" si="99"/>
        <v>70</v>
      </c>
      <c r="JM12" s="1">
        <v>59</v>
      </c>
      <c r="JN12" s="1">
        <f t="shared" si="100"/>
        <v>11</v>
      </c>
      <c r="JO12" s="1">
        <v>8.5</v>
      </c>
      <c r="JP12" s="1">
        <v>10</v>
      </c>
      <c r="JQ12" s="1">
        <f t="shared" si="101"/>
        <v>11</v>
      </c>
      <c r="JR12" s="1">
        <v>60</v>
      </c>
      <c r="JS12" s="1">
        <v>1</v>
      </c>
      <c r="JT12" s="1">
        <f t="shared" si="102"/>
        <v>70</v>
      </c>
      <c r="JU12" s="1">
        <v>65</v>
      </c>
      <c r="JV12" s="1">
        <f t="shared" si="103"/>
        <v>5</v>
      </c>
      <c r="JW12" s="1">
        <v>8.5</v>
      </c>
      <c r="JX12" s="1">
        <v>10</v>
      </c>
      <c r="JY12" s="1">
        <f t="shared" si="104"/>
        <v>5</v>
      </c>
      <c r="JZ12" s="1">
        <v>60</v>
      </c>
      <c r="KA12" s="1">
        <v>0</v>
      </c>
      <c r="KB12" s="1">
        <f t="shared" si="105"/>
        <v>65</v>
      </c>
      <c r="KC12" s="1">
        <v>65</v>
      </c>
      <c r="KD12" s="1">
        <f t="shared" si="106"/>
        <v>0</v>
      </c>
      <c r="KE12" s="1">
        <v>8.5</v>
      </c>
      <c r="KF12" s="1">
        <v>10</v>
      </c>
      <c r="KG12" s="1">
        <f t="shared" si="107"/>
        <v>0</v>
      </c>
      <c r="KH12" s="1">
        <v>60</v>
      </c>
      <c r="KI12" s="1">
        <v>0</v>
      </c>
      <c r="KJ12" s="1">
        <f t="shared" si="108"/>
        <v>60</v>
      </c>
      <c r="KK12" s="1">
        <v>60</v>
      </c>
      <c r="KL12" s="1">
        <f t="shared" si="109"/>
        <v>0</v>
      </c>
      <c r="KM12" s="1">
        <v>8.5</v>
      </c>
      <c r="KN12" s="1">
        <v>10</v>
      </c>
      <c r="KO12" s="1">
        <f t="shared" si="110"/>
        <v>0</v>
      </c>
      <c r="KP12" s="1">
        <v>60</v>
      </c>
      <c r="KQ12" s="1">
        <v>0</v>
      </c>
      <c r="KR12" s="1">
        <f t="shared" si="111"/>
        <v>60</v>
      </c>
      <c r="KS12" s="1">
        <v>50</v>
      </c>
      <c r="KT12" s="1">
        <f t="shared" si="112"/>
        <v>10</v>
      </c>
      <c r="KU12" s="1">
        <v>8.5</v>
      </c>
      <c r="KV12" s="1">
        <v>10</v>
      </c>
      <c r="KW12" s="1">
        <f t="shared" si="113"/>
        <v>10</v>
      </c>
      <c r="KX12" s="1">
        <v>60</v>
      </c>
      <c r="KY12" s="1">
        <v>0</v>
      </c>
      <c r="KZ12" s="1">
        <f t="shared" si="114"/>
        <v>70</v>
      </c>
      <c r="LA12" s="1">
        <v>65</v>
      </c>
      <c r="LB12" s="1">
        <f t="shared" si="115"/>
        <v>5</v>
      </c>
      <c r="LC12" s="1">
        <v>8.5</v>
      </c>
      <c r="LD12" s="1">
        <v>10</v>
      </c>
      <c r="LE12" s="1">
        <f t="shared" si="116"/>
        <v>5</v>
      </c>
      <c r="LF12" s="1">
        <v>60</v>
      </c>
      <c r="LG12" s="1">
        <v>0</v>
      </c>
      <c r="LH12" s="1">
        <f t="shared" si="117"/>
        <v>65</v>
      </c>
      <c r="LI12" s="1">
        <v>50</v>
      </c>
      <c r="LJ12" s="1">
        <f t="shared" si="118"/>
        <v>15</v>
      </c>
      <c r="LK12" s="1">
        <v>8.5</v>
      </c>
      <c r="LL12" s="1">
        <v>10</v>
      </c>
      <c r="LM12" s="1">
        <f t="shared" si="119"/>
        <v>15</v>
      </c>
      <c r="LN12" s="1">
        <v>60</v>
      </c>
      <c r="LO12" s="1">
        <v>0</v>
      </c>
      <c r="LP12" s="1">
        <f t="shared" si="120"/>
        <v>75</v>
      </c>
      <c r="LQ12" s="1">
        <v>60</v>
      </c>
      <c r="LR12" s="1">
        <f t="shared" si="121"/>
        <v>15</v>
      </c>
      <c r="LS12" s="1">
        <v>8.5</v>
      </c>
      <c r="LT12" s="1">
        <v>10</v>
      </c>
      <c r="LU12" s="1">
        <f t="shared" si="122"/>
        <v>15</v>
      </c>
      <c r="LV12" s="1">
        <v>55</v>
      </c>
      <c r="LW12" s="1">
        <v>0</v>
      </c>
      <c r="LX12" s="1">
        <f t="shared" si="123"/>
        <v>70</v>
      </c>
      <c r="LY12" s="1">
        <v>60</v>
      </c>
      <c r="LZ12" s="1">
        <f t="shared" si="124"/>
        <v>10</v>
      </c>
      <c r="MA12" s="1">
        <v>8.5</v>
      </c>
      <c r="MB12" s="1">
        <v>10</v>
      </c>
      <c r="MC12" s="1">
        <f t="shared" si="125"/>
        <v>10</v>
      </c>
      <c r="MD12" s="1">
        <v>55</v>
      </c>
      <c r="ME12" s="1">
        <v>0</v>
      </c>
      <c r="MF12" s="1">
        <f t="shared" si="126"/>
        <v>65</v>
      </c>
      <c r="MG12" s="1">
        <v>65</v>
      </c>
      <c r="MH12" s="1">
        <f t="shared" si="127"/>
        <v>0</v>
      </c>
      <c r="MI12" s="1">
        <v>8</v>
      </c>
      <c r="MJ12" s="1">
        <v>10</v>
      </c>
      <c r="MK12" s="1">
        <f t="shared" si="128"/>
        <v>0</v>
      </c>
      <c r="ML12" s="1">
        <v>60</v>
      </c>
      <c r="MM12" s="1">
        <v>0</v>
      </c>
      <c r="MN12" s="1">
        <f t="shared" si="129"/>
        <v>60</v>
      </c>
      <c r="MO12" s="1">
        <v>60</v>
      </c>
      <c r="MP12" s="1">
        <f t="shared" si="130"/>
        <v>0</v>
      </c>
      <c r="MQ12" s="1">
        <v>8</v>
      </c>
      <c r="MR12" s="1">
        <v>10</v>
      </c>
      <c r="MS12" s="1">
        <f t="shared" si="131"/>
        <v>0</v>
      </c>
      <c r="MT12" s="1">
        <v>65</v>
      </c>
      <c r="MU12" s="1">
        <v>0</v>
      </c>
      <c r="MV12" s="1">
        <f t="shared" si="132"/>
        <v>65</v>
      </c>
      <c r="MW12" s="1">
        <v>45</v>
      </c>
      <c r="MX12" s="1">
        <f t="shared" si="133"/>
        <v>20</v>
      </c>
      <c r="MY12" s="1">
        <v>8</v>
      </c>
      <c r="MZ12" s="1">
        <v>10</v>
      </c>
      <c r="NA12" s="1">
        <f t="shared" si="134"/>
        <v>20</v>
      </c>
      <c r="NB12" s="1">
        <v>60</v>
      </c>
      <c r="NC12" s="1">
        <v>3</v>
      </c>
      <c r="ND12" s="1">
        <f t="shared" si="135"/>
        <v>77</v>
      </c>
      <c r="NE12" s="1">
        <v>65</v>
      </c>
      <c r="NF12" s="1">
        <f t="shared" si="136"/>
        <v>12</v>
      </c>
      <c r="NG12" s="1">
        <v>8</v>
      </c>
      <c r="NH12" s="1">
        <v>10</v>
      </c>
      <c r="NI12" s="1">
        <f t="shared" si="137"/>
        <v>12</v>
      </c>
      <c r="NJ12" s="1">
        <v>60</v>
      </c>
      <c r="NK12" s="1">
        <v>3</v>
      </c>
      <c r="NL12" s="1">
        <f t="shared" si="138"/>
        <v>69</v>
      </c>
      <c r="NM12" s="1">
        <v>50</v>
      </c>
      <c r="NN12" s="1">
        <f t="shared" si="139"/>
        <v>19</v>
      </c>
      <c r="NO12" s="1">
        <v>8</v>
      </c>
      <c r="NP12" s="1">
        <v>10</v>
      </c>
      <c r="NQ12" s="1">
        <f t="shared" si="140"/>
        <v>19</v>
      </c>
      <c r="NR12" s="1">
        <v>50</v>
      </c>
      <c r="NS12" s="1">
        <v>0</v>
      </c>
      <c r="NT12" s="1">
        <f t="shared" si="141"/>
        <v>69</v>
      </c>
      <c r="NU12" s="1">
        <v>66</v>
      </c>
      <c r="NV12" s="1">
        <f t="shared" si="142"/>
        <v>3</v>
      </c>
      <c r="NW12" s="1">
        <v>8</v>
      </c>
      <c r="NX12" s="1">
        <v>10</v>
      </c>
      <c r="NY12" s="1">
        <f t="shared" si="143"/>
        <v>3</v>
      </c>
      <c r="NZ12" s="1">
        <v>60</v>
      </c>
      <c r="OA12" s="1">
        <v>0</v>
      </c>
      <c r="OB12" s="1">
        <f t="shared" si="144"/>
        <v>63</v>
      </c>
      <c r="OC12" s="1">
        <v>63</v>
      </c>
      <c r="OD12" s="1">
        <f t="shared" si="145"/>
        <v>0</v>
      </c>
      <c r="OE12" s="1">
        <v>8</v>
      </c>
      <c r="OF12" s="1">
        <v>10</v>
      </c>
      <c r="OG12" s="1">
        <f t="shared" si="146"/>
        <v>0</v>
      </c>
      <c r="OH12" s="1">
        <v>70</v>
      </c>
      <c r="OI12" s="1">
        <v>0</v>
      </c>
      <c r="OJ12" s="1">
        <f t="shared" si="147"/>
        <v>70</v>
      </c>
      <c r="OK12" s="1">
        <v>60</v>
      </c>
      <c r="OL12" s="1">
        <f t="shared" si="148"/>
        <v>10</v>
      </c>
      <c r="OM12" s="1">
        <v>8</v>
      </c>
      <c r="ON12" s="1">
        <v>10</v>
      </c>
      <c r="OO12" s="1">
        <f t="shared" si="149"/>
        <v>10</v>
      </c>
      <c r="OP12" s="1">
        <v>100</v>
      </c>
      <c r="OQ12" s="1">
        <v>7</v>
      </c>
      <c r="OR12" s="1">
        <f t="shared" si="150"/>
        <v>103</v>
      </c>
      <c r="OS12" s="1">
        <v>80</v>
      </c>
      <c r="OT12" s="1">
        <f t="shared" si="151"/>
        <v>23</v>
      </c>
      <c r="OU12" s="1">
        <v>8</v>
      </c>
      <c r="OV12" s="1">
        <v>10</v>
      </c>
      <c r="OW12" s="1">
        <f t="shared" si="152"/>
        <v>23</v>
      </c>
      <c r="OX12" s="1">
        <v>90</v>
      </c>
      <c r="OY12" s="1">
        <v>0</v>
      </c>
      <c r="OZ12" s="1">
        <f t="shared" si="153"/>
        <v>113</v>
      </c>
      <c r="PA12" s="1">
        <v>80</v>
      </c>
      <c r="PB12" s="1">
        <f t="shared" si="154"/>
        <v>33</v>
      </c>
      <c r="PC12" s="1">
        <v>8</v>
      </c>
      <c r="PD12" s="1">
        <v>10</v>
      </c>
      <c r="PE12" s="1">
        <f t="shared" si="155"/>
        <v>33</v>
      </c>
      <c r="PF12" s="1">
        <v>70</v>
      </c>
      <c r="PG12" s="1">
        <v>5</v>
      </c>
      <c r="PH12" s="1">
        <f t="shared" si="156"/>
        <v>98</v>
      </c>
      <c r="PI12" s="1">
        <v>80</v>
      </c>
      <c r="PJ12" s="1">
        <f t="shared" si="157"/>
        <v>18</v>
      </c>
      <c r="PK12" s="1">
        <v>8.5</v>
      </c>
      <c r="PL12" s="1">
        <v>10</v>
      </c>
      <c r="PM12" s="1">
        <f t="shared" si="158"/>
        <v>18</v>
      </c>
      <c r="PN12" s="1">
        <v>70</v>
      </c>
      <c r="PO12" s="1">
        <v>0</v>
      </c>
      <c r="PP12" s="1">
        <f t="shared" si="159"/>
        <v>88</v>
      </c>
      <c r="PQ12" s="1">
        <v>88</v>
      </c>
      <c r="PR12" s="1">
        <f t="shared" si="160"/>
        <v>0</v>
      </c>
      <c r="PS12" s="1">
        <v>8.5</v>
      </c>
      <c r="PT12" s="1">
        <v>10</v>
      </c>
      <c r="PU12" s="1">
        <f t="shared" si="161"/>
        <v>0</v>
      </c>
      <c r="PV12" s="1">
        <v>100</v>
      </c>
      <c r="PW12" s="1">
        <v>0</v>
      </c>
      <c r="PX12" s="1">
        <f t="shared" si="162"/>
        <v>100</v>
      </c>
      <c r="PY12" s="1">
        <v>95</v>
      </c>
      <c r="PZ12" s="1">
        <f t="shared" si="163"/>
        <v>5</v>
      </c>
      <c r="QA12" s="1">
        <v>8.5</v>
      </c>
      <c r="QB12" s="1">
        <v>10</v>
      </c>
      <c r="QC12" s="1">
        <f t="shared" si="164"/>
        <v>5</v>
      </c>
      <c r="QD12" s="1">
        <v>100</v>
      </c>
      <c r="QE12" s="1">
        <v>3</v>
      </c>
      <c r="QF12" s="1">
        <f t="shared" si="165"/>
        <v>102</v>
      </c>
      <c r="QG12" s="1">
        <v>90</v>
      </c>
      <c r="QH12" s="1">
        <f t="shared" si="166"/>
        <v>12</v>
      </c>
      <c r="QI12" s="1">
        <v>8.5</v>
      </c>
      <c r="QJ12" s="1">
        <v>10</v>
      </c>
      <c r="QK12" s="1">
        <f t="shared" si="167"/>
        <v>12</v>
      </c>
      <c r="QL12" s="1">
        <v>120</v>
      </c>
      <c r="QM12" s="1">
        <v>3</v>
      </c>
      <c r="QN12" s="1">
        <f t="shared" si="168"/>
        <v>129</v>
      </c>
      <c r="QO12" s="1">
        <v>125</v>
      </c>
      <c r="QP12" s="1">
        <f t="shared" si="169"/>
        <v>4</v>
      </c>
      <c r="QQ12" s="1">
        <v>8.5</v>
      </c>
      <c r="QR12" s="1">
        <v>10</v>
      </c>
      <c r="QS12" s="1">
        <f t="shared" si="170"/>
        <v>4</v>
      </c>
      <c r="QT12" s="1">
        <v>120</v>
      </c>
      <c r="QU12" s="1">
        <v>0</v>
      </c>
      <c r="QV12" s="1">
        <f t="shared" si="171"/>
        <v>124</v>
      </c>
      <c r="QW12" s="1">
        <v>124</v>
      </c>
      <c r="QX12" s="1">
        <f t="shared" si="172"/>
        <v>0</v>
      </c>
      <c r="QY12" s="1">
        <v>8.5</v>
      </c>
      <c r="QZ12" s="1">
        <v>10</v>
      </c>
      <c r="RA12" s="1">
        <f t="shared" si="173"/>
        <v>0</v>
      </c>
      <c r="RB12" s="1">
        <v>120</v>
      </c>
      <c r="RC12" s="1">
        <v>8</v>
      </c>
      <c r="RD12" s="1">
        <f t="shared" si="174"/>
        <v>112</v>
      </c>
      <c r="RE12" s="1">
        <v>110</v>
      </c>
      <c r="RF12" s="1">
        <f t="shared" si="175"/>
        <v>2</v>
      </c>
      <c r="RG12" s="1">
        <v>8.5</v>
      </c>
      <c r="RH12" s="1">
        <v>10</v>
      </c>
      <c r="RI12" s="1">
        <f t="shared" si="176"/>
        <v>2</v>
      </c>
      <c r="RJ12" s="1">
        <v>120</v>
      </c>
      <c r="RK12" s="1">
        <v>0</v>
      </c>
      <c r="RL12" s="1">
        <f t="shared" si="177"/>
        <v>122</v>
      </c>
      <c r="RM12" s="1">
        <v>122</v>
      </c>
      <c r="RN12" s="1">
        <f t="shared" si="178"/>
        <v>0</v>
      </c>
      <c r="RO12" s="1">
        <v>8.5</v>
      </c>
      <c r="RP12" s="1">
        <v>10</v>
      </c>
      <c r="RQ12" s="1">
        <f t="shared" si="179"/>
        <v>0</v>
      </c>
      <c r="RR12" s="1">
        <v>120</v>
      </c>
      <c r="RS12" s="1">
        <v>0</v>
      </c>
      <c r="RT12" s="1">
        <f t="shared" si="180"/>
        <v>120</v>
      </c>
      <c r="RU12" s="1">
        <v>120</v>
      </c>
      <c r="RV12" s="1">
        <f t="shared" si="181"/>
        <v>0</v>
      </c>
      <c r="RW12" s="1">
        <v>8.5</v>
      </c>
      <c r="RX12" s="1">
        <v>10</v>
      </c>
      <c r="RY12" s="1">
        <f t="shared" si="182"/>
        <v>0</v>
      </c>
      <c r="RZ12" s="1">
        <v>110</v>
      </c>
      <c r="SA12" s="1">
        <v>0</v>
      </c>
      <c r="SB12" s="1">
        <f t="shared" si="183"/>
        <v>110</v>
      </c>
      <c r="SC12" s="1">
        <v>90</v>
      </c>
      <c r="SD12" s="1">
        <f t="shared" si="184"/>
        <v>20</v>
      </c>
      <c r="SE12" s="1">
        <v>8.5</v>
      </c>
      <c r="SF12" s="1">
        <v>10</v>
      </c>
      <c r="SG12" s="1">
        <f t="shared" si="185"/>
        <v>20</v>
      </c>
      <c r="SH12" s="1">
        <v>90</v>
      </c>
      <c r="SI12" s="1">
        <v>0</v>
      </c>
      <c r="SJ12" s="1">
        <f t="shared" si="186"/>
        <v>110</v>
      </c>
      <c r="SK12" s="1">
        <v>95</v>
      </c>
      <c r="SL12" s="1">
        <f t="shared" si="187"/>
        <v>15</v>
      </c>
      <c r="SM12" s="1">
        <v>8.5</v>
      </c>
      <c r="SN12" s="1">
        <v>10</v>
      </c>
      <c r="SO12" s="1">
        <f t="shared" si="188"/>
        <v>15</v>
      </c>
      <c r="SP12" s="1">
        <v>90</v>
      </c>
      <c r="SQ12" s="1">
        <v>0</v>
      </c>
      <c r="SR12" s="1">
        <f t="shared" si="189"/>
        <v>105</v>
      </c>
      <c r="SS12" s="1">
        <v>95</v>
      </c>
      <c r="ST12" s="1">
        <f t="shared" si="190"/>
        <v>10</v>
      </c>
      <c r="SU12" s="1">
        <v>8.5</v>
      </c>
      <c r="SV12" s="1">
        <v>10</v>
      </c>
      <c r="SW12" s="1">
        <f t="shared" si="191"/>
        <v>10</v>
      </c>
      <c r="SX12" s="1">
        <v>90</v>
      </c>
      <c r="SY12" s="1">
        <v>0</v>
      </c>
      <c r="SZ12" s="1">
        <f t="shared" si="192"/>
        <v>100</v>
      </c>
      <c r="TA12" s="1">
        <v>95</v>
      </c>
      <c r="TB12" s="1">
        <f t="shared" si="193"/>
        <v>5</v>
      </c>
      <c r="TC12" s="1">
        <v>8.5</v>
      </c>
      <c r="TD12" s="1">
        <v>10</v>
      </c>
      <c r="TE12" s="1">
        <f t="shared" si="194"/>
        <v>5</v>
      </c>
      <c r="TF12" s="1">
        <v>90</v>
      </c>
      <c r="TG12" s="1">
        <v>0</v>
      </c>
      <c r="TH12" s="1">
        <f t="shared" si="195"/>
        <v>95</v>
      </c>
      <c r="TI12" s="1">
        <v>95</v>
      </c>
      <c r="TJ12" s="1">
        <f t="shared" si="196"/>
        <v>0</v>
      </c>
      <c r="TK12" s="1">
        <v>8.5</v>
      </c>
      <c r="TL12" s="1">
        <v>10</v>
      </c>
      <c r="TM12" s="1">
        <f t="shared" si="197"/>
        <v>0</v>
      </c>
      <c r="TN12" s="1">
        <v>101</v>
      </c>
      <c r="TO12" s="1">
        <v>0</v>
      </c>
      <c r="TP12" s="1">
        <f t="shared" si="198"/>
        <v>101</v>
      </c>
      <c r="TQ12" s="1">
        <v>101</v>
      </c>
      <c r="TR12" s="1">
        <f t="shared" si="199"/>
        <v>0</v>
      </c>
      <c r="TS12" s="1">
        <v>8.5</v>
      </c>
      <c r="TT12" s="1">
        <v>10</v>
      </c>
      <c r="TU12" s="1">
        <f t="shared" si="200"/>
        <v>0</v>
      </c>
      <c r="TV12" s="1">
        <v>101</v>
      </c>
      <c r="TW12" s="1">
        <v>0</v>
      </c>
      <c r="TX12" s="1">
        <f t="shared" si="201"/>
        <v>101</v>
      </c>
      <c r="TY12" s="1">
        <v>101</v>
      </c>
      <c r="TZ12" s="1">
        <f t="shared" si="202"/>
        <v>0</v>
      </c>
      <c r="UA12" s="1">
        <v>8.5</v>
      </c>
      <c r="UB12" s="1">
        <v>10</v>
      </c>
      <c r="UC12" s="1">
        <f t="shared" si="203"/>
        <v>0</v>
      </c>
      <c r="UD12" s="1">
        <v>105</v>
      </c>
      <c r="UE12" s="1">
        <v>0</v>
      </c>
      <c r="UF12" s="1">
        <f t="shared" si="204"/>
        <v>105</v>
      </c>
      <c r="UG12" s="1">
        <v>101</v>
      </c>
      <c r="UH12" s="1">
        <f t="shared" si="205"/>
        <v>4</v>
      </c>
      <c r="UI12" s="1">
        <v>8.5</v>
      </c>
      <c r="UJ12" s="1">
        <v>10</v>
      </c>
      <c r="UK12" s="1">
        <f t="shared" si="206"/>
        <v>4</v>
      </c>
      <c r="UL12" s="1">
        <v>105</v>
      </c>
      <c r="UM12" s="1">
        <v>0</v>
      </c>
      <c r="UN12" s="1">
        <f t="shared" si="207"/>
        <v>109</v>
      </c>
      <c r="UO12" s="1">
        <v>109</v>
      </c>
      <c r="UP12" s="1">
        <f t="shared" si="208"/>
        <v>0</v>
      </c>
      <c r="UQ12" s="1">
        <v>8.5</v>
      </c>
      <c r="UR12" s="1">
        <v>10</v>
      </c>
      <c r="US12" s="1">
        <f t="shared" si="209"/>
        <v>0</v>
      </c>
      <c r="UT12" s="1">
        <v>100</v>
      </c>
      <c r="UU12" s="1">
        <v>0</v>
      </c>
      <c r="UV12" s="1">
        <f t="shared" si="210"/>
        <v>100</v>
      </c>
      <c r="UW12" s="1">
        <v>89</v>
      </c>
      <c r="UX12" s="1">
        <f t="shared" si="211"/>
        <v>11</v>
      </c>
      <c r="UY12" s="1">
        <v>8.5</v>
      </c>
      <c r="UZ12" s="1">
        <v>10</v>
      </c>
      <c r="VA12" s="1">
        <f t="shared" si="212"/>
        <v>11</v>
      </c>
      <c r="VB12" s="1">
        <v>100</v>
      </c>
      <c r="VC12" s="1">
        <v>4</v>
      </c>
      <c r="VD12" s="1">
        <f t="shared" si="213"/>
        <v>107</v>
      </c>
      <c r="VE12" s="1">
        <v>107</v>
      </c>
      <c r="VF12" s="1">
        <f t="shared" si="214"/>
        <v>0</v>
      </c>
      <c r="VG12" s="1">
        <v>8.5</v>
      </c>
      <c r="VH12" s="1">
        <v>10</v>
      </c>
      <c r="VI12" s="1">
        <f t="shared" si="215"/>
        <v>0</v>
      </c>
      <c r="VJ12" s="1">
        <v>100</v>
      </c>
      <c r="VK12" s="1">
        <v>8</v>
      </c>
      <c r="VL12" s="1">
        <f t="shared" si="216"/>
        <v>92</v>
      </c>
      <c r="VM12" s="1">
        <v>92</v>
      </c>
      <c r="VN12" s="1">
        <f t="shared" si="217"/>
        <v>0</v>
      </c>
      <c r="VO12" s="1">
        <v>8.5</v>
      </c>
      <c r="VP12" s="1">
        <v>10</v>
      </c>
      <c r="VQ12" s="1">
        <f t="shared" si="218"/>
        <v>0</v>
      </c>
      <c r="VR12" s="1">
        <v>100</v>
      </c>
      <c r="VS12" s="1">
        <v>0</v>
      </c>
      <c r="VT12" s="1">
        <f t="shared" si="219"/>
        <v>100</v>
      </c>
      <c r="VU12" s="1">
        <v>92</v>
      </c>
      <c r="VV12" s="1">
        <f t="shared" si="220"/>
        <v>8</v>
      </c>
      <c r="VW12" s="1">
        <v>8.5</v>
      </c>
      <c r="VX12" s="1">
        <v>10</v>
      </c>
      <c r="VY12" s="1">
        <f t="shared" si="221"/>
        <v>8</v>
      </c>
      <c r="VZ12" s="1">
        <v>102</v>
      </c>
      <c r="WA12" s="1">
        <v>9</v>
      </c>
      <c r="WB12" s="1">
        <f t="shared" si="222"/>
        <v>101</v>
      </c>
      <c r="WC12" s="1">
        <v>92</v>
      </c>
      <c r="WD12" s="1">
        <f t="shared" si="223"/>
        <v>9</v>
      </c>
      <c r="WE12" s="1">
        <v>8.5</v>
      </c>
      <c r="WF12" s="1">
        <v>10</v>
      </c>
      <c r="WG12" s="1">
        <f t="shared" si="224"/>
        <v>9</v>
      </c>
      <c r="WH12" s="1">
        <v>109</v>
      </c>
      <c r="WI12" s="1">
        <v>5</v>
      </c>
      <c r="WJ12" s="1">
        <f t="shared" si="225"/>
        <v>113</v>
      </c>
      <c r="WK12" s="1">
        <v>113</v>
      </c>
      <c r="WL12" s="1">
        <f t="shared" si="226"/>
        <v>0</v>
      </c>
      <c r="WM12" s="1">
        <v>8.5</v>
      </c>
      <c r="WN12" s="1">
        <v>10</v>
      </c>
      <c r="WO12" s="1">
        <f t="shared" si="227"/>
        <v>0</v>
      </c>
      <c r="WP12" s="1">
        <v>100</v>
      </c>
      <c r="WQ12" s="1">
        <v>6</v>
      </c>
      <c r="WR12" s="1">
        <f t="shared" si="228"/>
        <v>94</v>
      </c>
      <c r="WS12" s="1">
        <v>94</v>
      </c>
      <c r="WT12" s="1">
        <f t="shared" si="229"/>
        <v>0</v>
      </c>
      <c r="WU12" s="1">
        <v>8.5</v>
      </c>
      <c r="WV12" s="1">
        <v>10</v>
      </c>
      <c r="WW12" s="1">
        <f t="shared" si="230"/>
        <v>0</v>
      </c>
      <c r="WX12" s="1">
        <v>110</v>
      </c>
      <c r="WY12" s="1">
        <v>2</v>
      </c>
      <c r="WZ12" s="1">
        <f t="shared" si="231"/>
        <v>108</v>
      </c>
      <c r="XA12" s="1">
        <v>105</v>
      </c>
      <c r="XB12" s="1">
        <f t="shared" si="232"/>
        <v>3</v>
      </c>
      <c r="XC12" s="1">
        <v>8.5</v>
      </c>
      <c r="XD12" s="1">
        <v>10</v>
      </c>
      <c r="XE12" s="1">
        <f t="shared" si="233"/>
        <v>3</v>
      </c>
      <c r="XF12" s="1">
        <v>104</v>
      </c>
      <c r="XG12" s="1">
        <v>9</v>
      </c>
      <c r="XH12" s="1">
        <f t="shared" si="234"/>
        <v>98</v>
      </c>
      <c r="XI12" s="1">
        <v>98</v>
      </c>
      <c r="XJ12" s="1">
        <f t="shared" si="235"/>
        <v>0</v>
      </c>
      <c r="XK12" s="1">
        <v>8.5</v>
      </c>
      <c r="XL12" s="1">
        <v>10</v>
      </c>
      <c r="XM12" s="1">
        <f t="shared" si="236"/>
        <v>0</v>
      </c>
      <c r="XN12" s="1">
        <v>100</v>
      </c>
      <c r="XO12" s="1">
        <v>4</v>
      </c>
      <c r="XP12" s="1">
        <f t="shared" si="237"/>
        <v>96</v>
      </c>
      <c r="XQ12" s="1">
        <v>86</v>
      </c>
      <c r="XR12" s="1">
        <f t="shared" si="238"/>
        <v>10</v>
      </c>
    </row>
    <row r="13" spans="1:642" x14ac:dyDescent="0.35">
      <c r="A13">
        <f t="shared" si="239"/>
        <v>11</v>
      </c>
      <c r="B13" t="s">
        <v>21</v>
      </c>
      <c r="C13" s="1">
        <v>4.5</v>
      </c>
      <c r="D13" s="1">
        <v>6</v>
      </c>
      <c r="E13" s="1">
        <v>0</v>
      </c>
      <c r="F13" s="1">
        <v>100</v>
      </c>
      <c r="G13" s="1">
        <v>0</v>
      </c>
      <c r="H13" s="1">
        <f t="shared" si="0"/>
        <v>100</v>
      </c>
      <c r="I13" s="1">
        <v>100</v>
      </c>
      <c r="J13" s="1">
        <f t="shared" si="1"/>
        <v>0</v>
      </c>
      <c r="K13" s="1">
        <v>4.5</v>
      </c>
      <c r="L13" s="1">
        <v>6</v>
      </c>
      <c r="M13" s="1">
        <f t="shared" si="2"/>
        <v>0</v>
      </c>
      <c r="N13" s="1">
        <v>100</v>
      </c>
      <c r="O13" s="1">
        <v>10</v>
      </c>
      <c r="P13" s="1">
        <f t="shared" si="3"/>
        <v>90</v>
      </c>
      <c r="Q13" s="1">
        <v>90</v>
      </c>
      <c r="R13" s="1">
        <f t="shared" si="4"/>
        <v>0</v>
      </c>
      <c r="S13" s="1">
        <v>4.5</v>
      </c>
      <c r="T13" s="1">
        <v>6</v>
      </c>
      <c r="U13" s="1">
        <f t="shared" si="5"/>
        <v>0</v>
      </c>
      <c r="V13" s="1">
        <v>100</v>
      </c>
      <c r="W13" s="1">
        <v>0</v>
      </c>
      <c r="X13" s="1">
        <f t="shared" si="6"/>
        <v>100</v>
      </c>
      <c r="Y13" s="1">
        <v>90</v>
      </c>
      <c r="Z13" s="1">
        <f t="shared" si="7"/>
        <v>10</v>
      </c>
      <c r="AA13" s="1">
        <v>4.5</v>
      </c>
      <c r="AB13" s="1">
        <v>6</v>
      </c>
      <c r="AC13" s="1">
        <f t="shared" si="8"/>
        <v>10</v>
      </c>
      <c r="AD13" s="1">
        <v>100</v>
      </c>
      <c r="AE13" s="1">
        <v>3</v>
      </c>
      <c r="AF13" s="1">
        <f t="shared" si="9"/>
        <v>107</v>
      </c>
      <c r="AG13" s="1">
        <v>100</v>
      </c>
      <c r="AH13" s="1">
        <f t="shared" si="10"/>
        <v>7</v>
      </c>
      <c r="AI13" s="1">
        <v>4.5</v>
      </c>
      <c r="AJ13" s="1">
        <v>6</v>
      </c>
      <c r="AK13" s="1">
        <f t="shared" si="11"/>
        <v>7</v>
      </c>
      <c r="AL13" s="1">
        <v>100</v>
      </c>
      <c r="AM13" s="1">
        <v>0</v>
      </c>
      <c r="AN13" s="1">
        <f t="shared" si="12"/>
        <v>107</v>
      </c>
      <c r="AO13" s="1">
        <v>100</v>
      </c>
      <c r="AP13" s="1">
        <f t="shared" si="13"/>
        <v>7</v>
      </c>
      <c r="AQ13" s="1">
        <v>4.5</v>
      </c>
      <c r="AR13" s="1">
        <v>6</v>
      </c>
      <c r="AS13" s="1">
        <f t="shared" si="14"/>
        <v>7</v>
      </c>
      <c r="AT13" s="1">
        <v>80</v>
      </c>
      <c r="AU13" s="1">
        <v>0</v>
      </c>
      <c r="AV13" s="1">
        <f t="shared" si="15"/>
        <v>87</v>
      </c>
      <c r="AW13" s="1">
        <v>85</v>
      </c>
      <c r="AX13" s="1">
        <f t="shared" si="16"/>
        <v>2</v>
      </c>
      <c r="AY13" s="1">
        <v>4.5</v>
      </c>
      <c r="AZ13" s="1">
        <v>6</v>
      </c>
      <c r="BA13" s="1">
        <f t="shared" si="17"/>
        <v>2</v>
      </c>
      <c r="BB13" s="1">
        <v>100</v>
      </c>
      <c r="BC13" s="1">
        <v>6</v>
      </c>
      <c r="BD13" s="1">
        <f t="shared" si="18"/>
        <v>96</v>
      </c>
      <c r="BE13" s="1">
        <v>95</v>
      </c>
      <c r="BF13" s="1">
        <f t="shared" si="19"/>
        <v>1</v>
      </c>
      <c r="BG13" s="1">
        <v>4.5</v>
      </c>
      <c r="BH13" s="1">
        <v>6</v>
      </c>
      <c r="BI13" s="1">
        <f t="shared" si="20"/>
        <v>1</v>
      </c>
      <c r="BJ13" s="1">
        <v>100</v>
      </c>
      <c r="BK13" s="1">
        <v>4</v>
      </c>
      <c r="BL13" s="1">
        <f t="shared" si="21"/>
        <v>97</v>
      </c>
      <c r="BM13" s="1">
        <v>97</v>
      </c>
      <c r="BN13" s="1">
        <f t="shared" si="22"/>
        <v>0</v>
      </c>
      <c r="BO13" s="1">
        <v>4.5</v>
      </c>
      <c r="BP13" s="1">
        <v>6</v>
      </c>
      <c r="BQ13" s="1">
        <f t="shared" si="23"/>
        <v>0</v>
      </c>
      <c r="BR13" s="1">
        <v>100</v>
      </c>
      <c r="BS13" s="1">
        <v>0</v>
      </c>
      <c r="BT13" s="1">
        <f t="shared" si="24"/>
        <v>100</v>
      </c>
      <c r="BU13" s="1">
        <v>95</v>
      </c>
      <c r="BV13" s="1">
        <f t="shared" si="25"/>
        <v>5</v>
      </c>
      <c r="BW13" s="1">
        <v>4.5</v>
      </c>
      <c r="BX13" s="1">
        <v>6</v>
      </c>
      <c r="BY13" s="1">
        <f t="shared" si="26"/>
        <v>5</v>
      </c>
      <c r="BZ13" s="1">
        <v>100</v>
      </c>
      <c r="CA13" s="1">
        <v>0</v>
      </c>
      <c r="CB13" s="1">
        <f t="shared" si="27"/>
        <v>105</v>
      </c>
      <c r="CC13" s="1">
        <v>105</v>
      </c>
      <c r="CD13" s="1">
        <f t="shared" si="28"/>
        <v>0</v>
      </c>
      <c r="CE13" s="1">
        <v>4.5</v>
      </c>
      <c r="CF13" s="1">
        <v>6</v>
      </c>
      <c r="CG13" s="1">
        <f t="shared" si="29"/>
        <v>0</v>
      </c>
      <c r="CH13" s="1">
        <v>100</v>
      </c>
      <c r="CI13" s="1">
        <v>0</v>
      </c>
      <c r="CJ13" s="1">
        <f t="shared" si="30"/>
        <v>100</v>
      </c>
      <c r="CK13" s="1">
        <v>100</v>
      </c>
      <c r="CL13" s="1">
        <f t="shared" si="31"/>
        <v>0</v>
      </c>
      <c r="CM13" s="1">
        <v>4.5</v>
      </c>
      <c r="CN13" s="1">
        <v>6</v>
      </c>
      <c r="CO13" s="1">
        <f t="shared" si="32"/>
        <v>0</v>
      </c>
      <c r="CP13" s="1">
        <v>100</v>
      </c>
      <c r="CQ13" s="1">
        <v>3</v>
      </c>
      <c r="CR13" s="1">
        <f t="shared" si="33"/>
        <v>97</v>
      </c>
      <c r="CS13" s="1">
        <v>80</v>
      </c>
      <c r="CT13" s="1">
        <f t="shared" si="34"/>
        <v>17</v>
      </c>
      <c r="CU13" s="1">
        <v>4.5</v>
      </c>
      <c r="CV13" s="1">
        <v>6</v>
      </c>
      <c r="CW13" s="1">
        <f t="shared" si="35"/>
        <v>17</v>
      </c>
      <c r="CX13" s="1">
        <v>85</v>
      </c>
      <c r="CY13" s="1">
        <v>3</v>
      </c>
      <c r="CZ13" s="1">
        <f t="shared" si="36"/>
        <v>99</v>
      </c>
      <c r="DA13" s="1">
        <v>90</v>
      </c>
      <c r="DB13" s="1">
        <f t="shared" si="37"/>
        <v>9</v>
      </c>
      <c r="DC13" s="1">
        <v>4.5</v>
      </c>
      <c r="DD13" s="1">
        <v>6</v>
      </c>
      <c r="DE13" s="1">
        <f t="shared" si="38"/>
        <v>9</v>
      </c>
      <c r="DF13" s="1">
        <v>100</v>
      </c>
      <c r="DG13" s="1">
        <v>3</v>
      </c>
      <c r="DH13" s="1">
        <f t="shared" si="39"/>
        <v>106</v>
      </c>
      <c r="DI13" s="1">
        <v>105</v>
      </c>
      <c r="DJ13" s="1">
        <f t="shared" si="40"/>
        <v>1</v>
      </c>
      <c r="DK13" s="1">
        <v>4.5</v>
      </c>
      <c r="DL13" s="1">
        <v>6</v>
      </c>
      <c r="DM13" s="1">
        <f t="shared" si="41"/>
        <v>1</v>
      </c>
      <c r="DN13" s="1">
        <v>100</v>
      </c>
      <c r="DO13" s="1">
        <v>0</v>
      </c>
      <c r="DP13" s="1">
        <f t="shared" si="42"/>
        <v>101</v>
      </c>
      <c r="DQ13" s="1">
        <v>100</v>
      </c>
      <c r="DR13" s="1">
        <f t="shared" si="43"/>
        <v>1</v>
      </c>
      <c r="DS13" s="1">
        <v>4.5</v>
      </c>
      <c r="DT13" s="1">
        <v>6</v>
      </c>
      <c r="DU13" s="1">
        <f t="shared" si="44"/>
        <v>1</v>
      </c>
      <c r="DV13" s="1">
        <v>100</v>
      </c>
      <c r="DW13" s="1">
        <v>0</v>
      </c>
      <c r="DX13" s="1">
        <f t="shared" si="45"/>
        <v>101</v>
      </c>
      <c r="DY13" s="1">
        <v>100</v>
      </c>
      <c r="DZ13" s="1">
        <f t="shared" si="46"/>
        <v>1</v>
      </c>
      <c r="EA13" s="1">
        <v>4.5</v>
      </c>
      <c r="EB13" s="1">
        <v>6</v>
      </c>
      <c r="EC13" s="1">
        <f t="shared" si="47"/>
        <v>1</v>
      </c>
      <c r="ED13" s="1">
        <v>100</v>
      </c>
      <c r="EE13" s="1">
        <v>0</v>
      </c>
      <c r="EF13" s="1">
        <f t="shared" si="48"/>
        <v>101</v>
      </c>
      <c r="EG13" s="1">
        <v>100</v>
      </c>
      <c r="EH13" s="1">
        <f t="shared" si="49"/>
        <v>1</v>
      </c>
      <c r="EI13" s="1">
        <v>4.5</v>
      </c>
      <c r="EJ13" s="1">
        <v>6</v>
      </c>
      <c r="EK13" s="1">
        <f t="shared" si="50"/>
        <v>1</v>
      </c>
      <c r="EL13" s="1">
        <v>100</v>
      </c>
      <c r="EM13" s="1">
        <v>6</v>
      </c>
      <c r="EN13" s="1">
        <f t="shared" si="51"/>
        <v>95</v>
      </c>
      <c r="EO13" s="1">
        <v>95</v>
      </c>
      <c r="EP13" s="1">
        <f t="shared" si="52"/>
        <v>0</v>
      </c>
      <c r="EQ13" s="1">
        <v>4.5</v>
      </c>
      <c r="ER13" s="1">
        <v>6</v>
      </c>
      <c r="ES13" s="1">
        <f t="shared" si="53"/>
        <v>0</v>
      </c>
      <c r="ET13" s="1">
        <v>100</v>
      </c>
      <c r="EU13" s="1">
        <v>4</v>
      </c>
      <c r="EV13" s="1">
        <f t="shared" si="54"/>
        <v>96</v>
      </c>
      <c r="EW13" s="1">
        <v>95</v>
      </c>
      <c r="EX13" s="1">
        <f t="shared" si="55"/>
        <v>1</v>
      </c>
      <c r="EY13" s="1">
        <v>4.5</v>
      </c>
      <c r="EZ13" s="1">
        <v>6</v>
      </c>
      <c r="FA13" s="1">
        <f t="shared" si="56"/>
        <v>1</v>
      </c>
      <c r="FB13" s="1">
        <v>110</v>
      </c>
      <c r="FC13" s="1">
        <v>0</v>
      </c>
      <c r="FD13" s="1">
        <f t="shared" si="57"/>
        <v>111</v>
      </c>
      <c r="FE13" s="1">
        <v>100</v>
      </c>
      <c r="FF13" s="1">
        <f t="shared" si="58"/>
        <v>11</v>
      </c>
      <c r="FG13" s="1">
        <v>4.5</v>
      </c>
      <c r="FH13" s="1">
        <v>6</v>
      </c>
      <c r="FI13" s="1">
        <f t="shared" si="59"/>
        <v>11</v>
      </c>
      <c r="FJ13" s="1">
        <v>105</v>
      </c>
      <c r="FK13" s="1">
        <v>0</v>
      </c>
      <c r="FL13" s="1">
        <f t="shared" si="60"/>
        <v>116</v>
      </c>
      <c r="FM13" s="1">
        <v>115</v>
      </c>
      <c r="FN13" s="1">
        <f t="shared" si="61"/>
        <v>1</v>
      </c>
      <c r="FO13" s="1">
        <v>4.5</v>
      </c>
      <c r="FP13" s="1">
        <v>6</v>
      </c>
      <c r="FQ13" s="1">
        <f t="shared" si="62"/>
        <v>1</v>
      </c>
      <c r="FR13" s="1">
        <v>107</v>
      </c>
      <c r="FS13" s="1">
        <v>3</v>
      </c>
      <c r="FT13" s="1">
        <f t="shared" si="63"/>
        <v>105</v>
      </c>
      <c r="FU13" s="1">
        <v>100</v>
      </c>
      <c r="FV13" s="1">
        <f t="shared" si="64"/>
        <v>5</v>
      </c>
      <c r="FW13" s="1">
        <v>4.5</v>
      </c>
      <c r="FX13" s="1">
        <v>6</v>
      </c>
      <c r="FY13" s="1">
        <f t="shared" si="65"/>
        <v>5</v>
      </c>
      <c r="FZ13" s="1">
        <v>100</v>
      </c>
      <c r="GA13" s="1">
        <v>3</v>
      </c>
      <c r="GB13" s="1">
        <f t="shared" si="66"/>
        <v>102</v>
      </c>
      <c r="GC13" s="1">
        <v>100</v>
      </c>
      <c r="GD13" s="1">
        <f t="shared" si="67"/>
        <v>2</v>
      </c>
      <c r="GE13" s="1">
        <v>4.5</v>
      </c>
      <c r="GF13" s="1">
        <v>6</v>
      </c>
      <c r="GG13" s="1">
        <f t="shared" si="68"/>
        <v>2</v>
      </c>
      <c r="GH13" s="1">
        <v>100</v>
      </c>
      <c r="GI13" s="1">
        <v>0</v>
      </c>
      <c r="GJ13" s="1">
        <f t="shared" si="69"/>
        <v>102</v>
      </c>
      <c r="GK13" s="1">
        <v>100</v>
      </c>
      <c r="GL13" s="1">
        <f t="shared" si="70"/>
        <v>2</v>
      </c>
      <c r="GM13" s="1">
        <v>4.5</v>
      </c>
      <c r="GN13" s="1">
        <v>6</v>
      </c>
      <c r="GO13" s="1">
        <f t="shared" si="71"/>
        <v>2</v>
      </c>
      <c r="GP13" s="1">
        <v>100</v>
      </c>
      <c r="GQ13" s="1">
        <v>0</v>
      </c>
      <c r="GR13" s="1">
        <f t="shared" si="72"/>
        <v>102</v>
      </c>
      <c r="GS13" s="1">
        <v>95</v>
      </c>
      <c r="GT13" s="1">
        <f t="shared" si="73"/>
        <v>7</v>
      </c>
      <c r="GU13" s="1">
        <v>4.5</v>
      </c>
      <c r="GV13" s="1">
        <v>6</v>
      </c>
      <c r="GW13" s="1">
        <f t="shared" si="74"/>
        <v>7</v>
      </c>
      <c r="GX13" s="1">
        <v>100</v>
      </c>
      <c r="GY13" s="1">
        <v>0</v>
      </c>
      <c r="GZ13" s="1">
        <f t="shared" si="75"/>
        <v>107</v>
      </c>
      <c r="HA13" s="1">
        <v>82</v>
      </c>
      <c r="HB13" s="1">
        <f t="shared" si="76"/>
        <v>25</v>
      </c>
      <c r="HC13" s="1">
        <v>4.5</v>
      </c>
      <c r="HD13" s="1">
        <v>6</v>
      </c>
      <c r="HE13" s="1">
        <f t="shared" si="77"/>
        <v>25</v>
      </c>
      <c r="HF13" s="1">
        <v>92</v>
      </c>
      <c r="HG13" s="1">
        <v>0</v>
      </c>
      <c r="HH13" s="1">
        <f t="shared" si="78"/>
        <v>117</v>
      </c>
      <c r="HI13" s="1">
        <v>105</v>
      </c>
      <c r="HJ13" s="1">
        <f t="shared" si="79"/>
        <v>12</v>
      </c>
      <c r="HK13" s="1">
        <v>4.5</v>
      </c>
      <c r="HL13" s="1">
        <v>6</v>
      </c>
      <c r="HM13" s="1">
        <f t="shared" si="80"/>
        <v>12</v>
      </c>
      <c r="HN13" s="1">
        <v>90</v>
      </c>
      <c r="HO13" s="1">
        <v>1</v>
      </c>
      <c r="HP13" s="1">
        <f t="shared" si="81"/>
        <v>101</v>
      </c>
      <c r="HQ13" s="1">
        <v>100</v>
      </c>
      <c r="HR13" s="1">
        <f t="shared" si="82"/>
        <v>1</v>
      </c>
      <c r="HS13" s="1">
        <v>4.5</v>
      </c>
      <c r="HT13" s="1">
        <v>6</v>
      </c>
      <c r="HU13" s="1">
        <f t="shared" si="83"/>
        <v>1</v>
      </c>
      <c r="HV13" s="1">
        <v>100</v>
      </c>
      <c r="HW13" s="1">
        <v>0</v>
      </c>
      <c r="HX13" s="1">
        <f t="shared" si="84"/>
        <v>101</v>
      </c>
      <c r="HY13" s="1">
        <v>90</v>
      </c>
      <c r="HZ13" s="1">
        <f t="shared" si="85"/>
        <v>11</v>
      </c>
      <c r="IA13" s="1">
        <v>4.5</v>
      </c>
      <c r="IB13" s="1">
        <v>6</v>
      </c>
      <c r="IC13" s="1">
        <f t="shared" si="86"/>
        <v>11</v>
      </c>
      <c r="ID13" s="1">
        <v>90</v>
      </c>
      <c r="IE13" s="1">
        <v>0</v>
      </c>
      <c r="IF13" s="1">
        <f t="shared" si="87"/>
        <v>101</v>
      </c>
      <c r="IG13" s="1">
        <v>90</v>
      </c>
      <c r="IH13" s="1">
        <f t="shared" si="88"/>
        <v>11</v>
      </c>
      <c r="II13" s="1">
        <v>4.5</v>
      </c>
      <c r="IJ13" s="1">
        <v>6</v>
      </c>
      <c r="IK13" s="1">
        <f t="shared" si="89"/>
        <v>11</v>
      </c>
      <c r="IL13" s="1">
        <v>100</v>
      </c>
      <c r="IM13" s="1">
        <v>0</v>
      </c>
      <c r="IN13" s="1">
        <f t="shared" si="90"/>
        <v>111</v>
      </c>
      <c r="IO13" s="1">
        <v>100</v>
      </c>
      <c r="IP13" s="1">
        <f t="shared" si="91"/>
        <v>11</v>
      </c>
      <c r="IQ13" s="1">
        <v>4.5</v>
      </c>
      <c r="IR13" s="1">
        <v>6</v>
      </c>
      <c r="IS13" s="1">
        <f t="shared" si="92"/>
        <v>11</v>
      </c>
      <c r="IT13" s="1">
        <v>100</v>
      </c>
      <c r="IU13" s="1">
        <v>1</v>
      </c>
      <c r="IV13" s="1">
        <f t="shared" si="93"/>
        <v>110</v>
      </c>
      <c r="IW13" s="1">
        <v>100</v>
      </c>
      <c r="IX13" s="1">
        <f t="shared" si="94"/>
        <v>10</v>
      </c>
      <c r="IY13" s="1">
        <v>4.5</v>
      </c>
      <c r="IZ13" s="1">
        <v>6</v>
      </c>
      <c r="JA13" s="1">
        <f t="shared" si="95"/>
        <v>10</v>
      </c>
      <c r="JB13" s="1">
        <v>100</v>
      </c>
      <c r="JC13" s="1">
        <v>0</v>
      </c>
      <c r="JD13" s="1">
        <f t="shared" si="96"/>
        <v>110</v>
      </c>
      <c r="JE13" s="1">
        <v>106</v>
      </c>
      <c r="JF13" s="1">
        <f t="shared" si="97"/>
        <v>4</v>
      </c>
      <c r="JG13" s="1">
        <v>4.5</v>
      </c>
      <c r="JH13" s="1">
        <v>6</v>
      </c>
      <c r="JI13" s="1">
        <f t="shared" si="98"/>
        <v>4</v>
      </c>
      <c r="JJ13" s="1">
        <v>90</v>
      </c>
      <c r="JK13" s="1">
        <v>2</v>
      </c>
      <c r="JL13" s="1">
        <f t="shared" si="99"/>
        <v>92</v>
      </c>
      <c r="JM13" s="1">
        <v>92</v>
      </c>
      <c r="JN13" s="1">
        <f t="shared" si="100"/>
        <v>0</v>
      </c>
      <c r="JO13" s="1">
        <v>4.5</v>
      </c>
      <c r="JP13" s="1">
        <v>6</v>
      </c>
      <c r="JQ13" s="1">
        <f t="shared" si="101"/>
        <v>0</v>
      </c>
      <c r="JR13" s="1">
        <v>90</v>
      </c>
      <c r="JS13" s="1">
        <v>2</v>
      </c>
      <c r="JT13" s="1">
        <f t="shared" si="102"/>
        <v>88</v>
      </c>
      <c r="JU13" s="1">
        <v>88</v>
      </c>
      <c r="JV13" s="1">
        <f t="shared" si="103"/>
        <v>0</v>
      </c>
      <c r="JW13" s="1">
        <v>4.5</v>
      </c>
      <c r="JX13" s="1">
        <v>6</v>
      </c>
      <c r="JY13" s="1">
        <f t="shared" si="104"/>
        <v>0</v>
      </c>
      <c r="JZ13" s="1">
        <v>100</v>
      </c>
      <c r="KA13" s="1">
        <v>2</v>
      </c>
      <c r="KB13" s="1">
        <f t="shared" si="105"/>
        <v>98</v>
      </c>
      <c r="KC13" s="1">
        <v>90</v>
      </c>
      <c r="KD13" s="1">
        <f t="shared" si="106"/>
        <v>8</v>
      </c>
      <c r="KE13" s="1">
        <v>4.5</v>
      </c>
      <c r="KF13" s="1">
        <v>6</v>
      </c>
      <c r="KG13" s="1">
        <f t="shared" si="107"/>
        <v>8</v>
      </c>
      <c r="KH13" s="1">
        <v>100</v>
      </c>
      <c r="KI13" s="1">
        <v>1</v>
      </c>
      <c r="KJ13" s="1">
        <f t="shared" si="108"/>
        <v>107</v>
      </c>
      <c r="KK13" s="1">
        <v>96</v>
      </c>
      <c r="KL13" s="1">
        <f t="shared" si="109"/>
        <v>11</v>
      </c>
      <c r="KM13" s="1">
        <v>4.5</v>
      </c>
      <c r="KN13" s="1">
        <v>6</v>
      </c>
      <c r="KO13" s="1">
        <f t="shared" si="110"/>
        <v>11</v>
      </c>
      <c r="KP13" s="1">
        <v>90</v>
      </c>
      <c r="KQ13" s="1">
        <v>1</v>
      </c>
      <c r="KR13" s="1">
        <f t="shared" si="111"/>
        <v>100</v>
      </c>
      <c r="KS13" s="1">
        <v>96</v>
      </c>
      <c r="KT13" s="1">
        <f t="shared" si="112"/>
        <v>4</v>
      </c>
      <c r="KU13" s="1">
        <v>4.5</v>
      </c>
      <c r="KV13" s="1">
        <v>6</v>
      </c>
      <c r="KW13" s="1">
        <f t="shared" si="113"/>
        <v>4</v>
      </c>
      <c r="KX13" s="1">
        <v>105</v>
      </c>
      <c r="KY13" s="1">
        <v>0</v>
      </c>
      <c r="KZ13" s="1">
        <f t="shared" si="114"/>
        <v>109</v>
      </c>
      <c r="LA13" s="1">
        <v>106</v>
      </c>
      <c r="LB13" s="1">
        <f t="shared" si="115"/>
        <v>3</v>
      </c>
      <c r="LC13" s="1">
        <v>4.5</v>
      </c>
      <c r="LD13" s="1">
        <v>6</v>
      </c>
      <c r="LE13" s="1">
        <f t="shared" si="116"/>
        <v>3</v>
      </c>
      <c r="LF13" s="1">
        <v>100</v>
      </c>
      <c r="LG13" s="1">
        <v>4</v>
      </c>
      <c r="LH13" s="1">
        <f t="shared" si="117"/>
        <v>99</v>
      </c>
      <c r="LI13" s="1">
        <v>90</v>
      </c>
      <c r="LJ13" s="1">
        <f t="shared" si="118"/>
        <v>9</v>
      </c>
      <c r="LK13" s="1">
        <v>4.5</v>
      </c>
      <c r="LL13" s="1">
        <v>6</v>
      </c>
      <c r="LM13" s="1">
        <f t="shared" si="119"/>
        <v>9</v>
      </c>
      <c r="LN13" s="1">
        <v>100</v>
      </c>
      <c r="LO13" s="1">
        <v>4</v>
      </c>
      <c r="LP13" s="1">
        <f t="shared" si="120"/>
        <v>105</v>
      </c>
      <c r="LQ13" s="1">
        <v>90</v>
      </c>
      <c r="LR13" s="1">
        <f t="shared" si="121"/>
        <v>15</v>
      </c>
      <c r="LS13" s="1">
        <v>4.5</v>
      </c>
      <c r="LT13" s="1">
        <v>6</v>
      </c>
      <c r="LU13" s="1">
        <f t="shared" si="122"/>
        <v>15</v>
      </c>
      <c r="LV13" s="1">
        <v>90</v>
      </c>
      <c r="LW13" s="1">
        <v>0</v>
      </c>
      <c r="LX13" s="1">
        <f t="shared" si="123"/>
        <v>105</v>
      </c>
      <c r="LY13" s="1">
        <v>90</v>
      </c>
      <c r="LZ13" s="1">
        <f t="shared" si="124"/>
        <v>15</v>
      </c>
      <c r="MA13" s="1">
        <v>4.5</v>
      </c>
      <c r="MB13" s="1">
        <v>6</v>
      </c>
      <c r="MC13" s="1">
        <f t="shared" si="125"/>
        <v>15</v>
      </c>
      <c r="MD13" s="1">
        <v>100</v>
      </c>
      <c r="ME13" s="1">
        <v>6</v>
      </c>
      <c r="MF13" s="1">
        <f t="shared" si="126"/>
        <v>109</v>
      </c>
      <c r="MG13" s="1">
        <v>100</v>
      </c>
      <c r="MH13" s="1">
        <f t="shared" si="127"/>
        <v>9</v>
      </c>
      <c r="MI13" s="1">
        <v>4.5</v>
      </c>
      <c r="MJ13" s="1">
        <v>6</v>
      </c>
      <c r="MK13" s="1">
        <f t="shared" si="128"/>
        <v>9</v>
      </c>
      <c r="ML13" s="1">
        <v>90</v>
      </c>
      <c r="MM13" s="1">
        <v>6</v>
      </c>
      <c r="MN13" s="1">
        <f t="shared" si="129"/>
        <v>93</v>
      </c>
      <c r="MO13" s="1">
        <v>92</v>
      </c>
      <c r="MP13" s="1">
        <f t="shared" si="130"/>
        <v>1</v>
      </c>
      <c r="MQ13" s="1">
        <v>4.5</v>
      </c>
      <c r="MR13" s="1">
        <v>6</v>
      </c>
      <c r="MS13" s="1">
        <f t="shared" si="131"/>
        <v>1</v>
      </c>
      <c r="MT13" s="1">
        <v>100</v>
      </c>
      <c r="MU13" s="1">
        <v>0</v>
      </c>
      <c r="MV13" s="1">
        <f t="shared" si="132"/>
        <v>101</v>
      </c>
      <c r="MW13" s="1">
        <v>101</v>
      </c>
      <c r="MX13" s="1">
        <f t="shared" si="133"/>
        <v>0</v>
      </c>
      <c r="MY13" s="1">
        <v>4.5</v>
      </c>
      <c r="MZ13" s="1">
        <v>6</v>
      </c>
      <c r="NA13" s="1">
        <f t="shared" si="134"/>
        <v>0</v>
      </c>
      <c r="NB13" s="1">
        <v>100</v>
      </c>
      <c r="NC13" s="1">
        <v>0</v>
      </c>
      <c r="ND13" s="1">
        <f t="shared" si="135"/>
        <v>100</v>
      </c>
      <c r="NE13" s="1">
        <v>100</v>
      </c>
      <c r="NF13" s="1">
        <f t="shared" si="136"/>
        <v>0</v>
      </c>
      <c r="NG13" s="1">
        <v>4.5</v>
      </c>
      <c r="NH13" s="1">
        <v>6</v>
      </c>
      <c r="NI13" s="1">
        <f t="shared" si="137"/>
        <v>0</v>
      </c>
      <c r="NJ13" s="1">
        <v>100</v>
      </c>
      <c r="NK13" s="1">
        <v>0</v>
      </c>
      <c r="NL13" s="1">
        <f t="shared" si="138"/>
        <v>100</v>
      </c>
      <c r="NM13" s="1">
        <v>90</v>
      </c>
      <c r="NN13" s="1">
        <f t="shared" si="139"/>
        <v>10</v>
      </c>
      <c r="NO13" s="1">
        <v>4.5</v>
      </c>
      <c r="NP13" s="1">
        <v>6</v>
      </c>
      <c r="NQ13" s="1">
        <f t="shared" si="140"/>
        <v>10</v>
      </c>
      <c r="NR13" s="1">
        <v>90</v>
      </c>
      <c r="NS13" s="1">
        <v>4</v>
      </c>
      <c r="NT13" s="1">
        <f t="shared" si="141"/>
        <v>96</v>
      </c>
      <c r="NU13" s="1">
        <v>90</v>
      </c>
      <c r="NV13" s="1">
        <f t="shared" si="142"/>
        <v>6</v>
      </c>
      <c r="NW13" s="1">
        <v>4.5</v>
      </c>
      <c r="NX13" s="1">
        <v>6</v>
      </c>
      <c r="NY13" s="1">
        <f t="shared" si="143"/>
        <v>6</v>
      </c>
      <c r="NZ13" s="1">
        <v>90</v>
      </c>
      <c r="OA13" s="1">
        <v>4</v>
      </c>
      <c r="OB13" s="1">
        <f t="shared" si="144"/>
        <v>92</v>
      </c>
      <c r="OC13" s="1">
        <v>70</v>
      </c>
      <c r="OD13" s="1">
        <f t="shared" si="145"/>
        <v>22</v>
      </c>
      <c r="OE13" s="1">
        <v>4.5</v>
      </c>
      <c r="OF13" s="1">
        <v>6</v>
      </c>
      <c r="OG13" s="1">
        <f t="shared" si="146"/>
        <v>22</v>
      </c>
      <c r="OH13" s="1">
        <v>90</v>
      </c>
      <c r="OI13" s="1">
        <v>4</v>
      </c>
      <c r="OJ13" s="1">
        <f t="shared" si="147"/>
        <v>108</v>
      </c>
      <c r="OK13" s="1">
        <v>90</v>
      </c>
      <c r="OL13" s="1">
        <f t="shared" si="148"/>
        <v>18</v>
      </c>
      <c r="OM13" s="1">
        <v>4.5</v>
      </c>
      <c r="ON13" s="1">
        <v>6</v>
      </c>
      <c r="OO13" s="1">
        <f t="shared" si="149"/>
        <v>18</v>
      </c>
      <c r="OP13" s="1">
        <v>95</v>
      </c>
      <c r="OQ13" s="1">
        <v>0</v>
      </c>
      <c r="OR13" s="1">
        <f t="shared" si="150"/>
        <v>113</v>
      </c>
      <c r="OS13" s="1">
        <v>113</v>
      </c>
      <c r="OT13" s="1">
        <f t="shared" si="151"/>
        <v>0</v>
      </c>
      <c r="OU13" s="1">
        <v>4.5</v>
      </c>
      <c r="OV13" s="1">
        <v>6</v>
      </c>
      <c r="OW13" s="1">
        <f t="shared" si="152"/>
        <v>0</v>
      </c>
      <c r="OX13" s="1">
        <v>100</v>
      </c>
      <c r="OY13" s="1">
        <v>4</v>
      </c>
      <c r="OZ13" s="1">
        <f t="shared" si="153"/>
        <v>96</v>
      </c>
      <c r="PA13" s="1">
        <v>90</v>
      </c>
      <c r="PB13" s="1">
        <f t="shared" si="154"/>
        <v>6</v>
      </c>
      <c r="PC13" s="1">
        <v>4.5</v>
      </c>
      <c r="PD13" s="1">
        <v>6</v>
      </c>
      <c r="PE13" s="1">
        <f t="shared" si="155"/>
        <v>6</v>
      </c>
      <c r="PF13" s="1">
        <v>100</v>
      </c>
      <c r="PG13" s="1">
        <v>0</v>
      </c>
      <c r="PH13" s="1">
        <f t="shared" si="156"/>
        <v>106</v>
      </c>
      <c r="PI13" s="1">
        <v>90</v>
      </c>
      <c r="PJ13" s="1">
        <f t="shared" si="157"/>
        <v>16</v>
      </c>
      <c r="PK13" s="1">
        <v>4.5</v>
      </c>
      <c r="PL13" s="1">
        <v>6</v>
      </c>
      <c r="PM13" s="1">
        <f t="shared" si="158"/>
        <v>16</v>
      </c>
      <c r="PN13" s="1">
        <v>90</v>
      </c>
      <c r="PO13" s="1">
        <v>5</v>
      </c>
      <c r="PP13" s="1">
        <f t="shared" si="159"/>
        <v>101</v>
      </c>
      <c r="PQ13" s="1">
        <v>96</v>
      </c>
      <c r="PR13" s="1">
        <f t="shared" si="160"/>
        <v>5</v>
      </c>
      <c r="PS13" s="1">
        <v>4.5</v>
      </c>
      <c r="PT13" s="1">
        <v>6</v>
      </c>
      <c r="PU13" s="1">
        <f t="shared" si="161"/>
        <v>5</v>
      </c>
      <c r="PV13" s="1">
        <v>100</v>
      </c>
      <c r="PW13" s="1">
        <v>0</v>
      </c>
      <c r="PX13" s="1">
        <f t="shared" si="162"/>
        <v>105</v>
      </c>
      <c r="PY13" s="1">
        <v>105</v>
      </c>
      <c r="PZ13" s="1">
        <f t="shared" si="163"/>
        <v>0</v>
      </c>
      <c r="QA13" s="1">
        <v>4.5</v>
      </c>
      <c r="QB13" s="1">
        <v>6</v>
      </c>
      <c r="QC13" s="1">
        <f t="shared" si="164"/>
        <v>0</v>
      </c>
      <c r="QD13" s="1">
        <v>100</v>
      </c>
      <c r="QE13" s="1">
        <v>0</v>
      </c>
      <c r="QF13" s="1">
        <f t="shared" si="165"/>
        <v>100</v>
      </c>
      <c r="QG13" s="1">
        <v>80</v>
      </c>
      <c r="QH13" s="1">
        <f t="shared" si="166"/>
        <v>20</v>
      </c>
      <c r="QI13" s="1">
        <v>4.5</v>
      </c>
      <c r="QJ13" s="1">
        <v>6</v>
      </c>
      <c r="QK13" s="1">
        <f t="shared" si="167"/>
        <v>20</v>
      </c>
      <c r="QL13" s="1">
        <v>118</v>
      </c>
      <c r="QM13" s="1">
        <v>0</v>
      </c>
      <c r="QN13" s="1">
        <f t="shared" si="168"/>
        <v>138</v>
      </c>
      <c r="QO13" s="1">
        <v>130</v>
      </c>
      <c r="QP13" s="1">
        <f t="shared" si="169"/>
        <v>8</v>
      </c>
      <c r="QQ13" s="1">
        <v>4.5</v>
      </c>
      <c r="QR13" s="1">
        <v>6</v>
      </c>
      <c r="QS13" s="1">
        <f t="shared" si="170"/>
        <v>8</v>
      </c>
      <c r="QT13" s="1">
        <v>123</v>
      </c>
      <c r="QU13" s="1">
        <v>2</v>
      </c>
      <c r="QV13" s="1">
        <f t="shared" si="171"/>
        <v>129</v>
      </c>
      <c r="QW13" s="1">
        <v>95</v>
      </c>
      <c r="QX13" s="1">
        <f t="shared" si="172"/>
        <v>34</v>
      </c>
      <c r="QY13" s="1">
        <v>4.5</v>
      </c>
      <c r="QZ13" s="1">
        <v>6</v>
      </c>
      <c r="RA13" s="1">
        <f t="shared" si="173"/>
        <v>34</v>
      </c>
      <c r="RB13" s="1">
        <v>80</v>
      </c>
      <c r="RC13" s="1">
        <v>0</v>
      </c>
      <c r="RD13" s="1">
        <f t="shared" si="174"/>
        <v>114</v>
      </c>
      <c r="RE13" s="1">
        <v>95</v>
      </c>
      <c r="RF13" s="1">
        <f t="shared" si="175"/>
        <v>19</v>
      </c>
      <c r="RG13" s="1">
        <v>4.5</v>
      </c>
      <c r="RH13" s="1">
        <v>6</v>
      </c>
      <c r="RI13" s="1">
        <f t="shared" si="176"/>
        <v>19</v>
      </c>
      <c r="RJ13" s="1">
        <v>80</v>
      </c>
      <c r="RK13" s="1">
        <v>8</v>
      </c>
      <c r="RL13" s="1">
        <f t="shared" si="177"/>
        <v>91</v>
      </c>
      <c r="RM13" s="1">
        <v>90</v>
      </c>
      <c r="RN13" s="1">
        <f t="shared" si="178"/>
        <v>1</v>
      </c>
      <c r="RO13" s="1">
        <v>4.5</v>
      </c>
      <c r="RP13" s="1">
        <v>6</v>
      </c>
      <c r="RQ13" s="1">
        <f t="shared" si="179"/>
        <v>1</v>
      </c>
      <c r="RR13" s="1">
        <v>103</v>
      </c>
      <c r="RS13" s="1">
        <v>0</v>
      </c>
      <c r="RT13" s="1">
        <f t="shared" si="180"/>
        <v>104</v>
      </c>
      <c r="RU13" s="1">
        <v>87</v>
      </c>
      <c r="RV13" s="1">
        <f t="shared" si="181"/>
        <v>17</v>
      </c>
      <c r="RW13" s="1">
        <v>4.5</v>
      </c>
      <c r="RX13" s="1">
        <v>6</v>
      </c>
      <c r="RY13" s="1">
        <f t="shared" si="182"/>
        <v>17</v>
      </c>
      <c r="RZ13" s="1">
        <v>90</v>
      </c>
      <c r="SA13" s="1">
        <v>0</v>
      </c>
      <c r="SB13" s="1">
        <f t="shared" si="183"/>
        <v>107</v>
      </c>
      <c r="SC13" s="1">
        <v>100</v>
      </c>
      <c r="SD13" s="1">
        <f t="shared" si="184"/>
        <v>7</v>
      </c>
      <c r="SE13" s="1">
        <v>4.5</v>
      </c>
      <c r="SF13" s="1">
        <v>6</v>
      </c>
      <c r="SG13" s="1">
        <f t="shared" si="185"/>
        <v>7</v>
      </c>
      <c r="SH13" s="1">
        <v>130</v>
      </c>
      <c r="SI13" s="1">
        <v>3</v>
      </c>
      <c r="SJ13" s="1">
        <f t="shared" si="186"/>
        <v>134</v>
      </c>
      <c r="SK13" s="1">
        <v>127</v>
      </c>
      <c r="SL13" s="1">
        <f t="shared" si="187"/>
        <v>7</v>
      </c>
      <c r="SM13" s="1">
        <v>4.5</v>
      </c>
      <c r="SN13" s="1">
        <v>6</v>
      </c>
      <c r="SO13" s="1">
        <f t="shared" si="188"/>
        <v>7</v>
      </c>
      <c r="SP13" s="1">
        <v>102</v>
      </c>
      <c r="SQ13" s="1">
        <v>3</v>
      </c>
      <c r="SR13" s="1">
        <f t="shared" si="189"/>
        <v>106</v>
      </c>
      <c r="SS13" s="1">
        <v>100</v>
      </c>
      <c r="ST13" s="1">
        <f t="shared" si="190"/>
        <v>6</v>
      </c>
      <c r="SU13" s="1">
        <v>4.5</v>
      </c>
      <c r="SV13" s="1">
        <v>6</v>
      </c>
      <c r="SW13" s="1">
        <f t="shared" si="191"/>
        <v>6</v>
      </c>
      <c r="SX13" s="1">
        <v>100</v>
      </c>
      <c r="SY13" s="1">
        <v>0</v>
      </c>
      <c r="SZ13" s="1">
        <f t="shared" si="192"/>
        <v>106</v>
      </c>
      <c r="TA13" s="1">
        <v>100</v>
      </c>
      <c r="TB13" s="1">
        <f t="shared" si="193"/>
        <v>6</v>
      </c>
      <c r="TC13" s="1">
        <v>4.5</v>
      </c>
      <c r="TD13" s="1">
        <v>6</v>
      </c>
      <c r="TE13" s="1">
        <f t="shared" si="194"/>
        <v>6</v>
      </c>
      <c r="TF13" s="1">
        <v>100</v>
      </c>
      <c r="TG13" s="1">
        <v>5</v>
      </c>
      <c r="TH13" s="1">
        <f t="shared" si="195"/>
        <v>101</v>
      </c>
      <c r="TI13" s="1">
        <v>100</v>
      </c>
      <c r="TJ13" s="1">
        <f t="shared" si="196"/>
        <v>1</v>
      </c>
      <c r="TK13" s="1">
        <v>4.5</v>
      </c>
      <c r="TL13" s="1">
        <v>6</v>
      </c>
      <c r="TM13" s="1">
        <f t="shared" si="197"/>
        <v>1</v>
      </c>
      <c r="TN13" s="1">
        <v>112</v>
      </c>
      <c r="TO13" s="1">
        <v>7</v>
      </c>
      <c r="TP13" s="1">
        <f t="shared" si="198"/>
        <v>106</v>
      </c>
      <c r="TQ13" s="1">
        <v>100</v>
      </c>
      <c r="TR13" s="1">
        <f t="shared" si="199"/>
        <v>6</v>
      </c>
      <c r="TS13" s="1">
        <v>4.5</v>
      </c>
      <c r="TT13" s="1">
        <v>6</v>
      </c>
      <c r="TU13" s="1">
        <f t="shared" si="200"/>
        <v>6</v>
      </c>
      <c r="TV13" s="1">
        <v>112</v>
      </c>
      <c r="TW13" s="1">
        <v>0</v>
      </c>
      <c r="TX13" s="1">
        <f t="shared" si="201"/>
        <v>118</v>
      </c>
      <c r="TY13" s="1">
        <v>90</v>
      </c>
      <c r="TZ13" s="1">
        <f t="shared" si="202"/>
        <v>28</v>
      </c>
      <c r="UA13" s="1">
        <v>4.5</v>
      </c>
      <c r="UB13" s="1">
        <v>6</v>
      </c>
      <c r="UC13" s="1">
        <f t="shared" si="203"/>
        <v>28</v>
      </c>
      <c r="UD13" s="1">
        <v>100</v>
      </c>
      <c r="UE13" s="1">
        <v>2</v>
      </c>
      <c r="UF13" s="1">
        <f t="shared" si="204"/>
        <v>126</v>
      </c>
      <c r="UG13" s="1">
        <v>125</v>
      </c>
      <c r="UH13" s="1">
        <f t="shared" si="205"/>
        <v>1</v>
      </c>
      <c r="UI13" s="1">
        <v>4.5</v>
      </c>
      <c r="UJ13" s="1">
        <v>6</v>
      </c>
      <c r="UK13" s="1">
        <f t="shared" si="206"/>
        <v>1</v>
      </c>
      <c r="UL13" s="1">
        <v>102</v>
      </c>
      <c r="UM13" s="1">
        <v>2</v>
      </c>
      <c r="UN13" s="1">
        <f t="shared" si="207"/>
        <v>101</v>
      </c>
      <c r="UO13" s="1">
        <v>101</v>
      </c>
      <c r="UP13" s="1">
        <f t="shared" si="208"/>
        <v>0</v>
      </c>
      <c r="UQ13" s="1">
        <v>4.5</v>
      </c>
      <c r="UR13" s="1">
        <v>6</v>
      </c>
      <c r="US13" s="1">
        <f t="shared" si="209"/>
        <v>0</v>
      </c>
      <c r="UT13" s="1">
        <v>102</v>
      </c>
      <c r="UU13" s="1">
        <v>5</v>
      </c>
      <c r="UV13" s="1">
        <f t="shared" si="210"/>
        <v>97</v>
      </c>
      <c r="UW13" s="1">
        <v>90</v>
      </c>
      <c r="UX13" s="1">
        <f t="shared" si="211"/>
        <v>7</v>
      </c>
      <c r="UY13" s="1">
        <v>4.5</v>
      </c>
      <c r="UZ13" s="1">
        <v>6</v>
      </c>
      <c r="VA13" s="1">
        <f t="shared" si="212"/>
        <v>7</v>
      </c>
      <c r="VB13" s="1">
        <v>102</v>
      </c>
      <c r="VC13" s="1">
        <v>5</v>
      </c>
      <c r="VD13" s="1">
        <f t="shared" si="213"/>
        <v>104</v>
      </c>
      <c r="VE13" s="1">
        <v>90</v>
      </c>
      <c r="VF13" s="1">
        <f t="shared" si="214"/>
        <v>14</v>
      </c>
      <c r="VG13" s="1">
        <v>4.5</v>
      </c>
      <c r="VH13" s="1">
        <v>6</v>
      </c>
      <c r="VI13" s="1">
        <f t="shared" si="215"/>
        <v>14</v>
      </c>
      <c r="VJ13" s="1">
        <v>110</v>
      </c>
      <c r="VK13" s="1">
        <v>0</v>
      </c>
      <c r="VL13" s="1">
        <f t="shared" si="216"/>
        <v>124</v>
      </c>
      <c r="VM13" s="1">
        <v>120</v>
      </c>
      <c r="VN13" s="1">
        <f t="shared" si="217"/>
        <v>4</v>
      </c>
      <c r="VO13" s="1">
        <v>4.5</v>
      </c>
      <c r="VP13" s="1">
        <v>6</v>
      </c>
      <c r="VQ13" s="1">
        <f t="shared" si="218"/>
        <v>4</v>
      </c>
      <c r="VR13" s="1">
        <v>102</v>
      </c>
      <c r="VS13" s="1">
        <v>9</v>
      </c>
      <c r="VT13" s="1">
        <f t="shared" si="219"/>
        <v>97</v>
      </c>
      <c r="VU13" s="1">
        <v>97</v>
      </c>
      <c r="VV13" s="1">
        <f t="shared" si="220"/>
        <v>0</v>
      </c>
      <c r="VW13" s="1">
        <v>4.5</v>
      </c>
      <c r="VX13" s="1">
        <v>6</v>
      </c>
      <c r="VY13" s="1">
        <f t="shared" si="221"/>
        <v>0</v>
      </c>
      <c r="VZ13" s="1">
        <v>102</v>
      </c>
      <c r="WA13" s="1">
        <v>0</v>
      </c>
      <c r="WB13" s="1">
        <f t="shared" si="222"/>
        <v>102</v>
      </c>
      <c r="WC13" s="1">
        <v>94</v>
      </c>
      <c r="WD13" s="1">
        <f t="shared" si="223"/>
        <v>8</v>
      </c>
      <c r="WE13" s="1">
        <v>4.5</v>
      </c>
      <c r="WF13" s="1">
        <v>6</v>
      </c>
      <c r="WG13" s="1">
        <f t="shared" si="224"/>
        <v>8</v>
      </c>
      <c r="WH13" s="1">
        <v>100</v>
      </c>
      <c r="WI13" s="1">
        <v>5</v>
      </c>
      <c r="WJ13" s="1">
        <f t="shared" si="225"/>
        <v>103</v>
      </c>
      <c r="WK13" s="1">
        <v>90</v>
      </c>
      <c r="WL13" s="1">
        <f t="shared" si="226"/>
        <v>13</v>
      </c>
      <c r="WM13" s="1">
        <v>4.5</v>
      </c>
      <c r="WN13" s="1">
        <v>6</v>
      </c>
      <c r="WO13" s="1">
        <f t="shared" si="227"/>
        <v>13</v>
      </c>
      <c r="WP13" s="1">
        <v>90</v>
      </c>
      <c r="WQ13" s="1">
        <v>0</v>
      </c>
      <c r="WR13" s="1">
        <f t="shared" si="228"/>
        <v>103</v>
      </c>
      <c r="WS13" s="1">
        <v>100</v>
      </c>
      <c r="WT13" s="1">
        <f t="shared" si="229"/>
        <v>3</v>
      </c>
      <c r="WU13" s="1">
        <v>4.5</v>
      </c>
      <c r="WV13" s="1">
        <v>6</v>
      </c>
      <c r="WW13" s="1">
        <f t="shared" si="230"/>
        <v>3</v>
      </c>
      <c r="WX13" s="1">
        <v>94</v>
      </c>
      <c r="WY13" s="1">
        <v>4</v>
      </c>
      <c r="WZ13" s="1">
        <f t="shared" si="231"/>
        <v>93</v>
      </c>
      <c r="XA13" s="1">
        <v>93</v>
      </c>
      <c r="XB13" s="1">
        <f t="shared" si="232"/>
        <v>0</v>
      </c>
      <c r="XC13" s="1">
        <v>4.5</v>
      </c>
      <c r="XD13" s="1">
        <v>6</v>
      </c>
      <c r="XE13" s="1">
        <f t="shared" si="233"/>
        <v>0</v>
      </c>
      <c r="XF13" s="1">
        <v>100</v>
      </c>
      <c r="XG13" s="1">
        <v>0</v>
      </c>
      <c r="XH13" s="1">
        <f t="shared" si="234"/>
        <v>100</v>
      </c>
      <c r="XI13" s="1">
        <v>100</v>
      </c>
      <c r="XJ13" s="1">
        <f t="shared" si="235"/>
        <v>0</v>
      </c>
      <c r="XK13" s="1">
        <v>4.5</v>
      </c>
      <c r="XL13" s="1">
        <v>6</v>
      </c>
      <c r="XM13" s="1">
        <f t="shared" si="236"/>
        <v>0</v>
      </c>
      <c r="XN13" s="1">
        <v>100</v>
      </c>
      <c r="XO13" s="1">
        <v>8</v>
      </c>
      <c r="XP13" s="1">
        <f t="shared" si="237"/>
        <v>92</v>
      </c>
      <c r="XQ13" s="1">
        <v>90</v>
      </c>
      <c r="XR13" s="1">
        <f t="shared" si="238"/>
        <v>2</v>
      </c>
    </row>
    <row r="14" spans="1:642" x14ac:dyDescent="0.35">
      <c r="A14">
        <f t="shared" si="239"/>
        <v>12</v>
      </c>
      <c r="B14" t="s">
        <v>91</v>
      </c>
      <c r="C14" s="1">
        <v>9</v>
      </c>
      <c r="D14" s="1">
        <v>12</v>
      </c>
      <c r="E14" s="1">
        <v>12</v>
      </c>
      <c r="F14" s="1">
        <v>82</v>
      </c>
      <c r="G14" s="1">
        <v>12</v>
      </c>
      <c r="H14" s="1">
        <f>(F14+E14-G14)</f>
        <v>82</v>
      </c>
      <c r="I14" s="1">
        <v>60</v>
      </c>
      <c r="J14" s="1">
        <f>(H14-I14)</f>
        <v>22</v>
      </c>
      <c r="K14" s="1">
        <v>9</v>
      </c>
      <c r="L14" s="1">
        <v>12</v>
      </c>
      <c r="M14" s="1">
        <f>(J14)</f>
        <v>22</v>
      </c>
      <c r="N14" s="1">
        <v>50</v>
      </c>
      <c r="O14" s="1">
        <v>0</v>
      </c>
      <c r="P14" s="1">
        <f>(N14+M14-O14)</f>
        <v>72</v>
      </c>
      <c r="Q14" s="1">
        <v>25</v>
      </c>
      <c r="R14" s="1">
        <f>(P14-Q14)</f>
        <v>47</v>
      </c>
      <c r="S14" s="1">
        <v>9</v>
      </c>
      <c r="T14" s="1">
        <v>12</v>
      </c>
      <c r="U14" s="1">
        <f>(R14)</f>
        <v>47</v>
      </c>
      <c r="V14" s="1">
        <v>0</v>
      </c>
      <c r="W14" s="1">
        <v>0</v>
      </c>
      <c r="X14" s="1">
        <f>(V14+U14-W14)</f>
        <v>47</v>
      </c>
      <c r="Y14" s="1">
        <v>35</v>
      </c>
      <c r="Z14" s="1">
        <f>(X14-Y14)</f>
        <v>12</v>
      </c>
      <c r="AA14" s="1">
        <v>9</v>
      </c>
      <c r="AB14" s="1">
        <v>12</v>
      </c>
      <c r="AC14" s="1">
        <f>(Z14)</f>
        <v>12</v>
      </c>
      <c r="AD14" s="1">
        <v>90</v>
      </c>
      <c r="AE14" s="1">
        <v>0</v>
      </c>
      <c r="AF14" s="1">
        <f>(AD14+AC14-AE14)</f>
        <v>102</v>
      </c>
      <c r="AG14" s="1">
        <v>56</v>
      </c>
      <c r="AH14" s="1">
        <f>(AF14-AG14)</f>
        <v>46</v>
      </c>
      <c r="AI14" s="1">
        <v>9</v>
      </c>
      <c r="AJ14" s="1">
        <v>12</v>
      </c>
      <c r="AK14" s="1">
        <f>(AH14)</f>
        <v>46</v>
      </c>
      <c r="AL14" s="1">
        <v>0</v>
      </c>
      <c r="AM14" s="1">
        <v>0</v>
      </c>
      <c r="AN14" s="1">
        <f>(AL14+AK14-AM14)</f>
        <v>46</v>
      </c>
      <c r="AO14" s="1">
        <v>43</v>
      </c>
      <c r="AP14" s="1">
        <f>(AN14-AO14)</f>
        <v>3</v>
      </c>
      <c r="AQ14" s="1">
        <v>9</v>
      </c>
      <c r="AR14" s="1">
        <v>12</v>
      </c>
      <c r="AS14" s="1">
        <f>(AP14)</f>
        <v>3</v>
      </c>
      <c r="AT14" s="1">
        <v>80</v>
      </c>
      <c r="AU14" s="1">
        <v>14</v>
      </c>
      <c r="AV14" s="1">
        <f>(AT14+AS14-AU14)</f>
        <v>69</v>
      </c>
      <c r="AW14" s="1">
        <v>60</v>
      </c>
      <c r="AX14" s="1">
        <f>(AV14-AW14)</f>
        <v>9</v>
      </c>
      <c r="AY14" s="1">
        <v>9</v>
      </c>
      <c r="AZ14" s="1">
        <v>12</v>
      </c>
      <c r="BA14" s="1">
        <f>(AX14)</f>
        <v>9</v>
      </c>
      <c r="BB14" s="1">
        <v>68</v>
      </c>
      <c r="BC14" s="1">
        <v>5</v>
      </c>
      <c r="BD14" s="1">
        <f>(BB14+BA14-BC14)</f>
        <v>72</v>
      </c>
      <c r="BE14" s="1">
        <v>56</v>
      </c>
      <c r="BF14" s="1">
        <f>(BD14-BE14)</f>
        <v>16</v>
      </c>
      <c r="BG14" s="1">
        <v>9</v>
      </c>
      <c r="BH14" s="1">
        <v>12</v>
      </c>
      <c r="BI14" s="1">
        <f>(BF14)</f>
        <v>16</v>
      </c>
      <c r="BJ14" s="1">
        <v>70</v>
      </c>
      <c r="BK14" s="1">
        <v>5</v>
      </c>
      <c r="BL14" s="1">
        <f>(BJ14+BI14-BK14)</f>
        <v>81</v>
      </c>
      <c r="BM14" s="1">
        <v>50</v>
      </c>
      <c r="BN14" s="1">
        <f>(BL14-BM14)</f>
        <v>31</v>
      </c>
      <c r="BO14" s="1">
        <v>9</v>
      </c>
      <c r="BP14" s="1">
        <v>12</v>
      </c>
      <c r="BQ14" s="1">
        <f>(BN14)</f>
        <v>31</v>
      </c>
      <c r="BR14" s="1">
        <v>0</v>
      </c>
      <c r="BS14" s="1">
        <v>0</v>
      </c>
      <c r="BT14" s="1">
        <f>(BR14+BQ14-BS14)</f>
        <v>31</v>
      </c>
      <c r="BU14" s="1">
        <v>31</v>
      </c>
      <c r="BV14" s="1">
        <f>(BT14-BU14)</f>
        <v>0</v>
      </c>
      <c r="BW14" s="1">
        <v>9</v>
      </c>
      <c r="BX14" s="1">
        <v>12</v>
      </c>
      <c r="BY14" s="1">
        <f>(BV14)</f>
        <v>0</v>
      </c>
      <c r="BZ14" s="1">
        <v>87</v>
      </c>
      <c r="CA14" s="1">
        <v>0</v>
      </c>
      <c r="CB14" s="1">
        <f>(BZ14+BY14-CA14)</f>
        <v>87</v>
      </c>
      <c r="CC14" s="1">
        <v>65</v>
      </c>
      <c r="CD14" s="1">
        <f>(CB14-CC14)</f>
        <v>22</v>
      </c>
      <c r="CE14" s="1">
        <v>9</v>
      </c>
      <c r="CF14" s="1">
        <v>12</v>
      </c>
      <c r="CG14" s="1">
        <f>(CD14)</f>
        <v>22</v>
      </c>
      <c r="CH14" s="1">
        <v>70</v>
      </c>
      <c r="CI14" s="1">
        <v>0</v>
      </c>
      <c r="CJ14" s="1">
        <f>(CH14+CG14-CI14)</f>
        <v>92</v>
      </c>
      <c r="CK14" s="1">
        <v>78</v>
      </c>
      <c r="CL14" s="1">
        <f>(CJ14-CK14)</f>
        <v>14</v>
      </c>
      <c r="CM14" s="1">
        <v>9</v>
      </c>
      <c r="CN14" s="1">
        <v>12</v>
      </c>
      <c r="CO14" s="1">
        <f>(CL14)</f>
        <v>14</v>
      </c>
      <c r="CP14" s="1">
        <v>70</v>
      </c>
      <c r="CQ14" s="1">
        <v>13</v>
      </c>
      <c r="CR14" s="1">
        <f>(CP14+CO14-CQ14)</f>
        <v>71</v>
      </c>
      <c r="CS14" s="1">
        <v>71</v>
      </c>
      <c r="CT14" s="1">
        <f>(CR14-CS14)</f>
        <v>0</v>
      </c>
      <c r="CU14" s="1">
        <v>9</v>
      </c>
      <c r="CV14" s="1">
        <v>12</v>
      </c>
      <c r="CW14" s="1">
        <f>(CT14)</f>
        <v>0</v>
      </c>
      <c r="CX14" s="1">
        <v>50</v>
      </c>
      <c r="CY14" s="1">
        <v>0</v>
      </c>
      <c r="CZ14" s="1">
        <f>(CX14+CW14-CY14)</f>
        <v>50</v>
      </c>
      <c r="DA14" s="1">
        <v>35</v>
      </c>
      <c r="DB14" s="1">
        <f>(CZ14-DA14)</f>
        <v>15</v>
      </c>
      <c r="DC14" s="1">
        <v>9</v>
      </c>
      <c r="DD14" s="1">
        <v>12</v>
      </c>
      <c r="DE14" s="1">
        <f>(DB14)</f>
        <v>15</v>
      </c>
      <c r="DF14" s="1">
        <v>60</v>
      </c>
      <c r="DG14" s="1">
        <v>0</v>
      </c>
      <c r="DH14" s="1">
        <f>(DF14+DE14-DG14)</f>
        <v>75</v>
      </c>
      <c r="DI14" s="1">
        <v>15</v>
      </c>
      <c r="DJ14" s="1">
        <f>(DH14-DI14)</f>
        <v>60</v>
      </c>
      <c r="DK14" s="1">
        <v>9</v>
      </c>
      <c r="DL14" s="1">
        <v>12</v>
      </c>
      <c r="DM14" s="1">
        <f>(DJ14)</f>
        <v>60</v>
      </c>
      <c r="DN14" s="1">
        <v>0</v>
      </c>
      <c r="DO14" s="1">
        <v>0</v>
      </c>
      <c r="DP14" s="1">
        <f>(DN14+DM14-DO14)</f>
        <v>60</v>
      </c>
      <c r="DQ14" s="1">
        <v>50</v>
      </c>
      <c r="DR14" s="1">
        <f>(DP14-DQ14)</f>
        <v>10</v>
      </c>
      <c r="DS14" s="1">
        <v>9</v>
      </c>
      <c r="DT14" s="1">
        <v>12</v>
      </c>
      <c r="DU14" s="1">
        <f>(DR14)</f>
        <v>10</v>
      </c>
      <c r="DV14" s="1">
        <v>70</v>
      </c>
      <c r="DW14" s="1">
        <v>13</v>
      </c>
      <c r="DX14" s="1">
        <f>(DV14+DU14-DW14)</f>
        <v>67</v>
      </c>
      <c r="DY14" s="1">
        <v>25</v>
      </c>
      <c r="DZ14" s="1">
        <f>(DX14-DY14)</f>
        <v>42</v>
      </c>
      <c r="EA14" s="1">
        <v>9</v>
      </c>
      <c r="EB14" s="1">
        <v>12</v>
      </c>
      <c r="EC14" s="1">
        <f>(DZ14)</f>
        <v>42</v>
      </c>
      <c r="ED14" s="1">
        <v>0</v>
      </c>
      <c r="EE14" s="1">
        <v>0</v>
      </c>
      <c r="EF14" s="1">
        <f>(ED14+EC14-EE14)</f>
        <v>42</v>
      </c>
      <c r="EG14" s="1">
        <v>42</v>
      </c>
      <c r="EH14" s="1">
        <f>(EF14-EG14)</f>
        <v>0</v>
      </c>
      <c r="EI14" s="1">
        <v>9</v>
      </c>
      <c r="EJ14" s="1">
        <v>12</v>
      </c>
      <c r="EK14" s="1">
        <f>(EH14)</f>
        <v>0</v>
      </c>
      <c r="EL14" s="1">
        <v>90</v>
      </c>
      <c r="EM14" s="1">
        <v>14</v>
      </c>
      <c r="EN14" s="1">
        <f>(EL14+EK14-EM14)</f>
        <v>76</v>
      </c>
      <c r="EO14" s="1">
        <v>45</v>
      </c>
      <c r="EP14" s="1">
        <f>(EN14-EO14)</f>
        <v>31</v>
      </c>
      <c r="EQ14" s="1">
        <v>9</v>
      </c>
      <c r="ER14" s="1">
        <v>12</v>
      </c>
      <c r="ES14" s="1">
        <f>(EP14)</f>
        <v>31</v>
      </c>
      <c r="ET14" s="1">
        <v>0</v>
      </c>
      <c r="EU14" s="1">
        <v>2</v>
      </c>
      <c r="EV14" s="1">
        <f>(ET14+ES14-EU14)</f>
        <v>29</v>
      </c>
      <c r="EW14" s="1">
        <v>29</v>
      </c>
      <c r="EX14" s="1">
        <f>(EV14-EW14)</f>
        <v>0</v>
      </c>
      <c r="EY14" s="1">
        <v>9</v>
      </c>
      <c r="EZ14" s="1">
        <v>12</v>
      </c>
      <c r="FA14" s="1">
        <f>(EX14)</f>
        <v>0</v>
      </c>
      <c r="FB14" s="1">
        <v>65</v>
      </c>
      <c r="FC14" s="1">
        <v>5</v>
      </c>
      <c r="FD14" s="1">
        <f>(FB14+FA14-FC14)</f>
        <v>60</v>
      </c>
      <c r="FE14" s="1">
        <v>56</v>
      </c>
      <c r="FF14" s="1">
        <f>(FD14-FE14)</f>
        <v>4</v>
      </c>
      <c r="FG14" s="1">
        <v>9</v>
      </c>
      <c r="FH14" s="1">
        <v>12</v>
      </c>
      <c r="FI14" s="1">
        <f>(FF14)</f>
        <v>4</v>
      </c>
      <c r="FJ14" s="1">
        <v>76</v>
      </c>
      <c r="FK14" s="1">
        <v>3</v>
      </c>
      <c r="FL14" s="1">
        <f>(FJ14+FI14-FK14)</f>
        <v>77</v>
      </c>
      <c r="FM14" s="1">
        <v>73</v>
      </c>
      <c r="FN14" s="1">
        <f>(FL14-FM14)</f>
        <v>4</v>
      </c>
      <c r="FO14" s="1">
        <v>9</v>
      </c>
      <c r="FP14" s="1">
        <v>12</v>
      </c>
      <c r="FQ14" s="1">
        <f>(FN14)</f>
        <v>4</v>
      </c>
      <c r="FR14" s="1">
        <v>65</v>
      </c>
      <c r="FS14" s="1">
        <v>7</v>
      </c>
      <c r="FT14" s="1">
        <f>(FR14+FQ14-FS14)</f>
        <v>62</v>
      </c>
      <c r="FU14" s="1">
        <v>15</v>
      </c>
      <c r="FV14" s="1">
        <f>(FT14-FU14)</f>
        <v>47</v>
      </c>
      <c r="FW14" s="1">
        <v>9</v>
      </c>
      <c r="FX14" s="1">
        <v>12</v>
      </c>
      <c r="FY14" s="1">
        <f>(FV14)</f>
        <v>47</v>
      </c>
      <c r="FZ14" s="1">
        <v>0</v>
      </c>
      <c r="GA14" s="1">
        <v>0</v>
      </c>
      <c r="GB14" s="1">
        <f>(FZ14+FY14-GA14)</f>
        <v>47</v>
      </c>
      <c r="GC14" s="1">
        <v>47</v>
      </c>
      <c r="GD14" s="1">
        <f>(GB14-GC14)</f>
        <v>0</v>
      </c>
      <c r="GE14" s="1">
        <v>9</v>
      </c>
      <c r="GF14" s="1">
        <v>12</v>
      </c>
      <c r="GG14" s="1">
        <f>(GD14)</f>
        <v>0</v>
      </c>
      <c r="GH14" s="1">
        <v>80</v>
      </c>
      <c r="GI14" s="1">
        <v>0</v>
      </c>
      <c r="GJ14" s="1">
        <f>(GH14+GG14-GI14)</f>
        <v>80</v>
      </c>
      <c r="GK14" s="1">
        <v>45</v>
      </c>
      <c r="GL14" s="1">
        <f>(GJ14-GK14)</f>
        <v>35</v>
      </c>
      <c r="GM14" s="1">
        <v>9</v>
      </c>
      <c r="GN14" s="1">
        <v>12</v>
      </c>
      <c r="GO14" s="1">
        <f>(GL14)</f>
        <v>35</v>
      </c>
      <c r="GP14" s="1">
        <v>50</v>
      </c>
      <c r="GQ14" s="1">
        <v>0</v>
      </c>
      <c r="GR14" s="1">
        <f>(GP14+GO14-GQ14)</f>
        <v>85</v>
      </c>
      <c r="GS14" s="1">
        <v>35</v>
      </c>
      <c r="GT14" s="1">
        <f>(GR14-GS14)</f>
        <v>50</v>
      </c>
      <c r="GU14" s="1">
        <v>9</v>
      </c>
      <c r="GV14" s="1">
        <v>12</v>
      </c>
      <c r="GW14" s="1">
        <f>(GT14)</f>
        <v>50</v>
      </c>
      <c r="GX14" s="1">
        <v>0</v>
      </c>
      <c r="GY14" s="1">
        <v>0</v>
      </c>
      <c r="GZ14" s="1">
        <f>(GX14+GW14-GY14)</f>
        <v>50</v>
      </c>
      <c r="HA14" s="1">
        <v>0</v>
      </c>
      <c r="HB14" s="1">
        <f>(GZ14-HA14)</f>
        <v>50</v>
      </c>
      <c r="HC14" s="1">
        <v>9</v>
      </c>
      <c r="HD14" s="1">
        <v>12</v>
      </c>
      <c r="HE14" s="1">
        <f>(HB14)</f>
        <v>50</v>
      </c>
      <c r="HF14" s="1">
        <v>0</v>
      </c>
      <c r="HG14" s="1">
        <v>9</v>
      </c>
      <c r="HH14" s="1">
        <f>(HF14+HE14-HG14)</f>
        <v>41</v>
      </c>
      <c r="HI14" s="1">
        <v>0</v>
      </c>
      <c r="HJ14" s="1">
        <f>(HH14-HI14)</f>
        <v>41</v>
      </c>
      <c r="HK14" s="1">
        <v>9</v>
      </c>
      <c r="HL14" s="1">
        <v>12</v>
      </c>
      <c r="HM14" s="1">
        <f>(HJ14)</f>
        <v>41</v>
      </c>
      <c r="HN14" s="1">
        <v>0</v>
      </c>
      <c r="HO14" s="1">
        <v>11</v>
      </c>
      <c r="HP14" s="1">
        <f>(HN14+HM14-HO14)</f>
        <v>30</v>
      </c>
      <c r="HQ14" s="1">
        <v>0</v>
      </c>
      <c r="HR14" s="1">
        <f>(HP14-HQ14)</f>
        <v>30</v>
      </c>
      <c r="HS14" s="1">
        <v>9</v>
      </c>
      <c r="HT14" s="1">
        <v>12</v>
      </c>
      <c r="HU14" s="1">
        <v>30</v>
      </c>
      <c r="HV14" s="1">
        <v>0</v>
      </c>
      <c r="HW14" s="1">
        <v>30</v>
      </c>
      <c r="HX14" s="1">
        <f>(HV14+HU14-HW14)</f>
        <v>0</v>
      </c>
      <c r="HY14" s="1">
        <v>0</v>
      </c>
      <c r="HZ14" s="1">
        <f>(HX14-HY14)</f>
        <v>0</v>
      </c>
      <c r="IA14" s="1">
        <v>9</v>
      </c>
      <c r="IB14" s="1">
        <v>12</v>
      </c>
      <c r="IC14" s="1">
        <f>(HZ14)</f>
        <v>0</v>
      </c>
      <c r="ID14" s="1">
        <v>0</v>
      </c>
      <c r="IE14" s="1">
        <v>0</v>
      </c>
      <c r="IF14" s="1">
        <f>(ID14+IC14-IE14)</f>
        <v>0</v>
      </c>
      <c r="IG14" s="1">
        <v>0</v>
      </c>
      <c r="IH14" s="1">
        <f>(IF14-IG14)</f>
        <v>0</v>
      </c>
      <c r="II14" s="1">
        <v>9</v>
      </c>
      <c r="IJ14" s="1">
        <v>12</v>
      </c>
      <c r="IK14" s="1">
        <f>(IH14)</f>
        <v>0</v>
      </c>
      <c r="IL14" s="1">
        <v>50</v>
      </c>
      <c r="IM14" s="1">
        <v>0</v>
      </c>
      <c r="IN14" s="1">
        <f>(IL14+IK14-IM14)</f>
        <v>50</v>
      </c>
      <c r="IO14" s="1">
        <v>43</v>
      </c>
      <c r="IP14" s="1">
        <f>(IN14-IO14)</f>
        <v>7</v>
      </c>
      <c r="IQ14" s="1">
        <v>9</v>
      </c>
      <c r="IR14" s="1">
        <v>12</v>
      </c>
      <c r="IS14" s="1">
        <f>(IP14)</f>
        <v>7</v>
      </c>
      <c r="IT14" s="1">
        <v>50</v>
      </c>
      <c r="IU14" s="1">
        <v>0</v>
      </c>
      <c r="IV14" s="1">
        <f>(IT14+IS14-IU14)</f>
        <v>57</v>
      </c>
      <c r="IW14" s="1">
        <v>37</v>
      </c>
      <c r="IX14" s="1">
        <f>(IV14-IW14)</f>
        <v>20</v>
      </c>
      <c r="IY14" s="1">
        <v>9</v>
      </c>
      <c r="IZ14" s="1">
        <v>12</v>
      </c>
      <c r="JA14" s="1">
        <f>(IX14)</f>
        <v>20</v>
      </c>
      <c r="JB14" s="1">
        <v>50</v>
      </c>
      <c r="JC14" s="1">
        <v>0</v>
      </c>
      <c r="JD14" s="1">
        <f>(JB14+JA14-JC14)</f>
        <v>70</v>
      </c>
      <c r="JE14" s="1">
        <v>50</v>
      </c>
      <c r="JF14" s="1">
        <f>(JD14-JE14)</f>
        <v>20</v>
      </c>
      <c r="JG14" s="1">
        <v>9</v>
      </c>
      <c r="JH14" s="1">
        <v>12</v>
      </c>
      <c r="JI14" s="1">
        <f>(JF14)</f>
        <v>20</v>
      </c>
      <c r="JJ14" s="1">
        <v>50</v>
      </c>
      <c r="JK14" s="1">
        <v>0</v>
      </c>
      <c r="JL14" s="1">
        <f>(JJ14+JI14-JK14)</f>
        <v>70</v>
      </c>
      <c r="JM14" s="1">
        <v>48</v>
      </c>
      <c r="JN14" s="1">
        <f>(JL14-JM14)</f>
        <v>22</v>
      </c>
      <c r="JO14" s="1">
        <v>9</v>
      </c>
      <c r="JP14" s="1">
        <v>12</v>
      </c>
      <c r="JQ14" s="1">
        <f>(JN14)</f>
        <v>22</v>
      </c>
      <c r="JR14" s="1">
        <v>0</v>
      </c>
      <c r="JS14" s="1">
        <v>0</v>
      </c>
      <c r="JT14" s="1">
        <f>(JR14+JQ14-JS14)</f>
        <v>22</v>
      </c>
      <c r="JU14" s="1">
        <v>0</v>
      </c>
      <c r="JV14" s="1">
        <f>(JT14-JU14)</f>
        <v>22</v>
      </c>
      <c r="JW14" s="1">
        <v>9</v>
      </c>
      <c r="JX14" s="1">
        <v>12</v>
      </c>
      <c r="JY14" s="1">
        <f>(JV14)</f>
        <v>22</v>
      </c>
      <c r="JZ14" s="1">
        <v>0</v>
      </c>
      <c r="KA14" s="1">
        <v>0</v>
      </c>
      <c r="KB14" s="1">
        <f>(JZ14+JY14-KA14)</f>
        <v>22</v>
      </c>
      <c r="KC14" s="1">
        <v>22</v>
      </c>
      <c r="KD14" s="1">
        <f>(KB14-KC14)</f>
        <v>0</v>
      </c>
      <c r="KE14" s="1">
        <v>9</v>
      </c>
      <c r="KF14" s="1">
        <v>12</v>
      </c>
      <c r="KG14" s="1">
        <f>(KD14)</f>
        <v>0</v>
      </c>
      <c r="KH14" s="1">
        <v>50</v>
      </c>
      <c r="KI14" s="1">
        <v>6</v>
      </c>
      <c r="KJ14" s="1">
        <f>(KH14+KG14-KI14)</f>
        <v>44</v>
      </c>
      <c r="KK14" s="1">
        <v>44</v>
      </c>
      <c r="KL14" s="1">
        <f>(KJ14-KK14)</f>
        <v>0</v>
      </c>
      <c r="KM14" s="1">
        <v>9</v>
      </c>
      <c r="KN14" s="1">
        <v>12</v>
      </c>
      <c r="KO14" s="1">
        <f>(KL14)</f>
        <v>0</v>
      </c>
      <c r="KP14" s="1">
        <v>57</v>
      </c>
      <c r="KQ14" s="1">
        <v>0</v>
      </c>
      <c r="KR14" s="1">
        <f>(KP14+KO14-KQ14)</f>
        <v>57</v>
      </c>
      <c r="KS14" s="1">
        <v>54</v>
      </c>
      <c r="KT14" s="1">
        <f>(KR14-KS14)</f>
        <v>3</v>
      </c>
      <c r="KU14" s="1">
        <v>9</v>
      </c>
      <c r="KV14" s="1">
        <v>12</v>
      </c>
      <c r="KW14" s="1">
        <f>(KT14)</f>
        <v>3</v>
      </c>
      <c r="KX14" s="1">
        <v>55</v>
      </c>
      <c r="KY14" s="1">
        <v>0</v>
      </c>
      <c r="KZ14" s="1">
        <f>(KX14+KW14-KY14)</f>
        <v>58</v>
      </c>
      <c r="LA14" s="1">
        <v>19</v>
      </c>
      <c r="LB14" s="1">
        <f>(KZ14-LA14)</f>
        <v>39</v>
      </c>
      <c r="LC14" s="1">
        <v>9</v>
      </c>
      <c r="LD14" s="1">
        <v>12</v>
      </c>
      <c r="LE14" s="1">
        <f>(LB14)</f>
        <v>39</v>
      </c>
      <c r="LF14" s="1">
        <v>0</v>
      </c>
      <c r="LG14" s="1">
        <v>0</v>
      </c>
      <c r="LH14" s="1">
        <f>(LF14+LE14-LG14)</f>
        <v>39</v>
      </c>
      <c r="LI14" s="1">
        <v>39</v>
      </c>
      <c r="LJ14" s="1">
        <f>(LH14-LI14)</f>
        <v>0</v>
      </c>
      <c r="LK14" s="1">
        <v>9</v>
      </c>
      <c r="LL14" s="1">
        <v>12</v>
      </c>
      <c r="LM14" s="1">
        <f>(LJ14)</f>
        <v>0</v>
      </c>
      <c r="LN14" s="1">
        <v>50</v>
      </c>
      <c r="LO14" s="1">
        <v>6</v>
      </c>
      <c r="LP14" s="1">
        <f>(LN14+LM14-LO14)</f>
        <v>44</v>
      </c>
      <c r="LQ14" s="1">
        <v>29</v>
      </c>
      <c r="LR14" s="1">
        <f>(LP14-LQ14)</f>
        <v>15</v>
      </c>
      <c r="LS14" s="1">
        <v>9</v>
      </c>
      <c r="LT14" s="1">
        <v>12</v>
      </c>
      <c r="LU14" s="1">
        <f>(LR14)</f>
        <v>15</v>
      </c>
      <c r="LV14" s="1">
        <v>30</v>
      </c>
      <c r="LW14" s="1">
        <v>7</v>
      </c>
      <c r="LX14" s="1">
        <f>(LV14+LU14-LW14)</f>
        <v>38</v>
      </c>
      <c r="LY14" s="1">
        <v>38</v>
      </c>
      <c r="LZ14" s="1">
        <f>(LX14-LY14)</f>
        <v>0</v>
      </c>
      <c r="MA14" s="1">
        <v>9</v>
      </c>
      <c r="MB14" s="1">
        <v>12</v>
      </c>
      <c r="MC14" s="1">
        <f>(LZ14)</f>
        <v>0</v>
      </c>
      <c r="MD14" s="1">
        <v>60</v>
      </c>
      <c r="ME14" s="1">
        <v>6</v>
      </c>
      <c r="MF14" s="1">
        <f>(MD14+MC14-ME14)</f>
        <v>54</v>
      </c>
      <c r="MG14" s="1">
        <v>54</v>
      </c>
      <c r="MH14" s="1">
        <f>(MF14-MG14)</f>
        <v>0</v>
      </c>
      <c r="MI14" s="1">
        <v>9</v>
      </c>
      <c r="MJ14" s="1">
        <v>12</v>
      </c>
      <c r="MK14" s="1">
        <f>(MH14)</f>
        <v>0</v>
      </c>
      <c r="ML14" s="1">
        <v>60</v>
      </c>
      <c r="MM14" s="1">
        <v>0</v>
      </c>
      <c r="MN14" s="1">
        <f>(ML14+MK14-MM14)</f>
        <v>60</v>
      </c>
      <c r="MO14" s="1">
        <v>49</v>
      </c>
      <c r="MP14" s="1">
        <f>(MN14-MO14)</f>
        <v>11</v>
      </c>
      <c r="MQ14" s="1">
        <v>9</v>
      </c>
      <c r="MR14" s="1">
        <v>12</v>
      </c>
      <c r="MS14" s="1">
        <f>(MP14)</f>
        <v>11</v>
      </c>
      <c r="MT14" s="1">
        <v>50</v>
      </c>
      <c r="MU14" s="1">
        <v>3</v>
      </c>
      <c r="MV14" s="1">
        <f>(MT14+MS14-MU14)</f>
        <v>58</v>
      </c>
      <c r="MW14" s="1">
        <v>52</v>
      </c>
      <c r="MX14" s="1">
        <f>(MV14-MW14)</f>
        <v>6</v>
      </c>
      <c r="MY14" s="1">
        <v>9</v>
      </c>
      <c r="MZ14" s="1">
        <v>12</v>
      </c>
      <c r="NA14" s="1">
        <f>(MX14)</f>
        <v>6</v>
      </c>
      <c r="NB14" s="1">
        <v>50</v>
      </c>
      <c r="NC14" s="1">
        <v>0</v>
      </c>
      <c r="ND14" s="1">
        <f>(NB14+NA14-NC14)</f>
        <v>56</v>
      </c>
      <c r="NE14" s="1">
        <v>53</v>
      </c>
      <c r="NF14" s="1">
        <f>(ND14-NE14)</f>
        <v>3</v>
      </c>
      <c r="NG14" s="1">
        <v>9</v>
      </c>
      <c r="NH14" s="1">
        <v>12</v>
      </c>
      <c r="NI14" s="1">
        <f>(NF14)</f>
        <v>3</v>
      </c>
      <c r="NJ14" s="1">
        <v>50</v>
      </c>
      <c r="NK14" s="1">
        <v>0</v>
      </c>
      <c r="NL14" s="1">
        <f>(NJ14+NI14-NK14)</f>
        <v>53</v>
      </c>
      <c r="NM14" s="1">
        <v>19</v>
      </c>
      <c r="NN14" s="1">
        <f>(NL14-NM14)</f>
        <v>34</v>
      </c>
      <c r="NO14" s="1">
        <v>9</v>
      </c>
      <c r="NP14" s="1">
        <v>12</v>
      </c>
      <c r="NQ14" s="1">
        <f>(NN14)</f>
        <v>34</v>
      </c>
      <c r="NR14" s="1">
        <v>0</v>
      </c>
      <c r="NS14" s="1">
        <v>0</v>
      </c>
      <c r="NT14" s="1">
        <f>(NR14+NQ14-NS14)</f>
        <v>34</v>
      </c>
      <c r="NU14" s="1">
        <v>30</v>
      </c>
      <c r="NV14" s="1">
        <f>(NT14-NU14)</f>
        <v>4</v>
      </c>
      <c r="NW14" s="1">
        <v>9</v>
      </c>
      <c r="NX14" s="1">
        <v>12</v>
      </c>
      <c r="NY14" s="1">
        <f>(NV14)</f>
        <v>4</v>
      </c>
      <c r="NZ14" s="1">
        <v>40</v>
      </c>
      <c r="OA14" s="1">
        <v>5</v>
      </c>
      <c r="OB14" s="1">
        <f>(NZ14+NY14-OA14)</f>
        <v>39</v>
      </c>
      <c r="OC14" s="1">
        <v>39</v>
      </c>
      <c r="OD14" s="1">
        <f>(OB14-OC14)</f>
        <v>0</v>
      </c>
      <c r="OE14" s="1">
        <v>9</v>
      </c>
      <c r="OF14" s="1">
        <v>12</v>
      </c>
      <c r="OG14" s="1">
        <f>(OD14)</f>
        <v>0</v>
      </c>
      <c r="OH14" s="1">
        <v>50</v>
      </c>
      <c r="OI14" s="1">
        <v>7</v>
      </c>
      <c r="OJ14" s="1">
        <f>(OH14+OG14-OI14)</f>
        <v>43</v>
      </c>
      <c r="OK14" s="1">
        <v>35</v>
      </c>
      <c r="OL14" s="1">
        <f>(OJ14-OK14)</f>
        <v>8</v>
      </c>
      <c r="OM14" s="1">
        <v>9</v>
      </c>
      <c r="ON14" s="1">
        <v>12</v>
      </c>
      <c r="OO14" s="1">
        <f>(OL14)</f>
        <v>8</v>
      </c>
      <c r="OP14" s="1">
        <v>50</v>
      </c>
      <c r="OQ14" s="1">
        <v>0</v>
      </c>
      <c r="OR14" s="1">
        <f>(OP14+OO14-OQ14)</f>
        <v>58</v>
      </c>
      <c r="OS14" s="1">
        <v>52</v>
      </c>
      <c r="OT14" s="1">
        <f>(OR14-OS14)</f>
        <v>6</v>
      </c>
      <c r="OU14" s="1">
        <v>9</v>
      </c>
      <c r="OV14" s="1">
        <v>12</v>
      </c>
      <c r="OW14" s="1">
        <f>(OT14)</f>
        <v>6</v>
      </c>
      <c r="OX14" s="1">
        <v>40</v>
      </c>
      <c r="OY14" s="1">
        <v>5</v>
      </c>
      <c r="OZ14" s="1">
        <f>(OX14+OW14-OY14)</f>
        <v>41</v>
      </c>
      <c r="PA14" s="1">
        <v>41</v>
      </c>
      <c r="PB14" s="1">
        <f>(OZ14-PA14)</f>
        <v>0</v>
      </c>
      <c r="PC14" s="1">
        <v>9</v>
      </c>
      <c r="PD14" s="1">
        <v>12</v>
      </c>
      <c r="PE14" s="1">
        <f>(PB14)</f>
        <v>0</v>
      </c>
      <c r="PF14" s="1">
        <v>50</v>
      </c>
      <c r="PG14" s="1">
        <v>0</v>
      </c>
      <c r="PH14" s="1">
        <f>(PF14+PE14-PG14)</f>
        <v>50</v>
      </c>
      <c r="PI14" s="1">
        <v>35</v>
      </c>
      <c r="PJ14" s="1">
        <f>(PH14-PI14)</f>
        <v>15</v>
      </c>
      <c r="PK14" s="1">
        <v>9</v>
      </c>
      <c r="PL14" s="1">
        <v>12</v>
      </c>
      <c r="PM14" s="1">
        <f>(PJ14)</f>
        <v>15</v>
      </c>
      <c r="PN14" s="1">
        <v>0</v>
      </c>
      <c r="PO14" s="1">
        <v>0</v>
      </c>
      <c r="PP14" s="1">
        <f>(PN14+PM14-PO14)</f>
        <v>15</v>
      </c>
      <c r="PQ14" s="1">
        <v>15</v>
      </c>
      <c r="PR14" s="1">
        <f>(PP14-PQ14)</f>
        <v>0</v>
      </c>
      <c r="PS14" s="1">
        <v>9</v>
      </c>
      <c r="PT14" s="1">
        <v>12</v>
      </c>
      <c r="PU14" s="1">
        <f>(PR14)</f>
        <v>0</v>
      </c>
      <c r="PV14" s="1">
        <v>60</v>
      </c>
      <c r="PW14" s="1">
        <v>0</v>
      </c>
      <c r="PX14" s="1">
        <f>(PV14+PU14-PW14)</f>
        <v>60</v>
      </c>
      <c r="PY14" s="1">
        <v>60</v>
      </c>
      <c r="PZ14" s="1">
        <f>(PX14-PY14)</f>
        <v>0</v>
      </c>
      <c r="QA14" s="1">
        <v>9</v>
      </c>
      <c r="QB14" s="1">
        <v>12</v>
      </c>
      <c r="QC14" s="1">
        <f>(PZ14)</f>
        <v>0</v>
      </c>
      <c r="QD14" s="1">
        <v>45</v>
      </c>
      <c r="QE14" s="1">
        <v>0</v>
      </c>
      <c r="QF14" s="1">
        <f>(QD14+QC14-QE14)</f>
        <v>45</v>
      </c>
      <c r="QG14" s="1">
        <v>34</v>
      </c>
      <c r="QH14" s="1">
        <f>(QF14-QG14)</f>
        <v>11</v>
      </c>
      <c r="QI14" s="1">
        <v>9</v>
      </c>
      <c r="QJ14" s="1">
        <v>12</v>
      </c>
      <c r="QK14" s="1">
        <f>(QH14)</f>
        <v>11</v>
      </c>
      <c r="QL14" s="1">
        <v>50</v>
      </c>
      <c r="QM14" s="1">
        <v>4</v>
      </c>
      <c r="QN14" s="1">
        <f>(QL14+QK14-QM14)</f>
        <v>57</v>
      </c>
      <c r="QO14" s="1">
        <v>56</v>
      </c>
      <c r="QP14" s="1">
        <f>(QN14-QO14)</f>
        <v>1</v>
      </c>
      <c r="QQ14" s="1">
        <v>9</v>
      </c>
      <c r="QR14" s="1">
        <v>12</v>
      </c>
      <c r="QS14" s="1">
        <f>(QP14)</f>
        <v>1</v>
      </c>
      <c r="QT14" s="1">
        <v>0</v>
      </c>
      <c r="QU14" s="1">
        <v>1</v>
      </c>
      <c r="QV14" s="1">
        <f>(QT14+QS14-QU14)</f>
        <v>0</v>
      </c>
      <c r="QW14" s="1">
        <v>0</v>
      </c>
      <c r="QX14" s="1">
        <f>(QV14-QW14)</f>
        <v>0</v>
      </c>
      <c r="QY14" s="1">
        <v>9</v>
      </c>
      <c r="QZ14" s="1">
        <v>12</v>
      </c>
      <c r="RA14" s="1">
        <f>(QX14)</f>
        <v>0</v>
      </c>
      <c r="RB14" s="1">
        <v>70</v>
      </c>
      <c r="RC14" s="1">
        <v>0</v>
      </c>
      <c r="RD14" s="1">
        <f>(RB14+RA14-RC14)</f>
        <v>70</v>
      </c>
      <c r="RE14" s="1">
        <v>49</v>
      </c>
      <c r="RF14" s="1">
        <f>(RD14-RE14)</f>
        <v>21</v>
      </c>
      <c r="RG14" s="1">
        <v>9</v>
      </c>
      <c r="RH14" s="1">
        <v>12</v>
      </c>
      <c r="RI14" s="1">
        <f>(RF14)</f>
        <v>21</v>
      </c>
      <c r="RJ14" s="1">
        <v>0</v>
      </c>
      <c r="RK14" s="1">
        <v>6</v>
      </c>
      <c r="RL14" s="1">
        <f>(RJ14+RI14-RK14)</f>
        <v>15</v>
      </c>
      <c r="RM14" s="1">
        <v>15</v>
      </c>
      <c r="RN14" s="1">
        <f>(RL14-RM14)</f>
        <v>0</v>
      </c>
      <c r="RO14" s="1">
        <v>9</v>
      </c>
      <c r="RP14" s="1">
        <v>12</v>
      </c>
      <c r="RQ14" s="1">
        <f>(RN14)</f>
        <v>0</v>
      </c>
      <c r="RR14" s="1">
        <v>70</v>
      </c>
      <c r="RS14" s="1">
        <v>0</v>
      </c>
      <c r="RT14" s="1">
        <f>(RR14+RQ14-RS14)</f>
        <v>70</v>
      </c>
      <c r="RU14" s="1">
        <v>56</v>
      </c>
      <c r="RV14" s="1">
        <f>(RT14-RU14)</f>
        <v>14</v>
      </c>
      <c r="RW14" s="1">
        <v>9</v>
      </c>
      <c r="RX14" s="1">
        <v>12</v>
      </c>
      <c r="RY14" s="1">
        <f>(RV14)</f>
        <v>14</v>
      </c>
      <c r="RZ14" s="1">
        <v>50</v>
      </c>
      <c r="SA14" s="1">
        <v>0</v>
      </c>
      <c r="SB14" s="1">
        <f>(RZ14+RY14-SA14)</f>
        <v>64</v>
      </c>
      <c r="SC14" s="1">
        <v>60</v>
      </c>
      <c r="SD14" s="1">
        <f>(SB14-SC14)</f>
        <v>4</v>
      </c>
      <c r="SE14" s="1">
        <v>9</v>
      </c>
      <c r="SF14" s="1">
        <v>12</v>
      </c>
      <c r="SG14" s="1">
        <f>(SD14)</f>
        <v>4</v>
      </c>
      <c r="SH14" s="1">
        <v>70</v>
      </c>
      <c r="SI14" s="1">
        <v>0</v>
      </c>
      <c r="SJ14" s="1">
        <f>(SH14+SG14-SI14)</f>
        <v>74</v>
      </c>
      <c r="SK14" s="1">
        <v>74</v>
      </c>
      <c r="SL14" s="1">
        <f>(SJ14-SK14)</f>
        <v>0</v>
      </c>
      <c r="SM14" s="1">
        <v>9</v>
      </c>
      <c r="SN14" s="1">
        <v>12</v>
      </c>
      <c r="SO14" s="1">
        <f>(SL14)</f>
        <v>0</v>
      </c>
      <c r="SP14" s="1">
        <v>70</v>
      </c>
      <c r="SQ14" s="1">
        <v>8</v>
      </c>
      <c r="SR14" s="1">
        <f>(SP14+SO14-SQ14)</f>
        <v>62</v>
      </c>
      <c r="SS14" s="1">
        <v>62</v>
      </c>
      <c r="ST14" s="1">
        <f>(SR14-SS14)</f>
        <v>0</v>
      </c>
      <c r="SU14" s="1">
        <v>9</v>
      </c>
      <c r="SV14" s="1">
        <v>12</v>
      </c>
      <c r="SW14" s="1">
        <f>(ST14)</f>
        <v>0</v>
      </c>
      <c r="SX14" s="1">
        <v>49</v>
      </c>
      <c r="SY14" s="1">
        <v>0</v>
      </c>
      <c r="SZ14" s="1">
        <f>(SX14+SW14-SY14)</f>
        <v>49</v>
      </c>
      <c r="TA14" s="1">
        <v>36</v>
      </c>
      <c r="TB14" s="1">
        <f>(SZ14-TA14)</f>
        <v>13</v>
      </c>
      <c r="TC14" s="1">
        <v>9</v>
      </c>
      <c r="TD14" s="1">
        <v>12</v>
      </c>
      <c r="TE14" s="1">
        <f>(TB14)</f>
        <v>13</v>
      </c>
      <c r="TF14" s="1">
        <v>50</v>
      </c>
      <c r="TG14" s="1">
        <v>0</v>
      </c>
      <c r="TH14" s="1">
        <f>(TF14+TE14-TG14)</f>
        <v>63</v>
      </c>
      <c r="TI14" s="1">
        <v>60</v>
      </c>
      <c r="TJ14" s="1">
        <f>(TH14-TI14)</f>
        <v>3</v>
      </c>
      <c r="TK14" s="1">
        <v>9</v>
      </c>
      <c r="TL14" s="1">
        <v>12</v>
      </c>
      <c r="TM14" s="1">
        <f>(TJ14)</f>
        <v>3</v>
      </c>
      <c r="TN14" s="1">
        <v>78</v>
      </c>
      <c r="TO14" s="1">
        <v>0</v>
      </c>
      <c r="TP14" s="1">
        <f>(TN14+TM14-TO14)</f>
        <v>81</v>
      </c>
      <c r="TQ14" s="1">
        <v>60</v>
      </c>
      <c r="TR14" s="1">
        <f>(TP14-TQ14)</f>
        <v>21</v>
      </c>
      <c r="TS14" s="1">
        <v>9</v>
      </c>
      <c r="TT14" s="1">
        <v>12</v>
      </c>
      <c r="TU14" s="1">
        <f>(TR14)</f>
        <v>21</v>
      </c>
      <c r="TV14" s="1">
        <v>0</v>
      </c>
      <c r="TW14" s="1">
        <v>0</v>
      </c>
      <c r="TX14" s="1">
        <f>(TV14+TU14-TW14)</f>
        <v>21</v>
      </c>
      <c r="TY14" s="1">
        <v>21</v>
      </c>
      <c r="TZ14" s="1">
        <f>(TX14-TY14)</f>
        <v>0</v>
      </c>
      <c r="UA14" s="1">
        <v>9</v>
      </c>
      <c r="UB14" s="1">
        <v>12</v>
      </c>
      <c r="UC14" s="1">
        <f>(TZ14)</f>
        <v>0</v>
      </c>
      <c r="UD14" s="1">
        <v>60</v>
      </c>
      <c r="UE14" s="1">
        <v>6</v>
      </c>
      <c r="UF14" s="1">
        <f>(UD14+UC14-UE14)</f>
        <v>54</v>
      </c>
      <c r="UG14" s="1">
        <v>46</v>
      </c>
      <c r="UH14" s="1">
        <f>(UF14-UG14)</f>
        <v>8</v>
      </c>
      <c r="UI14" s="1">
        <v>9</v>
      </c>
      <c r="UJ14" s="1">
        <v>12</v>
      </c>
      <c r="UK14" s="1">
        <f>(UH14)</f>
        <v>8</v>
      </c>
      <c r="UL14" s="1">
        <v>49</v>
      </c>
      <c r="UM14" s="1">
        <v>0</v>
      </c>
      <c r="UN14" s="1">
        <f>(UL14+UK14-UM14)</f>
        <v>57</v>
      </c>
      <c r="UO14" s="1">
        <v>57</v>
      </c>
      <c r="UP14" s="1">
        <f>(UN14-UO14)</f>
        <v>0</v>
      </c>
      <c r="UQ14" s="1">
        <v>9</v>
      </c>
      <c r="UR14" s="1">
        <v>12</v>
      </c>
      <c r="US14" s="1">
        <f>(UP14)</f>
        <v>0</v>
      </c>
      <c r="UT14" s="1">
        <v>69</v>
      </c>
      <c r="UU14" s="1">
        <v>11</v>
      </c>
      <c r="UV14" s="1">
        <f>(UT14+US14-UU14)</f>
        <v>58</v>
      </c>
      <c r="UW14" s="1">
        <v>56</v>
      </c>
      <c r="UX14" s="1">
        <f>(UV14-UW14)</f>
        <v>2</v>
      </c>
      <c r="UY14" s="1">
        <v>9</v>
      </c>
      <c r="UZ14" s="1">
        <v>12</v>
      </c>
      <c r="VA14" s="1">
        <f>(UX14)</f>
        <v>2</v>
      </c>
      <c r="VB14" s="1">
        <v>69</v>
      </c>
      <c r="VC14" s="1">
        <v>0</v>
      </c>
      <c r="VD14" s="1">
        <f>(VB14+VA14-VC14)</f>
        <v>71</v>
      </c>
      <c r="VE14" s="1">
        <v>56</v>
      </c>
      <c r="VF14" s="1">
        <f>(VD14-VE14)</f>
        <v>15</v>
      </c>
      <c r="VG14" s="1">
        <v>9</v>
      </c>
      <c r="VH14" s="1">
        <v>12</v>
      </c>
      <c r="VI14" s="1">
        <f>(VF14)</f>
        <v>15</v>
      </c>
      <c r="VJ14" s="1">
        <v>0</v>
      </c>
      <c r="VK14" s="1">
        <v>0</v>
      </c>
      <c r="VL14" s="1">
        <f>(VJ14+VI14-VK14)</f>
        <v>15</v>
      </c>
      <c r="VM14" s="1">
        <v>15</v>
      </c>
      <c r="VN14" s="1">
        <f>(VL14-VM14)</f>
        <v>0</v>
      </c>
      <c r="VO14" s="1">
        <v>9</v>
      </c>
      <c r="VP14" s="1">
        <v>12</v>
      </c>
      <c r="VQ14" s="1">
        <f>(VN14)</f>
        <v>0</v>
      </c>
      <c r="VR14" s="1">
        <v>67</v>
      </c>
      <c r="VS14" s="1">
        <v>0</v>
      </c>
      <c r="VT14" s="1">
        <f>(VR14+VQ14-VS14)</f>
        <v>67</v>
      </c>
      <c r="VU14" s="1">
        <v>39</v>
      </c>
      <c r="VV14" s="1">
        <f>(VT14-VU14)</f>
        <v>28</v>
      </c>
      <c r="VW14" s="1">
        <v>9</v>
      </c>
      <c r="VX14" s="1">
        <v>12</v>
      </c>
      <c r="VY14" s="1">
        <f>(VV14)</f>
        <v>28</v>
      </c>
      <c r="VZ14" s="1">
        <v>45</v>
      </c>
      <c r="WA14" s="1">
        <v>0</v>
      </c>
      <c r="WB14" s="1">
        <f>(VZ14+VY14-WA14)</f>
        <v>73</v>
      </c>
      <c r="WC14" s="1">
        <v>65</v>
      </c>
      <c r="WD14" s="1">
        <f>(WB14-WC14)</f>
        <v>8</v>
      </c>
      <c r="WE14" s="1">
        <v>9</v>
      </c>
      <c r="WF14" s="1">
        <v>12</v>
      </c>
      <c r="WG14" s="1">
        <f>(WD14)</f>
        <v>8</v>
      </c>
      <c r="WH14" s="1">
        <v>67</v>
      </c>
      <c r="WI14" s="1">
        <v>3</v>
      </c>
      <c r="WJ14" s="1">
        <f>(WH14+WG14-WI14)</f>
        <v>72</v>
      </c>
      <c r="WK14" s="1">
        <v>72</v>
      </c>
      <c r="WL14" s="1">
        <f>(WJ14-WK14)</f>
        <v>0</v>
      </c>
      <c r="WM14" s="1">
        <v>9</v>
      </c>
      <c r="WN14" s="1">
        <v>12</v>
      </c>
      <c r="WO14" s="1">
        <f>(WL14)</f>
        <v>0</v>
      </c>
      <c r="WP14" s="1">
        <v>70</v>
      </c>
      <c r="WQ14" s="1">
        <v>0</v>
      </c>
      <c r="WR14" s="1">
        <f>(WP14+WO14-WQ14)</f>
        <v>70</v>
      </c>
      <c r="WS14" s="1">
        <v>56</v>
      </c>
      <c r="WT14" s="1">
        <f>(WR14-WS14)</f>
        <v>14</v>
      </c>
      <c r="WU14" s="1">
        <v>9</v>
      </c>
      <c r="WV14" s="1">
        <v>12</v>
      </c>
      <c r="WW14" s="1">
        <f>(WT14)</f>
        <v>14</v>
      </c>
      <c r="WX14" s="1">
        <v>62</v>
      </c>
      <c r="WY14" s="1">
        <v>0</v>
      </c>
      <c r="WZ14" s="1">
        <f>(WX14+WW14-WY14)</f>
        <v>76</v>
      </c>
      <c r="XA14" s="1">
        <v>75</v>
      </c>
      <c r="XB14" s="1">
        <f>(WZ14-XA14)</f>
        <v>1</v>
      </c>
      <c r="XC14" s="1">
        <v>9</v>
      </c>
      <c r="XD14" s="1">
        <v>12</v>
      </c>
      <c r="XE14" s="1">
        <f>(XB14)</f>
        <v>1</v>
      </c>
      <c r="XF14" s="1">
        <v>70</v>
      </c>
      <c r="XG14" s="1">
        <v>0</v>
      </c>
      <c r="XH14" s="1">
        <f>(XF14+XE14-XG14)</f>
        <v>71</v>
      </c>
      <c r="XI14" s="1">
        <v>63</v>
      </c>
      <c r="XJ14" s="1">
        <f>(XH14-XI14)</f>
        <v>8</v>
      </c>
      <c r="XK14" s="1">
        <v>9</v>
      </c>
      <c r="XL14" s="1">
        <v>12</v>
      </c>
      <c r="XM14" s="1">
        <f>(XJ14)</f>
        <v>8</v>
      </c>
      <c r="XN14" s="1">
        <v>69</v>
      </c>
      <c r="XO14" s="1">
        <v>8</v>
      </c>
      <c r="XP14" s="1">
        <f>(XN14+XM14-XO14)</f>
        <v>69</v>
      </c>
      <c r="XQ14" s="1">
        <v>69</v>
      </c>
      <c r="XR14" s="1">
        <f>(XP14-XQ14)</f>
        <v>0</v>
      </c>
    </row>
    <row r="15" spans="1:642" x14ac:dyDescent="0.35">
      <c r="A15">
        <f t="shared" si="239"/>
        <v>13</v>
      </c>
      <c r="B15" t="s">
        <v>17</v>
      </c>
      <c r="C15" s="1">
        <v>6</v>
      </c>
      <c r="D15" s="1">
        <v>8</v>
      </c>
      <c r="E15" s="1">
        <v>14</v>
      </c>
      <c r="F15" s="1">
        <v>100</v>
      </c>
      <c r="G15" s="1">
        <v>7</v>
      </c>
      <c r="H15" s="1">
        <f t="shared" si="0"/>
        <v>107</v>
      </c>
      <c r="I15" s="1">
        <v>105</v>
      </c>
      <c r="J15" s="1">
        <f t="shared" si="1"/>
        <v>2</v>
      </c>
      <c r="K15" s="1">
        <v>6</v>
      </c>
      <c r="L15" s="1">
        <v>8</v>
      </c>
      <c r="M15" s="1">
        <f t="shared" si="2"/>
        <v>2</v>
      </c>
      <c r="N15" s="1">
        <v>100</v>
      </c>
      <c r="O15" s="1">
        <v>0</v>
      </c>
      <c r="P15" s="1">
        <f t="shared" si="3"/>
        <v>102</v>
      </c>
      <c r="Q15" s="1">
        <v>90</v>
      </c>
      <c r="R15" s="1">
        <f t="shared" si="4"/>
        <v>12</v>
      </c>
      <c r="S15" s="1">
        <v>6</v>
      </c>
      <c r="T15" s="1">
        <v>8</v>
      </c>
      <c r="U15" s="1">
        <f t="shared" si="5"/>
        <v>12</v>
      </c>
      <c r="V15" s="1">
        <v>100</v>
      </c>
      <c r="W15" s="1">
        <v>0</v>
      </c>
      <c r="X15" s="1">
        <f t="shared" si="6"/>
        <v>112</v>
      </c>
      <c r="Y15" s="1">
        <v>112</v>
      </c>
      <c r="Z15" s="1">
        <f t="shared" si="7"/>
        <v>0</v>
      </c>
      <c r="AA15" s="1">
        <v>6</v>
      </c>
      <c r="AB15" s="1">
        <v>8</v>
      </c>
      <c r="AC15" s="1">
        <f t="shared" si="8"/>
        <v>0</v>
      </c>
      <c r="AD15" s="1">
        <v>100</v>
      </c>
      <c r="AE15" s="1">
        <v>0</v>
      </c>
      <c r="AF15" s="1">
        <f t="shared" si="9"/>
        <v>100</v>
      </c>
      <c r="AG15" s="1">
        <v>100</v>
      </c>
      <c r="AH15" s="1">
        <f t="shared" si="10"/>
        <v>0</v>
      </c>
      <c r="AI15" s="1">
        <v>6</v>
      </c>
      <c r="AJ15" s="1">
        <v>8</v>
      </c>
      <c r="AK15" s="1">
        <f t="shared" si="11"/>
        <v>0</v>
      </c>
      <c r="AL15" s="1">
        <v>100</v>
      </c>
      <c r="AM15" s="1">
        <v>7</v>
      </c>
      <c r="AN15" s="1">
        <f t="shared" si="12"/>
        <v>93</v>
      </c>
      <c r="AO15" s="1">
        <v>80</v>
      </c>
      <c r="AP15" s="1">
        <f t="shared" si="13"/>
        <v>13</v>
      </c>
      <c r="AQ15" s="1">
        <v>6</v>
      </c>
      <c r="AR15" s="1">
        <v>8</v>
      </c>
      <c r="AS15" s="1">
        <f t="shared" si="14"/>
        <v>13</v>
      </c>
      <c r="AT15" s="1">
        <v>80</v>
      </c>
      <c r="AU15" s="1">
        <v>0</v>
      </c>
      <c r="AV15" s="1">
        <f t="shared" si="15"/>
        <v>93</v>
      </c>
      <c r="AW15" s="1">
        <v>93</v>
      </c>
      <c r="AX15" s="1">
        <f t="shared" si="16"/>
        <v>0</v>
      </c>
      <c r="AY15" s="1">
        <v>6</v>
      </c>
      <c r="AZ15" s="1">
        <v>8</v>
      </c>
      <c r="BA15" s="1">
        <f t="shared" si="17"/>
        <v>0</v>
      </c>
      <c r="BB15" s="1">
        <v>80</v>
      </c>
      <c r="BC15" s="1">
        <v>0</v>
      </c>
      <c r="BD15" s="1">
        <f t="shared" si="18"/>
        <v>80</v>
      </c>
      <c r="BE15" s="1">
        <v>80</v>
      </c>
      <c r="BF15" s="1">
        <f t="shared" si="19"/>
        <v>0</v>
      </c>
      <c r="BG15" s="1">
        <v>6</v>
      </c>
      <c r="BH15" s="1">
        <v>8</v>
      </c>
      <c r="BI15" s="1">
        <f t="shared" si="20"/>
        <v>0</v>
      </c>
      <c r="BJ15" s="1">
        <v>80</v>
      </c>
      <c r="BK15" s="1">
        <v>0</v>
      </c>
      <c r="BL15" s="1">
        <f t="shared" si="21"/>
        <v>80</v>
      </c>
      <c r="BM15" s="1">
        <v>80</v>
      </c>
      <c r="BN15" s="1">
        <f t="shared" si="22"/>
        <v>0</v>
      </c>
      <c r="BO15" s="1">
        <v>6</v>
      </c>
      <c r="BP15" s="1">
        <v>8</v>
      </c>
      <c r="BQ15" s="1">
        <f t="shared" si="23"/>
        <v>0</v>
      </c>
      <c r="BR15" s="1">
        <v>85</v>
      </c>
      <c r="BS15" s="1">
        <v>2</v>
      </c>
      <c r="BT15" s="1">
        <f t="shared" si="24"/>
        <v>83</v>
      </c>
      <c r="BU15" s="1">
        <v>80</v>
      </c>
      <c r="BV15" s="1">
        <f t="shared" si="25"/>
        <v>3</v>
      </c>
      <c r="BW15" s="1">
        <v>6</v>
      </c>
      <c r="BX15" s="1">
        <v>8</v>
      </c>
      <c r="BY15" s="1">
        <f t="shared" si="26"/>
        <v>3</v>
      </c>
      <c r="BZ15" s="1">
        <v>85</v>
      </c>
      <c r="CA15" s="1">
        <v>2</v>
      </c>
      <c r="CB15" s="1">
        <f t="shared" si="27"/>
        <v>86</v>
      </c>
      <c r="CC15" s="1">
        <v>85</v>
      </c>
      <c r="CD15" s="1">
        <f t="shared" si="28"/>
        <v>1</v>
      </c>
      <c r="CE15" s="1">
        <v>6</v>
      </c>
      <c r="CF15" s="1">
        <v>8</v>
      </c>
      <c r="CG15" s="1">
        <f t="shared" si="29"/>
        <v>1</v>
      </c>
      <c r="CH15" s="1">
        <v>85</v>
      </c>
      <c r="CI15" s="1">
        <v>0</v>
      </c>
      <c r="CJ15" s="1">
        <f t="shared" si="30"/>
        <v>86</v>
      </c>
      <c r="CK15" s="1">
        <v>85</v>
      </c>
      <c r="CL15" s="1">
        <f t="shared" si="31"/>
        <v>1</v>
      </c>
      <c r="CM15" s="1">
        <v>6</v>
      </c>
      <c r="CN15" s="1">
        <v>8</v>
      </c>
      <c r="CO15" s="1">
        <f t="shared" si="32"/>
        <v>1</v>
      </c>
      <c r="CP15" s="1">
        <v>100</v>
      </c>
      <c r="CQ15" s="1">
        <v>0</v>
      </c>
      <c r="CR15" s="1">
        <f t="shared" si="33"/>
        <v>101</v>
      </c>
      <c r="CS15" s="1">
        <v>100</v>
      </c>
      <c r="CT15" s="1">
        <f t="shared" si="34"/>
        <v>1</v>
      </c>
      <c r="CU15" s="1">
        <v>6</v>
      </c>
      <c r="CV15" s="1">
        <v>8</v>
      </c>
      <c r="CW15" s="1">
        <f t="shared" si="35"/>
        <v>1</v>
      </c>
      <c r="CX15" s="1">
        <v>100</v>
      </c>
      <c r="CY15" s="1">
        <v>0</v>
      </c>
      <c r="CZ15" s="1">
        <f t="shared" si="36"/>
        <v>101</v>
      </c>
      <c r="DA15" s="1">
        <v>100</v>
      </c>
      <c r="DB15" s="1">
        <f t="shared" si="37"/>
        <v>1</v>
      </c>
      <c r="DC15" s="1">
        <v>6</v>
      </c>
      <c r="DD15" s="1">
        <v>8</v>
      </c>
      <c r="DE15" s="1">
        <f t="shared" si="38"/>
        <v>1</v>
      </c>
      <c r="DF15" s="1">
        <v>100</v>
      </c>
      <c r="DG15" s="1">
        <v>0</v>
      </c>
      <c r="DH15" s="1">
        <f t="shared" si="39"/>
        <v>101</v>
      </c>
      <c r="DI15" s="1">
        <v>100</v>
      </c>
      <c r="DJ15" s="1">
        <f t="shared" si="40"/>
        <v>1</v>
      </c>
      <c r="DK15" s="1">
        <v>6</v>
      </c>
      <c r="DL15" s="1">
        <v>8</v>
      </c>
      <c r="DM15" s="1">
        <f t="shared" si="41"/>
        <v>1</v>
      </c>
      <c r="DN15" s="1">
        <v>100</v>
      </c>
      <c r="DO15" s="1">
        <v>8</v>
      </c>
      <c r="DP15" s="1">
        <f t="shared" si="42"/>
        <v>93</v>
      </c>
      <c r="DQ15" s="1">
        <v>85</v>
      </c>
      <c r="DR15" s="1">
        <f t="shared" si="43"/>
        <v>8</v>
      </c>
      <c r="DS15" s="1">
        <v>6</v>
      </c>
      <c r="DT15" s="1">
        <v>8</v>
      </c>
      <c r="DU15" s="1">
        <f t="shared" si="44"/>
        <v>8</v>
      </c>
      <c r="DV15" s="1">
        <v>100</v>
      </c>
      <c r="DW15" s="1">
        <v>5</v>
      </c>
      <c r="DX15" s="1">
        <f t="shared" si="45"/>
        <v>103</v>
      </c>
      <c r="DY15" s="1">
        <v>100</v>
      </c>
      <c r="DZ15" s="1">
        <f t="shared" si="46"/>
        <v>3</v>
      </c>
      <c r="EA15" s="1">
        <v>6</v>
      </c>
      <c r="EB15" s="1">
        <v>8</v>
      </c>
      <c r="EC15" s="1">
        <f t="shared" si="47"/>
        <v>3</v>
      </c>
      <c r="ED15" s="1">
        <v>100</v>
      </c>
      <c r="EE15" s="1">
        <v>5</v>
      </c>
      <c r="EF15" s="1">
        <f t="shared" si="48"/>
        <v>98</v>
      </c>
      <c r="EG15" s="1">
        <v>98</v>
      </c>
      <c r="EH15" s="1">
        <f t="shared" si="49"/>
        <v>0</v>
      </c>
      <c r="EI15" s="1">
        <v>6</v>
      </c>
      <c r="EJ15" s="1">
        <v>8</v>
      </c>
      <c r="EK15" s="1">
        <f t="shared" si="50"/>
        <v>0</v>
      </c>
      <c r="EL15" s="1">
        <v>90</v>
      </c>
      <c r="EM15" s="1">
        <v>0</v>
      </c>
      <c r="EN15" s="1">
        <f t="shared" si="51"/>
        <v>90</v>
      </c>
      <c r="EO15" s="1">
        <v>90</v>
      </c>
      <c r="EP15" s="1">
        <f t="shared" si="52"/>
        <v>0</v>
      </c>
      <c r="EQ15" s="1">
        <v>6</v>
      </c>
      <c r="ER15" s="1">
        <v>8</v>
      </c>
      <c r="ES15" s="1">
        <f t="shared" si="53"/>
        <v>0</v>
      </c>
      <c r="ET15" s="1">
        <v>100</v>
      </c>
      <c r="EU15" s="1">
        <v>8</v>
      </c>
      <c r="EV15" s="1">
        <f t="shared" si="54"/>
        <v>92</v>
      </c>
      <c r="EW15" s="1">
        <v>90</v>
      </c>
      <c r="EX15" s="1">
        <f t="shared" si="55"/>
        <v>2</v>
      </c>
      <c r="EY15" s="1">
        <v>6</v>
      </c>
      <c r="EZ15" s="1">
        <v>8</v>
      </c>
      <c r="FA15" s="1">
        <f t="shared" si="56"/>
        <v>2</v>
      </c>
      <c r="FB15" s="1">
        <v>85</v>
      </c>
      <c r="FC15" s="1">
        <v>0</v>
      </c>
      <c r="FD15" s="1">
        <f t="shared" si="57"/>
        <v>87</v>
      </c>
      <c r="FE15" s="1">
        <v>87</v>
      </c>
      <c r="FF15" s="1">
        <f t="shared" si="58"/>
        <v>0</v>
      </c>
      <c r="FG15" s="1">
        <v>6</v>
      </c>
      <c r="FH15" s="1">
        <v>8</v>
      </c>
      <c r="FI15" s="1">
        <f t="shared" si="59"/>
        <v>0</v>
      </c>
      <c r="FJ15" s="1">
        <v>87</v>
      </c>
      <c r="FK15" s="1">
        <v>0</v>
      </c>
      <c r="FL15" s="1">
        <f t="shared" si="60"/>
        <v>87</v>
      </c>
      <c r="FM15" s="1">
        <v>80</v>
      </c>
      <c r="FN15" s="1">
        <f t="shared" si="61"/>
        <v>7</v>
      </c>
      <c r="FO15" s="1">
        <v>6</v>
      </c>
      <c r="FP15" s="1">
        <v>8</v>
      </c>
      <c r="FQ15" s="1">
        <f t="shared" si="62"/>
        <v>7</v>
      </c>
      <c r="FR15" s="1">
        <v>90</v>
      </c>
      <c r="FS15" s="1">
        <v>0</v>
      </c>
      <c r="FT15" s="1">
        <f t="shared" si="63"/>
        <v>97</v>
      </c>
      <c r="FU15" s="1">
        <v>97</v>
      </c>
      <c r="FV15" s="1">
        <f t="shared" si="64"/>
        <v>0</v>
      </c>
      <c r="FW15" s="1">
        <v>6</v>
      </c>
      <c r="FX15" s="1">
        <v>8</v>
      </c>
      <c r="FY15" s="1">
        <f t="shared" si="65"/>
        <v>0</v>
      </c>
      <c r="FZ15" s="1">
        <v>80</v>
      </c>
      <c r="GA15" s="1">
        <v>0</v>
      </c>
      <c r="GB15" s="1">
        <f t="shared" si="66"/>
        <v>80</v>
      </c>
      <c r="GC15" s="1">
        <v>80</v>
      </c>
      <c r="GD15" s="1">
        <f t="shared" si="67"/>
        <v>0</v>
      </c>
      <c r="GE15" s="1">
        <v>6</v>
      </c>
      <c r="GF15" s="1">
        <v>8</v>
      </c>
      <c r="GG15" s="1">
        <f t="shared" si="68"/>
        <v>0</v>
      </c>
      <c r="GH15" s="1">
        <v>100</v>
      </c>
      <c r="GI15" s="1">
        <v>3</v>
      </c>
      <c r="GJ15" s="1">
        <f t="shared" si="69"/>
        <v>97</v>
      </c>
      <c r="GK15" s="1">
        <v>95</v>
      </c>
      <c r="GL15" s="1">
        <f t="shared" si="70"/>
        <v>2</v>
      </c>
      <c r="GM15" s="1">
        <v>6</v>
      </c>
      <c r="GN15" s="1">
        <v>8</v>
      </c>
      <c r="GO15" s="1">
        <f t="shared" si="71"/>
        <v>2</v>
      </c>
      <c r="GP15" s="1">
        <v>100</v>
      </c>
      <c r="GQ15" s="1">
        <v>0</v>
      </c>
      <c r="GR15" s="1">
        <f t="shared" si="72"/>
        <v>102</v>
      </c>
      <c r="GS15" s="1">
        <v>80</v>
      </c>
      <c r="GT15" s="1">
        <f t="shared" si="73"/>
        <v>22</v>
      </c>
      <c r="GU15" s="1">
        <v>6</v>
      </c>
      <c r="GV15" s="1">
        <v>8</v>
      </c>
      <c r="GW15" s="1">
        <f t="shared" si="74"/>
        <v>22</v>
      </c>
      <c r="GX15" s="1">
        <v>80</v>
      </c>
      <c r="GY15" s="1">
        <v>3</v>
      </c>
      <c r="GZ15" s="1">
        <f t="shared" si="75"/>
        <v>99</v>
      </c>
      <c r="HA15" s="1">
        <v>90</v>
      </c>
      <c r="HB15" s="1">
        <f t="shared" si="76"/>
        <v>9</v>
      </c>
      <c r="HC15" s="1">
        <v>6</v>
      </c>
      <c r="HD15" s="1">
        <v>8</v>
      </c>
      <c r="HE15" s="1">
        <f t="shared" si="77"/>
        <v>9</v>
      </c>
      <c r="HF15" s="1">
        <v>100</v>
      </c>
      <c r="HG15" s="1">
        <v>0</v>
      </c>
      <c r="HH15" s="1">
        <f t="shared" si="78"/>
        <v>109</v>
      </c>
      <c r="HI15" s="1">
        <v>100</v>
      </c>
      <c r="HJ15" s="1">
        <f t="shared" si="79"/>
        <v>9</v>
      </c>
      <c r="HK15" s="1">
        <v>6</v>
      </c>
      <c r="HL15" s="1">
        <v>8</v>
      </c>
      <c r="HM15" s="1">
        <f t="shared" si="80"/>
        <v>9</v>
      </c>
      <c r="HN15" s="1">
        <v>90</v>
      </c>
      <c r="HO15" s="1">
        <v>0</v>
      </c>
      <c r="HP15" s="1">
        <f t="shared" si="81"/>
        <v>99</v>
      </c>
      <c r="HQ15" s="1">
        <v>82</v>
      </c>
      <c r="HR15" s="1">
        <f t="shared" si="82"/>
        <v>17</v>
      </c>
      <c r="HS15" s="1">
        <v>6</v>
      </c>
      <c r="HT15" s="1">
        <v>8</v>
      </c>
      <c r="HU15" s="1">
        <f t="shared" si="83"/>
        <v>17</v>
      </c>
      <c r="HV15" s="1">
        <v>90</v>
      </c>
      <c r="HW15" s="1">
        <v>0</v>
      </c>
      <c r="HX15" s="1">
        <f t="shared" si="84"/>
        <v>107</v>
      </c>
      <c r="HY15" s="1">
        <v>107</v>
      </c>
      <c r="HZ15" s="1">
        <f t="shared" si="85"/>
        <v>0</v>
      </c>
      <c r="IA15" s="1">
        <v>6</v>
      </c>
      <c r="IB15" s="1">
        <v>8</v>
      </c>
      <c r="IC15" s="1">
        <f t="shared" si="86"/>
        <v>0</v>
      </c>
      <c r="ID15" s="1">
        <v>100</v>
      </c>
      <c r="IE15" s="1">
        <v>3</v>
      </c>
      <c r="IF15" s="1">
        <f t="shared" si="87"/>
        <v>97</v>
      </c>
      <c r="IG15" s="1">
        <v>80</v>
      </c>
      <c r="IH15" s="1">
        <f t="shared" si="88"/>
        <v>17</v>
      </c>
      <c r="II15" s="1">
        <v>6</v>
      </c>
      <c r="IJ15" s="1">
        <v>8</v>
      </c>
      <c r="IK15" s="1">
        <f t="shared" si="89"/>
        <v>17</v>
      </c>
      <c r="IL15" s="1">
        <v>90</v>
      </c>
      <c r="IM15" s="1">
        <v>3</v>
      </c>
      <c r="IN15" s="1">
        <f t="shared" si="90"/>
        <v>104</v>
      </c>
      <c r="IO15" s="1">
        <v>101</v>
      </c>
      <c r="IP15" s="1">
        <f t="shared" si="91"/>
        <v>3</v>
      </c>
      <c r="IQ15" s="1">
        <v>6</v>
      </c>
      <c r="IR15" s="1">
        <v>8</v>
      </c>
      <c r="IS15" s="1">
        <f t="shared" si="92"/>
        <v>3</v>
      </c>
      <c r="IT15" s="1">
        <v>100</v>
      </c>
      <c r="IU15" s="1">
        <v>0</v>
      </c>
      <c r="IV15" s="1">
        <f t="shared" si="93"/>
        <v>103</v>
      </c>
      <c r="IW15" s="1">
        <v>98</v>
      </c>
      <c r="IX15" s="1">
        <f t="shared" si="94"/>
        <v>5</v>
      </c>
      <c r="IY15" s="1">
        <v>6</v>
      </c>
      <c r="IZ15" s="1">
        <v>8</v>
      </c>
      <c r="JA15" s="1">
        <f t="shared" si="95"/>
        <v>5</v>
      </c>
      <c r="JB15" s="1">
        <v>100</v>
      </c>
      <c r="JC15" s="1">
        <v>5</v>
      </c>
      <c r="JD15" s="1">
        <f t="shared" si="96"/>
        <v>100</v>
      </c>
      <c r="JE15" s="1">
        <v>98</v>
      </c>
      <c r="JF15" s="1">
        <f t="shared" si="97"/>
        <v>2</v>
      </c>
      <c r="JG15" s="1">
        <v>6</v>
      </c>
      <c r="JH15" s="1">
        <v>8</v>
      </c>
      <c r="JI15" s="1">
        <f t="shared" si="98"/>
        <v>2</v>
      </c>
      <c r="JJ15" s="1">
        <v>90</v>
      </c>
      <c r="JK15" s="1">
        <v>5</v>
      </c>
      <c r="JL15" s="1">
        <f t="shared" si="99"/>
        <v>87</v>
      </c>
      <c r="JM15" s="1">
        <v>70</v>
      </c>
      <c r="JN15" s="1">
        <f t="shared" si="100"/>
        <v>17</v>
      </c>
      <c r="JO15" s="1">
        <v>6</v>
      </c>
      <c r="JP15" s="1">
        <v>8</v>
      </c>
      <c r="JQ15" s="1">
        <f t="shared" si="101"/>
        <v>17</v>
      </c>
      <c r="JR15" s="1">
        <v>80</v>
      </c>
      <c r="JS15" s="1">
        <v>0</v>
      </c>
      <c r="JT15" s="1">
        <f t="shared" si="102"/>
        <v>97</v>
      </c>
      <c r="JU15" s="1">
        <v>85</v>
      </c>
      <c r="JV15" s="1">
        <f t="shared" si="103"/>
        <v>12</v>
      </c>
      <c r="JW15" s="1">
        <v>6</v>
      </c>
      <c r="JX15" s="1">
        <v>8</v>
      </c>
      <c r="JY15" s="1">
        <f t="shared" si="104"/>
        <v>12</v>
      </c>
      <c r="JZ15" s="1">
        <v>80</v>
      </c>
      <c r="KA15" s="1">
        <v>0</v>
      </c>
      <c r="KB15" s="1">
        <f t="shared" si="105"/>
        <v>92</v>
      </c>
      <c r="KC15" s="1">
        <v>90</v>
      </c>
      <c r="KD15" s="1">
        <f t="shared" si="106"/>
        <v>2</v>
      </c>
      <c r="KE15" s="1">
        <v>6</v>
      </c>
      <c r="KF15" s="1">
        <v>8</v>
      </c>
      <c r="KG15" s="1">
        <f t="shared" si="107"/>
        <v>2</v>
      </c>
      <c r="KH15" s="1">
        <v>90</v>
      </c>
      <c r="KI15" s="1">
        <v>0</v>
      </c>
      <c r="KJ15" s="1">
        <f t="shared" si="108"/>
        <v>92</v>
      </c>
      <c r="KK15" s="1">
        <v>88</v>
      </c>
      <c r="KL15" s="1">
        <f t="shared" si="109"/>
        <v>4</v>
      </c>
      <c r="KM15" s="1">
        <v>6</v>
      </c>
      <c r="KN15" s="1">
        <v>8</v>
      </c>
      <c r="KO15" s="1">
        <f t="shared" si="110"/>
        <v>4</v>
      </c>
      <c r="KP15" s="1">
        <v>100</v>
      </c>
      <c r="KQ15" s="1">
        <v>0</v>
      </c>
      <c r="KR15" s="1">
        <f t="shared" si="111"/>
        <v>104</v>
      </c>
      <c r="KS15" s="1">
        <v>80</v>
      </c>
      <c r="KT15" s="1">
        <f t="shared" si="112"/>
        <v>24</v>
      </c>
      <c r="KU15" s="1">
        <v>6</v>
      </c>
      <c r="KV15" s="1">
        <v>8</v>
      </c>
      <c r="KW15" s="1">
        <f t="shared" si="113"/>
        <v>24</v>
      </c>
      <c r="KX15" s="1">
        <v>100</v>
      </c>
      <c r="KY15" s="1">
        <v>3</v>
      </c>
      <c r="KZ15" s="1">
        <f t="shared" si="114"/>
        <v>121</v>
      </c>
      <c r="LA15" s="1">
        <v>102</v>
      </c>
      <c r="LB15" s="1">
        <f t="shared" si="115"/>
        <v>19</v>
      </c>
      <c r="LC15" s="1">
        <v>6</v>
      </c>
      <c r="LD15" s="1">
        <v>8</v>
      </c>
      <c r="LE15" s="1">
        <f t="shared" si="116"/>
        <v>19</v>
      </c>
      <c r="LF15" s="1">
        <v>90</v>
      </c>
      <c r="LG15" s="1">
        <v>0</v>
      </c>
      <c r="LH15" s="1">
        <f t="shared" si="117"/>
        <v>109</v>
      </c>
      <c r="LI15" s="1">
        <v>100</v>
      </c>
      <c r="LJ15" s="1">
        <f t="shared" si="118"/>
        <v>9</v>
      </c>
      <c r="LK15" s="1">
        <v>6</v>
      </c>
      <c r="LL15" s="1">
        <v>8</v>
      </c>
      <c r="LM15" s="1">
        <f t="shared" si="119"/>
        <v>9</v>
      </c>
      <c r="LN15" s="1">
        <v>90</v>
      </c>
      <c r="LO15" s="1">
        <v>0</v>
      </c>
      <c r="LP15" s="1">
        <f t="shared" si="120"/>
        <v>99</v>
      </c>
      <c r="LQ15" s="1">
        <v>99</v>
      </c>
      <c r="LR15" s="1">
        <f t="shared" si="121"/>
        <v>0</v>
      </c>
      <c r="LS15" s="1">
        <v>6</v>
      </c>
      <c r="LT15" s="1">
        <v>8</v>
      </c>
      <c r="LU15" s="1">
        <f t="shared" si="122"/>
        <v>0</v>
      </c>
      <c r="LV15" s="1">
        <v>100</v>
      </c>
      <c r="LW15" s="1">
        <v>0</v>
      </c>
      <c r="LX15" s="1">
        <f t="shared" si="123"/>
        <v>100</v>
      </c>
      <c r="LY15" s="1">
        <v>90</v>
      </c>
      <c r="LZ15" s="1">
        <f t="shared" si="124"/>
        <v>10</v>
      </c>
      <c r="MA15" s="1">
        <v>6</v>
      </c>
      <c r="MB15" s="1">
        <v>8</v>
      </c>
      <c r="MC15" s="1">
        <f t="shared" si="125"/>
        <v>10</v>
      </c>
      <c r="MD15" s="1">
        <v>100</v>
      </c>
      <c r="ME15" s="1">
        <v>0</v>
      </c>
      <c r="MF15" s="1">
        <f t="shared" si="126"/>
        <v>110</v>
      </c>
      <c r="MG15" s="1">
        <v>95</v>
      </c>
      <c r="MH15" s="1">
        <f t="shared" si="127"/>
        <v>15</v>
      </c>
      <c r="MI15" s="1">
        <v>6</v>
      </c>
      <c r="MJ15" s="1">
        <v>8</v>
      </c>
      <c r="MK15" s="1">
        <f t="shared" si="128"/>
        <v>15</v>
      </c>
      <c r="ML15" s="1">
        <v>90</v>
      </c>
      <c r="MM15" s="1">
        <v>0</v>
      </c>
      <c r="MN15" s="1">
        <f t="shared" si="129"/>
        <v>105</v>
      </c>
      <c r="MO15" s="1">
        <v>90</v>
      </c>
      <c r="MP15" s="1">
        <f t="shared" si="130"/>
        <v>15</v>
      </c>
      <c r="MQ15" s="1">
        <v>6</v>
      </c>
      <c r="MR15" s="1">
        <v>8</v>
      </c>
      <c r="MS15" s="1">
        <f t="shared" si="131"/>
        <v>15</v>
      </c>
      <c r="MT15" s="1">
        <v>90</v>
      </c>
      <c r="MU15" s="1">
        <v>0</v>
      </c>
      <c r="MV15" s="1">
        <f t="shared" si="132"/>
        <v>105</v>
      </c>
      <c r="MW15" s="1">
        <v>100</v>
      </c>
      <c r="MX15" s="1">
        <f t="shared" si="133"/>
        <v>5</v>
      </c>
      <c r="MY15" s="1">
        <v>6</v>
      </c>
      <c r="MZ15" s="1">
        <v>8</v>
      </c>
      <c r="NA15" s="1">
        <f t="shared" si="134"/>
        <v>5</v>
      </c>
      <c r="NB15" s="1">
        <v>100</v>
      </c>
      <c r="NC15" s="1">
        <v>0</v>
      </c>
      <c r="ND15" s="1">
        <f t="shared" si="135"/>
        <v>105</v>
      </c>
      <c r="NE15" s="1">
        <v>100</v>
      </c>
      <c r="NF15" s="1">
        <f t="shared" si="136"/>
        <v>5</v>
      </c>
      <c r="NG15" s="1">
        <v>6</v>
      </c>
      <c r="NH15" s="1">
        <v>8</v>
      </c>
      <c r="NI15" s="1">
        <f t="shared" si="137"/>
        <v>5</v>
      </c>
      <c r="NJ15" s="1">
        <v>100</v>
      </c>
      <c r="NK15" s="1">
        <v>0</v>
      </c>
      <c r="NL15" s="1">
        <f t="shared" si="138"/>
        <v>105</v>
      </c>
      <c r="NM15" s="1">
        <v>100</v>
      </c>
      <c r="NN15" s="1">
        <f t="shared" si="139"/>
        <v>5</v>
      </c>
      <c r="NO15" s="1">
        <v>6</v>
      </c>
      <c r="NP15" s="1">
        <v>8</v>
      </c>
      <c r="NQ15" s="1">
        <f t="shared" si="140"/>
        <v>5</v>
      </c>
      <c r="NR15" s="1">
        <v>100</v>
      </c>
      <c r="NS15" s="1">
        <v>3</v>
      </c>
      <c r="NT15" s="1">
        <f t="shared" si="141"/>
        <v>102</v>
      </c>
      <c r="NU15" s="1">
        <v>90</v>
      </c>
      <c r="NV15" s="1">
        <f t="shared" si="142"/>
        <v>12</v>
      </c>
      <c r="NW15" s="1">
        <v>6</v>
      </c>
      <c r="NX15" s="1">
        <v>8</v>
      </c>
      <c r="NY15" s="1">
        <f t="shared" si="143"/>
        <v>12</v>
      </c>
      <c r="NZ15" s="1">
        <v>100</v>
      </c>
      <c r="OA15" s="1">
        <v>3</v>
      </c>
      <c r="OB15" s="1">
        <f t="shared" si="144"/>
        <v>109</v>
      </c>
      <c r="OC15" s="1">
        <v>103</v>
      </c>
      <c r="OD15" s="1">
        <f t="shared" si="145"/>
        <v>6</v>
      </c>
      <c r="OE15" s="1">
        <v>6</v>
      </c>
      <c r="OF15" s="1">
        <v>8</v>
      </c>
      <c r="OG15" s="1">
        <f t="shared" si="146"/>
        <v>6</v>
      </c>
      <c r="OH15" s="1">
        <v>100</v>
      </c>
      <c r="OI15" s="1">
        <v>0</v>
      </c>
      <c r="OJ15" s="1">
        <f t="shared" si="147"/>
        <v>106</v>
      </c>
      <c r="OK15" s="1">
        <v>90</v>
      </c>
      <c r="OL15" s="1">
        <f t="shared" si="148"/>
        <v>16</v>
      </c>
      <c r="OM15" s="1">
        <v>6</v>
      </c>
      <c r="ON15" s="1">
        <v>8</v>
      </c>
      <c r="OO15" s="1">
        <f t="shared" si="149"/>
        <v>16</v>
      </c>
      <c r="OP15" s="1">
        <v>90</v>
      </c>
      <c r="OQ15" s="1">
        <v>0</v>
      </c>
      <c r="OR15" s="1">
        <f t="shared" si="150"/>
        <v>106</v>
      </c>
      <c r="OS15" s="1">
        <v>90</v>
      </c>
      <c r="OT15" s="1">
        <f t="shared" si="151"/>
        <v>16</v>
      </c>
      <c r="OU15" s="1">
        <v>6</v>
      </c>
      <c r="OV15" s="1">
        <v>8</v>
      </c>
      <c r="OW15" s="1">
        <f t="shared" si="152"/>
        <v>16</v>
      </c>
      <c r="OX15" s="1">
        <v>80</v>
      </c>
      <c r="OY15" s="1">
        <v>0</v>
      </c>
      <c r="OZ15" s="1">
        <f t="shared" si="153"/>
        <v>96</v>
      </c>
      <c r="PA15" s="1">
        <v>96</v>
      </c>
      <c r="PB15" s="1">
        <f t="shared" si="154"/>
        <v>0</v>
      </c>
      <c r="PC15" s="1">
        <v>6</v>
      </c>
      <c r="PD15" s="1">
        <v>8</v>
      </c>
      <c r="PE15" s="1">
        <f t="shared" si="155"/>
        <v>0</v>
      </c>
      <c r="PF15" s="1">
        <v>100</v>
      </c>
      <c r="PG15" s="1">
        <v>4</v>
      </c>
      <c r="PH15" s="1">
        <f t="shared" si="156"/>
        <v>96</v>
      </c>
      <c r="PI15" s="1">
        <v>80</v>
      </c>
      <c r="PJ15" s="1">
        <f t="shared" si="157"/>
        <v>16</v>
      </c>
      <c r="PK15" s="1">
        <v>6</v>
      </c>
      <c r="PL15" s="1">
        <v>8</v>
      </c>
      <c r="PM15" s="1">
        <f t="shared" si="158"/>
        <v>16</v>
      </c>
      <c r="PN15" s="1">
        <v>90</v>
      </c>
      <c r="PO15" s="1">
        <v>0</v>
      </c>
      <c r="PP15" s="1">
        <f t="shared" si="159"/>
        <v>106</v>
      </c>
      <c r="PQ15" s="1">
        <v>98</v>
      </c>
      <c r="PR15" s="1">
        <f t="shared" si="160"/>
        <v>8</v>
      </c>
      <c r="PS15" s="1">
        <v>6</v>
      </c>
      <c r="PT15" s="1">
        <v>8</v>
      </c>
      <c r="PU15" s="1">
        <f t="shared" si="161"/>
        <v>8</v>
      </c>
      <c r="PV15" s="1">
        <v>120</v>
      </c>
      <c r="PW15" s="1">
        <v>0</v>
      </c>
      <c r="PX15" s="1">
        <f t="shared" si="162"/>
        <v>128</v>
      </c>
      <c r="PY15" s="1">
        <v>120</v>
      </c>
      <c r="PZ15" s="1">
        <f t="shared" si="163"/>
        <v>8</v>
      </c>
      <c r="QA15" s="1">
        <v>6</v>
      </c>
      <c r="QB15" s="1">
        <v>8</v>
      </c>
      <c r="QC15" s="1">
        <f t="shared" si="164"/>
        <v>8</v>
      </c>
      <c r="QD15" s="1">
        <v>100</v>
      </c>
      <c r="QE15" s="1">
        <v>5</v>
      </c>
      <c r="QF15" s="1">
        <f t="shared" si="165"/>
        <v>103</v>
      </c>
      <c r="QG15" s="1">
        <v>85</v>
      </c>
      <c r="QH15" s="1">
        <f t="shared" si="166"/>
        <v>18</v>
      </c>
      <c r="QI15" s="1">
        <v>6</v>
      </c>
      <c r="QJ15" s="1">
        <v>8</v>
      </c>
      <c r="QK15" s="1">
        <f t="shared" si="167"/>
        <v>18</v>
      </c>
      <c r="QL15" s="1">
        <v>100</v>
      </c>
      <c r="QM15" s="1">
        <v>5</v>
      </c>
      <c r="QN15" s="1">
        <f t="shared" si="168"/>
        <v>113</v>
      </c>
      <c r="QO15" s="1">
        <v>113</v>
      </c>
      <c r="QP15" s="1">
        <f t="shared" si="169"/>
        <v>0</v>
      </c>
      <c r="QQ15" s="1">
        <v>6</v>
      </c>
      <c r="QR15" s="1">
        <v>8</v>
      </c>
      <c r="QS15" s="1">
        <f t="shared" si="170"/>
        <v>0</v>
      </c>
      <c r="QT15" s="1">
        <v>110</v>
      </c>
      <c r="QU15" s="1">
        <v>5</v>
      </c>
      <c r="QV15" s="1">
        <f t="shared" si="171"/>
        <v>105</v>
      </c>
      <c r="QW15" s="1">
        <v>105</v>
      </c>
      <c r="QX15" s="1">
        <f t="shared" si="172"/>
        <v>0</v>
      </c>
      <c r="QY15" s="1">
        <v>6</v>
      </c>
      <c r="QZ15" s="1">
        <v>8</v>
      </c>
      <c r="RA15" s="1">
        <f t="shared" si="173"/>
        <v>0</v>
      </c>
      <c r="RB15" s="1">
        <v>102</v>
      </c>
      <c r="RC15" s="1">
        <v>5</v>
      </c>
      <c r="RD15" s="1">
        <f t="shared" si="174"/>
        <v>97</v>
      </c>
      <c r="RE15" s="1">
        <v>80</v>
      </c>
      <c r="RF15" s="1">
        <f t="shared" si="175"/>
        <v>17</v>
      </c>
      <c r="RG15" s="1">
        <v>6</v>
      </c>
      <c r="RH15" s="1">
        <v>8</v>
      </c>
      <c r="RI15" s="1">
        <f t="shared" si="176"/>
        <v>17</v>
      </c>
      <c r="RJ15" s="1">
        <v>95</v>
      </c>
      <c r="RK15" s="1">
        <v>0</v>
      </c>
      <c r="RL15" s="1">
        <f t="shared" si="177"/>
        <v>112</v>
      </c>
      <c r="RM15" s="1">
        <v>70</v>
      </c>
      <c r="RN15" s="1">
        <f t="shared" si="178"/>
        <v>42</v>
      </c>
      <c r="RO15" s="1">
        <v>6</v>
      </c>
      <c r="RP15" s="1">
        <v>8</v>
      </c>
      <c r="RQ15" s="1">
        <f t="shared" si="179"/>
        <v>42</v>
      </c>
      <c r="RR15" s="1">
        <v>60</v>
      </c>
      <c r="RS15" s="1">
        <v>0</v>
      </c>
      <c r="RT15" s="1">
        <f t="shared" si="180"/>
        <v>102</v>
      </c>
      <c r="RU15" s="1">
        <v>95</v>
      </c>
      <c r="RV15" s="1">
        <f t="shared" si="181"/>
        <v>7</v>
      </c>
      <c r="RW15" s="1">
        <v>6</v>
      </c>
      <c r="RX15" s="1">
        <v>8</v>
      </c>
      <c r="RY15" s="1">
        <f t="shared" si="182"/>
        <v>7</v>
      </c>
      <c r="RZ15" s="1">
        <v>100</v>
      </c>
      <c r="SA15" s="1">
        <v>0</v>
      </c>
      <c r="SB15" s="1">
        <f t="shared" si="183"/>
        <v>107</v>
      </c>
      <c r="SC15" s="1">
        <v>80</v>
      </c>
      <c r="SD15" s="1">
        <f t="shared" si="184"/>
        <v>27</v>
      </c>
      <c r="SE15" s="1">
        <v>6</v>
      </c>
      <c r="SF15" s="1">
        <v>8</v>
      </c>
      <c r="SG15" s="1">
        <f t="shared" si="185"/>
        <v>27</v>
      </c>
      <c r="SH15" s="1">
        <v>90</v>
      </c>
      <c r="SI15" s="1">
        <v>0</v>
      </c>
      <c r="SJ15" s="1">
        <f t="shared" si="186"/>
        <v>117</v>
      </c>
      <c r="SK15" s="1">
        <v>90</v>
      </c>
      <c r="SL15" s="1">
        <f t="shared" si="187"/>
        <v>27</v>
      </c>
      <c r="SM15" s="1">
        <v>6.5</v>
      </c>
      <c r="SN15" s="1">
        <v>8</v>
      </c>
      <c r="SO15" s="1">
        <f t="shared" si="188"/>
        <v>27</v>
      </c>
      <c r="SP15" s="1">
        <v>100</v>
      </c>
      <c r="SQ15" s="1">
        <v>0</v>
      </c>
      <c r="SR15" s="1">
        <f t="shared" si="189"/>
        <v>127</v>
      </c>
      <c r="SS15" s="1">
        <v>112</v>
      </c>
      <c r="ST15" s="1">
        <f t="shared" si="190"/>
        <v>15</v>
      </c>
      <c r="SU15" s="1">
        <v>6.5</v>
      </c>
      <c r="SV15" s="1">
        <v>8</v>
      </c>
      <c r="SW15" s="1">
        <f t="shared" si="191"/>
        <v>15</v>
      </c>
      <c r="SX15" s="1">
        <v>90</v>
      </c>
      <c r="SY15" s="1">
        <v>0</v>
      </c>
      <c r="SZ15" s="1">
        <f t="shared" si="192"/>
        <v>105</v>
      </c>
      <c r="TA15" s="1">
        <v>87</v>
      </c>
      <c r="TB15" s="1">
        <f t="shared" si="193"/>
        <v>18</v>
      </c>
      <c r="TC15" s="1">
        <v>6.5</v>
      </c>
      <c r="TD15" s="1">
        <v>8</v>
      </c>
      <c r="TE15" s="1">
        <f t="shared" si="194"/>
        <v>18</v>
      </c>
      <c r="TF15" s="1">
        <v>90</v>
      </c>
      <c r="TG15" s="1">
        <v>0</v>
      </c>
      <c r="TH15" s="1">
        <f t="shared" si="195"/>
        <v>108</v>
      </c>
      <c r="TI15" s="1">
        <v>78</v>
      </c>
      <c r="TJ15" s="1">
        <f t="shared" si="196"/>
        <v>30</v>
      </c>
      <c r="TK15" s="1">
        <v>6.5</v>
      </c>
      <c r="TL15" s="1">
        <v>8</v>
      </c>
      <c r="TM15" s="1">
        <f t="shared" si="197"/>
        <v>30</v>
      </c>
      <c r="TN15" s="1">
        <v>80</v>
      </c>
      <c r="TO15" s="1">
        <v>0</v>
      </c>
      <c r="TP15" s="1">
        <f t="shared" si="198"/>
        <v>110</v>
      </c>
      <c r="TQ15" s="1">
        <v>110</v>
      </c>
      <c r="TR15" s="1">
        <f t="shared" si="199"/>
        <v>0</v>
      </c>
      <c r="TS15" s="1">
        <v>6.5</v>
      </c>
      <c r="TT15" s="1">
        <v>8</v>
      </c>
      <c r="TU15" s="1">
        <f t="shared" si="200"/>
        <v>0</v>
      </c>
      <c r="TV15" s="1">
        <v>109</v>
      </c>
      <c r="TW15" s="1">
        <v>0</v>
      </c>
      <c r="TX15" s="1">
        <f t="shared" si="201"/>
        <v>109</v>
      </c>
      <c r="TY15" s="1">
        <v>109</v>
      </c>
      <c r="TZ15" s="1">
        <f t="shared" si="202"/>
        <v>0</v>
      </c>
      <c r="UA15" s="1">
        <v>6.5</v>
      </c>
      <c r="UB15" s="1">
        <v>8</v>
      </c>
      <c r="UC15" s="1">
        <f t="shared" si="203"/>
        <v>0</v>
      </c>
      <c r="UD15" s="1">
        <v>120</v>
      </c>
      <c r="UE15" s="1">
        <v>0</v>
      </c>
      <c r="UF15" s="1">
        <f t="shared" si="204"/>
        <v>120</v>
      </c>
      <c r="UG15" s="1">
        <v>120</v>
      </c>
      <c r="UH15" s="1">
        <f t="shared" si="205"/>
        <v>0</v>
      </c>
      <c r="UI15" s="1">
        <v>6.5</v>
      </c>
      <c r="UJ15" s="1">
        <v>8</v>
      </c>
      <c r="UK15" s="1">
        <f t="shared" si="206"/>
        <v>0</v>
      </c>
      <c r="UL15" s="1">
        <v>107</v>
      </c>
      <c r="UM15" s="1">
        <v>0</v>
      </c>
      <c r="UN15" s="1">
        <f t="shared" si="207"/>
        <v>107</v>
      </c>
      <c r="UO15" s="1">
        <v>79</v>
      </c>
      <c r="UP15" s="1">
        <f t="shared" si="208"/>
        <v>28</v>
      </c>
      <c r="UQ15" s="1">
        <v>6.5</v>
      </c>
      <c r="UR15" s="1">
        <v>8</v>
      </c>
      <c r="US15" s="1">
        <f t="shared" si="209"/>
        <v>28</v>
      </c>
      <c r="UT15" s="1">
        <v>90</v>
      </c>
      <c r="UU15" s="1">
        <v>0</v>
      </c>
      <c r="UV15" s="1">
        <f t="shared" si="210"/>
        <v>118</v>
      </c>
      <c r="UW15" s="1">
        <v>90</v>
      </c>
      <c r="UX15" s="1">
        <f t="shared" si="211"/>
        <v>28</v>
      </c>
      <c r="UY15" s="1">
        <v>6.5</v>
      </c>
      <c r="UZ15" s="1">
        <v>8</v>
      </c>
      <c r="VA15" s="1">
        <f t="shared" si="212"/>
        <v>28</v>
      </c>
      <c r="VB15" s="1">
        <v>80</v>
      </c>
      <c r="VC15" s="1">
        <v>3</v>
      </c>
      <c r="VD15" s="1">
        <f t="shared" si="213"/>
        <v>105</v>
      </c>
      <c r="VE15" s="1">
        <v>100</v>
      </c>
      <c r="VF15" s="1">
        <f t="shared" si="214"/>
        <v>5</v>
      </c>
      <c r="VG15" s="1">
        <v>6.5</v>
      </c>
      <c r="VH15" s="1">
        <v>8</v>
      </c>
      <c r="VI15" s="1">
        <f t="shared" si="215"/>
        <v>5</v>
      </c>
      <c r="VJ15" s="1">
        <v>100</v>
      </c>
      <c r="VK15" s="1">
        <v>3</v>
      </c>
      <c r="VL15" s="1">
        <f t="shared" si="216"/>
        <v>102</v>
      </c>
      <c r="VM15" s="1">
        <v>102</v>
      </c>
      <c r="VN15" s="1">
        <f t="shared" si="217"/>
        <v>0</v>
      </c>
      <c r="VO15" s="1">
        <v>6.5</v>
      </c>
      <c r="VP15" s="1">
        <v>8</v>
      </c>
      <c r="VQ15" s="1">
        <f t="shared" si="218"/>
        <v>0</v>
      </c>
      <c r="VR15" s="1">
        <v>100</v>
      </c>
      <c r="VS15" s="1">
        <v>8</v>
      </c>
      <c r="VT15" s="1">
        <f t="shared" si="219"/>
        <v>92</v>
      </c>
      <c r="VU15" s="1">
        <v>75</v>
      </c>
      <c r="VV15" s="1">
        <f t="shared" si="220"/>
        <v>17</v>
      </c>
      <c r="VW15" s="1">
        <v>6.5</v>
      </c>
      <c r="VX15" s="1">
        <v>8</v>
      </c>
      <c r="VY15" s="1">
        <f t="shared" si="221"/>
        <v>17</v>
      </c>
      <c r="VZ15" s="1">
        <v>97</v>
      </c>
      <c r="WA15" s="1">
        <v>7</v>
      </c>
      <c r="WB15" s="1">
        <f t="shared" si="222"/>
        <v>107</v>
      </c>
      <c r="WC15" s="1">
        <v>105</v>
      </c>
      <c r="WD15" s="1">
        <f t="shared" si="223"/>
        <v>2</v>
      </c>
      <c r="WE15" s="1">
        <v>6.5</v>
      </c>
      <c r="WF15" s="1">
        <v>8</v>
      </c>
      <c r="WG15" s="1">
        <f t="shared" si="224"/>
        <v>2</v>
      </c>
      <c r="WH15" s="1">
        <v>100</v>
      </c>
      <c r="WI15" s="1">
        <v>5</v>
      </c>
      <c r="WJ15" s="1">
        <f t="shared" si="225"/>
        <v>97</v>
      </c>
      <c r="WK15" s="1">
        <v>97</v>
      </c>
      <c r="WL15" s="1">
        <f t="shared" si="226"/>
        <v>0</v>
      </c>
      <c r="WM15" s="1">
        <v>6.5</v>
      </c>
      <c r="WN15" s="1">
        <v>8</v>
      </c>
      <c r="WO15" s="1">
        <f t="shared" si="227"/>
        <v>0</v>
      </c>
      <c r="WP15" s="1">
        <v>100</v>
      </c>
      <c r="WQ15" s="1">
        <v>0</v>
      </c>
      <c r="WR15" s="1">
        <f t="shared" si="228"/>
        <v>100</v>
      </c>
      <c r="WS15" s="1">
        <v>80</v>
      </c>
      <c r="WT15" s="1">
        <f t="shared" si="229"/>
        <v>20</v>
      </c>
      <c r="WU15" s="1">
        <v>6.5</v>
      </c>
      <c r="WV15" s="1">
        <v>8</v>
      </c>
      <c r="WW15" s="1">
        <f t="shared" si="230"/>
        <v>20</v>
      </c>
      <c r="WX15" s="1">
        <v>80</v>
      </c>
      <c r="WY15" s="1">
        <v>0</v>
      </c>
      <c r="WZ15" s="1">
        <f t="shared" si="231"/>
        <v>100</v>
      </c>
      <c r="XA15" s="1">
        <v>90</v>
      </c>
      <c r="XB15" s="1">
        <f t="shared" si="232"/>
        <v>10</v>
      </c>
      <c r="XC15" s="1">
        <v>6.5</v>
      </c>
      <c r="XD15" s="1">
        <v>8</v>
      </c>
      <c r="XE15" s="1">
        <f t="shared" si="233"/>
        <v>10</v>
      </c>
      <c r="XF15" s="1">
        <v>102</v>
      </c>
      <c r="XG15" s="1">
        <v>9</v>
      </c>
      <c r="XH15" s="1">
        <f t="shared" si="234"/>
        <v>103</v>
      </c>
      <c r="XI15" s="1">
        <v>103</v>
      </c>
      <c r="XJ15" s="1">
        <f t="shared" si="235"/>
        <v>0</v>
      </c>
      <c r="XK15" s="1">
        <v>6.5</v>
      </c>
      <c r="XL15" s="1">
        <v>8</v>
      </c>
      <c r="XM15" s="1">
        <f t="shared" si="236"/>
        <v>0</v>
      </c>
      <c r="XN15" s="1">
        <v>90</v>
      </c>
      <c r="XO15" s="1">
        <v>0</v>
      </c>
      <c r="XP15" s="1">
        <f t="shared" si="237"/>
        <v>90</v>
      </c>
      <c r="XQ15" s="1">
        <v>90</v>
      </c>
      <c r="XR15" s="1">
        <f t="shared" si="238"/>
        <v>0</v>
      </c>
    </row>
    <row r="16" spans="1:642" x14ac:dyDescent="0.35">
      <c r="A16">
        <f t="shared" si="239"/>
        <v>14</v>
      </c>
      <c r="B16" t="s">
        <v>90</v>
      </c>
      <c r="C16" s="1">
        <v>6</v>
      </c>
      <c r="D16" s="1">
        <v>8</v>
      </c>
      <c r="E16" s="1">
        <v>0</v>
      </c>
      <c r="F16" s="1">
        <v>90</v>
      </c>
      <c r="G16" s="1">
        <v>0</v>
      </c>
      <c r="H16" s="1">
        <f>(F16+E16-G16)</f>
        <v>90</v>
      </c>
      <c r="I16" s="1">
        <v>40</v>
      </c>
      <c r="J16" s="1">
        <f>(H16-I16)</f>
        <v>50</v>
      </c>
      <c r="K16" s="1">
        <v>6</v>
      </c>
      <c r="L16" s="1">
        <v>8</v>
      </c>
      <c r="M16" s="1">
        <f>(J16)</f>
        <v>50</v>
      </c>
      <c r="N16" s="1">
        <v>0</v>
      </c>
      <c r="O16" s="1">
        <v>8</v>
      </c>
      <c r="P16" s="1">
        <f>(N16+M16-O16)</f>
        <v>42</v>
      </c>
      <c r="Q16" s="1">
        <v>40</v>
      </c>
      <c r="R16" s="1">
        <f>(P16-Q16)</f>
        <v>2</v>
      </c>
      <c r="S16" s="1">
        <v>6</v>
      </c>
      <c r="T16" s="1">
        <v>8</v>
      </c>
      <c r="U16" s="1">
        <f>(R16)</f>
        <v>2</v>
      </c>
      <c r="V16" s="1">
        <v>70</v>
      </c>
      <c r="W16" s="1">
        <v>0</v>
      </c>
      <c r="X16" s="1">
        <f>(V16+U16-W16)</f>
        <v>72</v>
      </c>
      <c r="Y16" s="1">
        <v>56</v>
      </c>
      <c r="Z16" s="1">
        <f>(X16-Y16)</f>
        <v>16</v>
      </c>
      <c r="AA16" s="1">
        <v>6</v>
      </c>
      <c r="AB16" s="1">
        <v>8</v>
      </c>
      <c r="AC16" s="1">
        <f>(Z16)</f>
        <v>16</v>
      </c>
      <c r="AD16" s="1">
        <v>85</v>
      </c>
      <c r="AE16" s="1">
        <v>14</v>
      </c>
      <c r="AF16" s="1">
        <f>(AD16+AC16-AE16)</f>
        <v>87</v>
      </c>
      <c r="AG16" s="1">
        <v>45</v>
      </c>
      <c r="AH16" s="1">
        <f>(AF16-AG16)</f>
        <v>42</v>
      </c>
      <c r="AI16" s="1">
        <v>6</v>
      </c>
      <c r="AJ16" s="1">
        <v>8</v>
      </c>
      <c r="AK16" s="1">
        <f>(AH16)</f>
        <v>42</v>
      </c>
      <c r="AL16" s="1">
        <v>0</v>
      </c>
      <c r="AM16" s="1">
        <v>7</v>
      </c>
      <c r="AN16" s="1">
        <f>(AL16+AK16-AM16)</f>
        <v>35</v>
      </c>
      <c r="AO16" s="1">
        <v>35</v>
      </c>
      <c r="AP16" s="1">
        <f>(AN16-AO16)</f>
        <v>0</v>
      </c>
      <c r="AQ16" s="1">
        <v>6</v>
      </c>
      <c r="AR16" s="1">
        <v>8</v>
      </c>
      <c r="AS16" s="1">
        <f>(AP16)</f>
        <v>0</v>
      </c>
      <c r="AT16" s="1">
        <v>80</v>
      </c>
      <c r="AU16" s="1">
        <v>0</v>
      </c>
      <c r="AV16" s="1">
        <f>(AT16+AS16-AU16)</f>
        <v>80</v>
      </c>
      <c r="AW16" s="1">
        <v>15</v>
      </c>
      <c r="AX16" s="1">
        <f>(AV16-AW16)</f>
        <v>65</v>
      </c>
      <c r="AY16" s="1">
        <v>6</v>
      </c>
      <c r="AZ16" s="1">
        <v>8</v>
      </c>
      <c r="BA16" s="1">
        <f>(AX16)</f>
        <v>65</v>
      </c>
      <c r="BB16" s="1">
        <v>0</v>
      </c>
      <c r="BC16" s="1">
        <v>0</v>
      </c>
      <c r="BD16" s="1">
        <f>(BB16+BA16-BC16)</f>
        <v>65</v>
      </c>
      <c r="BE16" s="1">
        <v>60</v>
      </c>
      <c r="BF16" s="1">
        <f>(BD16-BE16)</f>
        <v>5</v>
      </c>
      <c r="BG16" s="1">
        <v>6</v>
      </c>
      <c r="BH16" s="1">
        <v>8</v>
      </c>
      <c r="BI16" s="1">
        <f>(BF16)</f>
        <v>5</v>
      </c>
      <c r="BJ16" s="1">
        <v>67</v>
      </c>
      <c r="BK16" s="1">
        <v>3</v>
      </c>
      <c r="BL16" s="1">
        <f>(BJ16+BI16-BK16)</f>
        <v>69</v>
      </c>
      <c r="BM16" s="1">
        <v>50</v>
      </c>
      <c r="BN16" s="1">
        <f>(BL16-BM16)</f>
        <v>19</v>
      </c>
      <c r="BO16" s="1">
        <v>6</v>
      </c>
      <c r="BP16" s="1">
        <v>8</v>
      </c>
      <c r="BQ16" s="1">
        <f>(BN16)</f>
        <v>19</v>
      </c>
      <c r="BR16" s="1">
        <v>60</v>
      </c>
      <c r="BS16" s="1">
        <v>0</v>
      </c>
      <c r="BT16" s="1">
        <f>(BR16+BQ16-BS16)</f>
        <v>79</v>
      </c>
      <c r="BU16" s="1">
        <v>78</v>
      </c>
      <c r="BV16" s="1">
        <f>(BT16-BU16)</f>
        <v>1</v>
      </c>
      <c r="BW16" s="1">
        <v>6</v>
      </c>
      <c r="BX16" s="1">
        <v>8</v>
      </c>
      <c r="BY16" s="1">
        <f>(BV16)</f>
        <v>1</v>
      </c>
      <c r="BZ16" s="1">
        <v>80</v>
      </c>
      <c r="CA16" s="1">
        <v>6</v>
      </c>
      <c r="CB16" s="1">
        <f>(BZ16+BY16-CA16)</f>
        <v>75</v>
      </c>
      <c r="CC16" s="1">
        <v>28</v>
      </c>
      <c r="CD16" s="1">
        <f>(CB16-CC16)</f>
        <v>47</v>
      </c>
      <c r="CE16" s="1">
        <v>6</v>
      </c>
      <c r="CF16" s="1">
        <v>8</v>
      </c>
      <c r="CG16" s="1">
        <f>(CD16)</f>
        <v>47</v>
      </c>
      <c r="CH16" s="1">
        <v>0</v>
      </c>
      <c r="CI16" s="1">
        <v>8</v>
      </c>
      <c r="CJ16" s="1">
        <f>(CH16+CG16-CI16)</f>
        <v>39</v>
      </c>
      <c r="CK16" s="1">
        <v>39</v>
      </c>
      <c r="CL16" s="1">
        <f>(CJ16-CK16)</f>
        <v>0</v>
      </c>
      <c r="CM16" s="1">
        <v>6</v>
      </c>
      <c r="CN16" s="1">
        <v>8</v>
      </c>
      <c r="CO16" s="1">
        <f>(CL16)</f>
        <v>0</v>
      </c>
      <c r="CP16" s="1">
        <v>80</v>
      </c>
      <c r="CQ16" s="1">
        <v>0</v>
      </c>
      <c r="CR16" s="1">
        <f>(CP16+CO16-CQ16)</f>
        <v>80</v>
      </c>
      <c r="CS16" s="1">
        <v>65</v>
      </c>
      <c r="CT16" s="1">
        <f>(CR16-CS16)</f>
        <v>15</v>
      </c>
      <c r="CU16" s="1">
        <v>6</v>
      </c>
      <c r="CV16" s="1">
        <v>8</v>
      </c>
      <c r="CW16" s="1">
        <f>(CT16)</f>
        <v>15</v>
      </c>
      <c r="CX16" s="1">
        <v>50</v>
      </c>
      <c r="CY16" s="1">
        <v>0</v>
      </c>
      <c r="CZ16" s="1">
        <f>(CX16+CW16-CY16)</f>
        <v>65</v>
      </c>
      <c r="DA16" s="1">
        <v>65</v>
      </c>
      <c r="DB16" s="1">
        <f>(CZ16-DA16)</f>
        <v>0</v>
      </c>
      <c r="DC16" s="1">
        <v>6</v>
      </c>
      <c r="DD16" s="1">
        <v>8</v>
      </c>
      <c r="DE16" s="1">
        <f>(DB16)</f>
        <v>0</v>
      </c>
      <c r="DF16" s="1">
        <v>60</v>
      </c>
      <c r="DG16" s="1">
        <v>6</v>
      </c>
      <c r="DH16" s="1">
        <f>(DF16+DE16-DG16)</f>
        <v>54</v>
      </c>
      <c r="DI16" s="1">
        <v>50</v>
      </c>
      <c r="DJ16" s="1">
        <f>(DH16-DI16)</f>
        <v>4</v>
      </c>
      <c r="DK16" s="1">
        <v>6</v>
      </c>
      <c r="DL16" s="1">
        <v>8</v>
      </c>
      <c r="DM16" s="1">
        <f>(DJ16)</f>
        <v>4</v>
      </c>
      <c r="DN16" s="1">
        <v>80</v>
      </c>
      <c r="DO16" s="1">
        <v>8</v>
      </c>
      <c r="DP16" s="1">
        <f>(DN16+DM16-DO16)</f>
        <v>76</v>
      </c>
      <c r="DQ16" s="1">
        <v>15</v>
      </c>
      <c r="DR16" s="1">
        <f>(DP16-DQ16)</f>
        <v>61</v>
      </c>
      <c r="DS16" s="1">
        <v>6</v>
      </c>
      <c r="DT16" s="1">
        <v>8</v>
      </c>
      <c r="DU16" s="1">
        <f>(DR16)</f>
        <v>61</v>
      </c>
      <c r="DV16" s="1">
        <v>0</v>
      </c>
      <c r="DW16" s="1">
        <v>7</v>
      </c>
      <c r="DX16" s="1">
        <f>(DV16+DU16-DW16)</f>
        <v>54</v>
      </c>
      <c r="DY16" s="1">
        <v>50</v>
      </c>
      <c r="DZ16" s="1">
        <f>(DX16-DY16)</f>
        <v>4</v>
      </c>
      <c r="EA16" s="1">
        <v>6</v>
      </c>
      <c r="EB16" s="1">
        <v>8</v>
      </c>
      <c r="EC16" s="1">
        <f>(DZ16)</f>
        <v>4</v>
      </c>
      <c r="ED16" s="1">
        <v>60</v>
      </c>
      <c r="EE16" s="1">
        <v>0</v>
      </c>
      <c r="EF16" s="1">
        <f>(ED16+EC16-EE16)</f>
        <v>64</v>
      </c>
      <c r="EG16" s="1">
        <v>50</v>
      </c>
      <c r="EH16" s="1">
        <f>(EF16-EG16)</f>
        <v>14</v>
      </c>
      <c r="EI16" s="1">
        <v>6</v>
      </c>
      <c r="EJ16" s="1">
        <v>8</v>
      </c>
      <c r="EK16" s="1">
        <f>(EH16)</f>
        <v>14</v>
      </c>
      <c r="EL16" s="1">
        <v>65</v>
      </c>
      <c r="EM16" s="1">
        <v>9</v>
      </c>
      <c r="EN16" s="1">
        <f>(EL16+EK16-EM16)</f>
        <v>70</v>
      </c>
      <c r="EO16" s="1">
        <v>32</v>
      </c>
      <c r="EP16" s="1">
        <f>(EN16-EO16)</f>
        <v>38</v>
      </c>
      <c r="EQ16" s="1">
        <v>6</v>
      </c>
      <c r="ER16" s="1">
        <v>8</v>
      </c>
      <c r="ES16" s="1">
        <f>(EP16)</f>
        <v>38</v>
      </c>
      <c r="ET16" s="1">
        <v>45</v>
      </c>
      <c r="EU16" s="1">
        <v>5</v>
      </c>
      <c r="EV16" s="1">
        <f>(ET16+ES16-EU16)</f>
        <v>78</v>
      </c>
      <c r="EW16" s="1">
        <v>34</v>
      </c>
      <c r="EX16" s="1">
        <f>(EV16-EW16)</f>
        <v>44</v>
      </c>
      <c r="EY16" s="1">
        <v>6</v>
      </c>
      <c r="EZ16" s="1">
        <v>8</v>
      </c>
      <c r="FA16" s="1">
        <f>(EX16)</f>
        <v>44</v>
      </c>
      <c r="FB16" s="1">
        <v>0</v>
      </c>
      <c r="FC16" s="1">
        <v>0</v>
      </c>
      <c r="FD16" s="1">
        <f>(FB16+FA16-FC16)</f>
        <v>44</v>
      </c>
      <c r="FE16" s="1">
        <v>44</v>
      </c>
      <c r="FF16" s="1">
        <f>(FD16-FE16)</f>
        <v>0</v>
      </c>
      <c r="FG16" s="1">
        <v>6</v>
      </c>
      <c r="FH16" s="1">
        <v>8</v>
      </c>
      <c r="FI16" s="1">
        <f>(FF16)</f>
        <v>0</v>
      </c>
      <c r="FJ16" s="1">
        <v>68</v>
      </c>
      <c r="FK16" s="1">
        <v>0</v>
      </c>
      <c r="FL16" s="1">
        <f>(FJ16+FI16-FK16)</f>
        <v>68</v>
      </c>
      <c r="FM16" s="1">
        <v>54</v>
      </c>
      <c r="FN16" s="1">
        <f>(FL16-FM16)</f>
        <v>14</v>
      </c>
      <c r="FO16" s="1">
        <v>6</v>
      </c>
      <c r="FP16" s="1">
        <v>8</v>
      </c>
      <c r="FQ16" s="1">
        <f>(FN16)</f>
        <v>14</v>
      </c>
      <c r="FR16" s="1">
        <v>68</v>
      </c>
      <c r="FS16" s="1">
        <v>0</v>
      </c>
      <c r="FT16" s="1">
        <f>(FR16+FQ16-FS16)</f>
        <v>82</v>
      </c>
      <c r="FU16" s="1">
        <v>63</v>
      </c>
      <c r="FV16" s="1">
        <f>(FT16-FU16)</f>
        <v>19</v>
      </c>
      <c r="FW16" s="1">
        <v>6</v>
      </c>
      <c r="FX16" s="1">
        <v>8</v>
      </c>
      <c r="FY16" s="1">
        <f>(FV16)</f>
        <v>19</v>
      </c>
      <c r="FZ16" s="1">
        <v>65</v>
      </c>
      <c r="GA16" s="1">
        <v>0</v>
      </c>
      <c r="GB16" s="1">
        <f>(FZ16+FY16-GA16)</f>
        <v>84</v>
      </c>
      <c r="GC16" s="1">
        <v>45</v>
      </c>
      <c r="GD16" s="1">
        <f>(GB16-GC16)</f>
        <v>39</v>
      </c>
      <c r="GE16" s="1">
        <v>6</v>
      </c>
      <c r="GF16" s="1">
        <v>8</v>
      </c>
      <c r="GG16" s="1">
        <f>(GD16)</f>
        <v>39</v>
      </c>
      <c r="GH16" s="1">
        <v>50</v>
      </c>
      <c r="GI16" s="1">
        <v>7</v>
      </c>
      <c r="GJ16" s="1">
        <f>(GH16+GG16-GI16)</f>
        <v>82</v>
      </c>
      <c r="GK16" s="1">
        <v>82</v>
      </c>
      <c r="GL16" s="1">
        <f>(GJ16-GK16)</f>
        <v>0</v>
      </c>
      <c r="GM16" s="1">
        <v>6</v>
      </c>
      <c r="GN16" s="1">
        <v>8</v>
      </c>
      <c r="GO16" s="1">
        <f>(GL16)</f>
        <v>0</v>
      </c>
      <c r="GP16" s="1">
        <v>78</v>
      </c>
      <c r="GQ16" s="1">
        <v>5</v>
      </c>
      <c r="GR16" s="1">
        <f>(GP16+GO16-GQ16)</f>
        <v>73</v>
      </c>
      <c r="GS16" s="1">
        <v>67</v>
      </c>
      <c r="GT16" s="1">
        <f>(GR16-GS16)</f>
        <v>6</v>
      </c>
      <c r="GU16" s="1">
        <v>6</v>
      </c>
      <c r="GV16" s="1">
        <v>8</v>
      </c>
      <c r="GW16" s="1">
        <f>(GT16)</f>
        <v>6</v>
      </c>
      <c r="GX16" s="1">
        <v>80</v>
      </c>
      <c r="GY16" s="1">
        <v>7</v>
      </c>
      <c r="GZ16" s="1">
        <f>(GX16+GW16-GY16)</f>
        <v>79</v>
      </c>
      <c r="HA16" s="1">
        <v>76</v>
      </c>
      <c r="HB16" s="1">
        <f>(GZ16-HA16)</f>
        <v>3</v>
      </c>
      <c r="HC16" s="1">
        <v>6</v>
      </c>
      <c r="HD16" s="1">
        <v>8</v>
      </c>
      <c r="HE16" s="1">
        <f>(HB16)</f>
        <v>3</v>
      </c>
      <c r="HF16" s="1">
        <v>90</v>
      </c>
      <c r="HG16" s="1">
        <v>8</v>
      </c>
      <c r="HH16" s="1">
        <f>(HF16+HE16-HG16)</f>
        <v>85</v>
      </c>
      <c r="HI16" s="1">
        <v>34</v>
      </c>
      <c r="HJ16" s="1">
        <f>(HH16-HI16)</f>
        <v>51</v>
      </c>
      <c r="HK16" s="1">
        <v>6</v>
      </c>
      <c r="HL16" s="1">
        <v>8</v>
      </c>
      <c r="HM16" s="1">
        <f>(HJ16)</f>
        <v>51</v>
      </c>
      <c r="HN16" s="1">
        <v>0</v>
      </c>
      <c r="HO16" s="1">
        <v>4</v>
      </c>
      <c r="HP16" s="1">
        <f>(HN16+HM16-HO16)</f>
        <v>47</v>
      </c>
      <c r="HQ16" s="1">
        <v>0</v>
      </c>
      <c r="HR16" s="1">
        <f>(HP16-HQ16)</f>
        <v>47</v>
      </c>
      <c r="HS16" s="1">
        <v>6</v>
      </c>
      <c r="HT16" s="1">
        <v>8</v>
      </c>
      <c r="HU16" s="1">
        <v>47</v>
      </c>
      <c r="HV16" s="1">
        <v>0</v>
      </c>
      <c r="HW16" s="1">
        <v>5</v>
      </c>
      <c r="HX16" s="1">
        <f>(HV16+HU16-HW16)</f>
        <v>42</v>
      </c>
      <c r="HY16" s="1">
        <v>42</v>
      </c>
      <c r="HZ16" s="1">
        <f>(HX16-HY16)</f>
        <v>0</v>
      </c>
      <c r="IA16" s="1">
        <v>6</v>
      </c>
      <c r="IB16" s="1">
        <v>8</v>
      </c>
      <c r="IC16" s="1">
        <f>(HZ16)</f>
        <v>0</v>
      </c>
      <c r="ID16" s="1">
        <v>45</v>
      </c>
      <c r="IE16" s="1">
        <v>0</v>
      </c>
      <c r="IF16" s="1">
        <f>(ID16+IC16-IE16)</f>
        <v>45</v>
      </c>
      <c r="IG16" s="1">
        <v>45</v>
      </c>
      <c r="IH16" s="1">
        <f>(IF16-IG16)</f>
        <v>0</v>
      </c>
      <c r="II16" s="1">
        <v>6</v>
      </c>
      <c r="IJ16" s="1">
        <v>8</v>
      </c>
      <c r="IK16" s="1">
        <f>(IH16)</f>
        <v>0</v>
      </c>
      <c r="IL16" s="1">
        <v>50</v>
      </c>
      <c r="IM16" s="1">
        <v>0</v>
      </c>
      <c r="IN16" s="1">
        <f>(IL16+IK16-IM16)</f>
        <v>50</v>
      </c>
      <c r="IO16" s="1">
        <v>46</v>
      </c>
      <c r="IP16" s="1">
        <f>(IN16-IO16)</f>
        <v>4</v>
      </c>
      <c r="IQ16" s="1">
        <v>6</v>
      </c>
      <c r="IR16" s="1">
        <v>8</v>
      </c>
      <c r="IS16" s="1">
        <f>(IP16)</f>
        <v>4</v>
      </c>
      <c r="IT16" s="1">
        <v>60</v>
      </c>
      <c r="IU16" s="1">
        <v>7</v>
      </c>
      <c r="IV16" s="1">
        <f>(IT16+IS16-IU16)</f>
        <v>57</v>
      </c>
      <c r="IW16" s="1">
        <v>56</v>
      </c>
      <c r="IX16" s="1">
        <f>(IV16-IW16)</f>
        <v>1</v>
      </c>
      <c r="IY16" s="1">
        <v>6</v>
      </c>
      <c r="IZ16" s="1">
        <v>8</v>
      </c>
      <c r="JA16" s="1">
        <f>(IX16)</f>
        <v>1</v>
      </c>
      <c r="JB16" s="1">
        <v>60</v>
      </c>
      <c r="JC16" s="1">
        <v>0</v>
      </c>
      <c r="JD16" s="1">
        <f>(JB16+JA16-JC16)</f>
        <v>61</v>
      </c>
      <c r="JE16" s="1">
        <v>61</v>
      </c>
      <c r="JF16" s="1">
        <f>(JD16-JE16)</f>
        <v>0</v>
      </c>
      <c r="JG16" s="1">
        <v>6</v>
      </c>
      <c r="JH16" s="1">
        <v>8</v>
      </c>
      <c r="JI16" s="1">
        <f>(JF16)</f>
        <v>0</v>
      </c>
      <c r="JJ16" s="1">
        <v>60</v>
      </c>
      <c r="JK16" s="1">
        <v>6</v>
      </c>
      <c r="JL16" s="1">
        <f>(JJ16+JI16-JK16)</f>
        <v>54</v>
      </c>
      <c r="JM16" s="1">
        <v>28</v>
      </c>
      <c r="JN16" s="1">
        <f>(JL16-JM16)</f>
        <v>26</v>
      </c>
      <c r="JO16" s="1">
        <v>6</v>
      </c>
      <c r="JP16" s="1">
        <v>8</v>
      </c>
      <c r="JQ16" s="1">
        <f>(JN16)</f>
        <v>26</v>
      </c>
      <c r="JR16" s="1">
        <v>0</v>
      </c>
      <c r="JS16" s="1">
        <v>0</v>
      </c>
      <c r="JT16" s="1">
        <f>(JR16+JQ16-JS16)</f>
        <v>26</v>
      </c>
      <c r="JU16" s="1">
        <v>26</v>
      </c>
      <c r="JV16" s="1">
        <f>(JT16-JU16)</f>
        <v>0</v>
      </c>
      <c r="JW16" s="1">
        <v>6</v>
      </c>
      <c r="JX16" s="1">
        <v>8</v>
      </c>
      <c r="JY16" s="1">
        <f>(JV16)</f>
        <v>0</v>
      </c>
      <c r="JZ16" s="1">
        <v>70</v>
      </c>
      <c r="KA16" s="1">
        <v>6</v>
      </c>
      <c r="KB16" s="1">
        <f>(JZ16+JY16-KA16)</f>
        <v>64</v>
      </c>
      <c r="KC16" s="1">
        <v>45</v>
      </c>
      <c r="KD16" s="1">
        <f>(KB16-KC16)</f>
        <v>19</v>
      </c>
      <c r="KE16" s="1">
        <v>6</v>
      </c>
      <c r="KF16" s="1">
        <v>8</v>
      </c>
      <c r="KG16" s="1">
        <f>(KD16)</f>
        <v>19</v>
      </c>
      <c r="KH16" s="1">
        <v>50</v>
      </c>
      <c r="KI16" s="1">
        <v>5</v>
      </c>
      <c r="KJ16" s="1">
        <f>(KH16+KG16-KI16)</f>
        <v>64</v>
      </c>
      <c r="KK16" s="1">
        <v>56</v>
      </c>
      <c r="KL16" s="1">
        <f>(KJ16-KK16)</f>
        <v>8</v>
      </c>
      <c r="KM16" s="1">
        <v>6</v>
      </c>
      <c r="KN16" s="1">
        <v>8</v>
      </c>
      <c r="KO16" s="1">
        <f>(KL16)</f>
        <v>8</v>
      </c>
      <c r="KP16" s="1">
        <v>70</v>
      </c>
      <c r="KQ16" s="1">
        <v>0</v>
      </c>
      <c r="KR16" s="1">
        <f>(KP16+KO16-KQ16)</f>
        <v>78</v>
      </c>
      <c r="KS16" s="1">
        <v>29</v>
      </c>
      <c r="KT16" s="1">
        <f>(KR16-KS16)</f>
        <v>49</v>
      </c>
      <c r="KU16" s="1">
        <v>6</v>
      </c>
      <c r="KV16" s="1">
        <v>8</v>
      </c>
      <c r="KW16" s="1">
        <f>(KT16)</f>
        <v>49</v>
      </c>
      <c r="KX16" s="1">
        <v>0</v>
      </c>
      <c r="KY16" s="1">
        <v>0</v>
      </c>
      <c r="KZ16" s="1">
        <f>(KX16+KW16-KY16)</f>
        <v>49</v>
      </c>
      <c r="LA16" s="1">
        <v>35</v>
      </c>
      <c r="LB16" s="1">
        <f>(KZ16-LA16)</f>
        <v>14</v>
      </c>
      <c r="LC16" s="1">
        <v>6</v>
      </c>
      <c r="LD16" s="1">
        <v>8</v>
      </c>
      <c r="LE16" s="1">
        <f>(LB16)</f>
        <v>14</v>
      </c>
      <c r="LF16" s="1">
        <v>50</v>
      </c>
      <c r="LG16" s="1">
        <v>6</v>
      </c>
      <c r="LH16" s="1">
        <f>(LF16+LE16-LG16)</f>
        <v>58</v>
      </c>
      <c r="LI16" s="1">
        <v>45</v>
      </c>
      <c r="LJ16" s="1">
        <f>(LH16-LI16)</f>
        <v>13</v>
      </c>
      <c r="LK16" s="1">
        <v>6</v>
      </c>
      <c r="LL16" s="1">
        <v>8</v>
      </c>
      <c r="LM16" s="1">
        <f>(LJ16)</f>
        <v>13</v>
      </c>
      <c r="LN16" s="1">
        <v>60</v>
      </c>
      <c r="LO16" s="1">
        <v>0</v>
      </c>
      <c r="LP16" s="1">
        <f>(LN16+LM16-LO16)</f>
        <v>73</v>
      </c>
      <c r="LQ16" s="1">
        <v>37</v>
      </c>
      <c r="LR16" s="1">
        <f>(LP16-LQ16)</f>
        <v>36</v>
      </c>
      <c r="LS16" s="1">
        <v>6</v>
      </c>
      <c r="LT16" s="1">
        <v>8</v>
      </c>
      <c r="LU16" s="1">
        <f>(LR16)</f>
        <v>36</v>
      </c>
      <c r="LV16" s="1">
        <v>0</v>
      </c>
      <c r="LW16" s="1">
        <v>0</v>
      </c>
      <c r="LX16" s="1">
        <f>(LV16+LU16-LW16)</f>
        <v>36</v>
      </c>
      <c r="LY16" s="1">
        <v>36</v>
      </c>
      <c r="LZ16" s="1">
        <f>(LX16-LY16)</f>
        <v>0</v>
      </c>
      <c r="MA16" s="1">
        <v>6</v>
      </c>
      <c r="MB16" s="1">
        <v>8</v>
      </c>
      <c r="MC16" s="1">
        <f>(LZ16)</f>
        <v>0</v>
      </c>
      <c r="MD16" s="1">
        <v>67</v>
      </c>
      <c r="ME16" s="1">
        <v>0</v>
      </c>
      <c r="MF16" s="1">
        <f>(MD16+MC16-ME16)</f>
        <v>67</v>
      </c>
      <c r="MG16" s="1">
        <v>67</v>
      </c>
      <c r="MH16" s="1">
        <f>(MF16-MG16)</f>
        <v>0</v>
      </c>
      <c r="MI16" s="1">
        <v>6</v>
      </c>
      <c r="MJ16" s="1">
        <v>8</v>
      </c>
      <c r="MK16" s="1">
        <f>(MH16)</f>
        <v>0</v>
      </c>
      <c r="ML16" s="1">
        <v>60</v>
      </c>
      <c r="MM16" s="1">
        <v>7</v>
      </c>
      <c r="MN16" s="1">
        <f>(ML16+MK16-MM16)</f>
        <v>53</v>
      </c>
      <c r="MO16" s="1">
        <v>53</v>
      </c>
      <c r="MP16" s="1">
        <f>(MN16-MO16)</f>
        <v>0</v>
      </c>
      <c r="MQ16" s="1">
        <v>6</v>
      </c>
      <c r="MR16" s="1">
        <v>8</v>
      </c>
      <c r="MS16" s="1">
        <f>(MP16)</f>
        <v>0</v>
      </c>
      <c r="MT16" s="1">
        <v>70</v>
      </c>
      <c r="MU16" s="1">
        <v>0</v>
      </c>
      <c r="MV16" s="1">
        <f>(MT16+MS16-MU16)</f>
        <v>70</v>
      </c>
      <c r="MW16" s="1">
        <v>45</v>
      </c>
      <c r="MX16" s="1">
        <f>(MV16-MW16)</f>
        <v>25</v>
      </c>
      <c r="MY16" s="1">
        <v>6</v>
      </c>
      <c r="MZ16" s="1">
        <v>8</v>
      </c>
      <c r="NA16" s="1">
        <f>(MX16)</f>
        <v>25</v>
      </c>
      <c r="NB16" s="1">
        <v>0</v>
      </c>
      <c r="NC16" s="1">
        <v>0</v>
      </c>
      <c r="ND16" s="1">
        <f>(NB16+NA16-NC16)</f>
        <v>25</v>
      </c>
      <c r="NE16" s="1">
        <v>15</v>
      </c>
      <c r="NF16" s="1">
        <f>(ND16-NE16)</f>
        <v>10</v>
      </c>
      <c r="NG16" s="1">
        <v>6</v>
      </c>
      <c r="NH16" s="1">
        <v>8</v>
      </c>
      <c r="NI16" s="1">
        <f>(NF16)</f>
        <v>10</v>
      </c>
      <c r="NJ16" s="1">
        <v>60</v>
      </c>
      <c r="NK16" s="1">
        <v>2</v>
      </c>
      <c r="NL16" s="1">
        <f>(NJ16+NI16-NK16)</f>
        <v>68</v>
      </c>
      <c r="NM16" s="1">
        <v>38</v>
      </c>
      <c r="NN16" s="1">
        <f>(NL16-NM16)</f>
        <v>30</v>
      </c>
      <c r="NO16" s="1">
        <v>6</v>
      </c>
      <c r="NP16" s="1">
        <v>8</v>
      </c>
      <c r="NQ16" s="1">
        <f>(NN16)</f>
        <v>30</v>
      </c>
      <c r="NR16" s="1">
        <v>0</v>
      </c>
      <c r="NS16" s="1">
        <v>0</v>
      </c>
      <c r="NT16" s="1">
        <f>(NR16+NQ16-NS16)</f>
        <v>30</v>
      </c>
      <c r="NU16" s="1">
        <v>30</v>
      </c>
      <c r="NV16" s="1">
        <f>(NT16-NU16)</f>
        <v>0</v>
      </c>
      <c r="NW16" s="1">
        <v>6</v>
      </c>
      <c r="NX16" s="1">
        <v>8</v>
      </c>
      <c r="NY16" s="1">
        <f>(NV16)</f>
        <v>0</v>
      </c>
      <c r="NZ16" s="1">
        <v>50</v>
      </c>
      <c r="OA16" s="1">
        <v>0</v>
      </c>
      <c r="OB16" s="1">
        <f>(NZ16+NY16-OA16)</f>
        <v>50</v>
      </c>
      <c r="OC16" s="1">
        <v>26</v>
      </c>
      <c r="OD16" s="1">
        <f>(OB16-OC16)</f>
        <v>24</v>
      </c>
      <c r="OE16" s="1">
        <v>6</v>
      </c>
      <c r="OF16" s="1">
        <v>8</v>
      </c>
      <c r="OG16" s="1">
        <f>(OD16)</f>
        <v>24</v>
      </c>
      <c r="OH16" s="1">
        <v>0</v>
      </c>
      <c r="OI16" s="1">
        <v>0</v>
      </c>
      <c r="OJ16" s="1">
        <f>(OH16+OG16-OI16)</f>
        <v>24</v>
      </c>
      <c r="OK16" s="1">
        <v>24</v>
      </c>
      <c r="OL16" s="1">
        <f>(OJ16-OK16)</f>
        <v>0</v>
      </c>
      <c r="OM16" s="1">
        <v>6</v>
      </c>
      <c r="ON16" s="1">
        <v>8</v>
      </c>
      <c r="OO16" s="1">
        <f>(OL16)</f>
        <v>0</v>
      </c>
      <c r="OP16" s="1">
        <v>60</v>
      </c>
      <c r="OQ16" s="1">
        <v>0</v>
      </c>
      <c r="OR16" s="1">
        <f>(OP16+OO16-OQ16)</f>
        <v>60</v>
      </c>
      <c r="OS16" s="1">
        <v>50</v>
      </c>
      <c r="OT16" s="1">
        <f>(OR16-OS16)</f>
        <v>10</v>
      </c>
      <c r="OU16" s="1">
        <v>6</v>
      </c>
      <c r="OV16" s="1">
        <v>8</v>
      </c>
      <c r="OW16" s="1">
        <f>(OT16)</f>
        <v>10</v>
      </c>
      <c r="OX16" s="1">
        <v>50</v>
      </c>
      <c r="OY16" s="1">
        <v>0</v>
      </c>
      <c r="OZ16" s="1">
        <f>(OX16+OW16-OY16)</f>
        <v>60</v>
      </c>
      <c r="PA16" s="1">
        <v>25</v>
      </c>
      <c r="PB16" s="1">
        <f>(OZ16-PA16)</f>
        <v>35</v>
      </c>
      <c r="PC16" s="1">
        <v>6</v>
      </c>
      <c r="PD16" s="1">
        <v>8</v>
      </c>
      <c r="PE16" s="1">
        <f>(PB16)</f>
        <v>35</v>
      </c>
      <c r="PF16" s="1">
        <v>0</v>
      </c>
      <c r="PG16" s="1">
        <v>0</v>
      </c>
      <c r="PH16" s="1">
        <f>(PF16+PE16-PG16)</f>
        <v>35</v>
      </c>
      <c r="PI16" s="1">
        <v>35</v>
      </c>
      <c r="PJ16" s="1">
        <f>(PH16-PI16)</f>
        <v>0</v>
      </c>
      <c r="PK16" s="1">
        <v>6</v>
      </c>
      <c r="PL16" s="1">
        <v>8</v>
      </c>
      <c r="PM16" s="1">
        <f>(PJ16)</f>
        <v>0</v>
      </c>
      <c r="PN16" s="1">
        <v>60</v>
      </c>
      <c r="PO16" s="1">
        <v>5</v>
      </c>
      <c r="PP16" s="1">
        <f>(PN16+PM16-PO16)</f>
        <v>55</v>
      </c>
      <c r="PQ16" s="1">
        <v>45</v>
      </c>
      <c r="PR16" s="1">
        <f>(PP16-PQ16)</f>
        <v>10</v>
      </c>
      <c r="PS16" s="1">
        <v>6</v>
      </c>
      <c r="PT16" s="1">
        <v>8</v>
      </c>
      <c r="PU16" s="1">
        <f>(PR16)</f>
        <v>10</v>
      </c>
      <c r="PV16" s="1">
        <v>0</v>
      </c>
      <c r="PW16" s="1">
        <v>0</v>
      </c>
      <c r="PX16" s="1">
        <f>(PV16+PU16-PW16)</f>
        <v>10</v>
      </c>
      <c r="PY16" s="1">
        <v>10</v>
      </c>
      <c r="PZ16" s="1">
        <f>(PX16-PY16)</f>
        <v>0</v>
      </c>
      <c r="QA16" s="1">
        <v>6</v>
      </c>
      <c r="QB16" s="1">
        <v>8</v>
      </c>
      <c r="QC16" s="1">
        <f>(PZ16)</f>
        <v>0</v>
      </c>
      <c r="QD16" s="1">
        <v>40</v>
      </c>
      <c r="QE16" s="1">
        <v>7</v>
      </c>
      <c r="QF16" s="1">
        <f>(QD16+QC16-QE16)</f>
        <v>33</v>
      </c>
      <c r="QG16" s="1">
        <v>33</v>
      </c>
      <c r="QH16" s="1">
        <f>(QF16-QG16)</f>
        <v>0</v>
      </c>
      <c r="QI16" s="1">
        <v>6</v>
      </c>
      <c r="QJ16" s="1">
        <v>8</v>
      </c>
      <c r="QK16" s="1">
        <f>(QH16)</f>
        <v>0</v>
      </c>
      <c r="QL16" s="1">
        <v>45</v>
      </c>
      <c r="QM16" s="1">
        <v>0</v>
      </c>
      <c r="QN16" s="1">
        <f>(QL16+QK16-QM16)</f>
        <v>45</v>
      </c>
      <c r="QO16" s="1">
        <v>45</v>
      </c>
      <c r="QP16" s="1">
        <f>(QN16-QO16)</f>
        <v>0</v>
      </c>
      <c r="QQ16" s="1">
        <v>6</v>
      </c>
      <c r="QR16" s="1">
        <v>8</v>
      </c>
      <c r="QS16" s="1">
        <f>(QP16)</f>
        <v>0</v>
      </c>
      <c r="QT16" s="1">
        <v>60</v>
      </c>
      <c r="QU16" s="1">
        <v>0</v>
      </c>
      <c r="QV16" s="1">
        <f>(QT16+QS16-QU16)</f>
        <v>60</v>
      </c>
      <c r="QW16" s="1">
        <v>50</v>
      </c>
      <c r="QX16" s="1">
        <f>(QV16-QW16)</f>
        <v>10</v>
      </c>
      <c r="QY16" s="1">
        <v>6</v>
      </c>
      <c r="QZ16" s="1">
        <v>8</v>
      </c>
      <c r="RA16" s="1">
        <f>(QX16)</f>
        <v>10</v>
      </c>
      <c r="RB16" s="1">
        <v>60</v>
      </c>
      <c r="RC16" s="1">
        <v>5</v>
      </c>
      <c r="RD16" s="1">
        <f>(RB16+RA16-RC16)</f>
        <v>65</v>
      </c>
      <c r="RE16" s="1">
        <v>29</v>
      </c>
      <c r="RF16" s="1">
        <f>(RD16-RE16)</f>
        <v>36</v>
      </c>
      <c r="RG16" s="1">
        <v>6</v>
      </c>
      <c r="RH16" s="1">
        <v>8</v>
      </c>
      <c r="RI16" s="1">
        <f>(RF16)</f>
        <v>36</v>
      </c>
      <c r="RJ16" s="1">
        <v>0</v>
      </c>
      <c r="RK16" s="1">
        <v>3</v>
      </c>
      <c r="RL16" s="1">
        <f>(RJ16+RI16-RK16)</f>
        <v>33</v>
      </c>
      <c r="RM16" s="1">
        <v>33</v>
      </c>
      <c r="RN16" s="1">
        <f>(RL16-RM16)</f>
        <v>0</v>
      </c>
      <c r="RO16" s="1">
        <v>6</v>
      </c>
      <c r="RP16" s="1">
        <v>8</v>
      </c>
      <c r="RQ16" s="1">
        <f>(RN16)</f>
        <v>0</v>
      </c>
      <c r="RR16" s="1">
        <v>60</v>
      </c>
      <c r="RS16" s="1">
        <v>5</v>
      </c>
      <c r="RT16" s="1">
        <f>(RR16+RQ16-RS16)</f>
        <v>55</v>
      </c>
      <c r="RU16" s="1">
        <v>54</v>
      </c>
      <c r="RV16" s="1">
        <f>(RT16-RU16)</f>
        <v>1</v>
      </c>
      <c r="RW16" s="1">
        <v>6</v>
      </c>
      <c r="RX16" s="1">
        <v>8</v>
      </c>
      <c r="RY16" s="1">
        <f>(RV16)</f>
        <v>1</v>
      </c>
      <c r="RZ16" s="1">
        <v>45</v>
      </c>
      <c r="SA16" s="1">
        <v>0</v>
      </c>
      <c r="SB16" s="1">
        <f>(RZ16+RY16-SA16)</f>
        <v>46</v>
      </c>
      <c r="SC16" s="1">
        <v>45</v>
      </c>
      <c r="SD16" s="1">
        <f>(SB16-SC16)</f>
        <v>1</v>
      </c>
      <c r="SE16" s="1">
        <v>6</v>
      </c>
      <c r="SF16" s="1">
        <v>8</v>
      </c>
      <c r="SG16" s="1">
        <f>(SD16)</f>
        <v>1</v>
      </c>
      <c r="SH16" s="1">
        <v>70</v>
      </c>
      <c r="SI16" s="1">
        <v>0</v>
      </c>
      <c r="SJ16" s="1">
        <f>(SH16+SG16-SI16)</f>
        <v>71</v>
      </c>
      <c r="SK16" s="1">
        <v>56</v>
      </c>
      <c r="SL16" s="1">
        <f>(SJ16-SK16)</f>
        <v>15</v>
      </c>
      <c r="SM16" s="1">
        <v>6</v>
      </c>
      <c r="SN16" s="1">
        <v>8</v>
      </c>
      <c r="SO16" s="1">
        <f>(SL16)</f>
        <v>15</v>
      </c>
      <c r="SP16" s="1">
        <v>50</v>
      </c>
      <c r="SQ16" s="1">
        <v>0</v>
      </c>
      <c r="SR16" s="1">
        <f>(SP16+SO16-SQ16)</f>
        <v>65</v>
      </c>
      <c r="SS16" s="1">
        <v>56</v>
      </c>
      <c r="ST16" s="1">
        <f>(SR16-SS16)</f>
        <v>9</v>
      </c>
      <c r="SU16" s="1">
        <v>6</v>
      </c>
      <c r="SV16" s="1">
        <v>8</v>
      </c>
      <c r="SW16" s="1">
        <f>(ST16)</f>
        <v>9</v>
      </c>
      <c r="SX16" s="1">
        <v>60</v>
      </c>
      <c r="SY16" s="1">
        <v>6</v>
      </c>
      <c r="SZ16" s="1">
        <f>(SX16+SW16-SY16)</f>
        <v>63</v>
      </c>
      <c r="TA16" s="1">
        <v>56</v>
      </c>
      <c r="TB16" s="1">
        <f>(SZ16-TA16)</f>
        <v>7</v>
      </c>
      <c r="TC16" s="1">
        <v>6</v>
      </c>
      <c r="TD16" s="1">
        <v>8</v>
      </c>
      <c r="TE16" s="1">
        <f>(TB16)</f>
        <v>7</v>
      </c>
      <c r="TF16" s="1">
        <v>60</v>
      </c>
      <c r="TG16" s="1">
        <v>4</v>
      </c>
      <c r="TH16" s="1">
        <f>(TF16+TE16-TG16)</f>
        <v>63</v>
      </c>
      <c r="TI16" s="1">
        <v>56</v>
      </c>
      <c r="TJ16" s="1">
        <f>(TH16-TI16)</f>
        <v>7</v>
      </c>
      <c r="TK16" s="1">
        <v>6</v>
      </c>
      <c r="TL16" s="1">
        <v>8</v>
      </c>
      <c r="TM16" s="1">
        <f>(TJ16)</f>
        <v>7</v>
      </c>
      <c r="TN16" s="1">
        <v>79</v>
      </c>
      <c r="TO16" s="1">
        <v>0</v>
      </c>
      <c r="TP16" s="1">
        <f>(TN16+TM16-TO16)</f>
        <v>86</v>
      </c>
      <c r="TQ16" s="1">
        <v>68</v>
      </c>
      <c r="TR16" s="1">
        <f>(TP16-TQ16)</f>
        <v>18</v>
      </c>
      <c r="TS16" s="1">
        <v>6</v>
      </c>
      <c r="TT16" s="1">
        <v>8</v>
      </c>
      <c r="TU16" s="1">
        <f>(TR16)</f>
        <v>18</v>
      </c>
      <c r="TV16" s="1">
        <v>40</v>
      </c>
      <c r="TW16" s="1">
        <v>0</v>
      </c>
      <c r="TX16" s="1">
        <f>(TV16+TU16-TW16)</f>
        <v>58</v>
      </c>
      <c r="TY16" s="1">
        <v>25</v>
      </c>
      <c r="TZ16" s="1">
        <f>(TX16-TY16)</f>
        <v>33</v>
      </c>
      <c r="UA16" s="1">
        <v>6</v>
      </c>
      <c r="UB16" s="1">
        <v>8</v>
      </c>
      <c r="UC16" s="1">
        <f>(TZ16)</f>
        <v>33</v>
      </c>
      <c r="UD16" s="1">
        <v>0</v>
      </c>
      <c r="UE16" s="1">
        <v>0</v>
      </c>
      <c r="UF16" s="1">
        <f>(UD16+UC16-UE16)</f>
        <v>33</v>
      </c>
      <c r="UG16" s="1">
        <v>33</v>
      </c>
      <c r="UH16" s="1">
        <f>(UF16-UG16)</f>
        <v>0</v>
      </c>
      <c r="UI16" s="1">
        <v>6</v>
      </c>
      <c r="UJ16" s="1">
        <v>8</v>
      </c>
      <c r="UK16" s="1">
        <f>(UH16)</f>
        <v>0</v>
      </c>
      <c r="UL16" s="1">
        <v>68</v>
      </c>
      <c r="UM16" s="1">
        <v>6</v>
      </c>
      <c r="UN16" s="1">
        <f>(UL16+UK16-UM16)</f>
        <v>62</v>
      </c>
      <c r="UO16" s="1">
        <v>62</v>
      </c>
      <c r="UP16" s="1">
        <f>(UN16-UO16)</f>
        <v>0</v>
      </c>
      <c r="UQ16" s="1">
        <v>6</v>
      </c>
      <c r="UR16" s="1">
        <v>8</v>
      </c>
      <c r="US16" s="1">
        <f>(UP16)</f>
        <v>0</v>
      </c>
      <c r="UT16" s="1">
        <v>70</v>
      </c>
      <c r="UU16" s="1">
        <v>6</v>
      </c>
      <c r="UV16" s="1">
        <f>(UT16+US16-UU16)</f>
        <v>64</v>
      </c>
      <c r="UW16" s="1">
        <v>35</v>
      </c>
      <c r="UX16" s="1">
        <f>(UV16-UW16)</f>
        <v>29</v>
      </c>
      <c r="UY16" s="1">
        <v>6</v>
      </c>
      <c r="UZ16" s="1">
        <v>8</v>
      </c>
      <c r="VA16" s="1">
        <f>(UX16)</f>
        <v>29</v>
      </c>
      <c r="VB16" s="1">
        <v>0</v>
      </c>
      <c r="VC16" s="1">
        <v>7</v>
      </c>
      <c r="VD16" s="1">
        <f>(VB16+VA16-VC16)</f>
        <v>22</v>
      </c>
      <c r="VE16" s="1">
        <v>15</v>
      </c>
      <c r="VF16" s="1">
        <f>(VD16-VE16)</f>
        <v>7</v>
      </c>
      <c r="VG16" s="1">
        <v>6</v>
      </c>
      <c r="VH16" s="1">
        <v>8</v>
      </c>
      <c r="VI16" s="1">
        <f>(VF16)</f>
        <v>7</v>
      </c>
      <c r="VJ16" s="1">
        <v>60</v>
      </c>
      <c r="VK16" s="1">
        <v>7</v>
      </c>
      <c r="VL16" s="1">
        <f>(VJ16+VI16-VK16)</f>
        <v>60</v>
      </c>
      <c r="VM16" s="1">
        <v>56</v>
      </c>
      <c r="VN16" s="1">
        <f>(VL16-VM16)</f>
        <v>4</v>
      </c>
      <c r="VO16" s="1">
        <v>6</v>
      </c>
      <c r="VP16" s="1">
        <v>8</v>
      </c>
      <c r="VQ16" s="1">
        <f>(VN16)</f>
        <v>4</v>
      </c>
      <c r="VR16" s="1">
        <v>60</v>
      </c>
      <c r="VS16" s="1">
        <v>5</v>
      </c>
      <c r="VT16" s="1">
        <f>(VR16+VQ16-VS16)</f>
        <v>59</v>
      </c>
      <c r="VU16" s="1">
        <v>56</v>
      </c>
      <c r="VV16" s="1">
        <f>(VT16-VU16)</f>
        <v>3</v>
      </c>
      <c r="VW16" s="1">
        <v>6</v>
      </c>
      <c r="VX16" s="1">
        <v>8</v>
      </c>
      <c r="VY16" s="1">
        <f>(VV16)</f>
        <v>3</v>
      </c>
      <c r="VZ16" s="1">
        <v>60</v>
      </c>
      <c r="WA16" s="1">
        <v>7</v>
      </c>
      <c r="WB16" s="1">
        <f>(VZ16+VY16-WA16)</f>
        <v>56</v>
      </c>
      <c r="WC16" s="1">
        <v>56</v>
      </c>
      <c r="WD16" s="1">
        <f>(WB16-WC16)</f>
        <v>0</v>
      </c>
      <c r="WE16" s="1">
        <v>6</v>
      </c>
      <c r="WF16" s="1">
        <v>8</v>
      </c>
      <c r="WG16" s="1">
        <f>(WD16)</f>
        <v>0</v>
      </c>
      <c r="WH16" s="1">
        <v>70</v>
      </c>
      <c r="WI16" s="1">
        <v>0</v>
      </c>
      <c r="WJ16" s="1">
        <f>(WH16+WG16-WI16)</f>
        <v>70</v>
      </c>
      <c r="WK16" s="1">
        <v>69</v>
      </c>
      <c r="WL16" s="1">
        <f>(WJ16-WK16)</f>
        <v>1</v>
      </c>
      <c r="WM16" s="1">
        <v>6</v>
      </c>
      <c r="WN16" s="1">
        <v>8</v>
      </c>
      <c r="WO16" s="1">
        <f>(WL16)</f>
        <v>1</v>
      </c>
      <c r="WP16" s="1">
        <v>60</v>
      </c>
      <c r="WQ16" s="1">
        <v>0</v>
      </c>
      <c r="WR16" s="1">
        <f>(WP16+WO16-WQ16)</f>
        <v>61</v>
      </c>
      <c r="WS16" s="1">
        <v>54</v>
      </c>
      <c r="WT16" s="1">
        <f>(WR16-WS16)</f>
        <v>7</v>
      </c>
      <c r="WU16" s="1">
        <v>6</v>
      </c>
      <c r="WV16" s="1">
        <v>8</v>
      </c>
      <c r="WW16" s="1">
        <f>(WT16)</f>
        <v>7</v>
      </c>
      <c r="WX16" s="1">
        <v>70</v>
      </c>
      <c r="WY16" s="1">
        <v>0</v>
      </c>
      <c r="WZ16" s="1">
        <f>(WX16+WW16-WY16)</f>
        <v>77</v>
      </c>
      <c r="XA16" s="1">
        <v>67</v>
      </c>
      <c r="XB16" s="1">
        <f>(WZ16-XA16)</f>
        <v>10</v>
      </c>
      <c r="XC16" s="1">
        <v>6</v>
      </c>
      <c r="XD16" s="1">
        <v>8</v>
      </c>
      <c r="XE16" s="1">
        <f>(XB16)</f>
        <v>10</v>
      </c>
      <c r="XF16" s="1">
        <v>60</v>
      </c>
      <c r="XG16" s="1">
        <v>0</v>
      </c>
      <c r="XH16" s="1">
        <f>(XF16+XE16-XG16)</f>
        <v>70</v>
      </c>
      <c r="XI16" s="1">
        <v>50</v>
      </c>
      <c r="XJ16" s="1">
        <f>(XH16-XI16)</f>
        <v>20</v>
      </c>
      <c r="XK16" s="1">
        <v>6</v>
      </c>
      <c r="XL16" s="1">
        <v>8</v>
      </c>
      <c r="XM16" s="1">
        <f>(XJ16)</f>
        <v>20</v>
      </c>
      <c r="XN16" s="1">
        <v>50</v>
      </c>
      <c r="XO16" s="1">
        <v>0</v>
      </c>
      <c r="XP16" s="1">
        <f>(XN16+XM16-XO16)</f>
        <v>70</v>
      </c>
      <c r="XQ16" s="1">
        <v>57</v>
      </c>
      <c r="XR16" s="1">
        <f>(XP16-XQ16)</f>
        <v>13</v>
      </c>
    </row>
    <row r="17" spans="1:642" x14ac:dyDescent="0.35">
      <c r="A17">
        <f t="shared" si="239"/>
        <v>15</v>
      </c>
      <c r="B17" t="s">
        <v>18</v>
      </c>
      <c r="C17" s="1">
        <v>7</v>
      </c>
      <c r="D17" s="1">
        <v>10</v>
      </c>
      <c r="E17" s="1">
        <v>0</v>
      </c>
      <c r="F17" s="1">
        <v>100</v>
      </c>
      <c r="G17" s="1">
        <v>0</v>
      </c>
      <c r="H17" s="1">
        <f t="shared" si="0"/>
        <v>100</v>
      </c>
      <c r="I17" s="1">
        <v>90</v>
      </c>
      <c r="J17" s="1">
        <f t="shared" si="1"/>
        <v>10</v>
      </c>
      <c r="K17" s="1">
        <v>7</v>
      </c>
      <c r="L17" s="1">
        <v>10</v>
      </c>
      <c r="M17" s="1">
        <f t="shared" si="2"/>
        <v>10</v>
      </c>
      <c r="N17" s="1">
        <v>100</v>
      </c>
      <c r="O17" s="1">
        <v>0</v>
      </c>
      <c r="P17" s="1">
        <f t="shared" si="3"/>
        <v>110</v>
      </c>
      <c r="Q17" s="1">
        <v>90</v>
      </c>
      <c r="R17" s="1">
        <f t="shared" si="4"/>
        <v>20</v>
      </c>
      <c r="S17" s="1">
        <v>7</v>
      </c>
      <c r="T17" s="1">
        <v>10</v>
      </c>
      <c r="U17" s="1">
        <f t="shared" si="5"/>
        <v>20</v>
      </c>
      <c r="V17" s="1">
        <v>100</v>
      </c>
      <c r="W17" s="1">
        <v>0</v>
      </c>
      <c r="X17" s="1">
        <f t="shared" si="6"/>
        <v>120</v>
      </c>
      <c r="Y17" s="1">
        <v>115</v>
      </c>
      <c r="Z17" s="1">
        <f t="shared" si="7"/>
        <v>5</v>
      </c>
      <c r="AA17" s="1">
        <v>7</v>
      </c>
      <c r="AB17" s="1">
        <v>10</v>
      </c>
      <c r="AC17" s="1">
        <f t="shared" si="8"/>
        <v>5</v>
      </c>
      <c r="AD17" s="1">
        <v>100</v>
      </c>
      <c r="AE17" s="1">
        <v>0</v>
      </c>
      <c r="AF17" s="1">
        <f t="shared" si="9"/>
        <v>105</v>
      </c>
      <c r="AG17" s="1">
        <v>105</v>
      </c>
      <c r="AH17" s="1">
        <f t="shared" si="10"/>
        <v>0</v>
      </c>
      <c r="AI17" s="1">
        <v>7</v>
      </c>
      <c r="AJ17" s="1">
        <v>10</v>
      </c>
      <c r="AK17" s="1">
        <f t="shared" si="11"/>
        <v>0</v>
      </c>
      <c r="AL17" s="1">
        <v>100</v>
      </c>
      <c r="AM17" s="1">
        <v>4</v>
      </c>
      <c r="AN17" s="1">
        <f t="shared" si="12"/>
        <v>96</v>
      </c>
      <c r="AO17" s="1">
        <v>80</v>
      </c>
      <c r="AP17" s="1">
        <f t="shared" si="13"/>
        <v>16</v>
      </c>
      <c r="AQ17" s="1">
        <v>7</v>
      </c>
      <c r="AR17" s="1">
        <v>10</v>
      </c>
      <c r="AS17" s="1">
        <f t="shared" si="14"/>
        <v>16</v>
      </c>
      <c r="AT17" s="1">
        <v>100</v>
      </c>
      <c r="AU17" s="1">
        <v>0</v>
      </c>
      <c r="AV17" s="1">
        <f t="shared" si="15"/>
        <v>116</v>
      </c>
      <c r="AW17" s="1">
        <v>95</v>
      </c>
      <c r="AX17" s="1">
        <f t="shared" si="16"/>
        <v>21</v>
      </c>
      <c r="AY17" s="1">
        <v>7</v>
      </c>
      <c r="AZ17" s="1">
        <v>10</v>
      </c>
      <c r="BA17" s="1">
        <f t="shared" si="17"/>
        <v>21</v>
      </c>
      <c r="BB17" s="1">
        <v>100</v>
      </c>
      <c r="BC17" s="1">
        <v>0</v>
      </c>
      <c r="BD17" s="1">
        <f t="shared" si="18"/>
        <v>121</v>
      </c>
      <c r="BE17" s="1">
        <v>115</v>
      </c>
      <c r="BF17" s="1">
        <f t="shared" si="19"/>
        <v>6</v>
      </c>
      <c r="BG17" s="1">
        <v>7</v>
      </c>
      <c r="BH17" s="1">
        <v>10</v>
      </c>
      <c r="BI17" s="1">
        <f t="shared" si="20"/>
        <v>6</v>
      </c>
      <c r="BJ17" s="1">
        <v>100</v>
      </c>
      <c r="BK17" s="1">
        <v>0</v>
      </c>
      <c r="BL17" s="1">
        <f t="shared" si="21"/>
        <v>106</v>
      </c>
      <c r="BM17" s="1">
        <v>100</v>
      </c>
      <c r="BN17" s="1">
        <f t="shared" si="22"/>
        <v>6</v>
      </c>
      <c r="BO17" s="1">
        <v>7</v>
      </c>
      <c r="BP17" s="1">
        <v>10</v>
      </c>
      <c r="BQ17" s="1">
        <f t="shared" si="23"/>
        <v>6</v>
      </c>
      <c r="BR17" s="1">
        <v>100</v>
      </c>
      <c r="BS17" s="1">
        <v>6</v>
      </c>
      <c r="BT17" s="1">
        <f t="shared" si="24"/>
        <v>100</v>
      </c>
      <c r="BU17" s="1">
        <v>100</v>
      </c>
      <c r="BV17" s="1">
        <f t="shared" si="25"/>
        <v>0</v>
      </c>
      <c r="BW17" s="1">
        <v>8</v>
      </c>
      <c r="BX17" s="1">
        <v>10</v>
      </c>
      <c r="BY17" s="1">
        <f t="shared" si="26"/>
        <v>0</v>
      </c>
      <c r="BZ17" s="1">
        <v>100</v>
      </c>
      <c r="CA17" s="1">
        <v>6</v>
      </c>
      <c r="CB17" s="1">
        <f t="shared" si="27"/>
        <v>94</v>
      </c>
      <c r="CC17" s="1">
        <v>90</v>
      </c>
      <c r="CD17" s="1">
        <f t="shared" si="28"/>
        <v>4</v>
      </c>
      <c r="CE17" s="1">
        <v>8</v>
      </c>
      <c r="CF17" s="1">
        <v>10</v>
      </c>
      <c r="CG17" s="1">
        <f t="shared" si="29"/>
        <v>4</v>
      </c>
      <c r="CH17" s="1">
        <v>100</v>
      </c>
      <c r="CI17" s="1">
        <v>0</v>
      </c>
      <c r="CJ17" s="1">
        <f t="shared" si="30"/>
        <v>104</v>
      </c>
      <c r="CK17" s="1">
        <v>90</v>
      </c>
      <c r="CL17" s="1">
        <f t="shared" si="31"/>
        <v>14</v>
      </c>
      <c r="CM17" s="1">
        <v>8</v>
      </c>
      <c r="CN17" s="1">
        <v>10</v>
      </c>
      <c r="CO17" s="1">
        <f t="shared" si="32"/>
        <v>14</v>
      </c>
      <c r="CP17" s="1">
        <v>100</v>
      </c>
      <c r="CQ17" s="1">
        <v>0</v>
      </c>
      <c r="CR17" s="1">
        <f t="shared" si="33"/>
        <v>114</v>
      </c>
      <c r="CS17" s="1">
        <v>110</v>
      </c>
      <c r="CT17" s="1">
        <f t="shared" si="34"/>
        <v>4</v>
      </c>
      <c r="CU17" s="1">
        <v>8</v>
      </c>
      <c r="CV17" s="1">
        <v>10</v>
      </c>
      <c r="CW17" s="1">
        <f t="shared" si="35"/>
        <v>4</v>
      </c>
      <c r="CX17" s="1">
        <v>100</v>
      </c>
      <c r="CY17" s="1">
        <v>0</v>
      </c>
      <c r="CZ17" s="1">
        <f t="shared" si="36"/>
        <v>104</v>
      </c>
      <c r="DA17" s="1">
        <v>90</v>
      </c>
      <c r="DB17" s="1">
        <f t="shared" si="37"/>
        <v>14</v>
      </c>
      <c r="DC17" s="1">
        <v>8</v>
      </c>
      <c r="DD17" s="1">
        <v>10</v>
      </c>
      <c r="DE17" s="1">
        <f t="shared" si="38"/>
        <v>14</v>
      </c>
      <c r="DF17" s="1">
        <v>100</v>
      </c>
      <c r="DG17" s="1">
        <v>0</v>
      </c>
      <c r="DH17" s="1">
        <f t="shared" si="39"/>
        <v>114</v>
      </c>
      <c r="DI17" s="1">
        <v>110</v>
      </c>
      <c r="DJ17" s="1">
        <f t="shared" si="40"/>
        <v>4</v>
      </c>
      <c r="DK17" s="1">
        <v>8</v>
      </c>
      <c r="DL17" s="1">
        <v>10</v>
      </c>
      <c r="DM17" s="1">
        <f t="shared" si="41"/>
        <v>4</v>
      </c>
      <c r="DN17" s="1">
        <v>100</v>
      </c>
      <c r="DO17" s="1">
        <v>0</v>
      </c>
      <c r="DP17" s="1">
        <f t="shared" si="42"/>
        <v>104</v>
      </c>
      <c r="DQ17" s="1">
        <v>100</v>
      </c>
      <c r="DR17" s="1">
        <f t="shared" si="43"/>
        <v>4</v>
      </c>
      <c r="DS17" s="1">
        <v>8</v>
      </c>
      <c r="DT17" s="1">
        <v>10</v>
      </c>
      <c r="DU17" s="1">
        <f t="shared" si="44"/>
        <v>4</v>
      </c>
      <c r="DV17" s="1">
        <v>100</v>
      </c>
      <c r="DW17" s="1">
        <v>0</v>
      </c>
      <c r="DX17" s="1">
        <f t="shared" si="45"/>
        <v>104</v>
      </c>
      <c r="DY17" s="1">
        <v>100</v>
      </c>
      <c r="DZ17" s="1">
        <f t="shared" si="46"/>
        <v>4</v>
      </c>
      <c r="EA17" s="1">
        <v>8</v>
      </c>
      <c r="EB17" s="1">
        <v>10</v>
      </c>
      <c r="EC17" s="1">
        <f t="shared" si="47"/>
        <v>4</v>
      </c>
      <c r="ED17" s="1">
        <v>100</v>
      </c>
      <c r="EE17" s="1">
        <v>0</v>
      </c>
      <c r="EF17" s="1">
        <f t="shared" si="48"/>
        <v>104</v>
      </c>
      <c r="EG17" s="1">
        <v>104</v>
      </c>
      <c r="EH17" s="1">
        <f t="shared" si="49"/>
        <v>0</v>
      </c>
      <c r="EI17" s="1">
        <v>8</v>
      </c>
      <c r="EJ17" s="1">
        <v>10</v>
      </c>
      <c r="EK17" s="1">
        <f t="shared" si="50"/>
        <v>0</v>
      </c>
      <c r="EL17" s="1">
        <v>90</v>
      </c>
      <c r="EM17" s="1">
        <v>0</v>
      </c>
      <c r="EN17" s="1">
        <f t="shared" si="51"/>
        <v>90</v>
      </c>
      <c r="EO17" s="1">
        <v>90</v>
      </c>
      <c r="EP17" s="1">
        <f t="shared" si="52"/>
        <v>0</v>
      </c>
      <c r="EQ17" s="1">
        <v>8</v>
      </c>
      <c r="ER17" s="1">
        <v>10</v>
      </c>
      <c r="ES17" s="1">
        <f t="shared" si="53"/>
        <v>0</v>
      </c>
      <c r="ET17" s="1">
        <v>100</v>
      </c>
      <c r="EU17" s="1">
        <v>0</v>
      </c>
      <c r="EV17" s="1">
        <f t="shared" si="54"/>
        <v>100</v>
      </c>
      <c r="EW17" s="1">
        <v>90</v>
      </c>
      <c r="EX17" s="1">
        <f t="shared" si="55"/>
        <v>10</v>
      </c>
      <c r="EY17" s="1">
        <v>8.5</v>
      </c>
      <c r="EZ17" s="1">
        <v>10</v>
      </c>
      <c r="FA17" s="1">
        <f t="shared" si="56"/>
        <v>10</v>
      </c>
      <c r="FB17" s="1">
        <v>85</v>
      </c>
      <c r="FC17" s="1">
        <v>3</v>
      </c>
      <c r="FD17" s="1">
        <f t="shared" si="57"/>
        <v>92</v>
      </c>
      <c r="FE17" s="1">
        <v>90</v>
      </c>
      <c r="FF17" s="1">
        <f t="shared" si="58"/>
        <v>2</v>
      </c>
      <c r="FG17" s="1">
        <v>8.5</v>
      </c>
      <c r="FH17" s="1">
        <v>10</v>
      </c>
      <c r="FI17" s="1">
        <f t="shared" si="59"/>
        <v>2</v>
      </c>
      <c r="FJ17" s="1">
        <v>85</v>
      </c>
      <c r="FK17" s="1">
        <v>3</v>
      </c>
      <c r="FL17" s="1">
        <f t="shared" si="60"/>
        <v>84</v>
      </c>
      <c r="FM17" s="1">
        <v>70</v>
      </c>
      <c r="FN17" s="1">
        <f t="shared" si="61"/>
        <v>14</v>
      </c>
      <c r="FO17" s="1">
        <v>8.5</v>
      </c>
      <c r="FP17" s="1">
        <v>10</v>
      </c>
      <c r="FQ17" s="1">
        <f t="shared" si="62"/>
        <v>14</v>
      </c>
      <c r="FR17" s="1">
        <v>97</v>
      </c>
      <c r="FS17" s="1">
        <v>0</v>
      </c>
      <c r="FT17" s="1">
        <f t="shared" si="63"/>
        <v>111</v>
      </c>
      <c r="FU17" s="1">
        <v>111</v>
      </c>
      <c r="FV17" s="1">
        <f t="shared" si="64"/>
        <v>0</v>
      </c>
      <c r="FW17" s="1">
        <v>8.5</v>
      </c>
      <c r="FX17" s="1">
        <v>10</v>
      </c>
      <c r="FY17" s="1">
        <f t="shared" si="65"/>
        <v>0</v>
      </c>
      <c r="FZ17" s="1">
        <v>80</v>
      </c>
      <c r="GA17" s="1">
        <v>2</v>
      </c>
      <c r="GB17" s="1">
        <f t="shared" si="66"/>
        <v>78</v>
      </c>
      <c r="GC17" s="1">
        <v>75</v>
      </c>
      <c r="GD17" s="1">
        <f t="shared" si="67"/>
        <v>3</v>
      </c>
      <c r="GE17" s="1">
        <v>8.5</v>
      </c>
      <c r="GF17" s="1">
        <v>10</v>
      </c>
      <c r="GG17" s="1">
        <f t="shared" si="68"/>
        <v>3</v>
      </c>
      <c r="GH17" s="1">
        <v>90</v>
      </c>
      <c r="GI17" s="1">
        <v>1</v>
      </c>
      <c r="GJ17" s="1">
        <f t="shared" si="69"/>
        <v>92</v>
      </c>
      <c r="GK17" s="1">
        <v>90</v>
      </c>
      <c r="GL17" s="1">
        <f t="shared" si="70"/>
        <v>2</v>
      </c>
      <c r="GM17" s="1">
        <v>8.5</v>
      </c>
      <c r="GN17" s="1">
        <v>10</v>
      </c>
      <c r="GO17" s="1">
        <f t="shared" si="71"/>
        <v>2</v>
      </c>
      <c r="GP17" s="1">
        <v>93</v>
      </c>
      <c r="GQ17" s="1">
        <v>0</v>
      </c>
      <c r="GR17" s="1">
        <f t="shared" si="72"/>
        <v>95</v>
      </c>
      <c r="GS17" s="1">
        <v>95</v>
      </c>
      <c r="GT17" s="1">
        <f t="shared" si="73"/>
        <v>0</v>
      </c>
      <c r="GU17" s="1">
        <v>8.5</v>
      </c>
      <c r="GV17" s="1">
        <v>10</v>
      </c>
      <c r="GW17" s="1">
        <f t="shared" si="74"/>
        <v>0</v>
      </c>
      <c r="GX17" s="1">
        <v>100</v>
      </c>
      <c r="GY17" s="1">
        <v>0</v>
      </c>
      <c r="GZ17" s="1">
        <f t="shared" si="75"/>
        <v>100</v>
      </c>
      <c r="HA17" s="1">
        <v>95</v>
      </c>
      <c r="HB17" s="1">
        <f t="shared" si="76"/>
        <v>5</v>
      </c>
      <c r="HC17" s="1">
        <v>8.5</v>
      </c>
      <c r="HD17" s="1">
        <v>10</v>
      </c>
      <c r="HE17" s="1">
        <f t="shared" si="77"/>
        <v>5</v>
      </c>
      <c r="HF17" s="1">
        <v>100</v>
      </c>
      <c r="HG17" s="1">
        <v>7</v>
      </c>
      <c r="HH17" s="1">
        <f t="shared" si="78"/>
        <v>98</v>
      </c>
      <c r="HI17" s="1">
        <v>98</v>
      </c>
      <c r="HJ17" s="1">
        <f t="shared" si="79"/>
        <v>0</v>
      </c>
      <c r="HK17" s="1">
        <v>8.5</v>
      </c>
      <c r="HL17" s="1">
        <v>10</v>
      </c>
      <c r="HM17" s="1">
        <f t="shared" si="80"/>
        <v>0</v>
      </c>
      <c r="HN17" s="1">
        <v>100</v>
      </c>
      <c r="HO17" s="1">
        <v>0</v>
      </c>
      <c r="HP17" s="1">
        <f t="shared" si="81"/>
        <v>100</v>
      </c>
      <c r="HQ17" s="1">
        <v>94</v>
      </c>
      <c r="HR17" s="1">
        <f t="shared" si="82"/>
        <v>6</v>
      </c>
      <c r="HS17" s="1">
        <v>8.5</v>
      </c>
      <c r="HT17" s="1">
        <v>10</v>
      </c>
      <c r="HU17" s="1">
        <f t="shared" si="83"/>
        <v>6</v>
      </c>
      <c r="HV17" s="1">
        <v>100</v>
      </c>
      <c r="HW17" s="1">
        <v>7</v>
      </c>
      <c r="HX17" s="1">
        <f t="shared" si="84"/>
        <v>99</v>
      </c>
      <c r="HY17" s="1">
        <v>99</v>
      </c>
      <c r="HZ17" s="1">
        <f t="shared" si="85"/>
        <v>0</v>
      </c>
      <c r="IA17" s="1">
        <v>8.5</v>
      </c>
      <c r="IB17" s="1">
        <v>10</v>
      </c>
      <c r="IC17" s="1">
        <f t="shared" si="86"/>
        <v>0</v>
      </c>
      <c r="ID17" s="1">
        <v>100</v>
      </c>
      <c r="IE17" s="1">
        <v>0</v>
      </c>
      <c r="IF17" s="1">
        <f t="shared" si="87"/>
        <v>100</v>
      </c>
      <c r="IG17" s="1">
        <v>92</v>
      </c>
      <c r="IH17" s="1">
        <f t="shared" si="88"/>
        <v>8</v>
      </c>
      <c r="II17" s="1">
        <v>8.5</v>
      </c>
      <c r="IJ17" s="1">
        <v>10</v>
      </c>
      <c r="IK17" s="1">
        <f t="shared" si="89"/>
        <v>8</v>
      </c>
      <c r="IL17" s="1">
        <v>100</v>
      </c>
      <c r="IM17" s="1">
        <v>0</v>
      </c>
      <c r="IN17" s="1">
        <f t="shared" si="90"/>
        <v>108</v>
      </c>
      <c r="IO17" s="1">
        <v>87</v>
      </c>
      <c r="IP17" s="1">
        <f t="shared" si="91"/>
        <v>21</v>
      </c>
      <c r="IQ17" s="1">
        <v>8.5</v>
      </c>
      <c r="IR17" s="1">
        <v>10</v>
      </c>
      <c r="IS17" s="1">
        <f t="shared" si="92"/>
        <v>21</v>
      </c>
      <c r="IT17" s="1">
        <v>87</v>
      </c>
      <c r="IU17" s="1">
        <v>0</v>
      </c>
      <c r="IV17" s="1">
        <f t="shared" si="93"/>
        <v>108</v>
      </c>
      <c r="IW17" s="1">
        <v>104</v>
      </c>
      <c r="IX17" s="1">
        <f t="shared" si="94"/>
        <v>4</v>
      </c>
      <c r="IY17" s="1">
        <v>8.5</v>
      </c>
      <c r="IZ17" s="1">
        <v>10</v>
      </c>
      <c r="JA17" s="1">
        <f t="shared" si="95"/>
        <v>4</v>
      </c>
      <c r="JB17" s="1">
        <v>100</v>
      </c>
      <c r="JC17" s="1">
        <v>0</v>
      </c>
      <c r="JD17" s="1">
        <f t="shared" si="96"/>
        <v>104</v>
      </c>
      <c r="JE17" s="1">
        <v>104</v>
      </c>
      <c r="JF17" s="1">
        <f t="shared" si="97"/>
        <v>0</v>
      </c>
      <c r="JG17" s="1">
        <v>8.5</v>
      </c>
      <c r="JH17" s="1">
        <v>10</v>
      </c>
      <c r="JI17" s="1">
        <f t="shared" si="98"/>
        <v>0</v>
      </c>
      <c r="JJ17" s="1">
        <v>100</v>
      </c>
      <c r="JK17" s="1">
        <v>0</v>
      </c>
      <c r="JL17" s="1">
        <f t="shared" si="99"/>
        <v>100</v>
      </c>
      <c r="JM17" s="1">
        <v>100</v>
      </c>
      <c r="JN17" s="1">
        <f t="shared" si="100"/>
        <v>0</v>
      </c>
      <c r="JO17" s="1">
        <v>8.5</v>
      </c>
      <c r="JP17" s="1">
        <v>10</v>
      </c>
      <c r="JQ17" s="1">
        <f t="shared" si="101"/>
        <v>0</v>
      </c>
      <c r="JR17" s="1">
        <v>100</v>
      </c>
      <c r="JS17" s="1">
        <v>0</v>
      </c>
      <c r="JT17" s="1">
        <f t="shared" si="102"/>
        <v>100</v>
      </c>
      <c r="JU17" s="1">
        <v>89</v>
      </c>
      <c r="JV17" s="1">
        <f t="shared" si="103"/>
        <v>11</v>
      </c>
      <c r="JW17" s="1">
        <v>8.5</v>
      </c>
      <c r="JX17" s="1">
        <v>10</v>
      </c>
      <c r="JY17" s="1">
        <f t="shared" si="104"/>
        <v>11</v>
      </c>
      <c r="JZ17" s="1">
        <v>80</v>
      </c>
      <c r="KA17" s="1">
        <v>2</v>
      </c>
      <c r="KB17" s="1">
        <f t="shared" si="105"/>
        <v>89</v>
      </c>
      <c r="KC17" s="1">
        <v>72</v>
      </c>
      <c r="KD17" s="1">
        <f t="shared" si="106"/>
        <v>17</v>
      </c>
      <c r="KE17" s="1">
        <v>8.5</v>
      </c>
      <c r="KF17" s="1">
        <v>10</v>
      </c>
      <c r="KG17" s="1">
        <f t="shared" si="107"/>
        <v>17</v>
      </c>
      <c r="KH17" s="1">
        <v>95</v>
      </c>
      <c r="KI17" s="1">
        <v>3</v>
      </c>
      <c r="KJ17" s="1">
        <f t="shared" si="108"/>
        <v>109</v>
      </c>
      <c r="KK17" s="1">
        <v>105</v>
      </c>
      <c r="KL17" s="1">
        <f t="shared" si="109"/>
        <v>4</v>
      </c>
      <c r="KM17" s="1">
        <v>8.5</v>
      </c>
      <c r="KN17" s="1">
        <v>10</v>
      </c>
      <c r="KO17" s="1">
        <f t="shared" si="110"/>
        <v>4</v>
      </c>
      <c r="KP17" s="1">
        <v>90</v>
      </c>
      <c r="KQ17" s="1">
        <v>3</v>
      </c>
      <c r="KR17" s="1">
        <f t="shared" si="111"/>
        <v>91</v>
      </c>
      <c r="KS17" s="1">
        <v>90</v>
      </c>
      <c r="KT17" s="1">
        <f t="shared" si="112"/>
        <v>1</v>
      </c>
      <c r="KU17" s="1">
        <v>8.5</v>
      </c>
      <c r="KV17" s="1">
        <v>10</v>
      </c>
      <c r="KW17" s="1">
        <f t="shared" si="113"/>
        <v>1</v>
      </c>
      <c r="KX17" s="1">
        <v>109</v>
      </c>
      <c r="KY17" s="1">
        <v>0</v>
      </c>
      <c r="KZ17" s="1">
        <f t="shared" si="114"/>
        <v>110</v>
      </c>
      <c r="LA17" s="1">
        <v>105</v>
      </c>
      <c r="LB17" s="1">
        <f t="shared" si="115"/>
        <v>5</v>
      </c>
      <c r="LC17" s="1">
        <v>8.5</v>
      </c>
      <c r="LD17" s="1">
        <v>10</v>
      </c>
      <c r="LE17" s="1">
        <f t="shared" si="116"/>
        <v>5</v>
      </c>
      <c r="LF17" s="1">
        <v>100</v>
      </c>
      <c r="LG17" s="1">
        <v>0</v>
      </c>
      <c r="LH17" s="1">
        <f t="shared" si="117"/>
        <v>105</v>
      </c>
      <c r="LI17" s="1">
        <v>98</v>
      </c>
      <c r="LJ17" s="1">
        <f t="shared" si="118"/>
        <v>7</v>
      </c>
      <c r="LK17" s="1">
        <v>8.5</v>
      </c>
      <c r="LL17" s="1">
        <v>10</v>
      </c>
      <c r="LM17" s="1">
        <f t="shared" si="119"/>
        <v>7</v>
      </c>
      <c r="LN17" s="1">
        <v>100</v>
      </c>
      <c r="LO17" s="1">
        <v>0</v>
      </c>
      <c r="LP17" s="1">
        <f t="shared" si="120"/>
        <v>107</v>
      </c>
      <c r="LQ17" s="1">
        <v>95</v>
      </c>
      <c r="LR17" s="1">
        <f t="shared" si="121"/>
        <v>12</v>
      </c>
      <c r="LS17" s="1">
        <v>8.5</v>
      </c>
      <c r="LT17" s="1">
        <v>10</v>
      </c>
      <c r="LU17" s="1">
        <f t="shared" si="122"/>
        <v>12</v>
      </c>
      <c r="LV17" s="1">
        <v>100</v>
      </c>
      <c r="LW17" s="1">
        <v>4</v>
      </c>
      <c r="LX17" s="1">
        <f t="shared" si="123"/>
        <v>108</v>
      </c>
      <c r="LY17" s="1">
        <v>92</v>
      </c>
      <c r="LZ17" s="1">
        <f t="shared" si="124"/>
        <v>16</v>
      </c>
      <c r="MA17" s="1">
        <v>8.5</v>
      </c>
      <c r="MB17" s="1">
        <v>10</v>
      </c>
      <c r="MC17" s="1">
        <f t="shared" si="125"/>
        <v>16</v>
      </c>
      <c r="MD17" s="1">
        <v>100</v>
      </c>
      <c r="ME17" s="1">
        <v>4</v>
      </c>
      <c r="MF17" s="1">
        <f t="shared" si="126"/>
        <v>112</v>
      </c>
      <c r="MG17" s="1">
        <v>100</v>
      </c>
      <c r="MH17" s="1">
        <f t="shared" si="127"/>
        <v>12</v>
      </c>
      <c r="MI17" s="1">
        <v>8.5</v>
      </c>
      <c r="MJ17" s="1">
        <v>10</v>
      </c>
      <c r="MK17" s="1">
        <f t="shared" si="128"/>
        <v>12</v>
      </c>
      <c r="ML17" s="1">
        <v>90</v>
      </c>
      <c r="MM17" s="1">
        <v>4</v>
      </c>
      <c r="MN17" s="1">
        <f t="shared" si="129"/>
        <v>98</v>
      </c>
      <c r="MO17" s="1">
        <v>80</v>
      </c>
      <c r="MP17" s="1">
        <f t="shared" si="130"/>
        <v>18</v>
      </c>
      <c r="MQ17" s="1">
        <v>8.5</v>
      </c>
      <c r="MR17" s="1">
        <v>10</v>
      </c>
      <c r="MS17" s="1">
        <f t="shared" si="131"/>
        <v>18</v>
      </c>
      <c r="MT17" s="1">
        <v>90</v>
      </c>
      <c r="MU17" s="1">
        <v>3</v>
      </c>
      <c r="MV17" s="1">
        <f t="shared" si="132"/>
        <v>105</v>
      </c>
      <c r="MW17" s="1">
        <v>105</v>
      </c>
      <c r="MX17" s="1">
        <f t="shared" si="133"/>
        <v>0</v>
      </c>
      <c r="MY17" s="1">
        <v>8.5</v>
      </c>
      <c r="MZ17" s="1">
        <v>10</v>
      </c>
      <c r="NA17" s="1">
        <f t="shared" si="134"/>
        <v>0</v>
      </c>
      <c r="NB17" s="1">
        <v>90</v>
      </c>
      <c r="NC17" s="1">
        <v>0</v>
      </c>
      <c r="ND17" s="1">
        <f t="shared" si="135"/>
        <v>90</v>
      </c>
      <c r="NE17" s="1">
        <v>90</v>
      </c>
      <c r="NF17" s="1">
        <f t="shared" si="136"/>
        <v>0</v>
      </c>
      <c r="NG17" s="1">
        <v>8.5</v>
      </c>
      <c r="NH17" s="1">
        <v>10</v>
      </c>
      <c r="NI17" s="1">
        <f t="shared" si="137"/>
        <v>0</v>
      </c>
      <c r="NJ17" s="1">
        <v>90</v>
      </c>
      <c r="NK17" s="1">
        <v>0</v>
      </c>
      <c r="NL17" s="1">
        <f t="shared" si="138"/>
        <v>90</v>
      </c>
      <c r="NM17" s="1">
        <v>90</v>
      </c>
      <c r="NN17" s="1">
        <f t="shared" si="139"/>
        <v>0</v>
      </c>
      <c r="NO17" s="1">
        <v>8.5</v>
      </c>
      <c r="NP17" s="1">
        <v>10</v>
      </c>
      <c r="NQ17" s="1">
        <f t="shared" si="140"/>
        <v>0</v>
      </c>
      <c r="NR17" s="1">
        <v>100</v>
      </c>
      <c r="NS17" s="1">
        <v>0</v>
      </c>
      <c r="NT17" s="1">
        <f t="shared" si="141"/>
        <v>100</v>
      </c>
      <c r="NU17" s="1">
        <v>90</v>
      </c>
      <c r="NV17" s="1">
        <f t="shared" si="142"/>
        <v>10</v>
      </c>
      <c r="NW17" s="1">
        <v>8.5</v>
      </c>
      <c r="NX17" s="1">
        <v>10</v>
      </c>
      <c r="NY17" s="1">
        <f t="shared" si="143"/>
        <v>10</v>
      </c>
      <c r="NZ17" s="1">
        <v>100</v>
      </c>
      <c r="OA17" s="1">
        <v>0</v>
      </c>
      <c r="OB17" s="1">
        <f t="shared" si="144"/>
        <v>110</v>
      </c>
      <c r="OC17" s="1">
        <v>96</v>
      </c>
      <c r="OD17" s="1">
        <f t="shared" si="145"/>
        <v>14</v>
      </c>
      <c r="OE17" s="1">
        <v>8.5</v>
      </c>
      <c r="OF17" s="1">
        <v>10</v>
      </c>
      <c r="OG17" s="1">
        <f t="shared" si="146"/>
        <v>14</v>
      </c>
      <c r="OH17" s="1">
        <v>90</v>
      </c>
      <c r="OI17" s="1">
        <v>3</v>
      </c>
      <c r="OJ17" s="1">
        <f t="shared" si="147"/>
        <v>101</v>
      </c>
      <c r="OK17" s="1">
        <v>88</v>
      </c>
      <c r="OL17" s="1">
        <f t="shared" si="148"/>
        <v>13</v>
      </c>
      <c r="OM17" s="1">
        <v>8.5</v>
      </c>
      <c r="ON17" s="1">
        <v>10</v>
      </c>
      <c r="OO17" s="1">
        <f t="shared" si="149"/>
        <v>13</v>
      </c>
      <c r="OP17" s="1">
        <v>100</v>
      </c>
      <c r="OQ17" s="1">
        <v>3</v>
      </c>
      <c r="OR17" s="1">
        <f t="shared" si="150"/>
        <v>110</v>
      </c>
      <c r="OS17" s="1">
        <v>103</v>
      </c>
      <c r="OT17" s="1">
        <f t="shared" si="151"/>
        <v>7</v>
      </c>
      <c r="OU17" s="1">
        <v>8.5</v>
      </c>
      <c r="OV17" s="1">
        <v>10</v>
      </c>
      <c r="OW17" s="1">
        <f t="shared" si="152"/>
        <v>7</v>
      </c>
      <c r="OX17" s="1">
        <v>100</v>
      </c>
      <c r="OY17" s="1">
        <v>0</v>
      </c>
      <c r="OZ17" s="1">
        <f t="shared" si="153"/>
        <v>107</v>
      </c>
      <c r="PA17" s="1">
        <v>100</v>
      </c>
      <c r="PB17" s="1">
        <f t="shared" si="154"/>
        <v>7</v>
      </c>
      <c r="PC17" s="1">
        <v>8.5</v>
      </c>
      <c r="PD17" s="1">
        <v>10</v>
      </c>
      <c r="PE17" s="1">
        <f t="shared" si="155"/>
        <v>7</v>
      </c>
      <c r="PF17" s="1">
        <v>90</v>
      </c>
      <c r="PG17" s="1">
        <v>4</v>
      </c>
      <c r="PH17" s="1">
        <f t="shared" si="156"/>
        <v>93</v>
      </c>
      <c r="PI17" s="1">
        <v>85</v>
      </c>
      <c r="PJ17" s="1">
        <f t="shared" si="157"/>
        <v>8</v>
      </c>
      <c r="PK17" s="1">
        <v>8.5</v>
      </c>
      <c r="PL17" s="1">
        <v>10</v>
      </c>
      <c r="PM17" s="1">
        <f t="shared" si="158"/>
        <v>8</v>
      </c>
      <c r="PN17" s="1">
        <v>100</v>
      </c>
      <c r="PO17" s="1">
        <v>0</v>
      </c>
      <c r="PP17" s="1">
        <f t="shared" si="159"/>
        <v>108</v>
      </c>
      <c r="PQ17" s="1">
        <v>108</v>
      </c>
      <c r="PR17" s="1">
        <f t="shared" si="160"/>
        <v>0</v>
      </c>
      <c r="PS17" s="1">
        <v>8.5</v>
      </c>
      <c r="PT17" s="1">
        <v>10</v>
      </c>
      <c r="PU17" s="1">
        <f t="shared" si="161"/>
        <v>0</v>
      </c>
      <c r="PV17" s="1">
        <v>100</v>
      </c>
      <c r="PW17" s="1">
        <v>3</v>
      </c>
      <c r="PX17" s="1">
        <f t="shared" si="162"/>
        <v>97</v>
      </c>
      <c r="PY17" s="1">
        <v>97</v>
      </c>
      <c r="PZ17" s="1">
        <f t="shared" si="163"/>
        <v>0</v>
      </c>
      <c r="QA17" s="1">
        <v>8.5</v>
      </c>
      <c r="QB17" s="1">
        <v>10</v>
      </c>
      <c r="QC17" s="1">
        <f t="shared" si="164"/>
        <v>0</v>
      </c>
      <c r="QD17" s="1">
        <v>100</v>
      </c>
      <c r="QE17" s="1">
        <v>0</v>
      </c>
      <c r="QF17" s="1">
        <f t="shared" si="165"/>
        <v>100</v>
      </c>
      <c r="QG17" s="1">
        <v>91</v>
      </c>
      <c r="QH17" s="1">
        <f t="shared" si="166"/>
        <v>9</v>
      </c>
      <c r="QI17" s="1">
        <v>8.5</v>
      </c>
      <c r="QJ17" s="1">
        <v>10</v>
      </c>
      <c r="QK17" s="1">
        <f t="shared" si="167"/>
        <v>9</v>
      </c>
      <c r="QL17" s="1">
        <v>115</v>
      </c>
      <c r="QM17" s="1">
        <v>0</v>
      </c>
      <c r="QN17" s="1">
        <f t="shared" si="168"/>
        <v>124</v>
      </c>
      <c r="QO17" s="1">
        <v>124</v>
      </c>
      <c r="QP17" s="1">
        <f t="shared" si="169"/>
        <v>0</v>
      </c>
      <c r="QQ17" s="1">
        <v>8.5</v>
      </c>
      <c r="QR17" s="1">
        <v>10</v>
      </c>
      <c r="QS17" s="1">
        <f t="shared" si="170"/>
        <v>0</v>
      </c>
      <c r="QT17" s="1">
        <v>90</v>
      </c>
      <c r="QU17" s="1">
        <v>1</v>
      </c>
      <c r="QV17" s="1">
        <f t="shared" si="171"/>
        <v>89</v>
      </c>
      <c r="QW17" s="1">
        <v>89</v>
      </c>
      <c r="QX17" s="1">
        <f t="shared" si="172"/>
        <v>0</v>
      </c>
      <c r="QY17" s="1">
        <v>8.5</v>
      </c>
      <c r="QZ17" s="1">
        <v>10</v>
      </c>
      <c r="RA17" s="1">
        <f t="shared" si="173"/>
        <v>0</v>
      </c>
      <c r="RB17" s="1">
        <v>90</v>
      </c>
      <c r="RC17" s="1">
        <v>0</v>
      </c>
      <c r="RD17" s="1">
        <f t="shared" si="174"/>
        <v>90</v>
      </c>
      <c r="RE17" s="1">
        <v>89</v>
      </c>
      <c r="RF17" s="1">
        <f t="shared" si="175"/>
        <v>1</v>
      </c>
      <c r="RG17" s="1">
        <v>8.5</v>
      </c>
      <c r="RH17" s="1">
        <v>10</v>
      </c>
      <c r="RI17" s="1">
        <f t="shared" si="176"/>
        <v>1</v>
      </c>
      <c r="RJ17" s="1">
        <v>98</v>
      </c>
      <c r="RK17" s="1">
        <v>0</v>
      </c>
      <c r="RL17" s="1">
        <f t="shared" si="177"/>
        <v>99</v>
      </c>
      <c r="RM17" s="1">
        <v>80</v>
      </c>
      <c r="RN17" s="1">
        <f t="shared" si="178"/>
        <v>19</v>
      </c>
      <c r="RO17" s="1">
        <v>8.5</v>
      </c>
      <c r="RP17" s="1">
        <v>10</v>
      </c>
      <c r="RQ17" s="1">
        <f t="shared" si="179"/>
        <v>19</v>
      </c>
      <c r="RR17" s="1">
        <v>90</v>
      </c>
      <c r="RS17" s="1">
        <v>2</v>
      </c>
      <c r="RT17" s="1">
        <f t="shared" si="180"/>
        <v>107</v>
      </c>
      <c r="RU17" s="1">
        <v>102</v>
      </c>
      <c r="RV17" s="1">
        <f t="shared" si="181"/>
        <v>5</v>
      </c>
      <c r="RW17" s="1">
        <v>8.5</v>
      </c>
      <c r="RX17" s="1">
        <v>10</v>
      </c>
      <c r="RY17" s="1">
        <f t="shared" si="182"/>
        <v>5</v>
      </c>
      <c r="RZ17" s="1">
        <v>100</v>
      </c>
      <c r="SA17" s="1">
        <v>2</v>
      </c>
      <c r="SB17" s="1">
        <f t="shared" si="183"/>
        <v>103</v>
      </c>
      <c r="SC17" s="1">
        <v>90</v>
      </c>
      <c r="SD17" s="1">
        <f t="shared" si="184"/>
        <v>13</v>
      </c>
      <c r="SE17" s="1">
        <v>8.5</v>
      </c>
      <c r="SF17" s="1">
        <v>10</v>
      </c>
      <c r="SG17" s="1">
        <f t="shared" si="185"/>
        <v>13</v>
      </c>
      <c r="SH17" s="1">
        <v>110</v>
      </c>
      <c r="SI17" s="1">
        <v>0</v>
      </c>
      <c r="SJ17" s="1">
        <f t="shared" si="186"/>
        <v>123</v>
      </c>
      <c r="SK17" s="1">
        <v>120</v>
      </c>
      <c r="SL17" s="1">
        <f t="shared" si="187"/>
        <v>3</v>
      </c>
      <c r="SM17" s="1">
        <v>8.5</v>
      </c>
      <c r="SN17" s="1">
        <v>10</v>
      </c>
      <c r="SO17" s="1">
        <f t="shared" si="188"/>
        <v>3</v>
      </c>
      <c r="SP17" s="1">
        <v>110</v>
      </c>
      <c r="SQ17" s="1">
        <v>0</v>
      </c>
      <c r="SR17" s="1">
        <f t="shared" si="189"/>
        <v>113</v>
      </c>
      <c r="SS17" s="1">
        <v>110</v>
      </c>
      <c r="ST17" s="1">
        <f t="shared" si="190"/>
        <v>3</v>
      </c>
      <c r="SU17" s="1">
        <v>8.5</v>
      </c>
      <c r="SV17" s="1">
        <v>10</v>
      </c>
      <c r="SW17" s="1">
        <f t="shared" si="191"/>
        <v>3</v>
      </c>
      <c r="SX17" s="1">
        <v>100</v>
      </c>
      <c r="SY17" s="1">
        <v>9</v>
      </c>
      <c r="SZ17" s="1">
        <f t="shared" si="192"/>
        <v>94</v>
      </c>
      <c r="TA17" s="1">
        <v>90</v>
      </c>
      <c r="TB17" s="1">
        <f t="shared" si="193"/>
        <v>4</v>
      </c>
      <c r="TC17" s="1">
        <v>8.5</v>
      </c>
      <c r="TD17" s="1">
        <v>10</v>
      </c>
      <c r="TE17" s="1">
        <f t="shared" si="194"/>
        <v>4</v>
      </c>
      <c r="TF17" s="1">
        <v>100</v>
      </c>
      <c r="TG17" s="1">
        <v>9</v>
      </c>
      <c r="TH17" s="1">
        <f t="shared" si="195"/>
        <v>95</v>
      </c>
      <c r="TI17" s="1">
        <v>90</v>
      </c>
      <c r="TJ17" s="1">
        <f t="shared" si="196"/>
        <v>5</v>
      </c>
      <c r="TK17" s="1">
        <v>8.5</v>
      </c>
      <c r="TL17" s="1">
        <v>10</v>
      </c>
      <c r="TM17" s="1">
        <f t="shared" si="197"/>
        <v>5</v>
      </c>
      <c r="TN17" s="1">
        <v>100</v>
      </c>
      <c r="TO17" s="1">
        <v>0</v>
      </c>
      <c r="TP17" s="1">
        <f t="shared" si="198"/>
        <v>105</v>
      </c>
      <c r="TQ17" s="1">
        <v>105</v>
      </c>
      <c r="TR17" s="1">
        <f t="shared" si="199"/>
        <v>0</v>
      </c>
      <c r="TS17" s="1">
        <v>8.5</v>
      </c>
      <c r="TT17" s="1">
        <v>10</v>
      </c>
      <c r="TU17" s="1">
        <f t="shared" si="200"/>
        <v>0</v>
      </c>
      <c r="TV17" s="1">
        <v>100</v>
      </c>
      <c r="TW17" s="1">
        <v>0</v>
      </c>
      <c r="TX17" s="1">
        <f t="shared" si="201"/>
        <v>100</v>
      </c>
      <c r="TY17" s="1">
        <v>80</v>
      </c>
      <c r="TZ17" s="1">
        <f t="shared" si="202"/>
        <v>20</v>
      </c>
      <c r="UA17" s="1">
        <v>8.5</v>
      </c>
      <c r="UB17" s="1">
        <v>10</v>
      </c>
      <c r="UC17" s="1">
        <f t="shared" si="203"/>
        <v>20</v>
      </c>
      <c r="UD17" s="1">
        <v>98</v>
      </c>
      <c r="UE17" s="1">
        <v>9</v>
      </c>
      <c r="UF17" s="1">
        <f t="shared" si="204"/>
        <v>109</v>
      </c>
      <c r="UG17" s="1">
        <v>105</v>
      </c>
      <c r="UH17" s="1">
        <f t="shared" si="205"/>
        <v>4</v>
      </c>
      <c r="UI17" s="1">
        <v>8.5</v>
      </c>
      <c r="UJ17" s="1">
        <v>10</v>
      </c>
      <c r="UK17" s="1">
        <f t="shared" si="206"/>
        <v>4</v>
      </c>
      <c r="UL17" s="1">
        <v>100</v>
      </c>
      <c r="UM17" s="1">
        <v>2</v>
      </c>
      <c r="UN17" s="1">
        <f t="shared" si="207"/>
        <v>102</v>
      </c>
      <c r="UO17" s="1">
        <v>90</v>
      </c>
      <c r="UP17" s="1">
        <f t="shared" si="208"/>
        <v>12</v>
      </c>
      <c r="UQ17" s="1">
        <v>8.5</v>
      </c>
      <c r="UR17" s="1">
        <v>10</v>
      </c>
      <c r="US17" s="1">
        <f t="shared" si="209"/>
        <v>12</v>
      </c>
      <c r="UT17" s="1">
        <v>100</v>
      </c>
      <c r="UU17" s="1">
        <v>0</v>
      </c>
      <c r="UV17" s="1">
        <f t="shared" si="210"/>
        <v>112</v>
      </c>
      <c r="UW17" s="1">
        <v>100</v>
      </c>
      <c r="UX17" s="1">
        <f t="shared" si="211"/>
        <v>12</v>
      </c>
      <c r="UY17" s="1">
        <v>8.5</v>
      </c>
      <c r="UZ17" s="1">
        <v>10</v>
      </c>
      <c r="VA17" s="1">
        <f t="shared" si="212"/>
        <v>12</v>
      </c>
      <c r="VB17" s="1">
        <v>90</v>
      </c>
      <c r="VC17" s="1">
        <v>3</v>
      </c>
      <c r="VD17" s="1">
        <f t="shared" si="213"/>
        <v>99</v>
      </c>
      <c r="VE17" s="1">
        <v>99</v>
      </c>
      <c r="VF17" s="1">
        <f t="shared" si="214"/>
        <v>0</v>
      </c>
      <c r="VG17" s="1">
        <v>8.5</v>
      </c>
      <c r="VH17" s="1">
        <v>10</v>
      </c>
      <c r="VI17" s="1">
        <f t="shared" si="215"/>
        <v>0</v>
      </c>
      <c r="VJ17" s="1">
        <v>100</v>
      </c>
      <c r="VK17" s="1">
        <v>3</v>
      </c>
      <c r="VL17" s="1">
        <f t="shared" si="216"/>
        <v>97</v>
      </c>
      <c r="VM17" s="1">
        <v>97</v>
      </c>
      <c r="VN17" s="1">
        <f t="shared" si="217"/>
        <v>0</v>
      </c>
      <c r="VO17" s="1">
        <v>8.5</v>
      </c>
      <c r="VP17" s="1">
        <v>10</v>
      </c>
      <c r="VQ17" s="1">
        <f t="shared" si="218"/>
        <v>0</v>
      </c>
      <c r="VR17" s="1">
        <v>100</v>
      </c>
      <c r="VS17" s="1">
        <v>0</v>
      </c>
      <c r="VT17" s="1">
        <f t="shared" si="219"/>
        <v>100</v>
      </c>
      <c r="VU17" s="1">
        <v>98</v>
      </c>
      <c r="VV17" s="1">
        <f t="shared" si="220"/>
        <v>2</v>
      </c>
      <c r="VW17" s="1">
        <v>8.5</v>
      </c>
      <c r="VX17" s="1">
        <v>10</v>
      </c>
      <c r="VY17" s="1">
        <f t="shared" si="221"/>
        <v>2</v>
      </c>
      <c r="VZ17" s="1">
        <v>110</v>
      </c>
      <c r="WA17" s="1">
        <v>4</v>
      </c>
      <c r="WB17" s="1">
        <f t="shared" si="222"/>
        <v>108</v>
      </c>
      <c r="WC17" s="1">
        <v>105</v>
      </c>
      <c r="WD17" s="1">
        <f t="shared" si="223"/>
        <v>3</v>
      </c>
      <c r="WE17" s="1">
        <v>8.5</v>
      </c>
      <c r="WF17" s="1">
        <v>10</v>
      </c>
      <c r="WG17" s="1">
        <f t="shared" si="224"/>
        <v>3</v>
      </c>
      <c r="WH17" s="1">
        <v>95</v>
      </c>
      <c r="WI17" s="1">
        <v>3</v>
      </c>
      <c r="WJ17" s="1">
        <f t="shared" si="225"/>
        <v>95</v>
      </c>
      <c r="WK17" s="1">
        <v>89</v>
      </c>
      <c r="WL17" s="1">
        <f t="shared" si="226"/>
        <v>6</v>
      </c>
      <c r="WM17" s="1">
        <v>8.5</v>
      </c>
      <c r="WN17" s="1">
        <v>10</v>
      </c>
      <c r="WO17" s="1">
        <f t="shared" si="227"/>
        <v>6</v>
      </c>
      <c r="WP17" s="1">
        <v>100</v>
      </c>
      <c r="WQ17" s="1">
        <v>0</v>
      </c>
      <c r="WR17" s="1">
        <f t="shared" si="228"/>
        <v>106</v>
      </c>
      <c r="WS17" s="1">
        <v>92</v>
      </c>
      <c r="WT17" s="1">
        <f t="shared" si="229"/>
        <v>14</v>
      </c>
      <c r="WU17" s="1">
        <v>8.5</v>
      </c>
      <c r="WV17" s="1">
        <v>10</v>
      </c>
      <c r="WW17" s="1">
        <f t="shared" si="230"/>
        <v>14</v>
      </c>
      <c r="WX17" s="1">
        <v>90</v>
      </c>
      <c r="WY17" s="1">
        <v>3</v>
      </c>
      <c r="WZ17" s="1">
        <f t="shared" si="231"/>
        <v>101</v>
      </c>
      <c r="XA17" s="1">
        <v>101</v>
      </c>
      <c r="XB17" s="1">
        <f t="shared" si="232"/>
        <v>0</v>
      </c>
      <c r="XC17" s="1">
        <v>8.5</v>
      </c>
      <c r="XD17" s="1">
        <v>10</v>
      </c>
      <c r="XE17" s="1">
        <f t="shared" si="233"/>
        <v>0</v>
      </c>
      <c r="XF17" s="1">
        <v>109</v>
      </c>
      <c r="XG17" s="1">
        <v>0</v>
      </c>
      <c r="XH17" s="1">
        <f t="shared" si="234"/>
        <v>109</v>
      </c>
      <c r="XI17" s="1">
        <v>108</v>
      </c>
      <c r="XJ17" s="1">
        <f t="shared" si="235"/>
        <v>1</v>
      </c>
      <c r="XK17" s="1">
        <v>8.5</v>
      </c>
      <c r="XL17" s="1">
        <v>10</v>
      </c>
      <c r="XM17" s="1">
        <f t="shared" si="236"/>
        <v>1</v>
      </c>
      <c r="XN17" s="1">
        <v>97</v>
      </c>
      <c r="XO17" s="1">
        <v>4</v>
      </c>
      <c r="XP17" s="1">
        <f t="shared" si="237"/>
        <v>94</v>
      </c>
      <c r="XQ17" s="1">
        <v>79</v>
      </c>
      <c r="XR17" s="1">
        <f t="shared" si="238"/>
        <v>15</v>
      </c>
    </row>
    <row r="18" spans="1:642" x14ac:dyDescent="0.35">
      <c r="A18">
        <f t="shared" si="239"/>
        <v>16</v>
      </c>
      <c r="B18" t="s">
        <v>19</v>
      </c>
      <c r="C18" s="1">
        <v>28</v>
      </c>
      <c r="D18" s="1">
        <v>35</v>
      </c>
      <c r="E18" s="1">
        <v>4</v>
      </c>
      <c r="F18" s="1">
        <v>10</v>
      </c>
      <c r="G18" s="1">
        <v>0</v>
      </c>
      <c r="H18" s="1">
        <f t="shared" si="0"/>
        <v>14</v>
      </c>
      <c r="I18" s="1">
        <v>11</v>
      </c>
      <c r="J18" s="1">
        <f t="shared" si="1"/>
        <v>3</v>
      </c>
      <c r="K18" s="1">
        <v>28</v>
      </c>
      <c r="L18" s="1">
        <v>35</v>
      </c>
      <c r="M18" s="1">
        <f t="shared" si="2"/>
        <v>3</v>
      </c>
      <c r="N18" s="1">
        <v>10</v>
      </c>
      <c r="O18" s="1">
        <v>1</v>
      </c>
      <c r="P18" s="1">
        <f t="shared" si="3"/>
        <v>12</v>
      </c>
      <c r="Q18" s="1">
        <v>10</v>
      </c>
      <c r="R18" s="1">
        <f t="shared" si="4"/>
        <v>2</v>
      </c>
      <c r="S18" s="1">
        <v>28</v>
      </c>
      <c r="T18" s="1">
        <v>35</v>
      </c>
      <c r="U18" s="1">
        <f t="shared" si="5"/>
        <v>2</v>
      </c>
      <c r="V18" s="1">
        <v>15</v>
      </c>
      <c r="W18" s="1">
        <v>1</v>
      </c>
      <c r="X18" s="1">
        <f t="shared" si="6"/>
        <v>16</v>
      </c>
      <c r="Y18" s="1">
        <v>14</v>
      </c>
      <c r="Z18" s="1">
        <f t="shared" si="7"/>
        <v>2</v>
      </c>
      <c r="AA18" s="1">
        <v>28</v>
      </c>
      <c r="AB18" s="1">
        <v>35</v>
      </c>
      <c r="AC18" s="1">
        <f t="shared" si="8"/>
        <v>2</v>
      </c>
      <c r="AD18" s="1">
        <v>10</v>
      </c>
      <c r="AE18" s="1">
        <v>0</v>
      </c>
      <c r="AF18" s="1">
        <f t="shared" si="9"/>
        <v>12</v>
      </c>
      <c r="AG18" s="1">
        <v>10</v>
      </c>
      <c r="AH18" s="1">
        <f t="shared" si="10"/>
        <v>2</v>
      </c>
      <c r="AI18" s="1">
        <v>28</v>
      </c>
      <c r="AJ18" s="1">
        <v>35</v>
      </c>
      <c r="AK18" s="1">
        <f t="shared" si="11"/>
        <v>2</v>
      </c>
      <c r="AL18" s="1">
        <v>10</v>
      </c>
      <c r="AM18" s="1">
        <v>0</v>
      </c>
      <c r="AN18" s="1">
        <f t="shared" si="12"/>
        <v>12</v>
      </c>
      <c r="AO18" s="1">
        <v>7</v>
      </c>
      <c r="AP18" s="1">
        <f t="shared" si="13"/>
        <v>5</v>
      </c>
      <c r="AQ18" s="1">
        <v>28</v>
      </c>
      <c r="AR18" s="1">
        <v>35</v>
      </c>
      <c r="AS18" s="1">
        <f t="shared" si="14"/>
        <v>5</v>
      </c>
      <c r="AT18" s="1">
        <v>10</v>
      </c>
      <c r="AU18" s="1">
        <v>0</v>
      </c>
      <c r="AV18" s="1">
        <f t="shared" si="15"/>
        <v>15</v>
      </c>
      <c r="AW18" s="1">
        <v>13</v>
      </c>
      <c r="AX18" s="1">
        <f t="shared" si="16"/>
        <v>2</v>
      </c>
      <c r="AY18" s="1">
        <v>28</v>
      </c>
      <c r="AZ18" s="1">
        <v>35</v>
      </c>
      <c r="BA18" s="1">
        <f t="shared" si="17"/>
        <v>2</v>
      </c>
      <c r="BB18" s="1">
        <v>10</v>
      </c>
      <c r="BC18" s="1">
        <v>1</v>
      </c>
      <c r="BD18" s="1">
        <f t="shared" si="18"/>
        <v>11</v>
      </c>
      <c r="BE18" s="1">
        <v>10</v>
      </c>
      <c r="BF18" s="1">
        <f t="shared" si="19"/>
        <v>1</v>
      </c>
      <c r="BG18" s="1">
        <v>28</v>
      </c>
      <c r="BH18" s="1">
        <v>35</v>
      </c>
      <c r="BI18" s="1">
        <f t="shared" si="20"/>
        <v>1</v>
      </c>
      <c r="BJ18" s="1">
        <v>10</v>
      </c>
      <c r="BK18" s="1">
        <v>0</v>
      </c>
      <c r="BL18" s="1">
        <f t="shared" si="21"/>
        <v>11</v>
      </c>
      <c r="BM18" s="1">
        <v>10</v>
      </c>
      <c r="BN18" s="1">
        <f t="shared" si="22"/>
        <v>1</v>
      </c>
      <c r="BO18" s="1">
        <v>28</v>
      </c>
      <c r="BP18" s="1">
        <v>35</v>
      </c>
      <c r="BQ18" s="1">
        <f t="shared" si="23"/>
        <v>1</v>
      </c>
      <c r="BR18" s="1">
        <v>15</v>
      </c>
      <c r="BS18" s="1">
        <v>0</v>
      </c>
      <c r="BT18" s="1">
        <f t="shared" si="24"/>
        <v>16</v>
      </c>
      <c r="BU18" s="1">
        <v>14</v>
      </c>
      <c r="BV18" s="1">
        <f t="shared" si="25"/>
        <v>2</v>
      </c>
      <c r="BW18" s="1">
        <v>29</v>
      </c>
      <c r="BX18" s="1">
        <v>35</v>
      </c>
      <c r="BY18" s="1">
        <f t="shared" si="26"/>
        <v>2</v>
      </c>
      <c r="BZ18" s="1">
        <v>15</v>
      </c>
      <c r="CA18" s="1">
        <v>0</v>
      </c>
      <c r="CB18" s="1">
        <f t="shared" si="27"/>
        <v>17</v>
      </c>
      <c r="CC18" s="1">
        <v>14</v>
      </c>
      <c r="CD18" s="1">
        <f t="shared" si="28"/>
        <v>3</v>
      </c>
      <c r="CE18" s="1">
        <v>29</v>
      </c>
      <c r="CF18" s="1">
        <v>35</v>
      </c>
      <c r="CG18" s="1">
        <f t="shared" si="29"/>
        <v>3</v>
      </c>
      <c r="CH18" s="1">
        <v>10</v>
      </c>
      <c r="CI18" s="1">
        <v>1</v>
      </c>
      <c r="CJ18" s="1">
        <f t="shared" si="30"/>
        <v>12</v>
      </c>
      <c r="CK18" s="1">
        <v>10</v>
      </c>
      <c r="CL18" s="1">
        <f t="shared" si="31"/>
        <v>2</v>
      </c>
      <c r="CM18" s="1">
        <v>29</v>
      </c>
      <c r="CN18" s="1">
        <v>35</v>
      </c>
      <c r="CO18" s="1">
        <f t="shared" si="32"/>
        <v>2</v>
      </c>
      <c r="CP18" s="1">
        <v>10</v>
      </c>
      <c r="CQ18" s="1">
        <v>0</v>
      </c>
      <c r="CR18" s="1">
        <f t="shared" si="33"/>
        <v>12</v>
      </c>
      <c r="CS18" s="1">
        <v>10</v>
      </c>
      <c r="CT18" s="1">
        <f t="shared" si="34"/>
        <v>2</v>
      </c>
      <c r="CU18" s="1">
        <v>29</v>
      </c>
      <c r="CV18" s="1">
        <v>35</v>
      </c>
      <c r="CW18" s="1">
        <f t="shared" si="35"/>
        <v>2</v>
      </c>
      <c r="CX18" s="1">
        <v>10</v>
      </c>
      <c r="CY18" s="1">
        <v>0</v>
      </c>
      <c r="CZ18" s="1">
        <f t="shared" si="36"/>
        <v>12</v>
      </c>
      <c r="DA18" s="1">
        <v>11</v>
      </c>
      <c r="DB18" s="1">
        <f t="shared" si="37"/>
        <v>1</v>
      </c>
      <c r="DC18" s="1">
        <v>29</v>
      </c>
      <c r="DD18" s="1">
        <v>35</v>
      </c>
      <c r="DE18" s="1">
        <f t="shared" si="38"/>
        <v>1</v>
      </c>
      <c r="DF18" s="1">
        <v>11</v>
      </c>
      <c r="DG18" s="1">
        <v>0</v>
      </c>
      <c r="DH18" s="1">
        <f t="shared" si="39"/>
        <v>12</v>
      </c>
      <c r="DI18" s="1">
        <v>11</v>
      </c>
      <c r="DJ18" s="1">
        <f t="shared" si="40"/>
        <v>1</v>
      </c>
      <c r="DK18" s="1">
        <v>29</v>
      </c>
      <c r="DL18" s="1">
        <v>35</v>
      </c>
      <c r="DM18" s="1">
        <f t="shared" si="41"/>
        <v>1</v>
      </c>
      <c r="DN18" s="1">
        <v>10</v>
      </c>
      <c r="DO18" s="1">
        <v>0</v>
      </c>
      <c r="DP18" s="1">
        <f t="shared" si="42"/>
        <v>11</v>
      </c>
      <c r="DQ18" s="1">
        <v>10</v>
      </c>
      <c r="DR18" s="1">
        <f t="shared" si="43"/>
        <v>1</v>
      </c>
      <c r="DS18" s="1">
        <v>29</v>
      </c>
      <c r="DT18" s="1">
        <v>35</v>
      </c>
      <c r="DU18" s="1">
        <f t="shared" si="44"/>
        <v>1</v>
      </c>
      <c r="DV18" s="1">
        <v>10</v>
      </c>
      <c r="DW18" s="1">
        <v>0</v>
      </c>
      <c r="DX18" s="1">
        <f t="shared" si="45"/>
        <v>11</v>
      </c>
      <c r="DY18" s="1">
        <v>10</v>
      </c>
      <c r="DZ18" s="1">
        <f t="shared" si="46"/>
        <v>1</v>
      </c>
      <c r="EA18" s="1">
        <v>29</v>
      </c>
      <c r="EB18" s="1">
        <v>35</v>
      </c>
      <c r="EC18" s="1">
        <f t="shared" si="47"/>
        <v>1</v>
      </c>
      <c r="ED18" s="1">
        <v>12</v>
      </c>
      <c r="EE18" s="1">
        <v>0</v>
      </c>
      <c r="EF18" s="1">
        <f t="shared" si="48"/>
        <v>13</v>
      </c>
      <c r="EG18" s="1">
        <v>10</v>
      </c>
      <c r="EH18" s="1">
        <f t="shared" si="49"/>
        <v>3</v>
      </c>
      <c r="EI18" s="1">
        <v>29</v>
      </c>
      <c r="EJ18" s="1">
        <v>35</v>
      </c>
      <c r="EK18" s="1">
        <f t="shared" si="50"/>
        <v>3</v>
      </c>
      <c r="EL18" s="1">
        <v>10</v>
      </c>
      <c r="EM18" s="1">
        <v>0</v>
      </c>
      <c r="EN18" s="1">
        <f t="shared" si="51"/>
        <v>13</v>
      </c>
      <c r="EO18" s="1">
        <v>8</v>
      </c>
      <c r="EP18" s="1">
        <f t="shared" si="52"/>
        <v>5</v>
      </c>
      <c r="EQ18" s="1">
        <v>29</v>
      </c>
      <c r="ER18" s="1">
        <v>35</v>
      </c>
      <c r="ES18" s="1">
        <f t="shared" si="53"/>
        <v>5</v>
      </c>
      <c r="ET18" s="1">
        <v>10</v>
      </c>
      <c r="EU18" s="1">
        <v>0</v>
      </c>
      <c r="EV18" s="1">
        <f t="shared" si="54"/>
        <v>15</v>
      </c>
      <c r="EW18" s="1">
        <v>13</v>
      </c>
      <c r="EX18" s="1">
        <f t="shared" si="55"/>
        <v>2</v>
      </c>
      <c r="EY18" s="1">
        <v>30</v>
      </c>
      <c r="EZ18" s="1">
        <v>40</v>
      </c>
      <c r="FA18" s="1">
        <f t="shared" si="56"/>
        <v>2</v>
      </c>
      <c r="FB18" s="1">
        <v>10</v>
      </c>
      <c r="FC18" s="1">
        <v>0</v>
      </c>
      <c r="FD18" s="1">
        <f t="shared" si="57"/>
        <v>12</v>
      </c>
      <c r="FE18" s="1">
        <v>12</v>
      </c>
      <c r="FF18" s="1">
        <f t="shared" si="58"/>
        <v>0</v>
      </c>
      <c r="FG18" s="1">
        <v>30</v>
      </c>
      <c r="FH18" s="1">
        <v>40</v>
      </c>
      <c r="FI18" s="1">
        <f t="shared" si="59"/>
        <v>0</v>
      </c>
      <c r="FJ18" s="1">
        <v>15</v>
      </c>
      <c r="FK18" s="1">
        <v>0</v>
      </c>
      <c r="FL18" s="1">
        <f t="shared" si="60"/>
        <v>15</v>
      </c>
      <c r="FM18" s="1">
        <v>14</v>
      </c>
      <c r="FN18" s="1">
        <f t="shared" si="61"/>
        <v>1</v>
      </c>
      <c r="FO18" s="1">
        <v>30</v>
      </c>
      <c r="FP18" s="1">
        <v>40</v>
      </c>
      <c r="FQ18" s="1">
        <f t="shared" si="62"/>
        <v>1</v>
      </c>
      <c r="FR18" s="1">
        <v>10</v>
      </c>
      <c r="FS18" s="1">
        <v>0</v>
      </c>
      <c r="FT18" s="1">
        <f t="shared" si="63"/>
        <v>11</v>
      </c>
      <c r="FU18" s="1">
        <v>8</v>
      </c>
      <c r="FV18" s="1">
        <f t="shared" si="64"/>
        <v>3</v>
      </c>
      <c r="FW18" s="1">
        <v>30</v>
      </c>
      <c r="FX18" s="1">
        <v>40</v>
      </c>
      <c r="FY18" s="1">
        <f t="shared" si="65"/>
        <v>3</v>
      </c>
      <c r="FZ18" s="1">
        <v>10</v>
      </c>
      <c r="GA18" s="1">
        <v>0</v>
      </c>
      <c r="GB18" s="1">
        <f t="shared" si="66"/>
        <v>13</v>
      </c>
      <c r="GC18" s="1">
        <v>11</v>
      </c>
      <c r="GD18" s="1">
        <f t="shared" si="67"/>
        <v>2</v>
      </c>
      <c r="GE18" s="1">
        <v>30</v>
      </c>
      <c r="GF18" s="1">
        <v>40</v>
      </c>
      <c r="GG18" s="1">
        <f t="shared" si="68"/>
        <v>2</v>
      </c>
      <c r="GH18" s="1">
        <v>10</v>
      </c>
      <c r="GI18" s="1">
        <v>0</v>
      </c>
      <c r="GJ18" s="1">
        <f t="shared" si="69"/>
        <v>12</v>
      </c>
      <c r="GK18" s="1">
        <v>12</v>
      </c>
      <c r="GL18" s="1">
        <f t="shared" si="70"/>
        <v>0</v>
      </c>
      <c r="GM18" s="1">
        <v>30</v>
      </c>
      <c r="GN18" s="1">
        <v>40</v>
      </c>
      <c r="GO18" s="1">
        <f t="shared" si="71"/>
        <v>0</v>
      </c>
      <c r="GP18" s="1">
        <v>13</v>
      </c>
      <c r="GQ18" s="1">
        <v>0</v>
      </c>
      <c r="GR18" s="1">
        <f t="shared" si="72"/>
        <v>13</v>
      </c>
      <c r="GS18" s="1">
        <v>10</v>
      </c>
      <c r="GT18" s="1">
        <f t="shared" si="73"/>
        <v>3</v>
      </c>
      <c r="GU18" s="1">
        <v>30</v>
      </c>
      <c r="GV18" s="1">
        <v>40</v>
      </c>
      <c r="GW18" s="1">
        <f t="shared" si="74"/>
        <v>3</v>
      </c>
      <c r="GX18" s="1">
        <v>10</v>
      </c>
      <c r="GY18" s="1">
        <v>0</v>
      </c>
      <c r="GZ18" s="1">
        <f t="shared" si="75"/>
        <v>13</v>
      </c>
      <c r="HA18" s="1">
        <v>9</v>
      </c>
      <c r="HB18" s="1">
        <f t="shared" si="76"/>
        <v>4</v>
      </c>
      <c r="HC18" s="1">
        <v>30</v>
      </c>
      <c r="HD18" s="1">
        <v>40</v>
      </c>
      <c r="HE18" s="1">
        <f t="shared" si="77"/>
        <v>4</v>
      </c>
      <c r="HF18" s="1">
        <v>14</v>
      </c>
      <c r="HG18" s="1">
        <v>0</v>
      </c>
      <c r="HH18" s="1">
        <f t="shared" si="78"/>
        <v>18</v>
      </c>
      <c r="HI18" s="1">
        <v>15</v>
      </c>
      <c r="HJ18" s="1">
        <f t="shared" si="79"/>
        <v>3</v>
      </c>
      <c r="HK18" s="1">
        <v>30</v>
      </c>
      <c r="HL18" s="1">
        <v>40</v>
      </c>
      <c r="HM18" s="1">
        <f t="shared" si="80"/>
        <v>3</v>
      </c>
      <c r="HN18" s="1">
        <v>10</v>
      </c>
      <c r="HO18" s="1">
        <v>0</v>
      </c>
      <c r="HP18" s="1">
        <f t="shared" si="81"/>
        <v>13</v>
      </c>
      <c r="HQ18" s="1">
        <v>10</v>
      </c>
      <c r="HR18" s="1">
        <f t="shared" si="82"/>
        <v>3</v>
      </c>
      <c r="HS18" s="1">
        <v>29</v>
      </c>
      <c r="HT18" s="1">
        <v>40</v>
      </c>
      <c r="HU18" s="1">
        <f t="shared" si="83"/>
        <v>3</v>
      </c>
      <c r="HV18" s="1">
        <v>10</v>
      </c>
      <c r="HW18" s="1">
        <v>0</v>
      </c>
      <c r="HX18" s="1">
        <f t="shared" si="84"/>
        <v>13</v>
      </c>
      <c r="HY18" s="1">
        <v>10</v>
      </c>
      <c r="HZ18" s="1">
        <f t="shared" si="85"/>
        <v>3</v>
      </c>
      <c r="IA18" s="1">
        <v>29</v>
      </c>
      <c r="IB18" s="1">
        <v>40</v>
      </c>
      <c r="IC18" s="1">
        <f t="shared" si="86"/>
        <v>3</v>
      </c>
      <c r="ID18" s="1">
        <v>12</v>
      </c>
      <c r="IE18" s="1">
        <v>0</v>
      </c>
      <c r="IF18" s="1">
        <f t="shared" si="87"/>
        <v>15</v>
      </c>
      <c r="IG18" s="1">
        <v>13</v>
      </c>
      <c r="IH18" s="1">
        <f t="shared" si="88"/>
        <v>2</v>
      </c>
      <c r="II18" s="1">
        <v>29</v>
      </c>
      <c r="IJ18" s="1">
        <v>40</v>
      </c>
      <c r="IK18" s="1">
        <f t="shared" si="89"/>
        <v>2</v>
      </c>
      <c r="IL18" s="1">
        <v>12</v>
      </c>
      <c r="IM18" s="1">
        <v>0</v>
      </c>
      <c r="IN18" s="1">
        <f t="shared" si="90"/>
        <v>14</v>
      </c>
      <c r="IO18" s="1">
        <v>13</v>
      </c>
      <c r="IP18" s="1">
        <f t="shared" si="91"/>
        <v>1</v>
      </c>
      <c r="IQ18" s="1">
        <v>29</v>
      </c>
      <c r="IR18" s="1">
        <v>40</v>
      </c>
      <c r="IS18" s="1">
        <f t="shared" si="92"/>
        <v>1</v>
      </c>
      <c r="IT18" s="1">
        <v>12</v>
      </c>
      <c r="IU18" s="1">
        <v>0</v>
      </c>
      <c r="IV18" s="1">
        <f t="shared" si="93"/>
        <v>13</v>
      </c>
      <c r="IW18" s="1">
        <v>10</v>
      </c>
      <c r="IX18" s="1">
        <f t="shared" si="94"/>
        <v>3</v>
      </c>
      <c r="IY18" s="1">
        <v>29</v>
      </c>
      <c r="IZ18" s="1">
        <v>40</v>
      </c>
      <c r="JA18" s="1">
        <f t="shared" si="95"/>
        <v>3</v>
      </c>
      <c r="JB18" s="1">
        <v>15</v>
      </c>
      <c r="JC18" s="1">
        <v>0</v>
      </c>
      <c r="JD18" s="1">
        <f t="shared" si="96"/>
        <v>18</v>
      </c>
      <c r="JE18" s="1">
        <v>17</v>
      </c>
      <c r="JF18" s="1">
        <f t="shared" si="97"/>
        <v>1</v>
      </c>
      <c r="JG18" s="1">
        <v>29</v>
      </c>
      <c r="JH18" s="1">
        <v>40</v>
      </c>
      <c r="JI18" s="1">
        <f t="shared" si="98"/>
        <v>1</v>
      </c>
      <c r="JJ18" s="1">
        <v>13</v>
      </c>
      <c r="JK18" s="1">
        <v>0</v>
      </c>
      <c r="JL18" s="1">
        <f t="shared" si="99"/>
        <v>14</v>
      </c>
      <c r="JM18" s="1">
        <v>11</v>
      </c>
      <c r="JN18" s="1">
        <f t="shared" si="100"/>
        <v>3</v>
      </c>
      <c r="JO18" s="1">
        <v>29</v>
      </c>
      <c r="JP18" s="1">
        <v>40</v>
      </c>
      <c r="JQ18" s="1">
        <f t="shared" si="101"/>
        <v>3</v>
      </c>
      <c r="JR18" s="1">
        <v>10</v>
      </c>
      <c r="JS18" s="1">
        <v>0</v>
      </c>
      <c r="JT18" s="1">
        <f t="shared" si="102"/>
        <v>13</v>
      </c>
      <c r="JU18" s="1">
        <v>10</v>
      </c>
      <c r="JV18" s="1">
        <f t="shared" si="103"/>
        <v>3</v>
      </c>
      <c r="JW18" s="1">
        <v>29</v>
      </c>
      <c r="JX18" s="1">
        <v>40</v>
      </c>
      <c r="JY18" s="1">
        <f t="shared" si="104"/>
        <v>3</v>
      </c>
      <c r="JZ18" s="1">
        <v>11</v>
      </c>
      <c r="KA18" s="1">
        <v>0</v>
      </c>
      <c r="KB18" s="1">
        <f t="shared" si="105"/>
        <v>14</v>
      </c>
      <c r="KC18" s="1">
        <v>12</v>
      </c>
      <c r="KD18" s="1">
        <f t="shared" si="106"/>
        <v>2</v>
      </c>
      <c r="KE18" s="1">
        <v>29</v>
      </c>
      <c r="KF18" s="1">
        <v>40</v>
      </c>
      <c r="KG18" s="1">
        <f t="shared" si="107"/>
        <v>2</v>
      </c>
      <c r="KH18" s="1">
        <v>12</v>
      </c>
      <c r="KI18" s="1">
        <v>0</v>
      </c>
      <c r="KJ18" s="1">
        <f t="shared" si="108"/>
        <v>14</v>
      </c>
      <c r="KK18" s="1">
        <v>13</v>
      </c>
      <c r="KL18" s="1">
        <f t="shared" si="109"/>
        <v>1</v>
      </c>
      <c r="KM18" s="1">
        <v>29</v>
      </c>
      <c r="KN18" s="1">
        <v>40</v>
      </c>
      <c r="KO18" s="1">
        <f t="shared" si="110"/>
        <v>1</v>
      </c>
      <c r="KP18" s="1">
        <v>10</v>
      </c>
      <c r="KQ18" s="1">
        <v>0</v>
      </c>
      <c r="KR18" s="1">
        <f t="shared" si="111"/>
        <v>11</v>
      </c>
      <c r="KS18" s="1">
        <v>10</v>
      </c>
      <c r="KT18" s="1">
        <f t="shared" si="112"/>
        <v>1</v>
      </c>
      <c r="KU18" s="1">
        <v>29</v>
      </c>
      <c r="KV18" s="1">
        <v>40</v>
      </c>
      <c r="KW18" s="1">
        <f t="shared" si="113"/>
        <v>1</v>
      </c>
      <c r="KX18" s="1">
        <v>16</v>
      </c>
      <c r="KY18" s="1">
        <v>0</v>
      </c>
      <c r="KZ18" s="1">
        <f t="shared" si="114"/>
        <v>17</v>
      </c>
      <c r="LA18" s="1">
        <v>16</v>
      </c>
      <c r="LB18" s="1">
        <f t="shared" si="115"/>
        <v>1</v>
      </c>
      <c r="LC18" s="1">
        <v>29</v>
      </c>
      <c r="LD18" s="1">
        <v>40</v>
      </c>
      <c r="LE18" s="1">
        <f t="shared" si="116"/>
        <v>1</v>
      </c>
      <c r="LF18" s="1">
        <v>12</v>
      </c>
      <c r="LG18" s="1">
        <v>0</v>
      </c>
      <c r="LH18" s="1">
        <f t="shared" si="117"/>
        <v>13</v>
      </c>
      <c r="LI18" s="1">
        <v>11</v>
      </c>
      <c r="LJ18" s="1">
        <f t="shared" si="118"/>
        <v>2</v>
      </c>
      <c r="LK18" s="1">
        <v>29</v>
      </c>
      <c r="LL18" s="1">
        <v>40</v>
      </c>
      <c r="LM18" s="1">
        <f t="shared" si="119"/>
        <v>2</v>
      </c>
      <c r="LN18" s="1">
        <v>10</v>
      </c>
      <c r="LO18" s="1">
        <v>0</v>
      </c>
      <c r="LP18" s="1">
        <f t="shared" si="120"/>
        <v>12</v>
      </c>
      <c r="LQ18" s="1">
        <v>10</v>
      </c>
      <c r="LR18" s="1">
        <f t="shared" si="121"/>
        <v>2</v>
      </c>
      <c r="LS18" s="1">
        <v>29</v>
      </c>
      <c r="LT18" s="1">
        <v>40</v>
      </c>
      <c r="LU18" s="1">
        <f t="shared" si="122"/>
        <v>2</v>
      </c>
      <c r="LV18" s="1">
        <v>10</v>
      </c>
      <c r="LW18" s="1">
        <v>0</v>
      </c>
      <c r="LX18" s="1">
        <f t="shared" si="123"/>
        <v>12</v>
      </c>
      <c r="LY18" s="1">
        <v>9</v>
      </c>
      <c r="LZ18" s="1">
        <f t="shared" si="124"/>
        <v>3</v>
      </c>
      <c r="MA18" s="1">
        <v>29</v>
      </c>
      <c r="MB18" s="1">
        <v>40</v>
      </c>
      <c r="MC18" s="1">
        <f t="shared" si="125"/>
        <v>3</v>
      </c>
      <c r="MD18" s="1">
        <v>10</v>
      </c>
      <c r="ME18" s="1">
        <v>0</v>
      </c>
      <c r="MF18" s="1">
        <f t="shared" si="126"/>
        <v>13</v>
      </c>
      <c r="MG18" s="1">
        <v>10</v>
      </c>
      <c r="MH18" s="1">
        <f t="shared" si="127"/>
        <v>3</v>
      </c>
      <c r="MI18" s="1">
        <v>29</v>
      </c>
      <c r="MJ18" s="1">
        <v>40</v>
      </c>
      <c r="MK18" s="1">
        <f t="shared" si="128"/>
        <v>3</v>
      </c>
      <c r="ML18" s="1">
        <v>10</v>
      </c>
      <c r="MM18" s="1">
        <v>0</v>
      </c>
      <c r="MN18" s="1">
        <f t="shared" si="129"/>
        <v>13</v>
      </c>
      <c r="MO18" s="1">
        <v>10</v>
      </c>
      <c r="MP18" s="1">
        <f t="shared" si="130"/>
        <v>3</v>
      </c>
      <c r="MQ18" s="1">
        <v>29</v>
      </c>
      <c r="MR18" s="1">
        <v>40</v>
      </c>
      <c r="MS18" s="1">
        <f t="shared" si="131"/>
        <v>3</v>
      </c>
      <c r="MT18" s="1">
        <v>10</v>
      </c>
      <c r="MU18" s="1">
        <v>0</v>
      </c>
      <c r="MV18" s="1">
        <f t="shared" si="132"/>
        <v>13</v>
      </c>
      <c r="MW18" s="1">
        <v>13</v>
      </c>
      <c r="MX18" s="1">
        <f t="shared" si="133"/>
        <v>0</v>
      </c>
      <c r="MY18" s="1">
        <v>29</v>
      </c>
      <c r="MZ18" s="1">
        <v>40</v>
      </c>
      <c r="NA18" s="1">
        <f t="shared" si="134"/>
        <v>0</v>
      </c>
      <c r="NB18" s="1">
        <v>10</v>
      </c>
      <c r="NC18" s="1">
        <v>0</v>
      </c>
      <c r="ND18" s="1">
        <f t="shared" si="135"/>
        <v>10</v>
      </c>
      <c r="NE18" s="1">
        <v>8</v>
      </c>
      <c r="NF18" s="1">
        <f t="shared" si="136"/>
        <v>2</v>
      </c>
      <c r="NG18" s="1">
        <v>29</v>
      </c>
      <c r="NH18" s="1">
        <v>40</v>
      </c>
      <c r="NI18" s="1">
        <f t="shared" si="137"/>
        <v>2</v>
      </c>
      <c r="NJ18" s="1">
        <v>10</v>
      </c>
      <c r="NK18" s="1">
        <v>0</v>
      </c>
      <c r="NL18" s="1">
        <f t="shared" si="138"/>
        <v>12</v>
      </c>
      <c r="NM18" s="1">
        <v>10</v>
      </c>
      <c r="NN18" s="1">
        <f t="shared" si="139"/>
        <v>2</v>
      </c>
      <c r="NO18" s="1">
        <v>29</v>
      </c>
      <c r="NP18" s="1">
        <v>40</v>
      </c>
      <c r="NQ18" s="1">
        <f t="shared" si="140"/>
        <v>2</v>
      </c>
      <c r="NR18" s="1">
        <v>10</v>
      </c>
      <c r="NS18" s="1">
        <v>0</v>
      </c>
      <c r="NT18" s="1">
        <f t="shared" si="141"/>
        <v>12</v>
      </c>
      <c r="NU18" s="1">
        <v>11</v>
      </c>
      <c r="NV18" s="1">
        <f t="shared" si="142"/>
        <v>1</v>
      </c>
      <c r="NW18" s="1">
        <v>29</v>
      </c>
      <c r="NX18" s="1">
        <v>40</v>
      </c>
      <c r="NY18" s="1">
        <f t="shared" si="143"/>
        <v>1</v>
      </c>
      <c r="NZ18" s="1">
        <v>13</v>
      </c>
      <c r="OA18" s="1">
        <v>0</v>
      </c>
      <c r="OB18" s="1">
        <f t="shared" si="144"/>
        <v>14</v>
      </c>
      <c r="OC18" s="1">
        <v>12</v>
      </c>
      <c r="OD18" s="1">
        <f t="shared" si="145"/>
        <v>2</v>
      </c>
      <c r="OE18" s="1">
        <v>29</v>
      </c>
      <c r="OF18" s="1">
        <v>40</v>
      </c>
      <c r="OG18" s="1">
        <f t="shared" si="146"/>
        <v>2</v>
      </c>
      <c r="OH18" s="1">
        <v>10</v>
      </c>
      <c r="OI18" s="1">
        <v>0</v>
      </c>
      <c r="OJ18" s="1">
        <f t="shared" si="147"/>
        <v>12</v>
      </c>
      <c r="OK18" s="1">
        <v>12</v>
      </c>
      <c r="OL18" s="1">
        <f t="shared" si="148"/>
        <v>0</v>
      </c>
      <c r="OM18" s="1">
        <v>29</v>
      </c>
      <c r="ON18" s="1">
        <v>40</v>
      </c>
      <c r="OO18" s="1">
        <f t="shared" si="149"/>
        <v>0</v>
      </c>
      <c r="OP18" s="1">
        <v>15</v>
      </c>
      <c r="OQ18" s="1">
        <v>0</v>
      </c>
      <c r="OR18" s="1">
        <f t="shared" si="150"/>
        <v>15</v>
      </c>
      <c r="OS18" s="1">
        <v>14</v>
      </c>
      <c r="OT18" s="1">
        <f t="shared" si="151"/>
        <v>1</v>
      </c>
      <c r="OU18" s="1">
        <v>29</v>
      </c>
      <c r="OV18" s="1">
        <v>40</v>
      </c>
      <c r="OW18" s="1">
        <f t="shared" si="152"/>
        <v>1</v>
      </c>
      <c r="OX18" s="1">
        <v>12</v>
      </c>
      <c r="OY18" s="1">
        <v>0</v>
      </c>
      <c r="OZ18" s="1">
        <f t="shared" si="153"/>
        <v>13</v>
      </c>
      <c r="PA18" s="1">
        <v>11</v>
      </c>
      <c r="PB18" s="1">
        <f t="shared" si="154"/>
        <v>2</v>
      </c>
      <c r="PC18" s="1">
        <v>29</v>
      </c>
      <c r="PD18" s="1">
        <v>40</v>
      </c>
      <c r="PE18" s="1">
        <f t="shared" si="155"/>
        <v>2</v>
      </c>
      <c r="PF18" s="1">
        <v>10</v>
      </c>
      <c r="PG18" s="1">
        <v>0</v>
      </c>
      <c r="PH18" s="1">
        <f t="shared" si="156"/>
        <v>12</v>
      </c>
      <c r="PI18" s="1">
        <v>9</v>
      </c>
      <c r="PJ18" s="1">
        <f t="shared" si="157"/>
        <v>3</v>
      </c>
      <c r="PK18" s="1">
        <v>29</v>
      </c>
      <c r="PL18" s="1">
        <v>40</v>
      </c>
      <c r="PM18" s="1">
        <f t="shared" si="158"/>
        <v>3</v>
      </c>
      <c r="PN18" s="1">
        <v>12</v>
      </c>
      <c r="PO18" s="1">
        <v>0</v>
      </c>
      <c r="PP18" s="1">
        <f t="shared" si="159"/>
        <v>15</v>
      </c>
      <c r="PQ18" s="1">
        <v>12</v>
      </c>
      <c r="PR18" s="1">
        <f t="shared" si="160"/>
        <v>3</v>
      </c>
      <c r="PS18" s="1">
        <v>29</v>
      </c>
      <c r="PT18" s="1">
        <v>40</v>
      </c>
      <c r="PU18" s="1">
        <f t="shared" si="161"/>
        <v>3</v>
      </c>
      <c r="PV18" s="1">
        <v>14</v>
      </c>
      <c r="PW18" s="1">
        <v>0</v>
      </c>
      <c r="PX18" s="1">
        <f t="shared" si="162"/>
        <v>17</v>
      </c>
      <c r="PY18" s="1">
        <v>17</v>
      </c>
      <c r="PZ18" s="1">
        <f t="shared" si="163"/>
        <v>0</v>
      </c>
      <c r="QA18" s="1">
        <v>29</v>
      </c>
      <c r="QB18" s="1">
        <v>40</v>
      </c>
      <c r="QC18" s="1">
        <f t="shared" si="164"/>
        <v>0</v>
      </c>
      <c r="QD18" s="1">
        <v>15</v>
      </c>
      <c r="QE18" s="1">
        <v>0</v>
      </c>
      <c r="QF18" s="1">
        <f t="shared" si="165"/>
        <v>15</v>
      </c>
      <c r="QG18" s="1">
        <v>12</v>
      </c>
      <c r="QH18" s="1">
        <f t="shared" si="166"/>
        <v>3</v>
      </c>
      <c r="QI18" s="1">
        <v>29</v>
      </c>
      <c r="QJ18" s="1">
        <v>40</v>
      </c>
      <c r="QK18" s="1">
        <f t="shared" si="167"/>
        <v>3</v>
      </c>
      <c r="QL18" s="1">
        <v>15</v>
      </c>
      <c r="QM18" s="1">
        <v>0</v>
      </c>
      <c r="QN18" s="1">
        <f t="shared" si="168"/>
        <v>18</v>
      </c>
      <c r="QO18" s="1">
        <v>17</v>
      </c>
      <c r="QP18" s="1">
        <f t="shared" si="169"/>
        <v>1</v>
      </c>
      <c r="QQ18" s="1">
        <v>29</v>
      </c>
      <c r="QR18" s="1">
        <v>40</v>
      </c>
      <c r="QS18" s="1">
        <f t="shared" si="170"/>
        <v>1</v>
      </c>
      <c r="QT18" s="1">
        <v>15</v>
      </c>
      <c r="QU18" s="1">
        <v>0</v>
      </c>
      <c r="QV18" s="1">
        <f t="shared" si="171"/>
        <v>16</v>
      </c>
      <c r="QW18" s="1">
        <v>15</v>
      </c>
      <c r="QX18" s="1">
        <f t="shared" si="172"/>
        <v>1</v>
      </c>
      <c r="QY18" s="1">
        <v>29</v>
      </c>
      <c r="QZ18" s="1">
        <v>40</v>
      </c>
      <c r="RA18" s="1">
        <f t="shared" si="173"/>
        <v>1</v>
      </c>
      <c r="RB18" s="1">
        <v>13</v>
      </c>
      <c r="RC18" s="1">
        <v>0</v>
      </c>
      <c r="RD18" s="1">
        <f t="shared" si="174"/>
        <v>14</v>
      </c>
      <c r="RE18" s="1">
        <v>14</v>
      </c>
      <c r="RF18" s="1">
        <f t="shared" si="175"/>
        <v>0</v>
      </c>
      <c r="RG18" s="1">
        <v>29</v>
      </c>
      <c r="RH18" s="1">
        <v>40</v>
      </c>
      <c r="RI18" s="1">
        <f t="shared" si="176"/>
        <v>0</v>
      </c>
      <c r="RJ18" s="1">
        <v>15</v>
      </c>
      <c r="RK18" s="1">
        <v>0</v>
      </c>
      <c r="RL18" s="1">
        <f t="shared" si="177"/>
        <v>15</v>
      </c>
      <c r="RM18" s="1">
        <v>14</v>
      </c>
      <c r="RN18" s="1">
        <f t="shared" si="178"/>
        <v>1</v>
      </c>
      <c r="RO18" s="1">
        <v>29</v>
      </c>
      <c r="RP18" s="1">
        <v>40</v>
      </c>
      <c r="RQ18" s="1">
        <f t="shared" si="179"/>
        <v>1</v>
      </c>
      <c r="RR18" s="1">
        <v>12</v>
      </c>
      <c r="RS18" s="1">
        <v>0</v>
      </c>
      <c r="RT18" s="1">
        <f t="shared" si="180"/>
        <v>13</v>
      </c>
      <c r="RU18" s="1">
        <v>10</v>
      </c>
      <c r="RV18" s="1">
        <f t="shared" si="181"/>
        <v>3</v>
      </c>
      <c r="RW18" s="1">
        <v>29</v>
      </c>
      <c r="RX18" s="1">
        <v>40</v>
      </c>
      <c r="RY18" s="1">
        <f t="shared" si="182"/>
        <v>3</v>
      </c>
      <c r="RZ18" s="1">
        <v>12</v>
      </c>
      <c r="SA18" s="1">
        <v>0</v>
      </c>
      <c r="SB18" s="1">
        <f t="shared" si="183"/>
        <v>15</v>
      </c>
      <c r="SC18" s="1">
        <v>10</v>
      </c>
      <c r="SD18" s="1">
        <f t="shared" si="184"/>
        <v>5</v>
      </c>
      <c r="SE18" s="1">
        <v>29</v>
      </c>
      <c r="SF18" s="1">
        <v>40</v>
      </c>
      <c r="SG18" s="1">
        <f t="shared" si="185"/>
        <v>5</v>
      </c>
      <c r="SH18" s="1">
        <v>12</v>
      </c>
      <c r="SI18" s="1">
        <v>0</v>
      </c>
      <c r="SJ18" s="1">
        <f t="shared" si="186"/>
        <v>17</v>
      </c>
      <c r="SK18" s="1">
        <v>15</v>
      </c>
      <c r="SL18" s="1">
        <f t="shared" si="187"/>
        <v>2</v>
      </c>
      <c r="SM18" s="1">
        <v>29</v>
      </c>
      <c r="SN18" s="1">
        <v>40</v>
      </c>
      <c r="SO18" s="1">
        <f t="shared" si="188"/>
        <v>2</v>
      </c>
      <c r="SP18" s="1">
        <v>12</v>
      </c>
      <c r="SQ18" s="1">
        <v>0</v>
      </c>
      <c r="SR18" s="1">
        <f t="shared" si="189"/>
        <v>14</v>
      </c>
      <c r="SS18" s="1">
        <v>14</v>
      </c>
      <c r="ST18" s="1">
        <f t="shared" si="190"/>
        <v>0</v>
      </c>
      <c r="SU18" s="1">
        <v>29</v>
      </c>
      <c r="SV18" s="1">
        <v>40</v>
      </c>
      <c r="SW18" s="1">
        <f t="shared" si="191"/>
        <v>0</v>
      </c>
      <c r="SX18" s="1">
        <v>12</v>
      </c>
      <c r="SY18" s="1">
        <v>0</v>
      </c>
      <c r="SZ18" s="1">
        <f t="shared" si="192"/>
        <v>12</v>
      </c>
      <c r="TA18" s="1">
        <v>10</v>
      </c>
      <c r="TB18" s="1">
        <f t="shared" si="193"/>
        <v>2</v>
      </c>
      <c r="TC18" s="1">
        <v>29</v>
      </c>
      <c r="TD18" s="1">
        <v>40</v>
      </c>
      <c r="TE18" s="1">
        <f t="shared" si="194"/>
        <v>2</v>
      </c>
      <c r="TF18" s="1">
        <v>12</v>
      </c>
      <c r="TG18" s="1">
        <v>1</v>
      </c>
      <c r="TH18" s="1">
        <f t="shared" si="195"/>
        <v>13</v>
      </c>
      <c r="TI18" s="1">
        <v>10</v>
      </c>
      <c r="TJ18" s="1">
        <f t="shared" si="196"/>
        <v>3</v>
      </c>
      <c r="TK18" s="1">
        <v>29</v>
      </c>
      <c r="TL18" s="1">
        <v>40</v>
      </c>
      <c r="TM18" s="1">
        <f t="shared" si="197"/>
        <v>3</v>
      </c>
      <c r="TN18" s="1">
        <v>15</v>
      </c>
      <c r="TO18" s="1">
        <v>0</v>
      </c>
      <c r="TP18" s="1">
        <f t="shared" si="198"/>
        <v>18</v>
      </c>
      <c r="TQ18" s="1">
        <v>12</v>
      </c>
      <c r="TR18" s="1">
        <f t="shared" si="199"/>
        <v>6</v>
      </c>
      <c r="TS18" s="1">
        <v>29</v>
      </c>
      <c r="TT18" s="1">
        <v>40</v>
      </c>
      <c r="TU18" s="1">
        <f t="shared" si="200"/>
        <v>6</v>
      </c>
      <c r="TV18" s="1">
        <v>10</v>
      </c>
      <c r="TW18" s="1">
        <v>0</v>
      </c>
      <c r="TX18" s="1">
        <f t="shared" si="201"/>
        <v>16</v>
      </c>
      <c r="TY18" s="1">
        <v>12</v>
      </c>
      <c r="TZ18" s="1">
        <f t="shared" si="202"/>
        <v>4</v>
      </c>
      <c r="UA18" s="1">
        <v>29</v>
      </c>
      <c r="UB18" s="1">
        <v>40</v>
      </c>
      <c r="UC18" s="1">
        <f t="shared" si="203"/>
        <v>4</v>
      </c>
      <c r="UD18" s="1">
        <v>15</v>
      </c>
      <c r="UE18" s="1">
        <v>0</v>
      </c>
      <c r="UF18" s="1">
        <f t="shared" si="204"/>
        <v>19</v>
      </c>
      <c r="UG18" s="1">
        <v>16</v>
      </c>
      <c r="UH18" s="1">
        <f t="shared" si="205"/>
        <v>3</v>
      </c>
      <c r="UI18" s="1">
        <v>29</v>
      </c>
      <c r="UJ18" s="1">
        <v>40</v>
      </c>
      <c r="UK18" s="1">
        <f t="shared" si="206"/>
        <v>3</v>
      </c>
      <c r="UL18" s="1">
        <v>15</v>
      </c>
      <c r="UM18" s="1">
        <v>0</v>
      </c>
      <c r="UN18" s="1">
        <f t="shared" si="207"/>
        <v>18</v>
      </c>
      <c r="UO18" s="1">
        <v>14</v>
      </c>
      <c r="UP18" s="1">
        <f t="shared" si="208"/>
        <v>4</v>
      </c>
      <c r="UQ18" s="1">
        <v>29</v>
      </c>
      <c r="UR18" s="1">
        <v>40</v>
      </c>
      <c r="US18" s="1">
        <f t="shared" si="209"/>
        <v>4</v>
      </c>
      <c r="UT18" s="1">
        <v>13</v>
      </c>
      <c r="UU18" s="1">
        <v>0</v>
      </c>
      <c r="UV18" s="1">
        <f t="shared" si="210"/>
        <v>17</v>
      </c>
      <c r="UW18" s="1">
        <v>14</v>
      </c>
      <c r="UX18" s="1">
        <f t="shared" si="211"/>
        <v>3</v>
      </c>
      <c r="UY18" s="1">
        <v>29</v>
      </c>
      <c r="UZ18" s="1">
        <v>40</v>
      </c>
      <c r="VA18" s="1">
        <f t="shared" si="212"/>
        <v>3</v>
      </c>
      <c r="VB18" s="1">
        <v>12</v>
      </c>
      <c r="VC18" s="1">
        <v>0</v>
      </c>
      <c r="VD18" s="1">
        <f t="shared" si="213"/>
        <v>15</v>
      </c>
      <c r="VE18" s="1">
        <v>14</v>
      </c>
      <c r="VF18" s="1">
        <f t="shared" si="214"/>
        <v>1</v>
      </c>
      <c r="VG18" s="1">
        <v>29</v>
      </c>
      <c r="VH18" s="1">
        <v>40</v>
      </c>
      <c r="VI18" s="1">
        <f t="shared" si="215"/>
        <v>1</v>
      </c>
      <c r="VJ18" s="1">
        <v>15</v>
      </c>
      <c r="VK18" s="1">
        <v>0</v>
      </c>
      <c r="VL18" s="1">
        <f t="shared" si="216"/>
        <v>16</v>
      </c>
      <c r="VM18" s="1">
        <v>14</v>
      </c>
      <c r="VN18" s="1">
        <f t="shared" si="217"/>
        <v>2</v>
      </c>
      <c r="VO18" s="1">
        <v>29</v>
      </c>
      <c r="VP18" s="1">
        <v>40</v>
      </c>
      <c r="VQ18" s="1">
        <f t="shared" si="218"/>
        <v>2</v>
      </c>
      <c r="VR18" s="1">
        <v>12</v>
      </c>
      <c r="VS18" s="1">
        <v>0</v>
      </c>
      <c r="VT18" s="1">
        <f t="shared" si="219"/>
        <v>14</v>
      </c>
      <c r="VU18" s="1">
        <v>14</v>
      </c>
      <c r="VV18" s="1">
        <f t="shared" si="220"/>
        <v>0</v>
      </c>
      <c r="VW18" s="1">
        <v>29</v>
      </c>
      <c r="VX18" s="1">
        <v>40</v>
      </c>
      <c r="VY18" s="1">
        <f t="shared" si="221"/>
        <v>0</v>
      </c>
      <c r="VZ18" s="1">
        <v>15</v>
      </c>
      <c r="WA18" s="1">
        <v>0</v>
      </c>
      <c r="WB18" s="1">
        <f t="shared" si="222"/>
        <v>15</v>
      </c>
      <c r="WC18" s="1">
        <v>13</v>
      </c>
      <c r="WD18" s="1">
        <f t="shared" si="223"/>
        <v>2</v>
      </c>
      <c r="WE18" s="1">
        <v>29</v>
      </c>
      <c r="WF18" s="1">
        <v>40</v>
      </c>
      <c r="WG18" s="1">
        <f t="shared" si="224"/>
        <v>2</v>
      </c>
      <c r="WH18" s="1">
        <v>14</v>
      </c>
      <c r="WI18" s="1">
        <v>0</v>
      </c>
      <c r="WJ18" s="1">
        <f t="shared" si="225"/>
        <v>16</v>
      </c>
      <c r="WK18" s="1">
        <v>12</v>
      </c>
      <c r="WL18" s="1">
        <f t="shared" si="226"/>
        <v>4</v>
      </c>
      <c r="WM18" s="1">
        <v>29</v>
      </c>
      <c r="WN18" s="1">
        <v>40</v>
      </c>
      <c r="WO18" s="1">
        <f t="shared" si="227"/>
        <v>4</v>
      </c>
      <c r="WP18" s="1">
        <v>10</v>
      </c>
      <c r="WQ18" s="1">
        <v>0</v>
      </c>
      <c r="WR18" s="1">
        <f t="shared" si="228"/>
        <v>14</v>
      </c>
      <c r="WS18" s="1">
        <v>13</v>
      </c>
      <c r="WT18" s="1">
        <f t="shared" si="229"/>
        <v>1</v>
      </c>
      <c r="WU18" s="1">
        <v>29</v>
      </c>
      <c r="WV18" s="1">
        <v>40</v>
      </c>
      <c r="WW18" s="1">
        <f t="shared" si="230"/>
        <v>1</v>
      </c>
      <c r="WX18" s="1">
        <v>10</v>
      </c>
      <c r="WY18" s="1">
        <v>0</v>
      </c>
      <c r="WZ18" s="1">
        <f t="shared" si="231"/>
        <v>11</v>
      </c>
      <c r="XA18" s="1">
        <v>11</v>
      </c>
      <c r="XB18" s="1">
        <f t="shared" si="232"/>
        <v>0</v>
      </c>
      <c r="XC18" s="1">
        <v>29</v>
      </c>
      <c r="XD18" s="1">
        <v>40</v>
      </c>
      <c r="XE18" s="1">
        <f t="shared" si="233"/>
        <v>0</v>
      </c>
      <c r="XF18" s="1">
        <v>18</v>
      </c>
      <c r="XG18" s="1">
        <v>0</v>
      </c>
      <c r="XH18" s="1">
        <f t="shared" si="234"/>
        <v>18</v>
      </c>
      <c r="XI18" s="1">
        <v>16</v>
      </c>
      <c r="XJ18" s="1">
        <f t="shared" si="235"/>
        <v>2</v>
      </c>
      <c r="XK18" s="1">
        <v>29</v>
      </c>
      <c r="XL18" s="1">
        <v>40</v>
      </c>
      <c r="XM18" s="1">
        <f t="shared" si="236"/>
        <v>2</v>
      </c>
      <c r="XN18" s="1">
        <v>12</v>
      </c>
      <c r="XO18" s="1">
        <v>0</v>
      </c>
      <c r="XP18" s="1">
        <f t="shared" si="237"/>
        <v>14</v>
      </c>
      <c r="XQ18" s="1">
        <v>14</v>
      </c>
      <c r="XR18" s="1">
        <f t="shared" si="238"/>
        <v>0</v>
      </c>
    </row>
    <row r="19" spans="1:642" x14ac:dyDescent="0.35">
      <c r="A19">
        <f t="shared" si="239"/>
        <v>17</v>
      </c>
      <c r="B19" t="s">
        <v>20</v>
      </c>
      <c r="C19" s="1">
        <v>55</v>
      </c>
      <c r="D19" s="1">
        <v>70</v>
      </c>
      <c r="E19" s="1">
        <v>6</v>
      </c>
      <c r="F19" s="1">
        <v>15</v>
      </c>
      <c r="G19" s="1">
        <v>0</v>
      </c>
      <c r="H19" s="1">
        <f t="shared" si="0"/>
        <v>21</v>
      </c>
      <c r="I19" s="1">
        <v>18</v>
      </c>
      <c r="J19" s="1">
        <f t="shared" si="1"/>
        <v>3</v>
      </c>
      <c r="K19" s="1">
        <v>55</v>
      </c>
      <c r="L19" s="1">
        <v>70</v>
      </c>
      <c r="M19" s="1">
        <f t="shared" si="2"/>
        <v>3</v>
      </c>
      <c r="N19" s="1">
        <v>20</v>
      </c>
      <c r="O19" s="1">
        <v>0</v>
      </c>
      <c r="P19" s="1">
        <f t="shared" si="3"/>
        <v>23</v>
      </c>
      <c r="Q19" s="1">
        <v>19</v>
      </c>
      <c r="R19" s="1">
        <f t="shared" si="4"/>
        <v>4</v>
      </c>
      <c r="S19" s="1">
        <v>55</v>
      </c>
      <c r="T19" s="1">
        <v>70</v>
      </c>
      <c r="U19" s="1">
        <f t="shared" si="5"/>
        <v>4</v>
      </c>
      <c r="V19" s="1">
        <v>20</v>
      </c>
      <c r="W19" s="1">
        <v>0</v>
      </c>
      <c r="X19" s="1">
        <f t="shared" si="6"/>
        <v>24</v>
      </c>
      <c r="Y19" s="1">
        <v>20</v>
      </c>
      <c r="Z19" s="1">
        <f t="shared" si="7"/>
        <v>4</v>
      </c>
      <c r="AA19" s="1">
        <v>55</v>
      </c>
      <c r="AB19" s="1">
        <v>70</v>
      </c>
      <c r="AC19" s="1">
        <f t="shared" si="8"/>
        <v>4</v>
      </c>
      <c r="AD19" s="1">
        <v>15</v>
      </c>
      <c r="AE19" s="1">
        <v>0</v>
      </c>
      <c r="AF19" s="1">
        <f t="shared" si="9"/>
        <v>19</v>
      </c>
      <c r="AG19" s="1">
        <v>19</v>
      </c>
      <c r="AH19" s="1">
        <f t="shared" si="10"/>
        <v>0</v>
      </c>
      <c r="AI19" s="1">
        <v>55</v>
      </c>
      <c r="AJ19" s="1">
        <v>70</v>
      </c>
      <c r="AK19" s="1">
        <f t="shared" si="11"/>
        <v>0</v>
      </c>
      <c r="AL19" s="1">
        <v>15</v>
      </c>
      <c r="AM19" s="1">
        <v>1</v>
      </c>
      <c r="AN19" s="1">
        <f t="shared" si="12"/>
        <v>14</v>
      </c>
      <c r="AO19" s="1">
        <v>10</v>
      </c>
      <c r="AP19" s="1">
        <f t="shared" si="13"/>
        <v>4</v>
      </c>
      <c r="AQ19" s="1">
        <v>55</v>
      </c>
      <c r="AR19" s="1">
        <v>70</v>
      </c>
      <c r="AS19" s="1">
        <f t="shared" si="14"/>
        <v>4</v>
      </c>
      <c r="AT19" s="1">
        <v>15</v>
      </c>
      <c r="AU19" s="1">
        <v>0</v>
      </c>
      <c r="AV19" s="1">
        <f t="shared" si="15"/>
        <v>19</v>
      </c>
      <c r="AW19" s="1">
        <v>15</v>
      </c>
      <c r="AX19" s="1">
        <f t="shared" si="16"/>
        <v>4</v>
      </c>
      <c r="AY19" s="1">
        <v>55</v>
      </c>
      <c r="AZ19" s="1">
        <v>70</v>
      </c>
      <c r="BA19" s="1">
        <f t="shared" si="17"/>
        <v>4</v>
      </c>
      <c r="BB19" s="1">
        <v>15</v>
      </c>
      <c r="BC19" s="1">
        <v>0</v>
      </c>
      <c r="BD19" s="1">
        <f t="shared" si="18"/>
        <v>19</v>
      </c>
      <c r="BE19" s="1">
        <v>17</v>
      </c>
      <c r="BF19" s="1">
        <f t="shared" si="19"/>
        <v>2</v>
      </c>
      <c r="BG19" s="1">
        <v>55</v>
      </c>
      <c r="BH19" s="1">
        <v>70</v>
      </c>
      <c r="BI19" s="1">
        <f t="shared" si="20"/>
        <v>2</v>
      </c>
      <c r="BJ19" s="1">
        <v>16</v>
      </c>
      <c r="BK19" s="1">
        <v>0</v>
      </c>
      <c r="BL19" s="1">
        <f t="shared" si="21"/>
        <v>18</v>
      </c>
      <c r="BM19" s="1">
        <v>15</v>
      </c>
      <c r="BN19" s="1">
        <f t="shared" si="22"/>
        <v>3</v>
      </c>
      <c r="BO19" s="1">
        <v>55</v>
      </c>
      <c r="BP19" s="1">
        <v>70</v>
      </c>
      <c r="BQ19" s="1">
        <f t="shared" si="23"/>
        <v>3</v>
      </c>
      <c r="BR19" s="1">
        <v>20</v>
      </c>
      <c r="BS19" s="1">
        <v>0</v>
      </c>
      <c r="BT19" s="1">
        <f t="shared" si="24"/>
        <v>23</v>
      </c>
      <c r="BU19" s="1">
        <v>22</v>
      </c>
      <c r="BV19" s="1">
        <f t="shared" si="25"/>
        <v>1</v>
      </c>
      <c r="BW19" s="1">
        <v>58</v>
      </c>
      <c r="BX19" s="1">
        <v>70</v>
      </c>
      <c r="BY19" s="1">
        <f t="shared" si="26"/>
        <v>1</v>
      </c>
      <c r="BZ19" s="1">
        <v>20</v>
      </c>
      <c r="CA19" s="1">
        <v>0</v>
      </c>
      <c r="CB19" s="1">
        <f t="shared" si="27"/>
        <v>21</v>
      </c>
      <c r="CC19" s="1">
        <v>16</v>
      </c>
      <c r="CD19" s="1">
        <f t="shared" si="28"/>
        <v>5</v>
      </c>
      <c r="CE19" s="1">
        <v>58</v>
      </c>
      <c r="CF19" s="1">
        <v>70</v>
      </c>
      <c r="CG19" s="1">
        <f t="shared" si="29"/>
        <v>5</v>
      </c>
      <c r="CH19" s="1">
        <v>15</v>
      </c>
      <c r="CI19" s="1">
        <v>0</v>
      </c>
      <c r="CJ19" s="1">
        <f t="shared" si="30"/>
        <v>20</v>
      </c>
      <c r="CK19" s="1">
        <v>17</v>
      </c>
      <c r="CL19" s="1">
        <f t="shared" si="31"/>
        <v>3</v>
      </c>
      <c r="CM19" s="1">
        <v>58</v>
      </c>
      <c r="CN19" s="1">
        <v>70</v>
      </c>
      <c r="CO19" s="1">
        <f t="shared" si="32"/>
        <v>3</v>
      </c>
      <c r="CP19" s="1">
        <v>15</v>
      </c>
      <c r="CQ19" s="1">
        <v>0</v>
      </c>
      <c r="CR19" s="1">
        <f t="shared" si="33"/>
        <v>18</v>
      </c>
      <c r="CS19" s="1">
        <v>16</v>
      </c>
      <c r="CT19" s="1">
        <f t="shared" si="34"/>
        <v>2</v>
      </c>
      <c r="CU19" s="1">
        <v>58</v>
      </c>
      <c r="CV19" s="1">
        <v>70</v>
      </c>
      <c r="CW19" s="1">
        <f t="shared" si="35"/>
        <v>2</v>
      </c>
      <c r="CX19" s="1">
        <v>16</v>
      </c>
      <c r="CY19" s="1">
        <v>0</v>
      </c>
      <c r="CZ19" s="1">
        <f t="shared" si="36"/>
        <v>18</v>
      </c>
      <c r="DA19" s="1">
        <v>15</v>
      </c>
      <c r="DB19" s="1">
        <f t="shared" si="37"/>
        <v>3</v>
      </c>
      <c r="DC19" s="1">
        <v>58</v>
      </c>
      <c r="DD19" s="1">
        <v>70</v>
      </c>
      <c r="DE19" s="1">
        <f t="shared" si="38"/>
        <v>3</v>
      </c>
      <c r="DF19" s="1">
        <v>16</v>
      </c>
      <c r="DG19" s="1">
        <v>0</v>
      </c>
      <c r="DH19" s="1">
        <f t="shared" si="39"/>
        <v>19</v>
      </c>
      <c r="DI19" s="1">
        <v>15</v>
      </c>
      <c r="DJ19" s="1">
        <f t="shared" si="40"/>
        <v>4</v>
      </c>
      <c r="DK19" s="1">
        <v>58</v>
      </c>
      <c r="DL19" s="1">
        <v>70</v>
      </c>
      <c r="DM19" s="1">
        <f t="shared" si="41"/>
        <v>4</v>
      </c>
      <c r="DN19" s="1">
        <v>20</v>
      </c>
      <c r="DO19" s="1">
        <v>0</v>
      </c>
      <c r="DP19" s="1">
        <f t="shared" si="42"/>
        <v>24</v>
      </c>
      <c r="DQ19" s="1">
        <v>21</v>
      </c>
      <c r="DR19" s="1">
        <f t="shared" si="43"/>
        <v>3</v>
      </c>
      <c r="DS19" s="1">
        <v>58</v>
      </c>
      <c r="DT19" s="1">
        <v>70</v>
      </c>
      <c r="DU19" s="1">
        <f t="shared" si="44"/>
        <v>3</v>
      </c>
      <c r="DV19" s="1">
        <v>17</v>
      </c>
      <c r="DW19" s="1">
        <v>0</v>
      </c>
      <c r="DX19" s="1">
        <f t="shared" si="45"/>
        <v>20</v>
      </c>
      <c r="DY19" s="1">
        <v>18</v>
      </c>
      <c r="DZ19" s="1">
        <f t="shared" si="46"/>
        <v>2</v>
      </c>
      <c r="EA19" s="1">
        <v>58</v>
      </c>
      <c r="EB19" s="1">
        <v>70</v>
      </c>
      <c r="EC19" s="1">
        <f t="shared" si="47"/>
        <v>2</v>
      </c>
      <c r="ED19" s="1">
        <v>15</v>
      </c>
      <c r="EE19" s="1">
        <v>0</v>
      </c>
      <c r="EF19" s="1">
        <f t="shared" si="48"/>
        <v>17</v>
      </c>
      <c r="EG19" s="1">
        <v>15</v>
      </c>
      <c r="EH19" s="1">
        <f t="shared" si="49"/>
        <v>2</v>
      </c>
      <c r="EI19" s="1">
        <v>58</v>
      </c>
      <c r="EJ19" s="1">
        <v>70</v>
      </c>
      <c r="EK19" s="1">
        <f t="shared" si="50"/>
        <v>2</v>
      </c>
      <c r="EL19" s="1">
        <v>15</v>
      </c>
      <c r="EM19" s="1">
        <v>0</v>
      </c>
      <c r="EN19" s="1">
        <f t="shared" si="51"/>
        <v>17</v>
      </c>
      <c r="EO19" s="1">
        <v>15</v>
      </c>
      <c r="EP19" s="1">
        <f t="shared" si="52"/>
        <v>2</v>
      </c>
      <c r="EQ19" s="1">
        <v>58</v>
      </c>
      <c r="ER19" s="1">
        <v>70</v>
      </c>
      <c r="ES19" s="1">
        <f t="shared" si="53"/>
        <v>2</v>
      </c>
      <c r="ET19" s="1">
        <v>15</v>
      </c>
      <c r="EU19" s="1">
        <v>0</v>
      </c>
      <c r="EV19" s="1">
        <f t="shared" si="54"/>
        <v>17</v>
      </c>
      <c r="EW19" s="1">
        <v>14</v>
      </c>
      <c r="EX19" s="1">
        <f t="shared" si="55"/>
        <v>3</v>
      </c>
      <c r="EY19" s="1">
        <v>60</v>
      </c>
      <c r="EZ19" s="1">
        <v>80</v>
      </c>
      <c r="FA19" s="1">
        <f t="shared" si="56"/>
        <v>3</v>
      </c>
      <c r="FB19" s="1">
        <v>15</v>
      </c>
      <c r="FC19" s="1">
        <v>0</v>
      </c>
      <c r="FD19" s="1">
        <f t="shared" si="57"/>
        <v>18</v>
      </c>
      <c r="FE19" s="1">
        <v>15</v>
      </c>
      <c r="FF19" s="1">
        <f t="shared" si="58"/>
        <v>3</v>
      </c>
      <c r="FG19" s="1">
        <v>60</v>
      </c>
      <c r="FH19" s="1">
        <v>80</v>
      </c>
      <c r="FI19" s="1">
        <f t="shared" si="59"/>
        <v>3</v>
      </c>
      <c r="FJ19" s="1">
        <v>20</v>
      </c>
      <c r="FK19" s="1">
        <v>1</v>
      </c>
      <c r="FL19" s="1">
        <f t="shared" si="60"/>
        <v>22</v>
      </c>
      <c r="FM19" s="1">
        <v>19</v>
      </c>
      <c r="FN19" s="1">
        <f t="shared" si="61"/>
        <v>3</v>
      </c>
      <c r="FO19" s="1">
        <v>60</v>
      </c>
      <c r="FP19" s="1">
        <v>80</v>
      </c>
      <c r="FQ19" s="1">
        <f t="shared" si="62"/>
        <v>3</v>
      </c>
      <c r="FR19" s="1">
        <v>15</v>
      </c>
      <c r="FS19" s="1">
        <v>0</v>
      </c>
      <c r="FT19" s="1">
        <f t="shared" si="63"/>
        <v>18</v>
      </c>
      <c r="FU19" s="1">
        <v>18</v>
      </c>
      <c r="FV19" s="1">
        <f t="shared" si="64"/>
        <v>0</v>
      </c>
      <c r="FW19" s="1">
        <v>60</v>
      </c>
      <c r="FX19" s="1">
        <v>80</v>
      </c>
      <c r="FY19" s="1">
        <f t="shared" si="65"/>
        <v>0</v>
      </c>
      <c r="FZ19" s="1">
        <v>18</v>
      </c>
      <c r="GA19" s="1">
        <v>0</v>
      </c>
      <c r="GB19" s="1">
        <f t="shared" si="66"/>
        <v>18</v>
      </c>
      <c r="GC19" s="1">
        <v>14</v>
      </c>
      <c r="GD19" s="1">
        <f t="shared" si="67"/>
        <v>4</v>
      </c>
      <c r="GE19" s="1">
        <v>60</v>
      </c>
      <c r="GF19" s="1">
        <v>80</v>
      </c>
      <c r="GG19" s="1">
        <f t="shared" si="68"/>
        <v>4</v>
      </c>
      <c r="GH19" s="1">
        <v>15</v>
      </c>
      <c r="GI19" s="1">
        <v>0</v>
      </c>
      <c r="GJ19" s="1">
        <f t="shared" si="69"/>
        <v>19</v>
      </c>
      <c r="GK19" s="1">
        <v>16</v>
      </c>
      <c r="GL19" s="1">
        <f t="shared" si="70"/>
        <v>3</v>
      </c>
      <c r="GM19" s="1">
        <v>60</v>
      </c>
      <c r="GN19" s="1">
        <v>80</v>
      </c>
      <c r="GO19" s="1">
        <f t="shared" si="71"/>
        <v>3</v>
      </c>
      <c r="GP19" s="1">
        <v>15</v>
      </c>
      <c r="GQ19" s="1">
        <v>0</v>
      </c>
      <c r="GR19" s="1">
        <f t="shared" si="72"/>
        <v>18</v>
      </c>
      <c r="GS19" s="1">
        <v>15</v>
      </c>
      <c r="GT19" s="1">
        <f t="shared" si="73"/>
        <v>3</v>
      </c>
      <c r="GU19" s="1">
        <v>60</v>
      </c>
      <c r="GV19" s="1">
        <v>80</v>
      </c>
      <c r="GW19" s="1">
        <f t="shared" si="74"/>
        <v>3</v>
      </c>
      <c r="GX19" s="1">
        <v>15</v>
      </c>
      <c r="GY19" s="1">
        <v>0</v>
      </c>
      <c r="GZ19" s="1">
        <f t="shared" si="75"/>
        <v>18</v>
      </c>
      <c r="HA19" s="1">
        <v>16</v>
      </c>
      <c r="HB19" s="1">
        <f t="shared" si="76"/>
        <v>2</v>
      </c>
      <c r="HC19" s="1">
        <v>60</v>
      </c>
      <c r="HD19" s="1">
        <v>80</v>
      </c>
      <c r="HE19" s="1">
        <f t="shared" si="77"/>
        <v>2</v>
      </c>
      <c r="HF19" s="1">
        <v>20</v>
      </c>
      <c r="HG19" s="1">
        <v>0</v>
      </c>
      <c r="HH19" s="1">
        <f t="shared" si="78"/>
        <v>22</v>
      </c>
      <c r="HI19" s="1">
        <v>20</v>
      </c>
      <c r="HJ19" s="1">
        <f t="shared" si="79"/>
        <v>2</v>
      </c>
      <c r="HK19" s="1">
        <v>60</v>
      </c>
      <c r="HL19" s="1">
        <v>80</v>
      </c>
      <c r="HM19" s="1">
        <f t="shared" si="80"/>
        <v>2</v>
      </c>
      <c r="HN19" s="1">
        <v>15</v>
      </c>
      <c r="HO19" s="1">
        <v>1</v>
      </c>
      <c r="HP19" s="1">
        <f t="shared" si="81"/>
        <v>16</v>
      </c>
      <c r="HQ19" s="1">
        <v>14</v>
      </c>
      <c r="HR19" s="1">
        <f t="shared" si="82"/>
        <v>2</v>
      </c>
      <c r="HS19" s="1">
        <v>58</v>
      </c>
      <c r="HT19" s="1">
        <v>80</v>
      </c>
      <c r="HU19" s="1">
        <f t="shared" si="83"/>
        <v>2</v>
      </c>
      <c r="HV19" s="1">
        <v>15</v>
      </c>
      <c r="HW19" s="1">
        <v>0</v>
      </c>
      <c r="HX19" s="1">
        <f t="shared" si="84"/>
        <v>17</v>
      </c>
      <c r="HY19" s="1">
        <v>14</v>
      </c>
      <c r="HZ19" s="1">
        <f t="shared" si="85"/>
        <v>3</v>
      </c>
      <c r="IA19" s="1">
        <v>58</v>
      </c>
      <c r="IB19" s="1">
        <v>80</v>
      </c>
      <c r="IC19" s="1">
        <f t="shared" si="86"/>
        <v>3</v>
      </c>
      <c r="ID19" s="1">
        <v>15</v>
      </c>
      <c r="IE19" s="1">
        <v>0</v>
      </c>
      <c r="IF19" s="1">
        <f t="shared" si="87"/>
        <v>18</v>
      </c>
      <c r="IG19" s="1">
        <v>13</v>
      </c>
      <c r="IH19" s="1">
        <f t="shared" si="88"/>
        <v>5</v>
      </c>
      <c r="II19" s="1">
        <v>58</v>
      </c>
      <c r="IJ19" s="1">
        <v>80</v>
      </c>
      <c r="IK19" s="1">
        <f t="shared" si="89"/>
        <v>5</v>
      </c>
      <c r="IL19" s="1">
        <v>15</v>
      </c>
      <c r="IM19" s="1">
        <v>0</v>
      </c>
      <c r="IN19" s="1">
        <f t="shared" si="90"/>
        <v>20</v>
      </c>
      <c r="IO19" s="1">
        <v>18</v>
      </c>
      <c r="IP19" s="1">
        <f t="shared" si="91"/>
        <v>2</v>
      </c>
      <c r="IQ19" s="1">
        <v>58</v>
      </c>
      <c r="IR19" s="1">
        <v>80</v>
      </c>
      <c r="IS19" s="1">
        <f t="shared" si="92"/>
        <v>2</v>
      </c>
      <c r="IT19" s="1">
        <v>16</v>
      </c>
      <c r="IU19" s="1">
        <v>0</v>
      </c>
      <c r="IV19" s="1">
        <f t="shared" si="93"/>
        <v>18</v>
      </c>
      <c r="IW19" s="1">
        <v>15</v>
      </c>
      <c r="IX19" s="1">
        <f t="shared" si="94"/>
        <v>3</v>
      </c>
      <c r="IY19" s="1">
        <v>58</v>
      </c>
      <c r="IZ19" s="1">
        <v>80</v>
      </c>
      <c r="JA19" s="1">
        <f t="shared" si="95"/>
        <v>3</v>
      </c>
      <c r="JB19" s="1">
        <v>20</v>
      </c>
      <c r="JC19" s="1">
        <v>0</v>
      </c>
      <c r="JD19" s="1">
        <f t="shared" si="96"/>
        <v>23</v>
      </c>
      <c r="JE19" s="1">
        <v>19</v>
      </c>
      <c r="JF19" s="1">
        <f t="shared" si="97"/>
        <v>4</v>
      </c>
      <c r="JG19" s="1">
        <v>58</v>
      </c>
      <c r="JH19" s="1">
        <v>80</v>
      </c>
      <c r="JI19" s="1">
        <f t="shared" si="98"/>
        <v>4</v>
      </c>
      <c r="JJ19" s="1">
        <v>15</v>
      </c>
      <c r="JK19" s="1">
        <v>0</v>
      </c>
      <c r="JL19" s="1">
        <f t="shared" si="99"/>
        <v>19</v>
      </c>
      <c r="JM19" s="1">
        <v>16</v>
      </c>
      <c r="JN19" s="1">
        <f t="shared" si="100"/>
        <v>3</v>
      </c>
      <c r="JO19" s="1">
        <v>58</v>
      </c>
      <c r="JP19" s="1">
        <v>80</v>
      </c>
      <c r="JQ19" s="1">
        <f t="shared" si="101"/>
        <v>3</v>
      </c>
      <c r="JR19" s="1">
        <v>15</v>
      </c>
      <c r="JS19" s="1">
        <v>0</v>
      </c>
      <c r="JT19" s="1">
        <f t="shared" si="102"/>
        <v>18</v>
      </c>
      <c r="JU19" s="1">
        <v>17</v>
      </c>
      <c r="JV19" s="1">
        <f t="shared" si="103"/>
        <v>1</v>
      </c>
      <c r="JW19" s="1">
        <v>58</v>
      </c>
      <c r="JX19" s="1">
        <v>80</v>
      </c>
      <c r="JY19" s="1">
        <f t="shared" si="104"/>
        <v>1</v>
      </c>
      <c r="JZ19" s="1">
        <v>15</v>
      </c>
      <c r="KA19" s="1">
        <v>0</v>
      </c>
      <c r="KB19" s="1">
        <f t="shared" si="105"/>
        <v>16</v>
      </c>
      <c r="KC19" s="1">
        <v>13</v>
      </c>
      <c r="KD19" s="1">
        <f t="shared" si="106"/>
        <v>3</v>
      </c>
      <c r="KE19" s="1">
        <v>58</v>
      </c>
      <c r="KF19" s="1">
        <v>80</v>
      </c>
      <c r="KG19" s="1">
        <f t="shared" si="107"/>
        <v>3</v>
      </c>
      <c r="KH19" s="1">
        <v>16</v>
      </c>
      <c r="KI19" s="1">
        <v>0</v>
      </c>
      <c r="KJ19" s="1">
        <f t="shared" si="108"/>
        <v>19</v>
      </c>
      <c r="KK19" s="1">
        <v>17</v>
      </c>
      <c r="KL19" s="1">
        <f t="shared" si="109"/>
        <v>2</v>
      </c>
      <c r="KM19" s="1">
        <v>58</v>
      </c>
      <c r="KN19" s="1">
        <v>80</v>
      </c>
      <c r="KO19" s="1">
        <f t="shared" si="110"/>
        <v>2</v>
      </c>
      <c r="KP19" s="1">
        <v>15</v>
      </c>
      <c r="KQ19" s="1">
        <v>0</v>
      </c>
      <c r="KR19" s="1">
        <f t="shared" si="111"/>
        <v>17</v>
      </c>
      <c r="KS19" s="1">
        <v>16</v>
      </c>
      <c r="KT19" s="1">
        <f t="shared" si="112"/>
        <v>1</v>
      </c>
      <c r="KU19" s="1">
        <v>58</v>
      </c>
      <c r="KV19" s="1">
        <v>80</v>
      </c>
      <c r="KW19" s="1">
        <f t="shared" si="113"/>
        <v>1</v>
      </c>
      <c r="KX19" s="1">
        <v>22</v>
      </c>
      <c r="KY19" s="1">
        <v>1</v>
      </c>
      <c r="KZ19" s="1">
        <f t="shared" si="114"/>
        <v>22</v>
      </c>
      <c r="LA19" s="1">
        <v>17</v>
      </c>
      <c r="LB19" s="1">
        <f t="shared" si="115"/>
        <v>5</v>
      </c>
      <c r="LC19" s="1">
        <v>58</v>
      </c>
      <c r="LD19" s="1">
        <v>80</v>
      </c>
      <c r="LE19" s="1">
        <f t="shared" si="116"/>
        <v>5</v>
      </c>
      <c r="LF19" s="1">
        <v>16</v>
      </c>
      <c r="LG19" s="1">
        <v>0</v>
      </c>
      <c r="LH19" s="1">
        <f t="shared" si="117"/>
        <v>21</v>
      </c>
      <c r="LI19" s="1">
        <v>17</v>
      </c>
      <c r="LJ19" s="1">
        <f t="shared" si="118"/>
        <v>4</v>
      </c>
      <c r="LK19" s="1">
        <v>58</v>
      </c>
      <c r="LL19" s="1">
        <v>80</v>
      </c>
      <c r="LM19" s="1">
        <f t="shared" si="119"/>
        <v>4</v>
      </c>
      <c r="LN19" s="1">
        <v>14</v>
      </c>
      <c r="LO19" s="1">
        <v>0</v>
      </c>
      <c r="LP19" s="1">
        <f t="shared" si="120"/>
        <v>18</v>
      </c>
      <c r="LQ19" s="1">
        <v>14</v>
      </c>
      <c r="LR19" s="1">
        <f t="shared" si="121"/>
        <v>4</v>
      </c>
      <c r="LS19" s="1">
        <v>58</v>
      </c>
      <c r="LT19" s="1">
        <v>80</v>
      </c>
      <c r="LU19" s="1">
        <f t="shared" si="122"/>
        <v>4</v>
      </c>
      <c r="LV19" s="1">
        <v>15</v>
      </c>
      <c r="LW19" s="1">
        <v>0</v>
      </c>
      <c r="LX19" s="1">
        <f t="shared" si="123"/>
        <v>19</v>
      </c>
      <c r="LY19" s="1">
        <v>17</v>
      </c>
      <c r="LZ19" s="1">
        <f t="shared" si="124"/>
        <v>2</v>
      </c>
      <c r="MA19" s="1">
        <v>58</v>
      </c>
      <c r="MB19" s="1">
        <v>80</v>
      </c>
      <c r="MC19" s="1">
        <f t="shared" si="125"/>
        <v>2</v>
      </c>
      <c r="MD19" s="1">
        <v>15</v>
      </c>
      <c r="ME19" s="1">
        <v>0</v>
      </c>
      <c r="MF19" s="1">
        <f t="shared" si="126"/>
        <v>17</v>
      </c>
      <c r="MG19" s="1">
        <v>15</v>
      </c>
      <c r="MH19" s="1">
        <f t="shared" si="127"/>
        <v>2</v>
      </c>
      <c r="MI19" s="1">
        <v>58</v>
      </c>
      <c r="MJ19" s="1">
        <v>80</v>
      </c>
      <c r="MK19" s="1">
        <f t="shared" si="128"/>
        <v>2</v>
      </c>
      <c r="ML19" s="1">
        <v>15</v>
      </c>
      <c r="MM19" s="1">
        <v>0</v>
      </c>
      <c r="MN19" s="1">
        <f t="shared" si="129"/>
        <v>17</v>
      </c>
      <c r="MO19" s="1">
        <v>14</v>
      </c>
      <c r="MP19" s="1">
        <f t="shared" si="130"/>
        <v>3</v>
      </c>
      <c r="MQ19" s="1">
        <v>58</v>
      </c>
      <c r="MR19" s="1">
        <v>80</v>
      </c>
      <c r="MS19" s="1">
        <f t="shared" si="131"/>
        <v>3</v>
      </c>
      <c r="MT19" s="1">
        <v>15</v>
      </c>
      <c r="MU19" s="1">
        <v>0</v>
      </c>
      <c r="MV19" s="1">
        <f t="shared" si="132"/>
        <v>18</v>
      </c>
      <c r="MW19" s="1">
        <v>16</v>
      </c>
      <c r="MX19" s="1">
        <f t="shared" si="133"/>
        <v>2</v>
      </c>
      <c r="MY19" s="1">
        <v>58</v>
      </c>
      <c r="MZ19" s="1">
        <v>80</v>
      </c>
      <c r="NA19" s="1">
        <f t="shared" si="134"/>
        <v>2</v>
      </c>
      <c r="NB19" s="1">
        <v>15</v>
      </c>
      <c r="NC19" s="1">
        <v>0</v>
      </c>
      <c r="ND19" s="1">
        <f t="shared" si="135"/>
        <v>17</v>
      </c>
      <c r="NE19" s="1">
        <v>16</v>
      </c>
      <c r="NF19" s="1">
        <f t="shared" si="136"/>
        <v>1</v>
      </c>
      <c r="NG19" s="1">
        <v>58</v>
      </c>
      <c r="NH19" s="1">
        <v>80</v>
      </c>
      <c r="NI19" s="1">
        <f t="shared" si="137"/>
        <v>1</v>
      </c>
      <c r="NJ19" s="1">
        <v>15</v>
      </c>
      <c r="NK19" s="1">
        <v>0</v>
      </c>
      <c r="NL19" s="1">
        <f t="shared" si="138"/>
        <v>16</v>
      </c>
      <c r="NM19" s="1">
        <v>15</v>
      </c>
      <c r="NN19" s="1">
        <f t="shared" si="139"/>
        <v>1</v>
      </c>
      <c r="NO19" s="1">
        <v>58</v>
      </c>
      <c r="NP19" s="1">
        <v>80</v>
      </c>
      <c r="NQ19" s="1">
        <f t="shared" si="140"/>
        <v>1</v>
      </c>
      <c r="NR19" s="1">
        <v>15</v>
      </c>
      <c r="NS19" s="1">
        <v>0</v>
      </c>
      <c r="NT19" s="1">
        <f t="shared" si="141"/>
        <v>16</v>
      </c>
      <c r="NU19" s="1">
        <v>12</v>
      </c>
      <c r="NV19" s="1">
        <f t="shared" si="142"/>
        <v>4</v>
      </c>
      <c r="NW19" s="1">
        <v>58</v>
      </c>
      <c r="NX19" s="1">
        <v>80</v>
      </c>
      <c r="NY19" s="1">
        <f t="shared" si="143"/>
        <v>4</v>
      </c>
      <c r="NZ19" s="1">
        <v>15</v>
      </c>
      <c r="OA19" s="1">
        <v>0</v>
      </c>
      <c r="OB19" s="1">
        <f t="shared" si="144"/>
        <v>19</v>
      </c>
      <c r="OC19" s="1">
        <v>16</v>
      </c>
      <c r="OD19" s="1">
        <f t="shared" si="145"/>
        <v>3</v>
      </c>
      <c r="OE19" s="1">
        <v>58</v>
      </c>
      <c r="OF19" s="1">
        <v>80</v>
      </c>
      <c r="OG19" s="1">
        <f t="shared" si="146"/>
        <v>3</v>
      </c>
      <c r="OH19" s="1">
        <v>15</v>
      </c>
      <c r="OI19" s="1">
        <v>0</v>
      </c>
      <c r="OJ19" s="1">
        <f t="shared" si="147"/>
        <v>18</v>
      </c>
      <c r="OK19" s="1">
        <v>16</v>
      </c>
      <c r="OL19" s="1">
        <f t="shared" si="148"/>
        <v>2</v>
      </c>
      <c r="OM19" s="1">
        <v>58</v>
      </c>
      <c r="ON19" s="1">
        <v>80</v>
      </c>
      <c r="OO19" s="1">
        <f t="shared" si="149"/>
        <v>2</v>
      </c>
      <c r="OP19" s="1">
        <v>20</v>
      </c>
      <c r="OQ19" s="1">
        <v>0</v>
      </c>
      <c r="OR19" s="1">
        <f t="shared" si="150"/>
        <v>22</v>
      </c>
      <c r="OS19" s="1">
        <v>18</v>
      </c>
      <c r="OT19" s="1">
        <f t="shared" si="151"/>
        <v>4</v>
      </c>
      <c r="OU19" s="1">
        <v>58</v>
      </c>
      <c r="OV19" s="1">
        <v>80</v>
      </c>
      <c r="OW19" s="1">
        <f t="shared" si="152"/>
        <v>4</v>
      </c>
      <c r="OX19" s="1">
        <v>14</v>
      </c>
      <c r="OY19" s="1">
        <v>0</v>
      </c>
      <c r="OZ19" s="1">
        <f t="shared" si="153"/>
        <v>18</v>
      </c>
      <c r="PA19" s="1">
        <v>17</v>
      </c>
      <c r="PB19" s="1">
        <f t="shared" si="154"/>
        <v>1</v>
      </c>
      <c r="PC19" s="1">
        <v>58</v>
      </c>
      <c r="PD19" s="1">
        <v>80</v>
      </c>
      <c r="PE19" s="1">
        <f t="shared" si="155"/>
        <v>1</v>
      </c>
      <c r="PF19" s="1">
        <v>15</v>
      </c>
      <c r="PG19" s="1">
        <v>1</v>
      </c>
      <c r="PH19" s="1">
        <f t="shared" si="156"/>
        <v>15</v>
      </c>
      <c r="PI19" s="1">
        <v>13</v>
      </c>
      <c r="PJ19" s="1">
        <f t="shared" si="157"/>
        <v>2</v>
      </c>
      <c r="PK19" s="1">
        <v>58</v>
      </c>
      <c r="PL19" s="1">
        <v>80</v>
      </c>
      <c r="PM19" s="1">
        <f t="shared" si="158"/>
        <v>2</v>
      </c>
      <c r="PN19" s="1">
        <v>15</v>
      </c>
      <c r="PO19" s="1">
        <v>0</v>
      </c>
      <c r="PP19" s="1">
        <f t="shared" si="159"/>
        <v>17</v>
      </c>
      <c r="PQ19" s="1">
        <v>17</v>
      </c>
      <c r="PR19" s="1">
        <f t="shared" si="160"/>
        <v>0</v>
      </c>
      <c r="PS19" s="1">
        <v>58</v>
      </c>
      <c r="PT19" s="1">
        <v>80</v>
      </c>
      <c r="PU19" s="1">
        <f t="shared" si="161"/>
        <v>0</v>
      </c>
      <c r="PV19" s="1">
        <v>20</v>
      </c>
      <c r="PW19" s="1">
        <v>0</v>
      </c>
      <c r="PX19" s="1">
        <f t="shared" si="162"/>
        <v>20</v>
      </c>
      <c r="PY19" s="1">
        <v>15</v>
      </c>
      <c r="PZ19" s="1">
        <f t="shared" si="163"/>
        <v>5</v>
      </c>
      <c r="QA19" s="1">
        <v>58</v>
      </c>
      <c r="QB19" s="1">
        <v>80</v>
      </c>
      <c r="QC19" s="1">
        <f t="shared" si="164"/>
        <v>5</v>
      </c>
      <c r="QD19" s="1">
        <v>15</v>
      </c>
      <c r="QE19" s="1">
        <v>0</v>
      </c>
      <c r="QF19" s="1">
        <f t="shared" si="165"/>
        <v>20</v>
      </c>
      <c r="QG19" s="1">
        <v>14</v>
      </c>
      <c r="QH19" s="1">
        <f t="shared" si="166"/>
        <v>6</v>
      </c>
      <c r="QI19" s="1">
        <v>58</v>
      </c>
      <c r="QJ19" s="1">
        <v>80</v>
      </c>
      <c r="QK19" s="1">
        <f t="shared" si="167"/>
        <v>6</v>
      </c>
      <c r="QL19" s="1">
        <v>20</v>
      </c>
      <c r="QM19" s="1">
        <v>0</v>
      </c>
      <c r="QN19" s="1">
        <f t="shared" si="168"/>
        <v>26</v>
      </c>
      <c r="QO19" s="1">
        <v>17</v>
      </c>
      <c r="QP19" s="1">
        <f t="shared" si="169"/>
        <v>9</v>
      </c>
      <c r="QQ19" s="1">
        <v>58</v>
      </c>
      <c r="QR19" s="1">
        <v>80</v>
      </c>
      <c r="QS19" s="1">
        <f t="shared" si="170"/>
        <v>9</v>
      </c>
      <c r="QT19" s="1">
        <v>12</v>
      </c>
      <c r="QU19" s="1">
        <v>0</v>
      </c>
      <c r="QV19" s="1">
        <f t="shared" si="171"/>
        <v>21</v>
      </c>
      <c r="QW19" s="1">
        <v>18</v>
      </c>
      <c r="QX19" s="1">
        <f t="shared" si="172"/>
        <v>3</v>
      </c>
      <c r="QY19" s="1">
        <v>58</v>
      </c>
      <c r="QZ19" s="1">
        <v>80</v>
      </c>
      <c r="RA19" s="1">
        <f t="shared" si="173"/>
        <v>3</v>
      </c>
      <c r="RB19" s="1">
        <v>16</v>
      </c>
      <c r="RC19" s="1">
        <v>0</v>
      </c>
      <c r="RD19" s="1">
        <f t="shared" si="174"/>
        <v>19</v>
      </c>
      <c r="RE19" s="1">
        <v>16</v>
      </c>
      <c r="RF19" s="1">
        <f t="shared" si="175"/>
        <v>3</v>
      </c>
      <c r="RG19" s="1">
        <v>58</v>
      </c>
      <c r="RH19" s="1">
        <v>80</v>
      </c>
      <c r="RI19" s="1">
        <f t="shared" si="176"/>
        <v>3</v>
      </c>
      <c r="RJ19" s="1">
        <v>15</v>
      </c>
      <c r="RK19" s="1">
        <v>0</v>
      </c>
      <c r="RL19" s="1">
        <f t="shared" si="177"/>
        <v>18</v>
      </c>
      <c r="RM19" s="1">
        <v>17</v>
      </c>
      <c r="RN19" s="1">
        <f t="shared" si="178"/>
        <v>1</v>
      </c>
      <c r="RO19" s="1">
        <v>58</v>
      </c>
      <c r="RP19" s="1">
        <v>80</v>
      </c>
      <c r="RQ19" s="1">
        <f t="shared" si="179"/>
        <v>1</v>
      </c>
      <c r="RR19" s="1">
        <v>17</v>
      </c>
      <c r="RS19" s="1">
        <v>0</v>
      </c>
      <c r="RT19" s="1">
        <f t="shared" si="180"/>
        <v>18</v>
      </c>
      <c r="RU19" s="1">
        <v>17</v>
      </c>
      <c r="RV19" s="1">
        <f t="shared" si="181"/>
        <v>1</v>
      </c>
      <c r="RW19" s="1">
        <v>58</v>
      </c>
      <c r="RX19" s="1">
        <v>80</v>
      </c>
      <c r="RY19" s="1">
        <f t="shared" si="182"/>
        <v>1</v>
      </c>
      <c r="RZ19" s="1">
        <v>15</v>
      </c>
      <c r="SA19" s="1">
        <v>0</v>
      </c>
      <c r="SB19" s="1">
        <f t="shared" si="183"/>
        <v>16</v>
      </c>
      <c r="SC19" s="1">
        <v>16</v>
      </c>
      <c r="SD19" s="1">
        <f t="shared" si="184"/>
        <v>0</v>
      </c>
      <c r="SE19" s="1">
        <v>58</v>
      </c>
      <c r="SF19" s="1">
        <v>80</v>
      </c>
      <c r="SG19" s="1">
        <f t="shared" si="185"/>
        <v>0</v>
      </c>
      <c r="SH19" s="1">
        <v>20</v>
      </c>
      <c r="SI19" s="1">
        <v>0</v>
      </c>
      <c r="SJ19" s="1">
        <f t="shared" si="186"/>
        <v>20</v>
      </c>
      <c r="SK19" s="1">
        <v>19</v>
      </c>
      <c r="SL19" s="1">
        <f t="shared" si="187"/>
        <v>1</v>
      </c>
      <c r="SM19" s="1">
        <v>58</v>
      </c>
      <c r="SN19" s="1">
        <v>80</v>
      </c>
      <c r="SO19" s="1">
        <f t="shared" si="188"/>
        <v>1</v>
      </c>
      <c r="SP19" s="1">
        <v>15</v>
      </c>
      <c r="SQ19" s="1">
        <v>0</v>
      </c>
      <c r="SR19" s="1">
        <f t="shared" si="189"/>
        <v>16</v>
      </c>
      <c r="SS19" s="1">
        <v>14</v>
      </c>
      <c r="ST19" s="1">
        <f t="shared" si="190"/>
        <v>2</v>
      </c>
      <c r="SU19" s="1">
        <v>58</v>
      </c>
      <c r="SV19" s="1">
        <v>80</v>
      </c>
      <c r="SW19" s="1">
        <f t="shared" si="191"/>
        <v>2</v>
      </c>
      <c r="SX19" s="1">
        <v>15</v>
      </c>
      <c r="SY19" s="1">
        <v>0</v>
      </c>
      <c r="SZ19" s="1">
        <f t="shared" si="192"/>
        <v>17</v>
      </c>
      <c r="TA19" s="1">
        <v>14</v>
      </c>
      <c r="TB19" s="1">
        <f t="shared" si="193"/>
        <v>3</v>
      </c>
      <c r="TC19" s="1">
        <v>58</v>
      </c>
      <c r="TD19" s="1">
        <v>80</v>
      </c>
      <c r="TE19" s="1">
        <f t="shared" si="194"/>
        <v>3</v>
      </c>
      <c r="TF19" s="1">
        <v>15</v>
      </c>
      <c r="TG19" s="1">
        <v>0</v>
      </c>
      <c r="TH19" s="1">
        <f t="shared" si="195"/>
        <v>18</v>
      </c>
      <c r="TI19" s="1">
        <v>17</v>
      </c>
      <c r="TJ19" s="1">
        <f t="shared" si="196"/>
        <v>1</v>
      </c>
      <c r="TK19" s="1">
        <v>58</v>
      </c>
      <c r="TL19" s="1">
        <v>80</v>
      </c>
      <c r="TM19" s="1">
        <f t="shared" si="197"/>
        <v>1</v>
      </c>
      <c r="TN19" s="1">
        <v>17</v>
      </c>
      <c r="TO19" s="1">
        <v>0</v>
      </c>
      <c r="TP19" s="1">
        <f t="shared" si="198"/>
        <v>18</v>
      </c>
      <c r="TQ19" s="1">
        <v>18</v>
      </c>
      <c r="TR19" s="1">
        <f t="shared" si="199"/>
        <v>0</v>
      </c>
      <c r="TS19" s="1">
        <v>58</v>
      </c>
      <c r="TT19" s="1">
        <v>80</v>
      </c>
      <c r="TU19" s="1">
        <f t="shared" si="200"/>
        <v>0</v>
      </c>
      <c r="TV19" s="1">
        <v>18</v>
      </c>
      <c r="TW19" s="1">
        <v>0</v>
      </c>
      <c r="TX19" s="1">
        <f t="shared" si="201"/>
        <v>18</v>
      </c>
      <c r="TY19" s="1">
        <v>14</v>
      </c>
      <c r="TZ19" s="1">
        <f t="shared" si="202"/>
        <v>4</v>
      </c>
      <c r="UA19" s="1">
        <v>58</v>
      </c>
      <c r="UB19" s="1">
        <v>80</v>
      </c>
      <c r="UC19" s="1">
        <f t="shared" si="203"/>
        <v>4</v>
      </c>
      <c r="UD19" s="1">
        <v>20</v>
      </c>
      <c r="UE19" s="1">
        <v>0</v>
      </c>
      <c r="UF19" s="1">
        <f t="shared" si="204"/>
        <v>24</v>
      </c>
      <c r="UG19" s="1">
        <v>23</v>
      </c>
      <c r="UH19" s="1">
        <f t="shared" si="205"/>
        <v>1</v>
      </c>
      <c r="UI19" s="1">
        <v>58</v>
      </c>
      <c r="UJ19" s="1">
        <v>80</v>
      </c>
      <c r="UK19" s="1">
        <f t="shared" si="206"/>
        <v>1</v>
      </c>
      <c r="UL19" s="1">
        <v>18</v>
      </c>
      <c r="UM19" s="1">
        <v>0</v>
      </c>
      <c r="UN19" s="1">
        <f t="shared" si="207"/>
        <v>19</v>
      </c>
      <c r="UO19" s="1">
        <v>16</v>
      </c>
      <c r="UP19" s="1">
        <f t="shared" si="208"/>
        <v>3</v>
      </c>
      <c r="UQ19" s="1">
        <v>58</v>
      </c>
      <c r="UR19" s="1">
        <v>80</v>
      </c>
      <c r="US19" s="1">
        <f t="shared" si="209"/>
        <v>3</v>
      </c>
      <c r="UT19" s="1">
        <v>16</v>
      </c>
      <c r="UU19" s="1">
        <v>0</v>
      </c>
      <c r="UV19" s="1">
        <f t="shared" si="210"/>
        <v>19</v>
      </c>
      <c r="UW19" s="1">
        <v>16</v>
      </c>
      <c r="UX19" s="1">
        <f t="shared" si="211"/>
        <v>3</v>
      </c>
      <c r="UY19" s="1">
        <v>58</v>
      </c>
      <c r="UZ19" s="1">
        <v>80</v>
      </c>
      <c r="VA19" s="1">
        <f t="shared" si="212"/>
        <v>3</v>
      </c>
      <c r="VB19" s="1">
        <v>16</v>
      </c>
      <c r="VC19" s="1">
        <v>0</v>
      </c>
      <c r="VD19" s="1">
        <f t="shared" si="213"/>
        <v>19</v>
      </c>
      <c r="VE19" s="1">
        <v>16</v>
      </c>
      <c r="VF19" s="1">
        <f t="shared" si="214"/>
        <v>3</v>
      </c>
      <c r="VG19" s="1">
        <v>58</v>
      </c>
      <c r="VH19" s="1">
        <v>80</v>
      </c>
      <c r="VI19" s="1">
        <f t="shared" si="215"/>
        <v>3</v>
      </c>
      <c r="VJ19" s="1">
        <v>20</v>
      </c>
      <c r="VK19" s="1">
        <v>0</v>
      </c>
      <c r="VL19" s="1">
        <f t="shared" si="216"/>
        <v>23</v>
      </c>
      <c r="VM19" s="1">
        <v>18</v>
      </c>
      <c r="VN19" s="1">
        <f t="shared" si="217"/>
        <v>5</v>
      </c>
      <c r="VO19" s="1">
        <v>58</v>
      </c>
      <c r="VP19" s="1">
        <v>80</v>
      </c>
      <c r="VQ19" s="1">
        <f t="shared" si="218"/>
        <v>5</v>
      </c>
      <c r="VR19" s="1">
        <v>14</v>
      </c>
      <c r="VS19" s="1">
        <v>0</v>
      </c>
      <c r="VT19" s="1">
        <f t="shared" si="219"/>
        <v>19</v>
      </c>
      <c r="VU19" s="1">
        <v>18</v>
      </c>
      <c r="VV19" s="1">
        <f t="shared" si="220"/>
        <v>1</v>
      </c>
      <c r="VW19" s="1">
        <v>58</v>
      </c>
      <c r="VX19" s="1">
        <v>80</v>
      </c>
      <c r="VY19" s="1">
        <f t="shared" si="221"/>
        <v>1</v>
      </c>
      <c r="VZ19" s="1">
        <v>20</v>
      </c>
      <c r="WA19" s="1">
        <v>0</v>
      </c>
      <c r="WB19" s="1">
        <f t="shared" si="222"/>
        <v>21</v>
      </c>
      <c r="WC19" s="1">
        <v>19</v>
      </c>
      <c r="WD19" s="1">
        <f t="shared" si="223"/>
        <v>2</v>
      </c>
      <c r="WE19" s="1">
        <v>58</v>
      </c>
      <c r="WF19" s="1">
        <v>80</v>
      </c>
      <c r="WG19" s="1">
        <f t="shared" si="224"/>
        <v>2</v>
      </c>
      <c r="WH19" s="1">
        <v>18</v>
      </c>
      <c r="WI19" s="1">
        <v>0</v>
      </c>
      <c r="WJ19" s="1">
        <f t="shared" si="225"/>
        <v>20</v>
      </c>
      <c r="WK19" s="1">
        <v>15</v>
      </c>
      <c r="WL19" s="1">
        <f t="shared" si="226"/>
        <v>5</v>
      </c>
      <c r="WM19" s="1">
        <v>58</v>
      </c>
      <c r="WN19" s="1">
        <v>80</v>
      </c>
      <c r="WO19" s="1">
        <f t="shared" si="227"/>
        <v>5</v>
      </c>
      <c r="WP19" s="1">
        <v>15</v>
      </c>
      <c r="WQ19" s="1">
        <v>0</v>
      </c>
      <c r="WR19" s="1">
        <f t="shared" si="228"/>
        <v>20</v>
      </c>
      <c r="WS19" s="1">
        <v>15</v>
      </c>
      <c r="WT19" s="1">
        <f t="shared" si="229"/>
        <v>5</v>
      </c>
      <c r="WU19" s="1">
        <v>58</v>
      </c>
      <c r="WV19" s="1">
        <v>80</v>
      </c>
      <c r="WW19" s="1">
        <f t="shared" si="230"/>
        <v>5</v>
      </c>
      <c r="WX19" s="1">
        <v>15</v>
      </c>
      <c r="WY19" s="1">
        <v>0</v>
      </c>
      <c r="WZ19" s="1">
        <f t="shared" si="231"/>
        <v>20</v>
      </c>
      <c r="XA19" s="1">
        <v>18</v>
      </c>
      <c r="XB19" s="1">
        <f t="shared" si="232"/>
        <v>2</v>
      </c>
      <c r="XC19" s="1">
        <v>58</v>
      </c>
      <c r="XD19" s="1">
        <v>80</v>
      </c>
      <c r="XE19" s="1">
        <f t="shared" si="233"/>
        <v>2</v>
      </c>
      <c r="XF19" s="1">
        <v>20</v>
      </c>
      <c r="XG19" s="1">
        <v>0</v>
      </c>
      <c r="XH19" s="1">
        <f t="shared" si="234"/>
        <v>22</v>
      </c>
      <c r="XI19" s="1">
        <v>19</v>
      </c>
      <c r="XJ19" s="1">
        <f t="shared" si="235"/>
        <v>3</v>
      </c>
      <c r="XK19" s="1">
        <v>58</v>
      </c>
      <c r="XL19" s="1">
        <v>80</v>
      </c>
      <c r="XM19" s="1">
        <f t="shared" si="236"/>
        <v>3</v>
      </c>
      <c r="XN19" s="1">
        <v>15</v>
      </c>
      <c r="XO19" s="1">
        <v>0</v>
      </c>
      <c r="XP19" s="1">
        <f t="shared" si="237"/>
        <v>18</v>
      </c>
      <c r="XQ19" s="1">
        <v>16</v>
      </c>
      <c r="XR19" s="1">
        <f t="shared" si="238"/>
        <v>2</v>
      </c>
    </row>
    <row r="20" spans="1:642" x14ac:dyDescent="0.35">
      <c r="A20">
        <f t="shared" si="239"/>
        <v>18</v>
      </c>
      <c r="B20" t="s">
        <v>89</v>
      </c>
      <c r="C20" s="1">
        <v>7</v>
      </c>
      <c r="D20" s="1">
        <v>10</v>
      </c>
      <c r="E20" s="1">
        <v>4</v>
      </c>
      <c r="F20" s="1">
        <v>60</v>
      </c>
      <c r="G20" s="1">
        <v>6</v>
      </c>
      <c r="H20" s="1">
        <f t="shared" si="0"/>
        <v>58</v>
      </c>
      <c r="I20" s="1">
        <v>45</v>
      </c>
      <c r="J20" s="1">
        <f t="shared" si="1"/>
        <v>13</v>
      </c>
      <c r="K20" s="1">
        <v>7</v>
      </c>
      <c r="L20" s="1">
        <v>10</v>
      </c>
      <c r="M20" s="1">
        <f t="shared" si="2"/>
        <v>13</v>
      </c>
      <c r="N20" s="1">
        <v>70</v>
      </c>
      <c r="O20" s="1">
        <v>9</v>
      </c>
      <c r="P20" s="1">
        <f t="shared" si="3"/>
        <v>74</v>
      </c>
      <c r="Q20" s="1">
        <v>50</v>
      </c>
      <c r="R20" s="1">
        <f t="shared" si="4"/>
        <v>24</v>
      </c>
      <c r="S20" s="1">
        <v>7</v>
      </c>
      <c r="T20" s="1">
        <v>10</v>
      </c>
      <c r="U20" s="1">
        <f t="shared" si="5"/>
        <v>24</v>
      </c>
      <c r="V20" s="1">
        <v>63</v>
      </c>
      <c r="W20" s="1">
        <v>5</v>
      </c>
      <c r="X20" s="1">
        <f t="shared" si="6"/>
        <v>82</v>
      </c>
      <c r="Y20" s="1">
        <v>60</v>
      </c>
      <c r="Z20" s="1">
        <f t="shared" si="7"/>
        <v>22</v>
      </c>
      <c r="AA20" s="1">
        <v>7</v>
      </c>
      <c r="AB20" s="1">
        <v>10</v>
      </c>
      <c r="AC20" s="1">
        <f t="shared" si="8"/>
        <v>22</v>
      </c>
      <c r="AD20" s="1">
        <v>67</v>
      </c>
      <c r="AE20" s="1">
        <v>5</v>
      </c>
      <c r="AF20" s="1">
        <f t="shared" si="9"/>
        <v>84</v>
      </c>
      <c r="AG20" s="1">
        <v>60</v>
      </c>
      <c r="AH20" s="1">
        <f t="shared" si="10"/>
        <v>24</v>
      </c>
      <c r="AI20" s="1">
        <v>7</v>
      </c>
      <c r="AJ20" s="1">
        <v>10</v>
      </c>
      <c r="AK20" s="1">
        <f t="shared" si="11"/>
        <v>24</v>
      </c>
      <c r="AL20" s="1">
        <v>80</v>
      </c>
      <c r="AM20" s="1">
        <v>5</v>
      </c>
      <c r="AN20" s="1">
        <f t="shared" si="12"/>
        <v>99</v>
      </c>
      <c r="AO20" s="1">
        <v>64</v>
      </c>
      <c r="AP20" s="1">
        <f t="shared" si="13"/>
        <v>35</v>
      </c>
      <c r="AQ20" s="1">
        <v>7</v>
      </c>
      <c r="AR20" s="1">
        <v>10</v>
      </c>
      <c r="AS20" s="1">
        <f t="shared" si="14"/>
        <v>35</v>
      </c>
      <c r="AT20" s="1">
        <v>65</v>
      </c>
      <c r="AU20" s="1">
        <v>4</v>
      </c>
      <c r="AV20" s="1">
        <f t="shared" si="15"/>
        <v>96</v>
      </c>
      <c r="AW20" s="1">
        <v>45</v>
      </c>
      <c r="AX20" s="1">
        <f t="shared" si="16"/>
        <v>51</v>
      </c>
      <c r="AY20" s="1">
        <v>7</v>
      </c>
      <c r="AZ20" s="1">
        <v>10</v>
      </c>
      <c r="BA20" s="1">
        <f t="shared" si="17"/>
        <v>51</v>
      </c>
      <c r="BB20" s="1">
        <v>40</v>
      </c>
      <c r="BC20" s="1">
        <v>0</v>
      </c>
      <c r="BD20" s="1">
        <f t="shared" si="18"/>
        <v>91</v>
      </c>
      <c r="BE20" s="1">
        <v>25</v>
      </c>
      <c r="BF20" s="1">
        <f t="shared" si="19"/>
        <v>66</v>
      </c>
      <c r="BG20" s="1">
        <v>7</v>
      </c>
      <c r="BH20" s="1">
        <v>10</v>
      </c>
      <c r="BI20" s="1">
        <f t="shared" si="20"/>
        <v>66</v>
      </c>
      <c r="BJ20" s="1">
        <v>0</v>
      </c>
      <c r="BK20" s="1">
        <v>0</v>
      </c>
      <c r="BL20" s="1">
        <f t="shared" si="21"/>
        <v>66</v>
      </c>
      <c r="BM20" s="1">
        <v>24</v>
      </c>
      <c r="BN20" s="1">
        <f t="shared" si="22"/>
        <v>42</v>
      </c>
      <c r="BO20" s="1">
        <v>7</v>
      </c>
      <c r="BP20" s="1">
        <v>10</v>
      </c>
      <c r="BQ20" s="1">
        <f t="shared" si="23"/>
        <v>42</v>
      </c>
      <c r="BR20" s="1">
        <v>50</v>
      </c>
      <c r="BS20" s="1">
        <v>6</v>
      </c>
      <c r="BT20" s="1">
        <f t="shared" si="24"/>
        <v>86</v>
      </c>
      <c r="BU20" s="1">
        <v>65</v>
      </c>
      <c r="BV20" s="1">
        <f t="shared" si="25"/>
        <v>21</v>
      </c>
      <c r="BW20" s="1">
        <v>7</v>
      </c>
      <c r="BX20" s="1">
        <v>10</v>
      </c>
      <c r="BY20" s="1">
        <f t="shared" si="26"/>
        <v>21</v>
      </c>
      <c r="BZ20" s="1">
        <v>70</v>
      </c>
      <c r="CA20" s="1">
        <v>4</v>
      </c>
      <c r="CB20" s="1">
        <f t="shared" si="27"/>
        <v>87</v>
      </c>
      <c r="CC20" s="1">
        <v>0</v>
      </c>
      <c r="CD20" s="1">
        <f t="shared" si="28"/>
        <v>87</v>
      </c>
      <c r="CE20" s="1">
        <v>7</v>
      </c>
      <c r="CF20" s="1">
        <v>10</v>
      </c>
      <c r="CG20" s="1">
        <f t="shared" si="29"/>
        <v>87</v>
      </c>
      <c r="CH20" s="1">
        <v>0</v>
      </c>
      <c r="CI20" s="1">
        <v>4</v>
      </c>
      <c r="CJ20" s="1">
        <f t="shared" si="30"/>
        <v>83</v>
      </c>
      <c r="CK20" s="1">
        <v>45</v>
      </c>
      <c r="CL20" s="1">
        <f t="shared" si="31"/>
        <v>38</v>
      </c>
      <c r="CM20" s="1">
        <v>7</v>
      </c>
      <c r="CN20" s="1">
        <v>10</v>
      </c>
      <c r="CO20" s="1">
        <f t="shared" si="32"/>
        <v>38</v>
      </c>
      <c r="CP20" s="1">
        <v>50</v>
      </c>
      <c r="CQ20" s="1">
        <v>6</v>
      </c>
      <c r="CR20" s="1">
        <f t="shared" si="33"/>
        <v>82</v>
      </c>
      <c r="CS20" s="1">
        <v>54</v>
      </c>
      <c r="CT20" s="1">
        <f t="shared" si="34"/>
        <v>28</v>
      </c>
      <c r="CU20" s="1">
        <v>7</v>
      </c>
      <c r="CV20" s="1">
        <v>10</v>
      </c>
      <c r="CW20" s="1">
        <f t="shared" si="35"/>
        <v>28</v>
      </c>
      <c r="CX20" s="1">
        <v>50</v>
      </c>
      <c r="CY20" s="1">
        <v>5</v>
      </c>
      <c r="CZ20" s="1">
        <f t="shared" si="36"/>
        <v>73</v>
      </c>
      <c r="DA20" s="1">
        <v>25</v>
      </c>
      <c r="DB20" s="1">
        <f t="shared" si="37"/>
        <v>48</v>
      </c>
      <c r="DC20" s="1">
        <v>7</v>
      </c>
      <c r="DD20" s="1">
        <v>10</v>
      </c>
      <c r="DE20" s="1">
        <f t="shared" si="38"/>
        <v>48</v>
      </c>
      <c r="DF20" s="1">
        <v>0</v>
      </c>
      <c r="DG20" s="1">
        <v>0</v>
      </c>
      <c r="DH20" s="1">
        <f t="shared" si="39"/>
        <v>48</v>
      </c>
      <c r="DI20" s="1">
        <v>40</v>
      </c>
      <c r="DJ20" s="1">
        <f t="shared" si="40"/>
        <v>8</v>
      </c>
      <c r="DK20" s="1">
        <v>7</v>
      </c>
      <c r="DL20" s="1">
        <v>10</v>
      </c>
      <c r="DM20" s="1">
        <f t="shared" si="41"/>
        <v>8</v>
      </c>
      <c r="DN20" s="1">
        <v>70</v>
      </c>
      <c r="DO20" s="1">
        <v>5</v>
      </c>
      <c r="DP20" s="1">
        <f t="shared" si="42"/>
        <v>73</v>
      </c>
      <c r="DQ20" s="1">
        <v>45</v>
      </c>
      <c r="DR20" s="1">
        <f t="shared" si="43"/>
        <v>28</v>
      </c>
      <c r="DS20" s="1">
        <v>7</v>
      </c>
      <c r="DT20" s="1">
        <v>10</v>
      </c>
      <c r="DU20" s="1">
        <f t="shared" si="44"/>
        <v>28</v>
      </c>
      <c r="DV20" s="1">
        <v>50</v>
      </c>
      <c r="DW20" s="1">
        <v>5</v>
      </c>
      <c r="DX20" s="1">
        <f t="shared" si="45"/>
        <v>73</v>
      </c>
      <c r="DY20" s="1">
        <v>34</v>
      </c>
      <c r="DZ20" s="1">
        <f t="shared" si="46"/>
        <v>39</v>
      </c>
      <c r="EA20" s="1">
        <v>7</v>
      </c>
      <c r="EB20" s="1">
        <v>10</v>
      </c>
      <c r="EC20" s="1">
        <f t="shared" si="47"/>
        <v>39</v>
      </c>
      <c r="ED20" s="1">
        <v>0</v>
      </c>
      <c r="EE20" s="1">
        <v>5</v>
      </c>
      <c r="EF20" s="1">
        <f t="shared" si="48"/>
        <v>34</v>
      </c>
      <c r="EG20" s="1">
        <v>34</v>
      </c>
      <c r="EH20" s="1">
        <f t="shared" si="49"/>
        <v>0</v>
      </c>
      <c r="EI20" s="1">
        <v>7</v>
      </c>
      <c r="EJ20" s="1">
        <v>10</v>
      </c>
      <c r="EK20" s="1">
        <f t="shared" si="50"/>
        <v>0</v>
      </c>
      <c r="EL20" s="1">
        <v>70</v>
      </c>
      <c r="EM20" s="1">
        <v>4</v>
      </c>
      <c r="EN20" s="1">
        <f t="shared" si="51"/>
        <v>66</v>
      </c>
      <c r="EO20" s="1">
        <v>45</v>
      </c>
      <c r="EP20" s="1">
        <f t="shared" si="52"/>
        <v>21</v>
      </c>
      <c r="EQ20" s="1">
        <v>7</v>
      </c>
      <c r="ER20" s="1">
        <v>10</v>
      </c>
      <c r="ES20" s="1">
        <f t="shared" si="53"/>
        <v>21</v>
      </c>
      <c r="ET20" s="1">
        <v>50</v>
      </c>
      <c r="EU20" s="1">
        <v>0</v>
      </c>
      <c r="EV20" s="1">
        <f t="shared" si="54"/>
        <v>71</v>
      </c>
      <c r="EW20" s="1">
        <v>54</v>
      </c>
      <c r="EX20" s="1">
        <f t="shared" si="55"/>
        <v>17</v>
      </c>
      <c r="EY20" s="1">
        <v>7</v>
      </c>
      <c r="EZ20" s="1">
        <v>10</v>
      </c>
      <c r="FA20" s="1">
        <f t="shared" si="56"/>
        <v>17</v>
      </c>
      <c r="FB20" s="1">
        <v>75</v>
      </c>
      <c r="FC20" s="1">
        <v>0</v>
      </c>
      <c r="FD20" s="1">
        <f t="shared" si="57"/>
        <v>92</v>
      </c>
      <c r="FE20" s="1">
        <v>35</v>
      </c>
      <c r="FF20" s="1">
        <f t="shared" si="58"/>
        <v>57</v>
      </c>
      <c r="FG20" s="1">
        <v>7</v>
      </c>
      <c r="FH20" s="1">
        <v>10</v>
      </c>
      <c r="FI20" s="1">
        <f t="shared" si="59"/>
        <v>57</v>
      </c>
      <c r="FJ20" s="1">
        <v>0</v>
      </c>
      <c r="FK20" s="1">
        <v>0</v>
      </c>
      <c r="FL20" s="1">
        <f t="shared" si="60"/>
        <v>57</v>
      </c>
      <c r="FM20" s="1">
        <v>45</v>
      </c>
      <c r="FN20" s="1">
        <f t="shared" si="61"/>
        <v>12</v>
      </c>
      <c r="FO20" s="1">
        <v>7</v>
      </c>
      <c r="FP20" s="1">
        <v>10</v>
      </c>
      <c r="FQ20" s="1">
        <f t="shared" si="62"/>
        <v>12</v>
      </c>
      <c r="FR20" s="1">
        <v>70</v>
      </c>
      <c r="FS20" s="1">
        <v>5</v>
      </c>
      <c r="FT20" s="1">
        <f t="shared" si="63"/>
        <v>77</v>
      </c>
      <c r="FU20" s="1">
        <v>49</v>
      </c>
      <c r="FV20" s="1">
        <f t="shared" si="64"/>
        <v>28</v>
      </c>
      <c r="FW20" s="1">
        <v>7</v>
      </c>
      <c r="FX20" s="1">
        <v>10</v>
      </c>
      <c r="FY20" s="1">
        <f t="shared" si="65"/>
        <v>28</v>
      </c>
      <c r="FZ20" s="1">
        <v>50</v>
      </c>
      <c r="GA20" s="1">
        <v>6</v>
      </c>
      <c r="GB20" s="1">
        <f t="shared" si="66"/>
        <v>72</v>
      </c>
      <c r="GC20" s="1">
        <v>25</v>
      </c>
      <c r="GD20" s="1">
        <f t="shared" si="67"/>
        <v>47</v>
      </c>
      <c r="GE20" s="1">
        <v>7</v>
      </c>
      <c r="GF20" s="1">
        <v>10</v>
      </c>
      <c r="GG20" s="1">
        <f t="shared" si="68"/>
        <v>47</v>
      </c>
      <c r="GH20" s="1">
        <v>50</v>
      </c>
      <c r="GI20" s="1">
        <v>4</v>
      </c>
      <c r="GJ20" s="1">
        <f t="shared" si="69"/>
        <v>93</v>
      </c>
      <c r="GK20" s="1">
        <v>35</v>
      </c>
      <c r="GL20" s="1">
        <f t="shared" si="70"/>
        <v>58</v>
      </c>
      <c r="GM20" s="1">
        <v>7</v>
      </c>
      <c r="GN20" s="1">
        <v>10</v>
      </c>
      <c r="GO20" s="1">
        <f t="shared" si="71"/>
        <v>58</v>
      </c>
      <c r="GP20" s="1">
        <v>0</v>
      </c>
      <c r="GQ20" s="1">
        <v>0</v>
      </c>
      <c r="GR20" s="1">
        <f t="shared" si="72"/>
        <v>58</v>
      </c>
      <c r="GS20" s="1">
        <v>45</v>
      </c>
      <c r="GT20" s="1">
        <f t="shared" si="73"/>
        <v>13</v>
      </c>
      <c r="GU20" s="1">
        <v>7</v>
      </c>
      <c r="GV20" s="1">
        <v>10</v>
      </c>
      <c r="GW20" s="1">
        <f t="shared" si="74"/>
        <v>13</v>
      </c>
      <c r="GX20" s="1">
        <v>67</v>
      </c>
      <c r="GY20" s="1">
        <v>5</v>
      </c>
      <c r="GZ20" s="1">
        <f t="shared" si="75"/>
        <v>75</v>
      </c>
      <c r="HA20" s="1">
        <v>36</v>
      </c>
      <c r="HB20" s="1">
        <f t="shared" si="76"/>
        <v>39</v>
      </c>
      <c r="HC20" s="1">
        <v>7</v>
      </c>
      <c r="HD20" s="1">
        <v>10</v>
      </c>
      <c r="HE20" s="1">
        <f t="shared" si="77"/>
        <v>39</v>
      </c>
      <c r="HF20" s="1">
        <v>60</v>
      </c>
      <c r="HG20" s="1">
        <v>3</v>
      </c>
      <c r="HH20" s="1">
        <f t="shared" si="78"/>
        <v>96</v>
      </c>
      <c r="HI20" s="1">
        <v>78</v>
      </c>
      <c r="HJ20" s="1">
        <f t="shared" si="79"/>
        <v>18</v>
      </c>
      <c r="HK20" s="1">
        <v>7</v>
      </c>
      <c r="HL20" s="1">
        <v>10</v>
      </c>
      <c r="HM20" s="1">
        <f t="shared" si="80"/>
        <v>18</v>
      </c>
      <c r="HN20" s="1">
        <v>50</v>
      </c>
      <c r="HO20" s="1">
        <v>5</v>
      </c>
      <c r="HP20" s="1">
        <f t="shared" si="81"/>
        <v>63</v>
      </c>
      <c r="HQ20" s="1">
        <v>0</v>
      </c>
      <c r="HR20" s="1">
        <f t="shared" si="82"/>
        <v>63</v>
      </c>
      <c r="HS20" s="1">
        <v>7</v>
      </c>
      <c r="HT20" s="1">
        <v>10</v>
      </c>
      <c r="HU20" s="1">
        <v>63</v>
      </c>
      <c r="HV20" s="1">
        <v>0</v>
      </c>
      <c r="HW20" s="1">
        <v>5</v>
      </c>
      <c r="HX20" s="1">
        <f t="shared" si="84"/>
        <v>58</v>
      </c>
      <c r="HY20" s="1">
        <v>38</v>
      </c>
      <c r="HZ20" s="1">
        <f t="shared" si="85"/>
        <v>20</v>
      </c>
      <c r="IA20" s="1">
        <v>7</v>
      </c>
      <c r="IB20" s="1">
        <v>10</v>
      </c>
      <c r="IC20" s="1">
        <f t="shared" si="86"/>
        <v>20</v>
      </c>
      <c r="ID20" s="1">
        <v>50</v>
      </c>
      <c r="IE20" s="1">
        <v>4</v>
      </c>
      <c r="IF20" s="1">
        <f t="shared" si="87"/>
        <v>66</v>
      </c>
      <c r="IG20" s="1">
        <v>45</v>
      </c>
      <c r="IH20" s="1">
        <f t="shared" si="88"/>
        <v>21</v>
      </c>
      <c r="II20" s="1">
        <v>7</v>
      </c>
      <c r="IJ20" s="1">
        <v>10</v>
      </c>
      <c r="IK20" s="1">
        <f t="shared" si="89"/>
        <v>21</v>
      </c>
      <c r="IL20" s="1">
        <v>60</v>
      </c>
      <c r="IM20" s="1">
        <v>0</v>
      </c>
      <c r="IN20" s="1">
        <f t="shared" si="90"/>
        <v>81</v>
      </c>
      <c r="IO20" s="1">
        <v>38</v>
      </c>
      <c r="IP20" s="1">
        <f t="shared" si="91"/>
        <v>43</v>
      </c>
      <c r="IQ20" s="1">
        <v>7</v>
      </c>
      <c r="IR20" s="1">
        <v>10</v>
      </c>
      <c r="IS20" s="1">
        <f t="shared" si="92"/>
        <v>43</v>
      </c>
      <c r="IT20" s="1">
        <v>0</v>
      </c>
      <c r="IU20" s="1">
        <v>2</v>
      </c>
      <c r="IV20" s="1">
        <f t="shared" si="93"/>
        <v>41</v>
      </c>
      <c r="IW20" s="1">
        <v>25</v>
      </c>
      <c r="IX20" s="1">
        <f t="shared" si="94"/>
        <v>16</v>
      </c>
      <c r="IY20" s="1">
        <v>7</v>
      </c>
      <c r="IZ20" s="1">
        <v>10</v>
      </c>
      <c r="JA20" s="1">
        <f t="shared" si="95"/>
        <v>16</v>
      </c>
      <c r="JB20" s="1">
        <v>50</v>
      </c>
      <c r="JC20" s="1">
        <v>5</v>
      </c>
      <c r="JD20" s="1">
        <f t="shared" si="96"/>
        <v>61</v>
      </c>
      <c r="JE20" s="1">
        <v>45</v>
      </c>
      <c r="JF20" s="1">
        <f t="shared" si="97"/>
        <v>16</v>
      </c>
      <c r="JG20" s="1">
        <v>7</v>
      </c>
      <c r="JH20" s="1">
        <v>10</v>
      </c>
      <c r="JI20" s="1">
        <f t="shared" si="98"/>
        <v>16</v>
      </c>
      <c r="JJ20" s="1">
        <v>45</v>
      </c>
      <c r="JK20" s="1">
        <v>4</v>
      </c>
      <c r="JL20" s="1">
        <f t="shared" si="99"/>
        <v>57</v>
      </c>
      <c r="JM20" s="1">
        <v>45</v>
      </c>
      <c r="JN20" s="1">
        <f t="shared" si="100"/>
        <v>12</v>
      </c>
      <c r="JO20" s="1">
        <v>7</v>
      </c>
      <c r="JP20" s="1">
        <v>10</v>
      </c>
      <c r="JQ20" s="1">
        <f t="shared" si="101"/>
        <v>12</v>
      </c>
      <c r="JR20" s="1">
        <v>67</v>
      </c>
      <c r="JS20" s="1">
        <v>4</v>
      </c>
      <c r="JT20" s="1">
        <f t="shared" si="102"/>
        <v>75</v>
      </c>
      <c r="JU20" s="1">
        <v>39</v>
      </c>
      <c r="JV20" s="1">
        <f t="shared" si="103"/>
        <v>36</v>
      </c>
      <c r="JW20" s="1">
        <v>7</v>
      </c>
      <c r="JX20" s="1">
        <v>10</v>
      </c>
      <c r="JY20" s="1">
        <f t="shared" si="104"/>
        <v>36</v>
      </c>
      <c r="JZ20" s="1">
        <v>0</v>
      </c>
      <c r="KA20" s="1">
        <v>0</v>
      </c>
      <c r="KB20" s="1">
        <f t="shared" si="105"/>
        <v>36</v>
      </c>
      <c r="KC20" s="1">
        <v>36</v>
      </c>
      <c r="KD20" s="1">
        <f t="shared" si="106"/>
        <v>0</v>
      </c>
      <c r="KE20" s="1">
        <v>7</v>
      </c>
      <c r="KF20" s="1">
        <v>10</v>
      </c>
      <c r="KG20" s="1">
        <f t="shared" si="107"/>
        <v>0</v>
      </c>
      <c r="KH20" s="1">
        <v>0</v>
      </c>
      <c r="KI20" s="1">
        <v>0</v>
      </c>
      <c r="KJ20" s="1">
        <f t="shared" si="108"/>
        <v>0</v>
      </c>
      <c r="KK20" s="1">
        <v>0</v>
      </c>
      <c r="KL20" s="1">
        <f t="shared" si="109"/>
        <v>0</v>
      </c>
      <c r="KM20" s="1">
        <v>7</v>
      </c>
      <c r="KN20" s="1">
        <v>10</v>
      </c>
      <c r="KO20" s="1">
        <f t="shared" si="110"/>
        <v>0</v>
      </c>
      <c r="KP20" s="1">
        <v>50</v>
      </c>
      <c r="KQ20" s="1">
        <v>0</v>
      </c>
      <c r="KR20" s="1">
        <f t="shared" si="111"/>
        <v>50</v>
      </c>
      <c r="KS20" s="1">
        <v>45</v>
      </c>
      <c r="KT20" s="1">
        <f t="shared" si="112"/>
        <v>5</v>
      </c>
      <c r="KU20" s="1">
        <v>7</v>
      </c>
      <c r="KV20" s="1">
        <v>10</v>
      </c>
      <c r="KW20" s="1">
        <f t="shared" si="113"/>
        <v>5</v>
      </c>
      <c r="KX20" s="1">
        <v>67</v>
      </c>
      <c r="KY20" s="1">
        <v>5</v>
      </c>
      <c r="KZ20" s="1">
        <f t="shared" si="114"/>
        <v>67</v>
      </c>
      <c r="LA20" s="1">
        <v>45</v>
      </c>
      <c r="LB20" s="1">
        <f t="shared" si="115"/>
        <v>22</v>
      </c>
      <c r="LC20" s="1">
        <v>7</v>
      </c>
      <c r="LD20" s="1">
        <v>10</v>
      </c>
      <c r="LE20" s="1">
        <f t="shared" si="116"/>
        <v>22</v>
      </c>
      <c r="LF20" s="1">
        <v>0</v>
      </c>
      <c r="LG20" s="1">
        <v>0</v>
      </c>
      <c r="LH20" s="1">
        <f t="shared" si="117"/>
        <v>22</v>
      </c>
      <c r="LI20" s="1">
        <v>22</v>
      </c>
      <c r="LJ20" s="1">
        <f t="shared" si="118"/>
        <v>0</v>
      </c>
      <c r="LK20" s="1">
        <v>7</v>
      </c>
      <c r="LL20" s="1">
        <v>10</v>
      </c>
      <c r="LM20" s="1">
        <f t="shared" si="119"/>
        <v>0</v>
      </c>
      <c r="LN20" s="1">
        <v>50</v>
      </c>
      <c r="LO20" s="1">
        <v>5</v>
      </c>
      <c r="LP20" s="1">
        <f t="shared" si="120"/>
        <v>45</v>
      </c>
      <c r="LQ20" s="1">
        <v>45</v>
      </c>
      <c r="LR20" s="1">
        <f t="shared" si="121"/>
        <v>0</v>
      </c>
      <c r="LS20" s="1">
        <v>7</v>
      </c>
      <c r="LT20" s="1">
        <v>10</v>
      </c>
      <c r="LU20" s="1">
        <f t="shared" si="122"/>
        <v>0</v>
      </c>
      <c r="LV20" s="1">
        <v>60</v>
      </c>
      <c r="LW20" s="1">
        <v>8</v>
      </c>
      <c r="LX20" s="1">
        <f t="shared" si="123"/>
        <v>52</v>
      </c>
      <c r="LY20" s="1">
        <v>45</v>
      </c>
      <c r="LZ20" s="1">
        <f t="shared" si="124"/>
        <v>7</v>
      </c>
      <c r="MA20" s="1">
        <v>7</v>
      </c>
      <c r="MB20" s="1">
        <v>10</v>
      </c>
      <c r="MC20" s="1">
        <f t="shared" si="125"/>
        <v>7</v>
      </c>
      <c r="MD20" s="1">
        <v>56</v>
      </c>
      <c r="ME20" s="1">
        <v>0</v>
      </c>
      <c r="MF20" s="1">
        <f t="shared" si="126"/>
        <v>63</v>
      </c>
      <c r="MG20" s="1">
        <v>45</v>
      </c>
      <c r="MH20" s="1">
        <f t="shared" si="127"/>
        <v>18</v>
      </c>
      <c r="MI20" s="1">
        <v>7</v>
      </c>
      <c r="MJ20" s="1">
        <v>10</v>
      </c>
      <c r="MK20" s="1">
        <f t="shared" si="128"/>
        <v>18</v>
      </c>
      <c r="ML20" s="1">
        <v>45</v>
      </c>
      <c r="MM20" s="1">
        <v>5</v>
      </c>
      <c r="MN20" s="1">
        <f t="shared" si="129"/>
        <v>58</v>
      </c>
      <c r="MO20" s="1">
        <v>53</v>
      </c>
      <c r="MP20" s="1">
        <f t="shared" si="130"/>
        <v>5</v>
      </c>
      <c r="MQ20" s="1">
        <v>7</v>
      </c>
      <c r="MR20" s="1">
        <v>10</v>
      </c>
      <c r="MS20" s="1">
        <f t="shared" si="131"/>
        <v>5</v>
      </c>
      <c r="MT20" s="1">
        <v>60</v>
      </c>
      <c r="MU20" s="1">
        <v>0</v>
      </c>
      <c r="MV20" s="1">
        <f t="shared" si="132"/>
        <v>65</v>
      </c>
      <c r="MW20" s="1">
        <v>37</v>
      </c>
      <c r="MX20" s="1">
        <f t="shared" si="133"/>
        <v>28</v>
      </c>
      <c r="MY20" s="1">
        <v>7</v>
      </c>
      <c r="MZ20" s="1">
        <v>10</v>
      </c>
      <c r="NA20" s="1">
        <f t="shared" si="134"/>
        <v>28</v>
      </c>
      <c r="NB20" s="1">
        <v>0</v>
      </c>
      <c r="NC20" s="1">
        <v>4</v>
      </c>
      <c r="ND20" s="1">
        <f t="shared" si="135"/>
        <v>24</v>
      </c>
      <c r="NE20" s="1">
        <v>24</v>
      </c>
      <c r="NF20" s="1">
        <f t="shared" si="136"/>
        <v>0</v>
      </c>
      <c r="NG20" s="1">
        <v>7</v>
      </c>
      <c r="NH20" s="1">
        <v>10</v>
      </c>
      <c r="NI20" s="1">
        <f t="shared" si="137"/>
        <v>0</v>
      </c>
      <c r="NJ20" s="1">
        <v>70</v>
      </c>
      <c r="NK20" s="1">
        <v>0</v>
      </c>
      <c r="NL20" s="1">
        <f t="shared" si="138"/>
        <v>70</v>
      </c>
      <c r="NM20" s="1">
        <v>59</v>
      </c>
      <c r="NN20" s="1">
        <f t="shared" si="139"/>
        <v>11</v>
      </c>
      <c r="NO20" s="1">
        <v>7</v>
      </c>
      <c r="NP20" s="1">
        <v>10</v>
      </c>
      <c r="NQ20" s="1">
        <f t="shared" si="140"/>
        <v>11</v>
      </c>
      <c r="NR20" s="1">
        <v>50</v>
      </c>
      <c r="NS20" s="1">
        <v>0</v>
      </c>
      <c r="NT20" s="1">
        <f t="shared" si="141"/>
        <v>61</v>
      </c>
      <c r="NU20" s="1">
        <v>60</v>
      </c>
      <c r="NV20" s="1">
        <f t="shared" si="142"/>
        <v>1</v>
      </c>
      <c r="NW20" s="1">
        <v>7</v>
      </c>
      <c r="NX20" s="1">
        <v>10</v>
      </c>
      <c r="NY20" s="1">
        <f t="shared" si="143"/>
        <v>1</v>
      </c>
      <c r="NZ20" s="1">
        <v>50</v>
      </c>
      <c r="OA20" s="1">
        <v>4</v>
      </c>
      <c r="OB20" s="1">
        <f t="shared" si="144"/>
        <v>47</v>
      </c>
      <c r="OC20" s="1">
        <v>45</v>
      </c>
      <c r="OD20" s="1">
        <f t="shared" si="145"/>
        <v>2</v>
      </c>
      <c r="OE20" s="1">
        <v>7</v>
      </c>
      <c r="OF20" s="1">
        <v>10</v>
      </c>
      <c r="OG20" s="1">
        <f t="shared" si="146"/>
        <v>2</v>
      </c>
      <c r="OH20" s="1">
        <v>0</v>
      </c>
      <c r="OI20" s="1">
        <v>2</v>
      </c>
      <c r="OJ20" s="1">
        <f t="shared" si="147"/>
        <v>0</v>
      </c>
      <c r="OK20" s="1">
        <v>0</v>
      </c>
      <c r="OL20" s="1">
        <f t="shared" si="148"/>
        <v>0</v>
      </c>
      <c r="OM20" s="1">
        <v>7</v>
      </c>
      <c r="ON20" s="1">
        <v>10</v>
      </c>
      <c r="OO20" s="1">
        <f t="shared" si="149"/>
        <v>0</v>
      </c>
      <c r="OP20" s="1">
        <v>50</v>
      </c>
      <c r="OQ20" s="1">
        <v>3</v>
      </c>
      <c r="OR20" s="1">
        <f t="shared" si="150"/>
        <v>47</v>
      </c>
      <c r="OS20" s="1">
        <v>35</v>
      </c>
      <c r="OT20" s="1">
        <f t="shared" si="151"/>
        <v>12</v>
      </c>
      <c r="OU20" s="1">
        <v>7</v>
      </c>
      <c r="OV20" s="1">
        <v>10</v>
      </c>
      <c r="OW20" s="1">
        <f t="shared" si="152"/>
        <v>12</v>
      </c>
      <c r="OX20" s="1">
        <v>0</v>
      </c>
      <c r="OY20" s="1">
        <v>0</v>
      </c>
      <c r="OZ20" s="1">
        <f t="shared" si="153"/>
        <v>12</v>
      </c>
      <c r="PA20" s="1">
        <v>12</v>
      </c>
      <c r="PB20" s="1">
        <f t="shared" si="154"/>
        <v>0</v>
      </c>
      <c r="PC20" s="1">
        <v>7</v>
      </c>
      <c r="PD20" s="1">
        <v>10</v>
      </c>
      <c r="PE20" s="1">
        <f t="shared" si="155"/>
        <v>0</v>
      </c>
      <c r="PF20" s="1">
        <v>50</v>
      </c>
      <c r="PG20" s="1">
        <v>0</v>
      </c>
      <c r="PH20" s="1">
        <f t="shared" si="156"/>
        <v>50</v>
      </c>
      <c r="PI20" s="1">
        <v>29</v>
      </c>
      <c r="PJ20" s="1">
        <f t="shared" si="157"/>
        <v>21</v>
      </c>
      <c r="PK20" s="1">
        <v>7</v>
      </c>
      <c r="PL20" s="1">
        <v>10</v>
      </c>
      <c r="PM20" s="1">
        <f t="shared" si="158"/>
        <v>21</v>
      </c>
      <c r="PN20" s="1">
        <v>0</v>
      </c>
      <c r="PO20" s="1">
        <v>3</v>
      </c>
      <c r="PP20" s="1">
        <f t="shared" si="159"/>
        <v>18</v>
      </c>
      <c r="PQ20" s="1">
        <v>18</v>
      </c>
      <c r="PR20" s="1">
        <f t="shared" si="160"/>
        <v>0</v>
      </c>
      <c r="PS20" s="1">
        <v>7</v>
      </c>
      <c r="PT20" s="1">
        <v>10</v>
      </c>
      <c r="PU20" s="1">
        <f t="shared" si="161"/>
        <v>0</v>
      </c>
      <c r="PV20" s="1">
        <v>60</v>
      </c>
      <c r="PW20" s="1">
        <v>3</v>
      </c>
      <c r="PX20" s="1">
        <f t="shared" si="162"/>
        <v>57</v>
      </c>
      <c r="PY20" s="1">
        <v>45</v>
      </c>
      <c r="PZ20" s="1">
        <f t="shared" si="163"/>
        <v>12</v>
      </c>
      <c r="QA20" s="1">
        <v>7</v>
      </c>
      <c r="QB20" s="1">
        <v>10</v>
      </c>
      <c r="QC20" s="1">
        <f t="shared" si="164"/>
        <v>12</v>
      </c>
      <c r="QD20" s="1">
        <v>0</v>
      </c>
      <c r="QE20" s="1">
        <v>0</v>
      </c>
      <c r="QF20" s="1">
        <f t="shared" si="165"/>
        <v>12</v>
      </c>
      <c r="QG20" s="1">
        <v>12</v>
      </c>
      <c r="QH20" s="1">
        <f t="shared" si="166"/>
        <v>0</v>
      </c>
      <c r="QI20" s="1">
        <v>7</v>
      </c>
      <c r="QJ20" s="1">
        <v>10</v>
      </c>
      <c r="QK20" s="1">
        <f t="shared" si="167"/>
        <v>0</v>
      </c>
      <c r="QL20" s="1">
        <v>50</v>
      </c>
      <c r="QM20" s="1">
        <v>3</v>
      </c>
      <c r="QN20" s="1">
        <f t="shared" si="168"/>
        <v>47</v>
      </c>
      <c r="QO20" s="1">
        <v>47</v>
      </c>
      <c r="QP20" s="1">
        <f t="shared" si="169"/>
        <v>0</v>
      </c>
      <c r="QQ20" s="1">
        <v>7</v>
      </c>
      <c r="QR20" s="1">
        <v>10</v>
      </c>
      <c r="QS20" s="1">
        <f t="shared" si="170"/>
        <v>0</v>
      </c>
      <c r="QT20" s="1">
        <v>50</v>
      </c>
      <c r="QU20" s="1">
        <v>0</v>
      </c>
      <c r="QV20" s="1">
        <f t="shared" si="171"/>
        <v>50</v>
      </c>
      <c r="QW20" s="1">
        <v>45</v>
      </c>
      <c r="QX20" s="1">
        <f t="shared" si="172"/>
        <v>5</v>
      </c>
      <c r="QY20" s="1">
        <v>7</v>
      </c>
      <c r="QZ20" s="1">
        <v>10</v>
      </c>
      <c r="RA20" s="1">
        <f t="shared" si="173"/>
        <v>5</v>
      </c>
      <c r="RB20" s="1">
        <v>50</v>
      </c>
      <c r="RC20" s="1">
        <v>4</v>
      </c>
      <c r="RD20" s="1">
        <f t="shared" si="174"/>
        <v>51</v>
      </c>
      <c r="RE20" s="1">
        <v>43</v>
      </c>
      <c r="RF20" s="1">
        <f t="shared" si="175"/>
        <v>8</v>
      </c>
      <c r="RG20" s="1">
        <v>7</v>
      </c>
      <c r="RH20" s="1">
        <v>10</v>
      </c>
      <c r="RI20" s="1">
        <f t="shared" si="176"/>
        <v>8</v>
      </c>
      <c r="RJ20" s="1">
        <v>40</v>
      </c>
      <c r="RK20" s="1">
        <v>0</v>
      </c>
      <c r="RL20" s="1">
        <f t="shared" si="177"/>
        <v>48</v>
      </c>
      <c r="RM20" s="1">
        <v>25</v>
      </c>
      <c r="RN20" s="1">
        <f t="shared" si="178"/>
        <v>23</v>
      </c>
      <c r="RO20" s="1">
        <v>7</v>
      </c>
      <c r="RP20" s="1">
        <v>10</v>
      </c>
      <c r="RQ20" s="1">
        <f t="shared" si="179"/>
        <v>23</v>
      </c>
      <c r="RR20" s="1">
        <v>40</v>
      </c>
      <c r="RS20" s="1">
        <v>0</v>
      </c>
      <c r="RT20" s="1">
        <f t="shared" si="180"/>
        <v>63</v>
      </c>
      <c r="RU20" s="1">
        <v>34</v>
      </c>
      <c r="RV20" s="1">
        <f t="shared" si="181"/>
        <v>29</v>
      </c>
      <c r="RW20" s="1">
        <v>7</v>
      </c>
      <c r="RX20" s="1">
        <v>10</v>
      </c>
      <c r="RY20" s="1">
        <f t="shared" si="182"/>
        <v>29</v>
      </c>
      <c r="RZ20" s="1">
        <v>0</v>
      </c>
      <c r="SA20" s="1">
        <v>0</v>
      </c>
      <c r="SB20" s="1">
        <f t="shared" si="183"/>
        <v>29</v>
      </c>
      <c r="SC20" s="1">
        <v>29</v>
      </c>
      <c r="SD20" s="1">
        <f t="shared" si="184"/>
        <v>0</v>
      </c>
      <c r="SE20" s="1">
        <v>7</v>
      </c>
      <c r="SF20" s="1">
        <v>10</v>
      </c>
      <c r="SG20" s="1">
        <f t="shared" si="185"/>
        <v>0</v>
      </c>
      <c r="SH20" s="1">
        <v>50</v>
      </c>
      <c r="SI20" s="1">
        <v>6</v>
      </c>
      <c r="SJ20" s="1">
        <f t="shared" si="186"/>
        <v>44</v>
      </c>
      <c r="SK20" s="1">
        <v>35</v>
      </c>
      <c r="SL20" s="1">
        <f t="shared" si="187"/>
        <v>9</v>
      </c>
      <c r="SM20" s="1">
        <v>7</v>
      </c>
      <c r="SN20" s="1">
        <v>10</v>
      </c>
      <c r="SO20" s="1">
        <f t="shared" si="188"/>
        <v>9</v>
      </c>
      <c r="SP20" s="1">
        <v>45</v>
      </c>
      <c r="SQ20" s="1">
        <v>0</v>
      </c>
      <c r="SR20" s="1">
        <f t="shared" si="189"/>
        <v>54</v>
      </c>
      <c r="SS20" s="1">
        <v>39</v>
      </c>
      <c r="ST20" s="1">
        <f t="shared" si="190"/>
        <v>15</v>
      </c>
      <c r="SU20" s="1">
        <v>7</v>
      </c>
      <c r="SV20" s="1">
        <v>10</v>
      </c>
      <c r="SW20" s="1">
        <f t="shared" si="191"/>
        <v>15</v>
      </c>
      <c r="SX20" s="1">
        <v>48</v>
      </c>
      <c r="SY20" s="1">
        <v>4</v>
      </c>
      <c r="SZ20" s="1">
        <f t="shared" si="192"/>
        <v>59</v>
      </c>
      <c r="TA20" s="1">
        <v>39</v>
      </c>
      <c r="TB20" s="1">
        <f t="shared" si="193"/>
        <v>20</v>
      </c>
      <c r="TC20" s="1">
        <v>7</v>
      </c>
      <c r="TD20" s="1">
        <v>10</v>
      </c>
      <c r="TE20" s="1">
        <f t="shared" si="194"/>
        <v>20</v>
      </c>
      <c r="TF20" s="1">
        <v>0</v>
      </c>
      <c r="TG20" s="1">
        <v>0</v>
      </c>
      <c r="TH20" s="1">
        <f t="shared" si="195"/>
        <v>20</v>
      </c>
      <c r="TI20" s="1">
        <v>20</v>
      </c>
      <c r="TJ20" s="1">
        <f t="shared" si="196"/>
        <v>0</v>
      </c>
      <c r="TK20" s="1">
        <v>7</v>
      </c>
      <c r="TL20" s="1">
        <v>10</v>
      </c>
      <c r="TM20" s="1">
        <f t="shared" si="197"/>
        <v>0</v>
      </c>
      <c r="TN20" s="1">
        <v>68</v>
      </c>
      <c r="TO20" s="1">
        <v>3</v>
      </c>
      <c r="TP20" s="1">
        <f t="shared" si="198"/>
        <v>65</v>
      </c>
      <c r="TQ20" s="1">
        <v>34</v>
      </c>
      <c r="TR20" s="1">
        <f t="shared" si="199"/>
        <v>31</v>
      </c>
      <c r="TS20" s="1">
        <v>7</v>
      </c>
      <c r="TT20" s="1">
        <v>10</v>
      </c>
      <c r="TU20" s="1">
        <f t="shared" si="200"/>
        <v>31</v>
      </c>
      <c r="TV20" s="1">
        <v>0</v>
      </c>
      <c r="TW20" s="1">
        <v>0</v>
      </c>
      <c r="TX20" s="1">
        <f t="shared" si="201"/>
        <v>31</v>
      </c>
      <c r="TY20" s="1">
        <v>31</v>
      </c>
      <c r="TZ20" s="1">
        <f t="shared" si="202"/>
        <v>0</v>
      </c>
      <c r="UA20" s="1">
        <v>7</v>
      </c>
      <c r="UB20" s="1">
        <v>10</v>
      </c>
      <c r="UC20" s="1">
        <f t="shared" si="203"/>
        <v>0</v>
      </c>
      <c r="UD20" s="1">
        <v>80</v>
      </c>
      <c r="UE20" s="1">
        <v>8</v>
      </c>
      <c r="UF20" s="1">
        <f t="shared" si="204"/>
        <v>72</v>
      </c>
      <c r="UG20" s="1">
        <v>67</v>
      </c>
      <c r="UH20" s="1">
        <f t="shared" si="205"/>
        <v>5</v>
      </c>
      <c r="UI20" s="1">
        <v>7</v>
      </c>
      <c r="UJ20" s="1">
        <v>10</v>
      </c>
      <c r="UK20" s="1">
        <f t="shared" si="206"/>
        <v>5</v>
      </c>
      <c r="UL20" s="1">
        <v>60</v>
      </c>
      <c r="UM20" s="1">
        <v>3</v>
      </c>
      <c r="UN20" s="1">
        <f t="shared" si="207"/>
        <v>62</v>
      </c>
      <c r="UO20" s="1">
        <v>37</v>
      </c>
      <c r="UP20" s="1">
        <f t="shared" si="208"/>
        <v>25</v>
      </c>
      <c r="UQ20" s="1">
        <v>7</v>
      </c>
      <c r="UR20" s="1">
        <v>10</v>
      </c>
      <c r="US20" s="1">
        <f t="shared" si="209"/>
        <v>25</v>
      </c>
      <c r="UT20" s="1">
        <v>0</v>
      </c>
      <c r="UU20" s="1">
        <v>4</v>
      </c>
      <c r="UV20" s="1">
        <f t="shared" si="210"/>
        <v>21</v>
      </c>
      <c r="UW20" s="1">
        <v>21</v>
      </c>
      <c r="UX20" s="1">
        <f t="shared" si="211"/>
        <v>0</v>
      </c>
      <c r="UY20" s="1">
        <v>7</v>
      </c>
      <c r="UZ20" s="1">
        <v>10</v>
      </c>
      <c r="VA20" s="1">
        <f t="shared" si="212"/>
        <v>0</v>
      </c>
      <c r="VB20" s="1">
        <v>60</v>
      </c>
      <c r="VC20" s="1">
        <v>0</v>
      </c>
      <c r="VD20" s="1">
        <f t="shared" si="213"/>
        <v>60</v>
      </c>
      <c r="VE20" s="1">
        <v>45</v>
      </c>
      <c r="VF20" s="1">
        <f t="shared" si="214"/>
        <v>15</v>
      </c>
      <c r="VG20" s="1">
        <v>7</v>
      </c>
      <c r="VH20" s="1">
        <v>10</v>
      </c>
      <c r="VI20" s="1">
        <f t="shared" si="215"/>
        <v>15</v>
      </c>
      <c r="VJ20" s="1">
        <v>40</v>
      </c>
      <c r="VK20" s="1">
        <v>0</v>
      </c>
      <c r="VL20" s="1">
        <f t="shared" si="216"/>
        <v>55</v>
      </c>
      <c r="VM20" s="1">
        <v>45</v>
      </c>
      <c r="VN20" s="1">
        <f t="shared" si="217"/>
        <v>10</v>
      </c>
      <c r="VO20" s="1">
        <v>7</v>
      </c>
      <c r="VP20" s="1">
        <v>10</v>
      </c>
      <c r="VQ20" s="1">
        <f t="shared" si="218"/>
        <v>10</v>
      </c>
      <c r="VR20" s="1">
        <v>46</v>
      </c>
      <c r="VS20" s="1">
        <v>3</v>
      </c>
      <c r="VT20" s="1">
        <f t="shared" si="219"/>
        <v>53</v>
      </c>
      <c r="VU20" s="1">
        <v>34</v>
      </c>
      <c r="VV20" s="1">
        <f t="shared" si="220"/>
        <v>19</v>
      </c>
      <c r="VW20" s="1">
        <v>7</v>
      </c>
      <c r="VX20" s="1">
        <v>10</v>
      </c>
      <c r="VY20" s="1">
        <f t="shared" si="221"/>
        <v>19</v>
      </c>
      <c r="VZ20" s="1">
        <v>50</v>
      </c>
      <c r="WA20" s="1">
        <v>4</v>
      </c>
      <c r="WB20" s="1">
        <f t="shared" si="222"/>
        <v>65</v>
      </c>
      <c r="WC20" s="1">
        <v>56</v>
      </c>
      <c r="WD20" s="1">
        <f t="shared" si="223"/>
        <v>9</v>
      </c>
      <c r="WE20" s="1">
        <v>7</v>
      </c>
      <c r="WF20" s="1">
        <v>10</v>
      </c>
      <c r="WG20" s="1">
        <f t="shared" si="224"/>
        <v>9</v>
      </c>
      <c r="WH20" s="1">
        <v>50</v>
      </c>
      <c r="WI20" s="1">
        <v>0</v>
      </c>
      <c r="WJ20" s="1">
        <f t="shared" si="225"/>
        <v>59</v>
      </c>
      <c r="WK20" s="1">
        <v>59</v>
      </c>
      <c r="WL20" s="1">
        <f t="shared" si="226"/>
        <v>0</v>
      </c>
      <c r="WM20" s="1">
        <v>7</v>
      </c>
      <c r="WN20" s="1">
        <v>10</v>
      </c>
      <c r="WO20" s="1">
        <f t="shared" si="227"/>
        <v>0</v>
      </c>
      <c r="WP20" s="1">
        <v>56</v>
      </c>
      <c r="WQ20" s="1">
        <v>4</v>
      </c>
      <c r="WR20" s="1">
        <f t="shared" si="228"/>
        <v>52</v>
      </c>
      <c r="WS20" s="1">
        <v>52</v>
      </c>
      <c r="WT20" s="1">
        <f t="shared" si="229"/>
        <v>0</v>
      </c>
      <c r="WU20" s="1">
        <v>7</v>
      </c>
      <c r="WV20" s="1">
        <v>10</v>
      </c>
      <c r="WW20" s="1">
        <f t="shared" si="230"/>
        <v>0</v>
      </c>
      <c r="WX20" s="1">
        <v>60</v>
      </c>
      <c r="WY20" s="1">
        <v>4</v>
      </c>
      <c r="WZ20" s="1">
        <f t="shared" si="231"/>
        <v>56</v>
      </c>
      <c r="XA20" s="1">
        <v>53</v>
      </c>
      <c r="XB20" s="1">
        <f t="shared" si="232"/>
        <v>3</v>
      </c>
      <c r="XC20" s="1">
        <v>7</v>
      </c>
      <c r="XD20" s="1">
        <v>10</v>
      </c>
      <c r="XE20" s="1">
        <f t="shared" si="233"/>
        <v>3</v>
      </c>
      <c r="XF20" s="1">
        <v>50</v>
      </c>
      <c r="XG20" s="1">
        <v>0</v>
      </c>
      <c r="XH20" s="1">
        <f t="shared" si="234"/>
        <v>53</v>
      </c>
      <c r="XI20" s="1">
        <v>53</v>
      </c>
      <c r="XJ20" s="1">
        <f t="shared" si="235"/>
        <v>0</v>
      </c>
      <c r="XK20" s="1">
        <v>7</v>
      </c>
      <c r="XL20" s="1">
        <v>10</v>
      </c>
      <c r="XM20" s="1">
        <f t="shared" si="236"/>
        <v>0</v>
      </c>
      <c r="XN20" s="1">
        <v>70</v>
      </c>
      <c r="XO20" s="1">
        <v>4</v>
      </c>
      <c r="XP20" s="1">
        <f t="shared" si="237"/>
        <v>66</v>
      </c>
      <c r="XQ20" s="1">
        <v>64</v>
      </c>
      <c r="XR20" s="1">
        <f t="shared" si="238"/>
        <v>2</v>
      </c>
    </row>
    <row r="21" spans="1:642" x14ac:dyDescent="0.35">
      <c r="B21">
        <v>0</v>
      </c>
      <c r="C21">
        <f>B21+1</f>
        <v>1</v>
      </c>
      <c r="D21">
        <f t="shared" ref="D21:BO21" si="240">C21+1</f>
        <v>2</v>
      </c>
      <c r="E21">
        <f t="shared" si="240"/>
        <v>3</v>
      </c>
      <c r="F21">
        <f t="shared" si="240"/>
        <v>4</v>
      </c>
      <c r="G21">
        <f t="shared" si="240"/>
        <v>5</v>
      </c>
      <c r="H21">
        <f t="shared" si="240"/>
        <v>6</v>
      </c>
      <c r="I21">
        <f t="shared" si="240"/>
        <v>7</v>
      </c>
      <c r="J21">
        <f t="shared" si="240"/>
        <v>8</v>
      </c>
      <c r="K21">
        <f t="shared" si="240"/>
        <v>9</v>
      </c>
      <c r="L21">
        <f t="shared" si="240"/>
        <v>10</v>
      </c>
      <c r="M21">
        <f t="shared" si="240"/>
        <v>11</v>
      </c>
      <c r="N21">
        <f t="shared" si="240"/>
        <v>12</v>
      </c>
      <c r="O21">
        <f t="shared" si="240"/>
        <v>13</v>
      </c>
      <c r="P21">
        <f t="shared" si="240"/>
        <v>14</v>
      </c>
      <c r="Q21">
        <f t="shared" si="240"/>
        <v>15</v>
      </c>
      <c r="R21">
        <f t="shared" si="240"/>
        <v>16</v>
      </c>
      <c r="S21">
        <f t="shared" si="240"/>
        <v>17</v>
      </c>
      <c r="T21">
        <f t="shared" si="240"/>
        <v>18</v>
      </c>
      <c r="U21">
        <f t="shared" si="240"/>
        <v>19</v>
      </c>
      <c r="V21">
        <f t="shared" si="240"/>
        <v>20</v>
      </c>
      <c r="W21">
        <f t="shared" si="240"/>
        <v>21</v>
      </c>
      <c r="X21">
        <f t="shared" si="240"/>
        <v>22</v>
      </c>
      <c r="Y21">
        <f t="shared" si="240"/>
        <v>23</v>
      </c>
      <c r="Z21">
        <f t="shared" si="240"/>
        <v>24</v>
      </c>
      <c r="AA21">
        <f t="shared" si="240"/>
        <v>25</v>
      </c>
      <c r="AB21">
        <f t="shared" si="240"/>
        <v>26</v>
      </c>
      <c r="AC21">
        <f t="shared" si="240"/>
        <v>27</v>
      </c>
      <c r="AD21">
        <f t="shared" si="240"/>
        <v>28</v>
      </c>
      <c r="AE21">
        <f t="shared" si="240"/>
        <v>29</v>
      </c>
      <c r="AF21">
        <f t="shared" si="240"/>
        <v>30</v>
      </c>
      <c r="AG21">
        <f t="shared" si="240"/>
        <v>31</v>
      </c>
      <c r="AH21">
        <f t="shared" si="240"/>
        <v>32</v>
      </c>
      <c r="AI21">
        <f t="shared" si="240"/>
        <v>33</v>
      </c>
      <c r="AJ21">
        <f t="shared" si="240"/>
        <v>34</v>
      </c>
      <c r="AK21">
        <f t="shared" si="240"/>
        <v>35</v>
      </c>
      <c r="AL21">
        <f t="shared" si="240"/>
        <v>36</v>
      </c>
      <c r="AM21">
        <f t="shared" si="240"/>
        <v>37</v>
      </c>
      <c r="AN21">
        <f t="shared" si="240"/>
        <v>38</v>
      </c>
      <c r="AO21">
        <f t="shared" si="240"/>
        <v>39</v>
      </c>
      <c r="AP21">
        <f t="shared" si="240"/>
        <v>40</v>
      </c>
      <c r="AQ21">
        <f t="shared" si="240"/>
        <v>41</v>
      </c>
      <c r="AR21">
        <f t="shared" si="240"/>
        <v>42</v>
      </c>
      <c r="AS21">
        <f t="shared" si="240"/>
        <v>43</v>
      </c>
      <c r="AT21">
        <f t="shared" si="240"/>
        <v>44</v>
      </c>
      <c r="AU21">
        <f t="shared" si="240"/>
        <v>45</v>
      </c>
      <c r="AV21">
        <f t="shared" si="240"/>
        <v>46</v>
      </c>
      <c r="AW21">
        <f t="shared" si="240"/>
        <v>47</v>
      </c>
      <c r="AX21">
        <f t="shared" si="240"/>
        <v>48</v>
      </c>
      <c r="AY21">
        <f t="shared" si="240"/>
        <v>49</v>
      </c>
      <c r="AZ21">
        <f t="shared" si="240"/>
        <v>50</v>
      </c>
      <c r="BA21">
        <f t="shared" si="240"/>
        <v>51</v>
      </c>
      <c r="BB21">
        <f t="shared" si="240"/>
        <v>52</v>
      </c>
      <c r="BC21">
        <f t="shared" si="240"/>
        <v>53</v>
      </c>
      <c r="BD21">
        <f t="shared" si="240"/>
        <v>54</v>
      </c>
      <c r="BE21">
        <f t="shared" si="240"/>
        <v>55</v>
      </c>
      <c r="BF21">
        <f t="shared" si="240"/>
        <v>56</v>
      </c>
      <c r="BG21">
        <f t="shared" si="240"/>
        <v>57</v>
      </c>
      <c r="BH21">
        <f t="shared" si="240"/>
        <v>58</v>
      </c>
      <c r="BI21">
        <f t="shared" si="240"/>
        <v>59</v>
      </c>
      <c r="BJ21">
        <f t="shared" si="240"/>
        <v>60</v>
      </c>
      <c r="BK21">
        <f t="shared" si="240"/>
        <v>61</v>
      </c>
      <c r="BL21">
        <f t="shared" si="240"/>
        <v>62</v>
      </c>
      <c r="BM21">
        <f t="shared" si="240"/>
        <v>63</v>
      </c>
      <c r="BN21">
        <f t="shared" si="240"/>
        <v>64</v>
      </c>
      <c r="BO21">
        <f t="shared" si="240"/>
        <v>65</v>
      </c>
      <c r="BP21">
        <f t="shared" ref="BP21:EA21" si="241">BO21+1</f>
        <v>66</v>
      </c>
      <c r="BQ21">
        <f t="shared" si="241"/>
        <v>67</v>
      </c>
      <c r="BR21">
        <f t="shared" si="241"/>
        <v>68</v>
      </c>
      <c r="BS21">
        <f t="shared" si="241"/>
        <v>69</v>
      </c>
      <c r="BT21">
        <f t="shared" si="241"/>
        <v>70</v>
      </c>
      <c r="BU21">
        <f t="shared" si="241"/>
        <v>71</v>
      </c>
      <c r="BV21">
        <f t="shared" si="241"/>
        <v>72</v>
      </c>
      <c r="BW21">
        <f t="shared" si="241"/>
        <v>73</v>
      </c>
      <c r="BX21">
        <f t="shared" si="241"/>
        <v>74</v>
      </c>
      <c r="BY21">
        <f t="shared" si="241"/>
        <v>75</v>
      </c>
      <c r="BZ21">
        <f t="shared" si="241"/>
        <v>76</v>
      </c>
      <c r="CA21">
        <f t="shared" si="241"/>
        <v>77</v>
      </c>
      <c r="CB21">
        <f t="shared" si="241"/>
        <v>78</v>
      </c>
      <c r="CC21">
        <f t="shared" si="241"/>
        <v>79</v>
      </c>
      <c r="CD21">
        <f t="shared" si="241"/>
        <v>80</v>
      </c>
      <c r="CE21">
        <f t="shared" si="241"/>
        <v>81</v>
      </c>
      <c r="CF21">
        <f t="shared" si="241"/>
        <v>82</v>
      </c>
      <c r="CG21">
        <f t="shared" si="241"/>
        <v>83</v>
      </c>
      <c r="CH21">
        <f t="shared" si="241"/>
        <v>84</v>
      </c>
      <c r="CI21">
        <f t="shared" si="241"/>
        <v>85</v>
      </c>
      <c r="CJ21">
        <f t="shared" si="241"/>
        <v>86</v>
      </c>
      <c r="CK21">
        <f t="shared" si="241"/>
        <v>87</v>
      </c>
      <c r="CL21">
        <f t="shared" si="241"/>
        <v>88</v>
      </c>
      <c r="CM21">
        <f t="shared" si="241"/>
        <v>89</v>
      </c>
      <c r="CN21">
        <f t="shared" si="241"/>
        <v>90</v>
      </c>
      <c r="CO21">
        <f t="shared" si="241"/>
        <v>91</v>
      </c>
      <c r="CP21">
        <f t="shared" si="241"/>
        <v>92</v>
      </c>
      <c r="CQ21">
        <f t="shared" si="241"/>
        <v>93</v>
      </c>
      <c r="CR21">
        <f t="shared" si="241"/>
        <v>94</v>
      </c>
      <c r="CS21">
        <f t="shared" si="241"/>
        <v>95</v>
      </c>
      <c r="CT21">
        <f t="shared" si="241"/>
        <v>96</v>
      </c>
      <c r="CU21">
        <f t="shared" si="241"/>
        <v>97</v>
      </c>
      <c r="CV21">
        <f t="shared" si="241"/>
        <v>98</v>
      </c>
      <c r="CW21">
        <f t="shared" si="241"/>
        <v>99</v>
      </c>
      <c r="CX21">
        <f t="shared" si="241"/>
        <v>100</v>
      </c>
      <c r="CY21">
        <f t="shared" si="241"/>
        <v>101</v>
      </c>
      <c r="CZ21">
        <f t="shared" si="241"/>
        <v>102</v>
      </c>
      <c r="DA21">
        <f t="shared" si="241"/>
        <v>103</v>
      </c>
      <c r="DB21">
        <f t="shared" si="241"/>
        <v>104</v>
      </c>
      <c r="DC21">
        <f t="shared" si="241"/>
        <v>105</v>
      </c>
      <c r="DD21">
        <f t="shared" si="241"/>
        <v>106</v>
      </c>
      <c r="DE21">
        <f t="shared" si="241"/>
        <v>107</v>
      </c>
      <c r="DF21">
        <f t="shared" si="241"/>
        <v>108</v>
      </c>
      <c r="DG21">
        <f t="shared" si="241"/>
        <v>109</v>
      </c>
      <c r="DH21">
        <f t="shared" si="241"/>
        <v>110</v>
      </c>
      <c r="DI21">
        <f t="shared" si="241"/>
        <v>111</v>
      </c>
      <c r="DJ21">
        <f t="shared" si="241"/>
        <v>112</v>
      </c>
      <c r="DK21">
        <f t="shared" si="241"/>
        <v>113</v>
      </c>
      <c r="DL21">
        <f t="shared" si="241"/>
        <v>114</v>
      </c>
      <c r="DM21">
        <f t="shared" si="241"/>
        <v>115</v>
      </c>
      <c r="DN21">
        <f t="shared" si="241"/>
        <v>116</v>
      </c>
      <c r="DO21">
        <f t="shared" si="241"/>
        <v>117</v>
      </c>
      <c r="DP21">
        <f t="shared" si="241"/>
        <v>118</v>
      </c>
      <c r="DQ21">
        <f t="shared" si="241"/>
        <v>119</v>
      </c>
      <c r="DR21">
        <f t="shared" si="241"/>
        <v>120</v>
      </c>
      <c r="DS21">
        <f t="shared" si="241"/>
        <v>121</v>
      </c>
      <c r="DT21">
        <f t="shared" si="241"/>
        <v>122</v>
      </c>
      <c r="DU21">
        <f t="shared" si="241"/>
        <v>123</v>
      </c>
      <c r="DV21">
        <f t="shared" si="241"/>
        <v>124</v>
      </c>
      <c r="DW21">
        <f t="shared" si="241"/>
        <v>125</v>
      </c>
      <c r="DX21">
        <f t="shared" si="241"/>
        <v>126</v>
      </c>
      <c r="DY21">
        <f t="shared" si="241"/>
        <v>127</v>
      </c>
      <c r="DZ21">
        <f t="shared" si="241"/>
        <v>128</v>
      </c>
      <c r="EA21">
        <f t="shared" si="241"/>
        <v>129</v>
      </c>
      <c r="EB21">
        <f t="shared" ref="EB21:GM21" si="242">EA21+1</f>
        <v>130</v>
      </c>
      <c r="EC21">
        <f t="shared" si="242"/>
        <v>131</v>
      </c>
      <c r="ED21">
        <f t="shared" si="242"/>
        <v>132</v>
      </c>
      <c r="EE21">
        <f t="shared" si="242"/>
        <v>133</v>
      </c>
      <c r="EF21">
        <f t="shared" si="242"/>
        <v>134</v>
      </c>
      <c r="EG21">
        <f t="shared" si="242"/>
        <v>135</v>
      </c>
      <c r="EH21">
        <f t="shared" si="242"/>
        <v>136</v>
      </c>
      <c r="EI21">
        <f t="shared" si="242"/>
        <v>137</v>
      </c>
      <c r="EJ21">
        <f t="shared" si="242"/>
        <v>138</v>
      </c>
      <c r="EK21">
        <f t="shared" si="242"/>
        <v>139</v>
      </c>
      <c r="EL21">
        <f t="shared" si="242"/>
        <v>140</v>
      </c>
      <c r="EM21">
        <f t="shared" si="242"/>
        <v>141</v>
      </c>
      <c r="EN21">
        <f t="shared" si="242"/>
        <v>142</v>
      </c>
      <c r="EO21">
        <f t="shared" si="242"/>
        <v>143</v>
      </c>
      <c r="EP21">
        <f t="shared" si="242"/>
        <v>144</v>
      </c>
      <c r="EQ21">
        <f t="shared" si="242"/>
        <v>145</v>
      </c>
      <c r="ER21">
        <f t="shared" si="242"/>
        <v>146</v>
      </c>
      <c r="ES21">
        <f t="shared" si="242"/>
        <v>147</v>
      </c>
      <c r="ET21">
        <f t="shared" si="242"/>
        <v>148</v>
      </c>
      <c r="EU21">
        <f t="shared" si="242"/>
        <v>149</v>
      </c>
      <c r="EV21">
        <f t="shared" si="242"/>
        <v>150</v>
      </c>
      <c r="EW21">
        <f t="shared" si="242"/>
        <v>151</v>
      </c>
      <c r="EX21">
        <f t="shared" si="242"/>
        <v>152</v>
      </c>
      <c r="EY21">
        <f t="shared" si="242"/>
        <v>153</v>
      </c>
      <c r="EZ21">
        <f t="shared" si="242"/>
        <v>154</v>
      </c>
      <c r="FA21">
        <f t="shared" si="242"/>
        <v>155</v>
      </c>
      <c r="FB21">
        <f t="shared" si="242"/>
        <v>156</v>
      </c>
      <c r="FC21">
        <f t="shared" si="242"/>
        <v>157</v>
      </c>
      <c r="FD21">
        <f t="shared" si="242"/>
        <v>158</v>
      </c>
      <c r="FE21">
        <f t="shared" si="242"/>
        <v>159</v>
      </c>
      <c r="FF21">
        <f t="shared" si="242"/>
        <v>160</v>
      </c>
      <c r="FG21">
        <f t="shared" si="242"/>
        <v>161</v>
      </c>
      <c r="FH21">
        <f t="shared" si="242"/>
        <v>162</v>
      </c>
      <c r="FI21">
        <f t="shared" si="242"/>
        <v>163</v>
      </c>
      <c r="FJ21">
        <f t="shared" si="242"/>
        <v>164</v>
      </c>
      <c r="FK21">
        <f t="shared" si="242"/>
        <v>165</v>
      </c>
      <c r="FL21">
        <f t="shared" si="242"/>
        <v>166</v>
      </c>
      <c r="FM21">
        <f t="shared" si="242"/>
        <v>167</v>
      </c>
      <c r="FN21">
        <f t="shared" si="242"/>
        <v>168</v>
      </c>
      <c r="FO21">
        <f t="shared" si="242"/>
        <v>169</v>
      </c>
      <c r="FP21">
        <f t="shared" si="242"/>
        <v>170</v>
      </c>
      <c r="FQ21">
        <f t="shared" si="242"/>
        <v>171</v>
      </c>
      <c r="FR21">
        <f t="shared" si="242"/>
        <v>172</v>
      </c>
      <c r="FS21">
        <f t="shared" si="242"/>
        <v>173</v>
      </c>
      <c r="FT21">
        <f t="shared" si="242"/>
        <v>174</v>
      </c>
      <c r="FU21">
        <f t="shared" si="242"/>
        <v>175</v>
      </c>
      <c r="FV21">
        <f t="shared" si="242"/>
        <v>176</v>
      </c>
      <c r="FW21">
        <f t="shared" si="242"/>
        <v>177</v>
      </c>
      <c r="FX21">
        <f t="shared" si="242"/>
        <v>178</v>
      </c>
      <c r="FY21">
        <f t="shared" si="242"/>
        <v>179</v>
      </c>
      <c r="FZ21">
        <f t="shared" si="242"/>
        <v>180</v>
      </c>
      <c r="GA21">
        <f t="shared" si="242"/>
        <v>181</v>
      </c>
      <c r="GB21">
        <f t="shared" si="242"/>
        <v>182</v>
      </c>
      <c r="GC21">
        <f t="shared" si="242"/>
        <v>183</v>
      </c>
      <c r="GD21">
        <f t="shared" si="242"/>
        <v>184</v>
      </c>
      <c r="GE21">
        <f t="shared" si="242"/>
        <v>185</v>
      </c>
      <c r="GF21">
        <f t="shared" si="242"/>
        <v>186</v>
      </c>
      <c r="GG21">
        <f t="shared" si="242"/>
        <v>187</v>
      </c>
      <c r="GH21">
        <f t="shared" si="242"/>
        <v>188</v>
      </c>
      <c r="GI21">
        <f t="shared" si="242"/>
        <v>189</v>
      </c>
      <c r="GJ21">
        <f t="shared" si="242"/>
        <v>190</v>
      </c>
      <c r="GK21">
        <f t="shared" si="242"/>
        <v>191</v>
      </c>
      <c r="GL21">
        <f t="shared" si="242"/>
        <v>192</v>
      </c>
      <c r="GM21">
        <f t="shared" si="242"/>
        <v>193</v>
      </c>
      <c r="GN21">
        <f t="shared" ref="GN21:IY21" si="243">GM21+1</f>
        <v>194</v>
      </c>
      <c r="GO21">
        <f t="shared" si="243"/>
        <v>195</v>
      </c>
      <c r="GP21">
        <f t="shared" si="243"/>
        <v>196</v>
      </c>
      <c r="GQ21">
        <f t="shared" si="243"/>
        <v>197</v>
      </c>
      <c r="GR21">
        <f t="shared" si="243"/>
        <v>198</v>
      </c>
      <c r="GS21">
        <f t="shared" si="243"/>
        <v>199</v>
      </c>
      <c r="GT21">
        <f t="shared" si="243"/>
        <v>200</v>
      </c>
      <c r="GU21">
        <f t="shared" si="243"/>
        <v>201</v>
      </c>
      <c r="GV21">
        <f t="shared" si="243"/>
        <v>202</v>
      </c>
      <c r="GW21">
        <f t="shared" si="243"/>
        <v>203</v>
      </c>
      <c r="GX21">
        <f t="shared" si="243"/>
        <v>204</v>
      </c>
      <c r="GY21">
        <f t="shared" si="243"/>
        <v>205</v>
      </c>
      <c r="GZ21">
        <f t="shared" si="243"/>
        <v>206</v>
      </c>
      <c r="HA21">
        <f t="shared" si="243"/>
        <v>207</v>
      </c>
      <c r="HB21">
        <f t="shared" si="243"/>
        <v>208</v>
      </c>
      <c r="HC21">
        <f t="shared" si="243"/>
        <v>209</v>
      </c>
      <c r="HD21">
        <f t="shared" si="243"/>
        <v>210</v>
      </c>
      <c r="HE21">
        <f t="shared" si="243"/>
        <v>211</v>
      </c>
      <c r="HF21">
        <f t="shared" si="243"/>
        <v>212</v>
      </c>
      <c r="HG21">
        <f t="shared" si="243"/>
        <v>213</v>
      </c>
      <c r="HH21">
        <f t="shared" si="243"/>
        <v>214</v>
      </c>
      <c r="HI21">
        <f t="shared" si="243"/>
        <v>215</v>
      </c>
      <c r="HJ21">
        <f t="shared" si="243"/>
        <v>216</v>
      </c>
      <c r="HK21">
        <f t="shared" si="243"/>
        <v>217</v>
      </c>
      <c r="HL21">
        <f t="shared" si="243"/>
        <v>218</v>
      </c>
      <c r="HM21">
        <f t="shared" si="243"/>
        <v>219</v>
      </c>
      <c r="HN21">
        <f t="shared" si="243"/>
        <v>220</v>
      </c>
      <c r="HO21">
        <f t="shared" si="243"/>
        <v>221</v>
      </c>
      <c r="HP21">
        <f t="shared" si="243"/>
        <v>222</v>
      </c>
      <c r="HQ21">
        <f t="shared" si="243"/>
        <v>223</v>
      </c>
      <c r="HR21">
        <f t="shared" si="243"/>
        <v>224</v>
      </c>
      <c r="HS21">
        <f t="shared" si="243"/>
        <v>225</v>
      </c>
      <c r="HT21">
        <f t="shared" si="243"/>
        <v>226</v>
      </c>
      <c r="HU21">
        <f t="shared" si="243"/>
        <v>227</v>
      </c>
      <c r="HV21">
        <f t="shared" si="243"/>
        <v>228</v>
      </c>
      <c r="HW21">
        <f t="shared" si="243"/>
        <v>229</v>
      </c>
      <c r="HX21">
        <f t="shared" si="243"/>
        <v>230</v>
      </c>
      <c r="HY21">
        <f t="shared" si="243"/>
        <v>231</v>
      </c>
      <c r="HZ21">
        <f t="shared" si="243"/>
        <v>232</v>
      </c>
      <c r="IA21">
        <f t="shared" si="243"/>
        <v>233</v>
      </c>
      <c r="IB21">
        <f t="shared" si="243"/>
        <v>234</v>
      </c>
      <c r="IC21">
        <f t="shared" si="243"/>
        <v>235</v>
      </c>
      <c r="ID21">
        <f t="shared" si="243"/>
        <v>236</v>
      </c>
      <c r="IE21">
        <f t="shared" si="243"/>
        <v>237</v>
      </c>
      <c r="IF21">
        <f t="shared" si="243"/>
        <v>238</v>
      </c>
      <c r="IG21">
        <f t="shared" si="243"/>
        <v>239</v>
      </c>
      <c r="IH21">
        <f t="shared" si="243"/>
        <v>240</v>
      </c>
      <c r="II21">
        <f t="shared" si="243"/>
        <v>241</v>
      </c>
      <c r="IJ21">
        <f t="shared" si="243"/>
        <v>242</v>
      </c>
      <c r="IK21">
        <f t="shared" si="243"/>
        <v>243</v>
      </c>
      <c r="IL21">
        <f t="shared" si="243"/>
        <v>244</v>
      </c>
      <c r="IM21">
        <f t="shared" si="243"/>
        <v>245</v>
      </c>
      <c r="IN21">
        <f t="shared" si="243"/>
        <v>246</v>
      </c>
      <c r="IO21">
        <f t="shared" si="243"/>
        <v>247</v>
      </c>
      <c r="IP21">
        <f t="shared" si="243"/>
        <v>248</v>
      </c>
      <c r="IQ21">
        <f t="shared" si="243"/>
        <v>249</v>
      </c>
      <c r="IR21">
        <f t="shared" si="243"/>
        <v>250</v>
      </c>
      <c r="IS21">
        <f t="shared" si="243"/>
        <v>251</v>
      </c>
      <c r="IT21">
        <f t="shared" si="243"/>
        <v>252</v>
      </c>
      <c r="IU21">
        <f t="shared" si="243"/>
        <v>253</v>
      </c>
      <c r="IV21">
        <f t="shared" si="243"/>
        <v>254</v>
      </c>
      <c r="IW21">
        <f t="shared" si="243"/>
        <v>255</v>
      </c>
      <c r="IX21">
        <f t="shared" si="243"/>
        <v>256</v>
      </c>
      <c r="IY21">
        <f t="shared" si="243"/>
        <v>257</v>
      </c>
      <c r="IZ21">
        <f t="shared" ref="IZ21:LK21" si="244">IY21+1</f>
        <v>258</v>
      </c>
      <c r="JA21">
        <f t="shared" si="244"/>
        <v>259</v>
      </c>
      <c r="JB21">
        <f t="shared" si="244"/>
        <v>260</v>
      </c>
      <c r="JC21">
        <f t="shared" si="244"/>
        <v>261</v>
      </c>
      <c r="JD21">
        <f t="shared" si="244"/>
        <v>262</v>
      </c>
      <c r="JE21">
        <f t="shared" si="244"/>
        <v>263</v>
      </c>
      <c r="JF21">
        <f t="shared" si="244"/>
        <v>264</v>
      </c>
      <c r="JG21">
        <f t="shared" si="244"/>
        <v>265</v>
      </c>
      <c r="JH21">
        <f t="shared" si="244"/>
        <v>266</v>
      </c>
      <c r="JI21">
        <f t="shared" si="244"/>
        <v>267</v>
      </c>
      <c r="JJ21">
        <f t="shared" si="244"/>
        <v>268</v>
      </c>
      <c r="JK21">
        <f t="shared" si="244"/>
        <v>269</v>
      </c>
      <c r="JL21">
        <f t="shared" si="244"/>
        <v>270</v>
      </c>
      <c r="JM21">
        <f t="shared" si="244"/>
        <v>271</v>
      </c>
      <c r="JN21">
        <f t="shared" si="244"/>
        <v>272</v>
      </c>
      <c r="JO21">
        <f t="shared" si="244"/>
        <v>273</v>
      </c>
      <c r="JP21">
        <f t="shared" si="244"/>
        <v>274</v>
      </c>
      <c r="JQ21">
        <f t="shared" si="244"/>
        <v>275</v>
      </c>
      <c r="JR21">
        <f t="shared" si="244"/>
        <v>276</v>
      </c>
      <c r="JS21">
        <f t="shared" si="244"/>
        <v>277</v>
      </c>
      <c r="JT21">
        <f t="shared" si="244"/>
        <v>278</v>
      </c>
      <c r="JU21">
        <f t="shared" si="244"/>
        <v>279</v>
      </c>
      <c r="JV21">
        <f t="shared" si="244"/>
        <v>280</v>
      </c>
      <c r="JW21">
        <f t="shared" si="244"/>
        <v>281</v>
      </c>
      <c r="JX21">
        <f t="shared" si="244"/>
        <v>282</v>
      </c>
      <c r="JY21">
        <f t="shared" si="244"/>
        <v>283</v>
      </c>
      <c r="JZ21">
        <f t="shared" si="244"/>
        <v>284</v>
      </c>
      <c r="KA21">
        <f t="shared" si="244"/>
        <v>285</v>
      </c>
      <c r="KB21">
        <f t="shared" si="244"/>
        <v>286</v>
      </c>
      <c r="KC21">
        <f t="shared" si="244"/>
        <v>287</v>
      </c>
      <c r="KD21">
        <f t="shared" si="244"/>
        <v>288</v>
      </c>
      <c r="KE21">
        <f t="shared" si="244"/>
        <v>289</v>
      </c>
      <c r="KF21">
        <f t="shared" si="244"/>
        <v>290</v>
      </c>
      <c r="KG21">
        <f t="shared" si="244"/>
        <v>291</v>
      </c>
      <c r="KH21">
        <f t="shared" si="244"/>
        <v>292</v>
      </c>
      <c r="KI21">
        <f t="shared" si="244"/>
        <v>293</v>
      </c>
      <c r="KJ21">
        <f t="shared" si="244"/>
        <v>294</v>
      </c>
      <c r="KK21">
        <f t="shared" si="244"/>
        <v>295</v>
      </c>
      <c r="KL21">
        <f t="shared" si="244"/>
        <v>296</v>
      </c>
      <c r="KM21">
        <f t="shared" si="244"/>
        <v>297</v>
      </c>
      <c r="KN21">
        <f t="shared" si="244"/>
        <v>298</v>
      </c>
      <c r="KO21">
        <f t="shared" si="244"/>
        <v>299</v>
      </c>
      <c r="KP21">
        <f t="shared" si="244"/>
        <v>300</v>
      </c>
      <c r="KQ21">
        <f t="shared" si="244"/>
        <v>301</v>
      </c>
      <c r="KR21">
        <f t="shared" si="244"/>
        <v>302</v>
      </c>
      <c r="KS21">
        <f t="shared" si="244"/>
        <v>303</v>
      </c>
      <c r="KT21">
        <f t="shared" si="244"/>
        <v>304</v>
      </c>
      <c r="KU21">
        <f t="shared" si="244"/>
        <v>305</v>
      </c>
      <c r="KV21">
        <f t="shared" si="244"/>
        <v>306</v>
      </c>
      <c r="KW21">
        <f t="shared" si="244"/>
        <v>307</v>
      </c>
      <c r="KX21">
        <f t="shared" si="244"/>
        <v>308</v>
      </c>
      <c r="KY21">
        <f t="shared" si="244"/>
        <v>309</v>
      </c>
      <c r="KZ21">
        <f t="shared" si="244"/>
        <v>310</v>
      </c>
      <c r="LA21">
        <f t="shared" si="244"/>
        <v>311</v>
      </c>
      <c r="LB21">
        <f t="shared" si="244"/>
        <v>312</v>
      </c>
      <c r="LC21">
        <f t="shared" si="244"/>
        <v>313</v>
      </c>
      <c r="LD21">
        <f t="shared" si="244"/>
        <v>314</v>
      </c>
      <c r="LE21">
        <f t="shared" si="244"/>
        <v>315</v>
      </c>
      <c r="LF21">
        <f t="shared" si="244"/>
        <v>316</v>
      </c>
      <c r="LG21">
        <f t="shared" si="244"/>
        <v>317</v>
      </c>
      <c r="LH21">
        <f t="shared" si="244"/>
        <v>318</v>
      </c>
      <c r="LI21">
        <f t="shared" si="244"/>
        <v>319</v>
      </c>
      <c r="LJ21">
        <f t="shared" si="244"/>
        <v>320</v>
      </c>
      <c r="LK21">
        <f t="shared" si="244"/>
        <v>321</v>
      </c>
      <c r="LL21">
        <f t="shared" ref="LL21:NW21" si="245">LK21+1</f>
        <v>322</v>
      </c>
      <c r="LM21">
        <f t="shared" si="245"/>
        <v>323</v>
      </c>
      <c r="LN21">
        <f t="shared" si="245"/>
        <v>324</v>
      </c>
      <c r="LO21">
        <f t="shared" si="245"/>
        <v>325</v>
      </c>
      <c r="LP21">
        <f t="shared" si="245"/>
        <v>326</v>
      </c>
      <c r="LQ21">
        <f t="shared" si="245"/>
        <v>327</v>
      </c>
      <c r="LR21">
        <f t="shared" si="245"/>
        <v>328</v>
      </c>
      <c r="LS21">
        <f t="shared" si="245"/>
        <v>329</v>
      </c>
      <c r="LT21">
        <f t="shared" si="245"/>
        <v>330</v>
      </c>
      <c r="LU21">
        <f t="shared" si="245"/>
        <v>331</v>
      </c>
      <c r="LV21">
        <f t="shared" si="245"/>
        <v>332</v>
      </c>
      <c r="LW21">
        <f t="shared" si="245"/>
        <v>333</v>
      </c>
      <c r="LX21">
        <f t="shared" si="245"/>
        <v>334</v>
      </c>
      <c r="LY21">
        <f t="shared" si="245"/>
        <v>335</v>
      </c>
      <c r="LZ21">
        <f t="shared" si="245"/>
        <v>336</v>
      </c>
      <c r="MA21">
        <f t="shared" si="245"/>
        <v>337</v>
      </c>
      <c r="MB21">
        <f t="shared" si="245"/>
        <v>338</v>
      </c>
      <c r="MC21">
        <f t="shared" si="245"/>
        <v>339</v>
      </c>
      <c r="MD21">
        <f t="shared" si="245"/>
        <v>340</v>
      </c>
      <c r="ME21">
        <f t="shared" si="245"/>
        <v>341</v>
      </c>
      <c r="MF21">
        <f t="shared" si="245"/>
        <v>342</v>
      </c>
      <c r="MG21">
        <f t="shared" si="245"/>
        <v>343</v>
      </c>
      <c r="MH21">
        <f t="shared" si="245"/>
        <v>344</v>
      </c>
      <c r="MI21">
        <f t="shared" si="245"/>
        <v>345</v>
      </c>
      <c r="MJ21">
        <f t="shared" si="245"/>
        <v>346</v>
      </c>
      <c r="MK21">
        <f t="shared" si="245"/>
        <v>347</v>
      </c>
      <c r="ML21">
        <f t="shared" si="245"/>
        <v>348</v>
      </c>
      <c r="MM21">
        <f t="shared" si="245"/>
        <v>349</v>
      </c>
      <c r="MN21">
        <f t="shared" si="245"/>
        <v>350</v>
      </c>
      <c r="MO21">
        <f t="shared" si="245"/>
        <v>351</v>
      </c>
      <c r="MP21">
        <f t="shared" si="245"/>
        <v>352</v>
      </c>
      <c r="MQ21">
        <f t="shared" si="245"/>
        <v>353</v>
      </c>
      <c r="MR21">
        <f t="shared" si="245"/>
        <v>354</v>
      </c>
      <c r="MS21">
        <f t="shared" si="245"/>
        <v>355</v>
      </c>
      <c r="MT21">
        <f t="shared" si="245"/>
        <v>356</v>
      </c>
      <c r="MU21">
        <f t="shared" si="245"/>
        <v>357</v>
      </c>
      <c r="MV21">
        <f t="shared" si="245"/>
        <v>358</v>
      </c>
      <c r="MW21">
        <f t="shared" si="245"/>
        <v>359</v>
      </c>
      <c r="MX21">
        <f t="shared" si="245"/>
        <v>360</v>
      </c>
      <c r="MY21">
        <f t="shared" si="245"/>
        <v>361</v>
      </c>
      <c r="MZ21">
        <f t="shared" si="245"/>
        <v>362</v>
      </c>
      <c r="NA21">
        <f t="shared" si="245"/>
        <v>363</v>
      </c>
      <c r="NB21">
        <f t="shared" si="245"/>
        <v>364</v>
      </c>
      <c r="NC21">
        <f t="shared" si="245"/>
        <v>365</v>
      </c>
      <c r="ND21">
        <f t="shared" si="245"/>
        <v>366</v>
      </c>
      <c r="NE21">
        <f t="shared" si="245"/>
        <v>367</v>
      </c>
      <c r="NF21">
        <f t="shared" si="245"/>
        <v>368</v>
      </c>
      <c r="NG21">
        <f t="shared" si="245"/>
        <v>369</v>
      </c>
      <c r="NH21">
        <f t="shared" si="245"/>
        <v>370</v>
      </c>
      <c r="NI21">
        <f t="shared" si="245"/>
        <v>371</v>
      </c>
      <c r="NJ21">
        <f t="shared" si="245"/>
        <v>372</v>
      </c>
      <c r="NK21">
        <f t="shared" si="245"/>
        <v>373</v>
      </c>
      <c r="NL21">
        <f t="shared" si="245"/>
        <v>374</v>
      </c>
      <c r="NM21">
        <f t="shared" si="245"/>
        <v>375</v>
      </c>
      <c r="NN21">
        <f t="shared" si="245"/>
        <v>376</v>
      </c>
      <c r="NO21">
        <f t="shared" si="245"/>
        <v>377</v>
      </c>
      <c r="NP21">
        <f t="shared" si="245"/>
        <v>378</v>
      </c>
      <c r="NQ21">
        <f t="shared" si="245"/>
        <v>379</v>
      </c>
      <c r="NR21">
        <f t="shared" si="245"/>
        <v>380</v>
      </c>
      <c r="NS21">
        <f t="shared" si="245"/>
        <v>381</v>
      </c>
      <c r="NT21">
        <f t="shared" si="245"/>
        <v>382</v>
      </c>
      <c r="NU21">
        <f t="shared" si="245"/>
        <v>383</v>
      </c>
      <c r="NV21">
        <f t="shared" si="245"/>
        <v>384</v>
      </c>
      <c r="NW21">
        <f t="shared" si="245"/>
        <v>385</v>
      </c>
      <c r="NX21">
        <f t="shared" ref="NX21:QI21" si="246">NW21+1</f>
        <v>386</v>
      </c>
      <c r="NY21">
        <f t="shared" si="246"/>
        <v>387</v>
      </c>
      <c r="NZ21">
        <f t="shared" si="246"/>
        <v>388</v>
      </c>
      <c r="OA21">
        <f t="shared" si="246"/>
        <v>389</v>
      </c>
      <c r="OB21">
        <f t="shared" si="246"/>
        <v>390</v>
      </c>
      <c r="OC21">
        <f t="shared" si="246"/>
        <v>391</v>
      </c>
      <c r="OD21">
        <f t="shared" si="246"/>
        <v>392</v>
      </c>
      <c r="OE21">
        <f t="shared" si="246"/>
        <v>393</v>
      </c>
      <c r="OF21">
        <f t="shared" si="246"/>
        <v>394</v>
      </c>
      <c r="OG21">
        <f t="shared" si="246"/>
        <v>395</v>
      </c>
      <c r="OH21">
        <f t="shared" si="246"/>
        <v>396</v>
      </c>
      <c r="OI21">
        <f t="shared" si="246"/>
        <v>397</v>
      </c>
      <c r="OJ21">
        <f t="shared" si="246"/>
        <v>398</v>
      </c>
      <c r="OK21">
        <f t="shared" si="246"/>
        <v>399</v>
      </c>
      <c r="OL21">
        <f t="shared" si="246"/>
        <v>400</v>
      </c>
      <c r="OM21">
        <f t="shared" si="246"/>
        <v>401</v>
      </c>
      <c r="ON21">
        <f t="shared" si="246"/>
        <v>402</v>
      </c>
      <c r="OO21">
        <f t="shared" si="246"/>
        <v>403</v>
      </c>
      <c r="OP21">
        <f t="shared" si="246"/>
        <v>404</v>
      </c>
      <c r="OQ21">
        <f t="shared" si="246"/>
        <v>405</v>
      </c>
      <c r="OR21">
        <f t="shared" si="246"/>
        <v>406</v>
      </c>
      <c r="OS21">
        <f t="shared" si="246"/>
        <v>407</v>
      </c>
      <c r="OT21">
        <f t="shared" si="246"/>
        <v>408</v>
      </c>
      <c r="OU21">
        <f t="shared" si="246"/>
        <v>409</v>
      </c>
      <c r="OV21">
        <f t="shared" si="246"/>
        <v>410</v>
      </c>
      <c r="OW21">
        <f t="shared" si="246"/>
        <v>411</v>
      </c>
      <c r="OX21">
        <f t="shared" si="246"/>
        <v>412</v>
      </c>
      <c r="OY21">
        <f t="shared" si="246"/>
        <v>413</v>
      </c>
      <c r="OZ21">
        <f t="shared" si="246"/>
        <v>414</v>
      </c>
      <c r="PA21">
        <f t="shared" si="246"/>
        <v>415</v>
      </c>
      <c r="PB21">
        <f t="shared" si="246"/>
        <v>416</v>
      </c>
      <c r="PC21">
        <f t="shared" si="246"/>
        <v>417</v>
      </c>
      <c r="PD21">
        <f t="shared" si="246"/>
        <v>418</v>
      </c>
      <c r="PE21">
        <f t="shared" si="246"/>
        <v>419</v>
      </c>
      <c r="PF21">
        <f t="shared" si="246"/>
        <v>420</v>
      </c>
      <c r="PG21">
        <f t="shared" si="246"/>
        <v>421</v>
      </c>
      <c r="PH21">
        <f t="shared" si="246"/>
        <v>422</v>
      </c>
      <c r="PI21">
        <f t="shared" si="246"/>
        <v>423</v>
      </c>
      <c r="PJ21">
        <f t="shared" si="246"/>
        <v>424</v>
      </c>
      <c r="PK21">
        <f t="shared" si="246"/>
        <v>425</v>
      </c>
      <c r="PL21">
        <f t="shared" si="246"/>
        <v>426</v>
      </c>
      <c r="PM21">
        <f t="shared" si="246"/>
        <v>427</v>
      </c>
      <c r="PN21">
        <f t="shared" si="246"/>
        <v>428</v>
      </c>
      <c r="PO21">
        <f t="shared" si="246"/>
        <v>429</v>
      </c>
      <c r="PP21">
        <f t="shared" si="246"/>
        <v>430</v>
      </c>
      <c r="PQ21">
        <f t="shared" si="246"/>
        <v>431</v>
      </c>
      <c r="PR21">
        <f t="shared" si="246"/>
        <v>432</v>
      </c>
      <c r="PS21">
        <f t="shared" si="246"/>
        <v>433</v>
      </c>
      <c r="PT21">
        <f t="shared" si="246"/>
        <v>434</v>
      </c>
      <c r="PU21">
        <f t="shared" si="246"/>
        <v>435</v>
      </c>
      <c r="PV21">
        <f t="shared" si="246"/>
        <v>436</v>
      </c>
      <c r="PW21">
        <f t="shared" si="246"/>
        <v>437</v>
      </c>
      <c r="PX21">
        <f t="shared" si="246"/>
        <v>438</v>
      </c>
      <c r="PY21">
        <f t="shared" si="246"/>
        <v>439</v>
      </c>
      <c r="PZ21">
        <f t="shared" si="246"/>
        <v>440</v>
      </c>
      <c r="QA21">
        <f t="shared" si="246"/>
        <v>441</v>
      </c>
      <c r="QB21">
        <f t="shared" si="246"/>
        <v>442</v>
      </c>
      <c r="QC21">
        <f t="shared" si="246"/>
        <v>443</v>
      </c>
      <c r="QD21">
        <f t="shared" si="246"/>
        <v>444</v>
      </c>
      <c r="QE21">
        <f t="shared" si="246"/>
        <v>445</v>
      </c>
      <c r="QF21">
        <f t="shared" si="246"/>
        <v>446</v>
      </c>
      <c r="QG21">
        <f t="shared" si="246"/>
        <v>447</v>
      </c>
      <c r="QH21">
        <f t="shared" si="246"/>
        <v>448</v>
      </c>
      <c r="QI21">
        <f t="shared" si="246"/>
        <v>449</v>
      </c>
      <c r="QJ21">
        <f t="shared" ref="QJ21:SU21" si="247">QI21+1</f>
        <v>450</v>
      </c>
      <c r="QK21">
        <f t="shared" si="247"/>
        <v>451</v>
      </c>
      <c r="QL21">
        <f t="shared" si="247"/>
        <v>452</v>
      </c>
      <c r="QM21">
        <f t="shared" si="247"/>
        <v>453</v>
      </c>
      <c r="QN21">
        <f t="shared" si="247"/>
        <v>454</v>
      </c>
      <c r="QO21">
        <f t="shared" si="247"/>
        <v>455</v>
      </c>
      <c r="QP21">
        <f t="shared" si="247"/>
        <v>456</v>
      </c>
      <c r="QQ21">
        <f t="shared" si="247"/>
        <v>457</v>
      </c>
      <c r="QR21">
        <f t="shared" si="247"/>
        <v>458</v>
      </c>
      <c r="QS21">
        <f t="shared" si="247"/>
        <v>459</v>
      </c>
      <c r="QT21">
        <f t="shared" si="247"/>
        <v>460</v>
      </c>
      <c r="QU21">
        <f t="shared" si="247"/>
        <v>461</v>
      </c>
      <c r="QV21">
        <f t="shared" si="247"/>
        <v>462</v>
      </c>
      <c r="QW21">
        <f t="shared" si="247"/>
        <v>463</v>
      </c>
      <c r="QX21">
        <f t="shared" si="247"/>
        <v>464</v>
      </c>
      <c r="QY21">
        <f t="shared" si="247"/>
        <v>465</v>
      </c>
      <c r="QZ21">
        <f t="shared" si="247"/>
        <v>466</v>
      </c>
      <c r="RA21">
        <f t="shared" si="247"/>
        <v>467</v>
      </c>
      <c r="RB21">
        <f t="shared" si="247"/>
        <v>468</v>
      </c>
      <c r="RC21">
        <f t="shared" si="247"/>
        <v>469</v>
      </c>
      <c r="RD21">
        <f t="shared" si="247"/>
        <v>470</v>
      </c>
      <c r="RE21">
        <f t="shared" si="247"/>
        <v>471</v>
      </c>
      <c r="RF21">
        <f t="shared" si="247"/>
        <v>472</v>
      </c>
      <c r="RG21">
        <f t="shared" si="247"/>
        <v>473</v>
      </c>
      <c r="RH21">
        <f t="shared" si="247"/>
        <v>474</v>
      </c>
      <c r="RI21">
        <f t="shared" si="247"/>
        <v>475</v>
      </c>
      <c r="RJ21">
        <f t="shared" si="247"/>
        <v>476</v>
      </c>
      <c r="RK21">
        <f t="shared" si="247"/>
        <v>477</v>
      </c>
      <c r="RL21">
        <f t="shared" si="247"/>
        <v>478</v>
      </c>
      <c r="RM21">
        <f t="shared" si="247"/>
        <v>479</v>
      </c>
      <c r="RN21">
        <f t="shared" si="247"/>
        <v>480</v>
      </c>
      <c r="RO21">
        <f t="shared" si="247"/>
        <v>481</v>
      </c>
      <c r="RP21">
        <f t="shared" si="247"/>
        <v>482</v>
      </c>
      <c r="RQ21">
        <f t="shared" si="247"/>
        <v>483</v>
      </c>
      <c r="RR21">
        <f t="shared" si="247"/>
        <v>484</v>
      </c>
      <c r="RS21">
        <f t="shared" si="247"/>
        <v>485</v>
      </c>
      <c r="RT21">
        <f t="shared" si="247"/>
        <v>486</v>
      </c>
      <c r="RU21">
        <f t="shared" si="247"/>
        <v>487</v>
      </c>
      <c r="RV21">
        <f t="shared" si="247"/>
        <v>488</v>
      </c>
      <c r="RW21">
        <f t="shared" si="247"/>
        <v>489</v>
      </c>
      <c r="RX21">
        <f t="shared" si="247"/>
        <v>490</v>
      </c>
      <c r="RY21">
        <f t="shared" si="247"/>
        <v>491</v>
      </c>
      <c r="RZ21">
        <f t="shared" si="247"/>
        <v>492</v>
      </c>
      <c r="SA21">
        <f t="shared" si="247"/>
        <v>493</v>
      </c>
      <c r="SB21">
        <f t="shared" si="247"/>
        <v>494</v>
      </c>
      <c r="SC21">
        <f t="shared" si="247"/>
        <v>495</v>
      </c>
      <c r="SD21">
        <f t="shared" si="247"/>
        <v>496</v>
      </c>
      <c r="SE21">
        <f t="shared" si="247"/>
        <v>497</v>
      </c>
      <c r="SF21">
        <f t="shared" si="247"/>
        <v>498</v>
      </c>
      <c r="SG21">
        <f t="shared" si="247"/>
        <v>499</v>
      </c>
      <c r="SH21">
        <f t="shared" si="247"/>
        <v>500</v>
      </c>
      <c r="SI21">
        <f t="shared" si="247"/>
        <v>501</v>
      </c>
      <c r="SJ21">
        <f t="shared" si="247"/>
        <v>502</v>
      </c>
      <c r="SK21">
        <f t="shared" si="247"/>
        <v>503</v>
      </c>
      <c r="SL21">
        <f t="shared" si="247"/>
        <v>504</v>
      </c>
      <c r="SM21">
        <f t="shared" si="247"/>
        <v>505</v>
      </c>
      <c r="SN21">
        <f t="shared" si="247"/>
        <v>506</v>
      </c>
      <c r="SO21">
        <f t="shared" si="247"/>
        <v>507</v>
      </c>
      <c r="SP21">
        <f t="shared" si="247"/>
        <v>508</v>
      </c>
      <c r="SQ21">
        <f t="shared" si="247"/>
        <v>509</v>
      </c>
      <c r="SR21">
        <f t="shared" si="247"/>
        <v>510</v>
      </c>
      <c r="SS21">
        <f t="shared" si="247"/>
        <v>511</v>
      </c>
      <c r="ST21">
        <f t="shared" si="247"/>
        <v>512</v>
      </c>
      <c r="SU21">
        <f t="shared" si="247"/>
        <v>513</v>
      </c>
      <c r="SV21">
        <f t="shared" ref="SV21:VG21" si="248">SU21+1</f>
        <v>514</v>
      </c>
      <c r="SW21">
        <f t="shared" si="248"/>
        <v>515</v>
      </c>
      <c r="SX21">
        <f t="shared" si="248"/>
        <v>516</v>
      </c>
      <c r="SY21">
        <f t="shared" si="248"/>
        <v>517</v>
      </c>
      <c r="SZ21">
        <f t="shared" si="248"/>
        <v>518</v>
      </c>
      <c r="TA21">
        <f t="shared" si="248"/>
        <v>519</v>
      </c>
      <c r="TB21">
        <f t="shared" si="248"/>
        <v>520</v>
      </c>
      <c r="TC21">
        <f t="shared" si="248"/>
        <v>521</v>
      </c>
      <c r="TD21">
        <f t="shared" si="248"/>
        <v>522</v>
      </c>
      <c r="TE21">
        <f t="shared" si="248"/>
        <v>523</v>
      </c>
      <c r="TF21">
        <f t="shared" si="248"/>
        <v>524</v>
      </c>
      <c r="TG21">
        <f t="shared" si="248"/>
        <v>525</v>
      </c>
      <c r="TH21">
        <f t="shared" si="248"/>
        <v>526</v>
      </c>
      <c r="TI21">
        <f t="shared" si="248"/>
        <v>527</v>
      </c>
      <c r="TJ21">
        <f t="shared" si="248"/>
        <v>528</v>
      </c>
      <c r="TK21">
        <f t="shared" si="248"/>
        <v>529</v>
      </c>
      <c r="TL21">
        <f t="shared" si="248"/>
        <v>530</v>
      </c>
      <c r="TM21">
        <f t="shared" si="248"/>
        <v>531</v>
      </c>
      <c r="TN21">
        <f t="shared" si="248"/>
        <v>532</v>
      </c>
      <c r="TO21">
        <f t="shared" si="248"/>
        <v>533</v>
      </c>
      <c r="TP21">
        <f t="shared" si="248"/>
        <v>534</v>
      </c>
      <c r="TQ21">
        <f t="shared" si="248"/>
        <v>535</v>
      </c>
      <c r="TR21">
        <f t="shared" si="248"/>
        <v>536</v>
      </c>
      <c r="TS21">
        <f t="shared" si="248"/>
        <v>537</v>
      </c>
      <c r="TT21">
        <f t="shared" si="248"/>
        <v>538</v>
      </c>
      <c r="TU21">
        <f t="shared" si="248"/>
        <v>539</v>
      </c>
      <c r="TV21">
        <f t="shared" si="248"/>
        <v>540</v>
      </c>
      <c r="TW21">
        <f t="shared" si="248"/>
        <v>541</v>
      </c>
      <c r="TX21">
        <f t="shared" si="248"/>
        <v>542</v>
      </c>
      <c r="TY21">
        <f t="shared" si="248"/>
        <v>543</v>
      </c>
      <c r="TZ21">
        <f t="shared" si="248"/>
        <v>544</v>
      </c>
      <c r="UA21">
        <f t="shared" si="248"/>
        <v>545</v>
      </c>
      <c r="UB21">
        <f t="shared" si="248"/>
        <v>546</v>
      </c>
      <c r="UC21">
        <f t="shared" si="248"/>
        <v>547</v>
      </c>
      <c r="UD21">
        <f t="shared" si="248"/>
        <v>548</v>
      </c>
      <c r="UE21">
        <f t="shared" si="248"/>
        <v>549</v>
      </c>
      <c r="UF21">
        <f t="shared" si="248"/>
        <v>550</v>
      </c>
      <c r="UG21">
        <f t="shared" si="248"/>
        <v>551</v>
      </c>
      <c r="UH21">
        <f t="shared" si="248"/>
        <v>552</v>
      </c>
      <c r="UI21">
        <f t="shared" si="248"/>
        <v>553</v>
      </c>
      <c r="UJ21">
        <f t="shared" si="248"/>
        <v>554</v>
      </c>
      <c r="UK21">
        <f t="shared" si="248"/>
        <v>555</v>
      </c>
      <c r="UL21">
        <f t="shared" si="248"/>
        <v>556</v>
      </c>
      <c r="UM21">
        <f t="shared" si="248"/>
        <v>557</v>
      </c>
      <c r="UN21">
        <f t="shared" si="248"/>
        <v>558</v>
      </c>
      <c r="UO21">
        <f t="shared" si="248"/>
        <v>559</v>
      </c>
      <c r="UP21">
        <f t="shared" si="248"/>
        <v>560</v>
      </c>
      <c r="UQ21">
        <f t="shared" si="248"/>
        <v>561</v>
      </c>
      <c r="UR21">
        <f t="shared" si="248"/>
        <v>562</v>
      </c>
      <c r="US21">
        <f t="shared" si="248"/>
        <v>563</v>
      </c>
      <c r="UT21">
        <f t="shared" si="248"/>
        <v>564</v>
      </c>
      <c r="UU21">
        <f t="shared" si="248"/>
        <v>565</v>
      </c>
      <c r="UV21">
        <f t="shared" si="248"/>
        <v>566</v>
      </c>
      <c r="UW21">
        <f t="shared" si="248"/>
        <v>567</v>
      </c>
      <c r="UX21">
        <f t="shared" si="248"/>
        <v>568</v>
      </c>
      <c r="UY21">
        <f t="shared" si="248"/>
        <v>569</v>
      </c>
      <c r="UZ21">
        <f t="shared" si="248"/>
        <v>570</v>
      </c>
      <c r="VA21">
        <f t="shared" si="248"/>
        <v>571</v>
      </c>
      <c r="VB21">
        <f t="shared" si="248"/>
        <v>572</v>
      </c>
      <c r="VC21">
        <f t="shared" si="248"/>
        <v>573</v>
      </c>
      <c r="VD21">
        <f t="shared" si="248"/>
        <v>574</v>
      </c>
      <c r="VE21">
        <f t="shared" si="248"/>
        <v>575</v>
      </c>
      <c r="VF21">
        <f t="shared" si="248"/>
        <v>576</v>
      </c>
      <c r="VG21">
        <f t="shared" si="248"/>
        <v>577</v>
      </c>
      <c r="VH21">
        <f t="shared" ref="VH21:XR21" si="249">VG21+1</f>
        <v>578</v>
      </c>
      <c r="VI21">
        <f t="shared" si="249"/>
        <v>579</v>
      </c>
      <c r="VJ21">
        <f t="shared" si="249"/>
        <v>580</v>
      </c>
      <c r="VK21">
        <f t="shared" si="249"/>
        <v>581</v>
      </c>
      <c r="VL21">
        <f t="shared" si="249"/>
        <v>582</v>
      </c>
      <c r="VM21">
        <f t="shared" si="249"/>
        <v>583</v>
      </c>
      <c r="VN21">
        <f t="shared" si="249"/>
        <v>584</v>
      </c>
      <c r="VO21">
        <f t="shared" si="249"/>
        <v>585</v>
      </c>
      <c r="VP21">
        <f t="shared" si="249"/>
        <v>586</v>
      </c>
      <c r="VQ21">
        <f t="shared" si="249"/>
        <v>587</v>
      </c>
      <c r="VR21">
        <f t="shared" si="249"/>
        <v>588</v>
      </c>
      <c r="VS21">
        <f t="shared" si="249"/>
        <v>589</v>
      </c>
      <c r="VT21">
        <f t="shared" si="249"/>
        <v>590</v>
      </c>
      <c r="VU21">
        <f t="shared" si="249"/>
        <v>591</v>
      </c>
      <c r="VV21">
        <f t="shared" si="249"/>
        <v>592</v>
      </c>
      <c r="VW21">
        <f t="shared" si="249"/>
        <v>593</v>
      </c>
      <c r="VX21">
        <f t="shared" si="249"/>
        <v>594</v>
      </c>
      <c r="VY21">
        <f t="shared" si="249"/>
        <v>595</v>
      </c>
      <c r="VZ21">
        <f t="shared" si="249"/>
        <v>596</v>
      </c>
      <c r="WA21">
        <f t="shared" si="249"/>
        <v>597</v>
      </c>
      <c r="WB21">
        <f t="shared" si="249"/>
        <v>598</v>
      </c>
      <c r="WC21">
        <f t="shared" si="249"/>
        <v>599</v>
      </c>
      <c r="WD21">
        <f t="shared" si="249"/>
        <v>600</v>
      </c>
      <c r="WE21">
        <f t="shared" si="249"/>
        <v>601</v>
      </c>
      <c r="WF21">
        <f t="shared" si="249"/>
        <v>602</v>
      </c>
      <c r="WG21">
        <f t="shared" si="249"/>
        <v>603</v>
      </c>
      <c r="WH21">
        <f t="shared" si="249"/>
        <v>604</v>
      </c>
      <c r="WI21">
        <f t="shared" si="249"/>
        <v>605</v>
      </c>
      <c r="WJ21">
        <f t="shared" si="249"/>
        <v>606</v>
      </c>
      <c r="WK21">
        <f t="shared" si="249"/>
        <v>607</v>
      </c>
      <c r="WL21">
        <f t="shared" si="249"/>
        <v>608</v>
      </c>
      <c r="WM21">
        <f t="shared" si="249"/>
        <v>609</v>
      </c>
      <c r="WN21">
        <f t="shared" si="249"/>
        <v>610</v>
      </c>
      <c r="WO21">
        <f t="shared" si="249"/>
        <v>611</v>
      </c>
      <c r="WP21">
        <f t="shared" si="249"/>
        <v>612</v>
      </c>
      <c r="WQ21">
        <f t="shared" si="249"/>
        <v>613</v>
      </c>
      <c r="WR21">
        <f t="shared" si="249"/>
        <v>614</v>
      </c>
      <c r="WS21">
        <f t="shared" si="249"/>
        <v>615</v>
      </c>
      <c r="WT21">
        <f t="shared" si="249"/>
        <v>616</v>
      </c>
      <c r="WU21">
        <f t="shared" si="249"/>
        <v>617</v>
      </c>
      <c r="WV21">
        <f t="shared" si="249"/>
        <v>618</v>
      </c>
      <c r="WW21">
        <f t="shared" si="249"/>
        <v>619</v>
      </c>
      <c r="WX21">
        <f t="shared" si="249"/>
        <v>620</v>
      </c>
      <c r="WY21">
        <f t="shared" si="249"/>
        <v>621</v>
      </c>
      <c r="WZ21">
        <f t="shared" si="249"/>
        <v>622</v>
      </c>
      <c r="XA21">
        <f t="shared" si="249"/>
        <v>623</v>
      </c>
      <c r="XB21">
        <f t="shared" si="249"/>
        <v>624</v>
      </c>
      <c r="XC21">
        <f t="shared" si="249"/>
        <v>625</v>
      </c>
      <c r="XD21">
        <f t="shared" si="249"/>
        <v>626</v>
      </c>
      <c r="XE21">
        <f t="shared" si="249"/>
        <v>627</v>
      </c>
      <c r="XF21">
        <f t="shared" si="249"/>
        <v>628</v>
      </c>
      <c r="XG21">
        <f t="shared" si="249"/>
        <v>629</v>
      </c>
      <c r="XH21">
        <f t="shared" si="249"/>
        <v>630</v>
      </c>
      <c r="XI21">
        <f t="shared" si="249"/>
        <v>631</v>
      </c>
      <c r="XJ21">
        <f t="shared" si="249"/>
        <v>632</v>
      </c>
      <c r="XK21">
        <f t="shared" si="249"/>
        <v>633</v>
      </c>
      <c r="XL21">
        <f t="shared" si="249"/>
        <v>634</v>
      </c>
      <c r="XM21">
        <f t="shared" si="249"/>
        <v>635</v>
      </c>
      <c r="XN21">
        <f t="shared" si="249"/>
        <v>636</v>
      </c>
      <c r="XO21">
        <f t="shared" si="249"/>
        <v>637</v>
      </c>
      <c r="XP21">
        <f t="shared" si="249"/>
        <v>638</v>
      </c>
      <c r="XQ21">
        <f t="shared" si="249"/>
        <v>639</v>
      </c>
      <c r="XR21">
        <f t="shared" si="249"/>
        <v>640</v>
      </c>
    </row>
  </sheetData>
  <mergeCells count="80">
    <mergeCell ref="XK1:XR1"/>
    <mergeCell ref="VW1:WD1"/>
    <mergeCell ref="WE1:WL1"/>
    <mergeCell ref="WM1:WT1"/>
    <mergeCell ref="WU1:XB1"/>
    <mergeCell ref="XC1:XJ1"/>
    <mergeCell ref="UI1:UP1"/>
    <mergeCell ref="UQ1:UX1"/>
    <mergeCell ref="UY1:VF1"/>
    <mergeCell ref="VG1:VN1"/>
    <mergeCell ref="VO1:VV1"/>
    <mergeCell ref="SU1:TB1"/>
    <mergeCell ref="TC1:TJ1"/>
    <mergeCell ref="TK1:TR1"/>
    <mergeCell ref="TS1:TZ1"/>
    <mergeCell ref="UA1:UH1"/>
    <mergeCell ref="RG1:RN1"/>
    <mergeCell ref="RO1:RV1"/>
    <mergeCell ref="RW1:SD1"/>
    <mergeCell ref="SE1:SL1"/>
    <mergeCell ref="SM1:ST1"/>
    <mergeCell ref="CM1:CT1"/>
    <mergeCell ref="C1:J1"/>
    <mergeCell ref="K1:R1"/>
    <mergeCell ref="S1:Y1"/>
    <mergeCell ref="AA1:AH1"/>
    <mergeCell ref="AI1:AP1"/>
    <mergeCell ref="AQ1:AX1"/>
    <mergeCell ref="AY1:BF1"/>
    <mergeCell ref="BG1:BN1"/>
    <mergeCell ref="BO1:BV1"/>
    <mergeCell ref="BW1:CD1"/>
    <mergeCell ref="CE1:CL1"/>
    <mergeCell ref="GE1:GL1"/>
    <mergeCell ref="CU1:DB1"/>
    <mergeCell ref="DC1:DJ1"/>
    <mergeCell ref="DK1:DR1"/>
    <mergeCell ref="DS1:DZ1"/>
    <mergeCell ref="EA1:EH1"/>
    <mergeCell ref="EI1:EP1"/>
    <mergeCell ref="EQ1:EX1"/>
    <mergeCell ref="EY1:FF1"/>
    <mergeCell ref="FG1:FN1"/>
    <mergeCell ref="FO1:FV1"/>
    <mergeCell ref="FW1:GD1"/>
    <mergeCell ref="JW1:KD1"/>
    <mergeCell ref="GM1:GT1"/>
    <mergeCell ref="GU1:HB1"/>
    <mergeCell ref="HC1:HJ1"/>
    <mergeCell ref="HK1:HR1"/>
    <mergeCell ref="HS1:HZ1"/>
    <mergeCell ref="IA1:IH1"/>
    <mergeCell ref="II1:IP1"/>
    <mergeCell ref="IQ1:IX1"/>
    <mergeCell ref="IY1:JF1"/>
    <mergeCell ref="JG1:JN1"/>
    <mergeCell ref="JO1:JV1"/>
    <mergeCell ref="NO1:NV1"/>
    <mergeCell ref="KE1:KL1"/>
    <mergeCell ref="KM1:KT1"/>
    <mergeCell ref="KU1:LB1"/>
    <mergeCell ref="LC1:LJ1"/>
    <mergeCell ref="LK1:LR1"/>
    <mergeCell ref="LS1:LZ1"/>
    <mergeCell ref="MA1:MH1"/>
    <mergeCell ref="MI1:MP1"/>
    <mergeCell ref="MQ1:MX1"/>
    <mergeCell ref="MY1:NF1"/>
    <mergeCell ref="NG1:NN1"/>
    <mergeCell ref="QY1:RF1"/>
    <mergeCell ref="NW1:OD1"/>
    <mergeCell ref="OE1:OL1"/>
    <mergeCell ref="OM1:OT1"/>
    <mergeCell ref="OU1:PB1"/>
    <mergeCell ref="PC1:PJ1"/>
    <mergeCell ref="PK1:PR1"/>
    <mergeCell ref="PS1:PZ1"/>
    <mergeCell ref="QA1:QH1"/>
    <mergeCell ref="QI1:QP1"/>
    <mergeCell ref="QQ1:QX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9A7C-3D4C-483E-BA2A-826374490954}">
  <dimension ref="A1:I20"/>
  <sheetViews>
    <sheetView topLeftCell="A3" workbookViewId="0">
      <selection activeCell="I2" sqref="I2:I22"/>
    </sheetView>
  </sheetViews>
  <sheetFormatPr defaultRowHeight="14.5" x14ac:dyDescent="0.35"/>
  <cols>
    <col min="1" max="1" width="17" customWidth="1"/>
    <col min="2" max="2" width="15.36328125" customWidth="1"/>
    <col min="3" max="3" width="14" customWidth="1"/>
    <col min="4" max="4" width="11.81640625" customWidth="1"/>
    <col min="5" max="5" width="9.6328125" customWidth="1"/>
    <col min="9" max="9" width="16.90625" customWidth="1"/>
  </cols>
  <sheetData>
    <row r="1" spans="1:9" ht="38.5" customHeight="1" x14ac:dyDescent="0.35">
      <c r="A1" t="s">
        <v>0</v>
      </c>
      <c r="B1" t="s">
        <v>128</v>
      </c>
      <c r="C1" t="s">
        <v>129</v>
      </c>
      <c r="D1" t="s">
        <v>4</v>
      </c>
      <c r="E1" t="s">
        <v>24</v>
      </c>
      <c r="F1" t="s">
        <v>5</v>
      </c>
      <c r="G1" t="s">
        <v>228</v>
      </c>
      <c r="H1" t="s">
        <v>204</v>
      </c>
      <c r="I1" s="20" t="s">
        <v>206</v>
      </c>
    </row>
    <row r="2" spans="1:9" x14ac:dyDescent="0.35">
      <c r="A2" t="s">
        <v>9</v>
      </c>
      <c r="B2">
        <v>8</v>
      </c>
      <c r="C2">
        <v>10</v>
      </c>
      <c r="D2">
        <v>2840</v>
      </c>
      <c r="E2">
        <v>15</v>
      </c>
      <c r="F2">
        <v>2833</v>
      </c>
      <c r="G2">
        <f>F2*C2</f>
        <v>28330</v>
      </c>
      <c r="H2">
        <f>F2*(C2-B2)</f>
        <v>5666</v>
      </c>
      <c r="I2">
        <f>((C2-B2)/C2)*100</f>
        <v>20</v>
      </c>
    </row>
    <row r="3" spans="1:9" x14ac:dyDescent="0.35">
      <c r="A3" t="s">
        <v>10</v>
      </c>
      <c r="B3">
        <v>8</v>
      </c>
      <c r="C3">
        <v>10</v>
      </c>
      <c r="D3">
        <v>2277</v>
      </c>
      <c r="E3">
        <v>16</v>
      </c>
      <c r="F3">
        <v>2263</v>
      </c>
      <c r="G3">
        <f t="shared" ref="G3:G19" si="0">F3*C3</f>
        <v>22630</v>
      </c>
      <c r="H3">
        <f t="shared" ref="H3:H19" si="1">F3*(C3-B3)</f>
        <v>4526</v>
      </c>
      <c r="I3">
        <f t="shared" ref="I3:I19" si="2">((C3-B3)/C3)*100</f>
        <v>20</v>
      </c>
    </row>
    <row r="4" spans="1:9" x14ac:dyDescent="0.35">
      <c r="A4" t="s">
        <v>11</v>
      </c>
      <c r="B4">
        <v>8</v>
      </c>
      <c r="C4">
        <v>10</v>
      </c>
      <c r="D4">
        <v>1560</v>
      </c>
      <c r="E4">
        <v>4</v>
      </c>
      <c r="F4">
        <v>1561</v>
      </c>
      <c r="G4">
        <f t="shared" si="0"/>
        <v>15610</v>
      </c>
      <c r="H4">
        <f t="shared" si="1"/>
        <v>3122</v>
      </c>
      <c r="I4">
        <f t="shared" si="2"/>
        <v>20</v>
      </c>
    </row>
    <row r="5" spans="1:9" x14ac:dyDescent="0.35">
      <c r="A5" t="s">
        <v>12</v>
      </c>
      <c r="B5">
        <v>5</v>
      </c>
      <c r="C5">
        <v>8</v>
      </c>
      <c r="D5">
        <v>1220</v>
      </c>
      <c r="E5">
        <v>10</v>
      </c>
      <c r="F5">
        <v>1210</v>
      </c>
      <c r="G5">
        <f t="shared" si="0"/>
        <v>9680</v>
      </c>
      <c r="H5">
        <f t="shared" si="1"/>
        <v>3630</v>
      </c>
      <c r="I5">
        <f t="shared" si="2"/>
        <v>37.5</v>
      </c>
    </row>
    <row r="6" spans="1:9" x14ac:dyDescent="0.35">
      <c r="A6" t="s">
        <v>41</v>
      </c>
      <c r="B6">
        <v>8.5</v>
      </c>
      <c r="C6">
        <v>10</v>
      </c>
      <c r="D6">
        <v>540</v>
      </c>
      <c r="E6">
        <v>12</v>
      </c>
      <c r="F6">
        <v>528</v>
      </c>
      <c r="G6">
        <f t="shared" si="0"/>
        <v>5280</v>
      </c>
      <c r="H6">
        <f t="shared" si="1"/>
        <v>792</v>
      </c>
      <c r="I6">
        <f t="shared" si="2"/>
        <v>15</v>
      </c>
    </row>
    <row r="7" spans="1:9" x14ac:dyDescent="0.35">
      <c r="A7" t="s">
        <v>92</v>
      </c>
      <c r="B7">
        <v>10</v>
      </c>
      <c r="C7">
        <v>12</v>
      </c>
      <c r="D7">
        <v>309</v>
      </c>
      <c r="E7">
        <v>28</v>
      </c>
      <c r="F7">
        <v>271</v>
      </c>
      <c r="G7">
        <f t="shared" si="0"/>
        <v>3252</v>
      </c>
      <c r="H7">
        <f t="shared" si="1"/>
        <v>542</v>
      </c>
      <c r="I7">
        <f t="shared" si="2"/>
        <v>16.666666666666664</v>
      </c>
    </row>
    <row r="8" spans="1:9" x14ac:dyDescent="0.35">
      <c r="A8" t="s">
        <v>13</v>
      </c>
      <c r="B8">
        <v>8</v>
      </c>
      <c r="C8">
        <v>10</v>
      </c>
      <c r="D8">
        <v>570</v>
      </c>
      <c r="E8">
        <v>8</v>
      </c>
      <c r="F8">
        <v>560</v>
      </c>
      <c r="G8">
        <f t="shared" si="0"/>
        <v>5600</v>
      </c>
      <c r="H8">
        <f t="shared" si="1"/>
        <v>1120</v>
      </c>
      <c r="I8">
        <f t="shared" si="2"/>
        <v>20</v>
      </c>
    </row>
    <row r="9" spans="1:9" x14ac:dyDescent="0.35">
      <c r="A9" t="s">
        <v>14</v>
      </c>
      <c r="B9">
        <v>13</v>
      </c>
      <c r="C9">
        <v>15</v>
      </c>
      <c r="D9">
        <v>540</v>
      </c>
      <c r="E9">
        <v>11</v>
      </c>
      <c r="F9">
        <v>525</v>
      </c>
      <c r="G9">
        <f t="shared" si="0"/>
        <v>7875</v>
      </c>
      <c r="H9">
        <f t="shared" si="1"/>
        <v>1050</v>
      </c>
      <c r="I9">
        <f t="shared" si="2"/>
        <v>13.333333333333334</v>
      </c>
    </row>
    <row r="10" spans="1:9" x14ac:dyDescent="0.35">
      <c r="A10" t="s">
        <v>15</v>
      </c>
      <c r="B10">
        <v>8</v>
      </c>
      <c r="C10">
        <v>10</v>
      </c>
      <c r="D10">
        <v>570</v>
      </c>
      <c r="E10">
        <v>27</v>
      </c>
      <c r="F10">
        <v>535</v>
      </c>
      <c r="G10">
        <f t="shared" si="0"/>
        <v>5350</v>
      </c>
      <c r="H10">
        <f t="shared" si="1"/>
        <v>1070</v>
      </c>
      <c r="I10">
        <f t="shared" si="2"/>
        <v>20</v>
      </c>
    </row>
    <row r="11" spans="1:9" x14ac:dyDescent="0.35">
      <c r="A11" t="s">
        <v>16</v>
      </c>
      <c r="B11">
        <v>8.5</v>
      </c>
      <c r="C11">
        <v>10</v>
      </c>
      <c r="D11">
        <v>355</v>
      </c>
      <c r="E11">
        <v>0</v>
      </c>
      <c r="F11">
        <v>345</v>
      </c>
      <c r="G11">
        <f t="shared" si="0"/>
        <v>3450</v>
      </c>
      <c r="H11">
        <f t="shared" si="1"/>
        <v>517.5</v>
      </c>
      <c r="I11">
        <f t="shared" si="2"/>
        <v>15</v>
      </c>
    </row>
    <row r="12" spans="1:9" x14ac:dyDescent="0.35">
      <c r="A12" t="s">
        <v>21</v>
      </c>
      <c r="B12">
        <v>4.5</v>
      </c>
      <c r="C12">
        <v>6</v>
      </c>
      <c r="D12">
        <v>585</v>
      </c>
      <c r="E12">
        <v>10</v>
      </c>
      <c r="F12">
        <v>568</v>
      </c>
      <c r="G12">
        <f t="shared" si="0"/>
        <v>3408</v>
      </c>
      <c r="H12">
        <f t="shared" si="1"/>
        <v>852</v>
      </c>
      <c r="I12">
        <f t="shared" si="2"/>
        <v>25</v>
      </c>
    </row>
    <row r="13" spans="1:9" x14ac:dyDescent="0.35">
      <c r="A13" t="s">
        <v>91</v>
      </c>
      <c r="B13">
        <v>9</v>
      </c>
      <c r="C13">
        <v>12</v>
      </c>
      <c r="D13">
        <v>242</v>
      </c>
      <c r="E13">
        <v>19</v>
      </c>
      <c r="F13">
        <v>223</v>
      </c>
      <c r="G13">
        <f t="shared" si="0"/>
        <v>2676</v>
      </c>
      <c r="H13">
        <f t="shared" si="1"/>
        <v>669</v>
      </c>
      <c r="I13">
        <f t="shared" si="2"/>
        <v>25</v>
      </c>
    </row>
    <row r="14" spans="1:9" x14ac:dyDescent="0.35">
      <c r="A14" t="s">
        <v>17</v>
      </c>
      <c r="B14">
        <v>6</v>
      </c>
      <c r="C14">
        <v>8</v>
      </c>
      <c r="D14">
        <v>570</v>
      </c>
      <c r="E14">
        <v>3</v>
      </c>
      <c r="F14">
        <v>559</v>
      </c>
      <c r="G14">
        <f t="shared" si="0"/>
        <v>4472</v>
      </c>
      <c r="H14">
        <f t="shared" si="1"/>
        <v>1118</v>
      </c>
      <c r="I14">
        <f t="shared" si="2"/>
        <v>25</v>
      </c>
    </row>
    <row r="15" spans="1:9" x14ac:dyDescent="0.35">
      <c r="A15" t="s">
        <v>90</v>
      </c>
      <c r="B15">
        <v>6</v>
      </c>
      <c r="C15">
        <v>8</v>
      </c>
      <c r="D15">
        <v>230</v>
      </c>
      <c r="E15">
        <v>11</v>
      </c>
      <c r="F15">
        <v>238</v>
      </c>
      <c r="G15">
        <f t="shared" si="0"/>
        <v>1904</v>
      </c>
      <c r="H15">
        <f t="shared" si="1"/>
        <v>476</v>
      </c>
      <c r="I15">
        <f t="shared" si="2"/>
        <v>25</v>
      </c>
    </row>
    <row r="16" spans="1:9" x14ac:dyDescent="0.35">
      <c r="A16" t="s">
        <v>18</v>
      </c>
      <c r="B16">
        <v>8.5</v>
      </c>
      <c r="C16">
        <v>10</v>
      </c>
      <c r="D16">
        <v>594</v>
      </c>
      <c r="E16">
        <v>10</v>
      </c>
      <c r="F16">
        <v>585</v>
      </c>
      <c r="G16">
        <f t="shared" si="0"/>
        <v>5850</v>
      </c>
      <c r="H16">
        <f t="shared" si="1"/>
        <v>877.5</v>
      </c>
      <c r="I16">
        <f t="shared" si="2"/>
        <v>15</v>
      </c>
    </row>
    <row r="17" spans="1:9" x14ac:dyDescent="0.35">
      <c r="A17" t="s">
        <v>19</v>
      </c>
      <c r="B17">
        <v>29</v>
      </c>
      <c r="C17">
        <v>40</v>
      </c>
      <c r="D17">
        <v>70</v>
      </c>
      <c r="E17">
        <v>0</v>
      </c>
      <c r="F17">
        <v>63</v>
      </c>
      <c r="G17">
        <f t="shared" si="0"/>
        <v>2520</v>
      </c>
      <c r="H17">
        <f t="shared" si="1"/>
        <v>693</v>
      </c>
      <c r="I17">
        <f t="shared" si="2"/>
        <v>27.500000000000004</v>
      </c>
    </row>
    <row r="18" spans="1:9" x14ac:dyDescent="0.35">
      <c r="A18" t="s">
        <v>20</v>
      </c>
      <c r="B18">
        <v>58</v>
      </c>
      <c r="C18">
        <v>80</v>
      </c>
      <c r="D18">
        <v>98</v>
      </c>
      <c r="E18">
        <v>1</v>
      </c>
      <c r="F18">
        <v>98</v>
      </c>
      <c r="G18">
        <f t="shared" si="0"/>
        <v>7840</v>
      </c>
      <c r="H18">
        <f t="shared" si="1"/>
        <v>2156</v>
      </c>
      <c r="I18">
        <f t="shared" si="2"/>
        <v>27.500000000000004</v>
      </c>
    </row>
    <row r="19" spans="1:9" x14ac:dyDescent="0.35">
      <c r="A19" t="s">
        <v>89</v>
      </c>
      <c r="B19">
        <v>7</v>
      </c>
      <c r="C19">
        <v>10</v>
      </c>
      <c r="D19">
        <v>227</v>
      </c>
      <c r="E19">
        <v>18</v>
      </c>
      <c r="F19">
        <v>202</v>
      </c>
      <c r="G19">
        <f t="shared" si="0"/>
        <v>2020</v>
      </c>
      <c r="H19">
        <f t="shared" si="1"/>
        <v>606</v>
      </c>
      <c r="I19">
        <f t="shared" si="2"/>
        <v>30</v>
      </c>
    </row>
    <row r="20" spans="1:9" x14ac:dyDescent="0.35">
      <c r="F20" t="s">
        <v>229</v>
      </c>
      <c r="G20">
        <f>SUM(G2:G19)</f>
        <v>137747</v>
      </c>
      <c r="H20">
        <f>SUM(H2:H19)</f>
        <v>29483</v>
      </c>
      <c r="I20">
        <f>(H20/G20)*100</f>
        <v>21.403732930662738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101F-84FF-4955-8AAD-60724656FAA0}">
  <dimension ref="A1:I20"/>
  <sheetViews>
    <sheetView topLeftCell="C3" workbookViewId="0">
      <selection activeCell="I11" sqref="I11"/>
    </sheetView>
  </sheetViews>
  <sheetFormatPr defaultRowHeight="14.5" x14ac:dyDescent="0.35"/>
  <cols>
    <col min="1" max="1" width="17.54296875" customWidth="1"/>
    <col min="2" max="2" width="15.7265625" customWidth="1"/>
    <col min="3" max="3" width="14" customWidth="1"/>
    <col min="4" max="4" width="12.36328125" customWidth="1"/>
    <col min="5" max="5" width="10.90625" customWidth="1"/>
    <col min="9" max="9" width="17.7265625" customWidth="1"/>
  </cols>
  <sheetData>
    <row r="1" spans="1:9" ht="38.5" customHeight="1" x14ac:dyDescent="0.35">
      <c r="A1" t="s">
        <v>0</v>
      </c>
      <c r="B1" t="s">
        <v>128</v>
      </c>
      <c r="C1" t="s">
        <v>129</v>
      </c>
      <c r="D1" t="s">
        <v>4</v>
      </c>
      <c r="E1" t="s">
        <v>24</v>
      </c>
      <c r="F1" t="s">
        <v>5</v>
      </c>
      <c r="G1" t="s">
        <v>228</v>
      </c>
      <c r="H1" t="s">
        <v>204</v>
      </c>
      <c r="I1" s="20" t="s">
        <v>206</v>
      </c>
    </row>
    <row r="2" spans="1:9" x14ac:dyDescent="0.35">
      <c r="A2" t="s">
        <v>9</v>
      </c>
      <c r="B2">
        <v>8</v>
      </c>
      <c r="C2">
        <v>10</v>
      </c>
      <c r="D2">
        <v>2860</v>
      </c>
      <c r="E2">
        <v>10</v>
      </c>
      <c r="F2">
        <v>2850</v>
      </c>
      <c r="G2">
        <f>F2*C2</f>
        <v>28500</v>
      </c>
      <c r="H2">
        <f>F2*(C2-B2)</f>
        <v>5700</v>
      </c>
      <c r="I2">
        <f>((C2-B2)/C2)*100</f>
        <v>20</v>
      </c>
    </row>
    <row r="3" spans="1:9" x14ac:dyDescent="0.35">
      <c r="A3" t="s">
        <v>10</v>
      </c>
      <c r="B3">
        <v>8.4</v>
      </c>
      <c r="C3">
        <v>10</v>
      </c>
      <c r="D3">
        <v>2326</v>
      </c>
      <c r="E3">
        <v>10</v>
      </c>
      <c r="F3">
        <v>2278</v>
      </c>
      <c r="G3">
        <f t="shared" ref="G3:G19" si="0">F3*C3</f>
        <v>22780</v>
      </c>
      <c r="H3">
        <f t="shared" ref="H3:H19" si="1">F3*(C3-B3)</f>
        <v>3644.7999999999993</v>
      </c>
      <c r="I3">
        <f t="shared" ref="I3:I19" si="2">((C3-B3)/C3)*100</f>
        <v>15.999999999999998</v>
      </c>
    </row>
    <row r="4" spans="1:9" x14ac:dyDescent="0.35">
      <c r="A4" t="s">
        <v>11</v>
      </c>
      <c r="B4">
        <v>8.4</v>
      </c>
      <c r="C4">
        <v>10</v>
      </c>
      <c r="D4">
        <v>1450</v>
      </c>
      <c r="E4">
        <v>6</v>
      </c>
      <c r="F4">
        <v>1450</v>
      </c>
      <c r="G4">
        <f t="shared" si="0"/>
        <v>14500</v>
      </c>
      <c r="H4">
        <f t="shared" si="1"/>
        <v>2319.9999999999995</v>
      </c>
      <c r="I4">
        <f t="shared" si="2"/>
        <v>15.999999999999998</v>
      </c>
    </row>
    <row r="5" spans="1:9" x14ac:dyDescent="0.35">
      <c r="A5" t="s">
        <v>12</v>
      </c>
      <c r="B5">
        <v>5.8</v>
      </c>
      <c r="C5">
        <v>8</v>
      </c>
      <c r="D5">
        <v>1200</v>
      </c>
      <c r="E5">
        <v>0</v>
      </c>
      <c r="F5">
        <v>1198</v>
      </c>
      <c r="G5">
        <f t="shared" si="0"/>
        <v>9584</v>
      </c>
      <c r="H5">
        <f t="shared" si="1"/>
        <v>2635.6000000000004</v>
      </c>
      <c r="I5">
        <f t="shared" si="2"/>
        <v>27.500000000000004</v>
      </c>
    </row>
    <row r="6" spans="1:9" x14ac:dyDescent="0.35">
      <c r="A6" t="s">
        <v>41</v>
      </c>
      <c r="B6">
        <v>8.5</v>
      </c>
      <c r="C6">
        <v>10</v>
      </c>
      <c r="D6">
        <v>560</v>
      </c>
      <c r="E6">
        <v>26</v>
      </c>
      <c r="F6">
        <v>524</v>
      </c>
      <c r="G6">
        <f t="shared" si="0"/>
        <v>5240</v>
      </c>
      <c r="H6">
        <f t="shared" si="1"/>
        <v>786</v>
      </c>
      <c r="I6">
        <f t="shared" si="2"/>
        <v>15</v>
      </c>
    </row>
    <row r="7" spans="1:9" x14ac:dyDescent="0.35">
      <c r="A7" t="s">
        <v>92</v>
      </c>
      <c r="B7">
        <v>10</v>
      </c>
      <c r="C7">
        <v>12</v>
      </c>
      <c r="D7">
        <v>229</v>
      </c>
      <c r="E7">
        <v>22</v>
      </c>
      <c r="F7">
        <v>196</v>
      </c>
      <c r="G7">
        <f t="shared" si="0"/>
        <v>2352</v>
      </c>
      <c r="H7">
        <f t="shared" si="1"/>
        <v>392</v>
      </c>
      <c r="I7">
        <f t="shared" si="2"/>
        <v>16.666666666666664</v>
      </c>
    </row>
    <row r="8" spans="1:9" x14ac:dyDescent="0.35">
      <c r="A8" t="s">
        <v>13</v>
      </c>
      <c r="B8">
        <v>8</v>
      </c>
      <c r="C8">
        <v>10</v>
      </c>
      <c r="D8">
        <v>570</v>
      </c>
      <c r="E8">
        <v>10</v>
      </c>
      <c r="F8">
        <v>565</v>
      </c>
      <c r="G8">
        <f t="shared" si="0"/>
        <v>5650</v>
      </c>
      <c r="H8">
        <f t="shared" si="1"/>
        <v>1130</v>
      </c>
      <c r="I8">
        <f t="shared" si="2"/>
        <v>20</v>
      </c>
    </row>
    <row r="9" spans="1:9" x14ac:dyDescent="0.35">
      <c r="A9" t="s">
        <v>14</v>
      </c>
      <c r="B9">
        <v>13</v>
      </c>
      <c r="C9">
        <v>15</v>
      </c>
      <c r="D9">
        <v>565</v>
      </c>
      <c r="E9">
        <v>6</v>
      </c>
      <c r="F9">
        <v>558</v>
      </c>
      <c r="G9">
        <f t="shared" si="0"/>
        <v>8370</v>
      </c>
      <c r="H9">
        <f t="shared" si="1"/>
        <v>1116</v>
      </c>
      <c r="I9">
        <f t="shared" si="2"/>
        <v>13.333333333333334</v>
      </c>
    </row>
    <row r="10" spans="1:9" x14ac:dyDescent="0.35">
      <c r="A10" t="s">
        <v>15</v>
      </c>
      <c r="B10">
        <v>8.4</v>
      </c>
      <c r="C10">
        <v>10</v>
      </c>
      <c r="D10">
        <v>520</v>
      </c>
      <c r="E10">
        <v>4</v>
      </c>
      <c r="F10">
        <v>520</v>
      </c>
      <c r="G10">
        <f t="shared" si="0"/>
        <v>5200</v>
      </c>
      <c r="H10">
        <f t="shared" si="1"/>
        <v>831.99999999999977</v>
      </c>
      <c r="I10">
        <f t="shared" si="2"/>
        <v>15.999999999999998</v>
      </c>
    </row>
    <row r="11" spans="1:9" x14ac:dyDescent="0.35">
      <c r="A11" t="s">
        <v>16</v>
      </c>
      <c r="B11">
        <v>8.0500000000000007</v>
      </c>
      <c r="C11">
        <v>10</v>
      </c>
      <c r="D11">
        <v>350</v>
      </c>
      <c r="E11">
        <v>6</v>
      </c>
      <c r="F11">
        <v>351</v>
      </c>
      <c r="G11">
        <f t="shared" si="0"/>
        <v>3510</v>
      </c>
      <c r="H11">
        <f t="shared" si="1"/>
        <v>684.4499999999997</v>
      </c>
      <c r="I11">
        <f t="shared" si="2"/>
        <v>19.499999999999993</v>
      </c>
    </row>
    <row r="12" spans="1:9" x14ac:dyDescent="0.35">
      <c r="A12" t="s">
        <v>21</v>
      </c>
      <c r="B12">
        <v>4.5</v>
      </c>
      <c r="C12">
        <v>6</v>
      </c>
      <c r="D12">
        <v>580</v>
      </c>
      <c r="E12">
        <v>16</v>
      </c>
      <c r="F12">
        <v>573</v>
      </c>
      <c r="G12">
        <f t="shared" si="0"/>
        <v>3438</v>
      </c>
      <c r="H12">
        <f t="shared" si="1"/>
        <v>859.5</v>
      </c>
      <c r="I12">
        <f t="shared" si="2"/>
        <v>25</v>
      </c>
    </row>
    <row r="13" spans="1:9" x14ac:dyDescent="0.35">
      <c r="A13" t="s">
        <v>91</v>
      </c>
      <c r="B13">
        <v>9</v>
      </c>
      <c r="C13">
        <v>12</v>
      </c>
      <c r="D13">
        <v>270</v>
      </c>
      <c r="E13">
        <v>9</v>
      </c>
      <c r="F13">
        <v>257</v>
      </c>
      <c r="G13">
        <f t="shared" si="0"/>
        <v>3084</v>
      </c>
      <c r="H13">
        <f t="shared" si="1"/>
        <v>771</v>
      </c>
      <c r="I13">
        <f t="shared" si="2"/>
        <v>25</v>
      </c>
    </row>
    <row r="14" spans="1:9" x14ac:dyDescent="0.35">
      <c r="A14" t="s">
        <v>17</v>
      </c>
      <c r="B14">
        <v>6</v>
      </c>
      <c r="C14">
        <v>8</v>
      </c>
      <c r="D14">
        <v>580</v>
      </c>
      <c r="E14">
        <v>3</v>
      </c>
      <c r="F14">
        <v>575</v>
      </c>
      <c r="G14">
        <f t="shared" si="0"/>
        <v>4600</v>
      </c>
      <c r="H14">
        <f t="shared" si="1"/>
        <v>1150</v>
      </c>
      <c r="I14">
        <f t="shared" si="2"/>
        <v>25</v>
      </c>
    </row>
    <row r="15" spans="1:9" x14ac:dyDescent="0.35">
      <c r="A15" t="s">
        <v>90</v>
      </c>
      <c r="B15">
        <v>6</v>
      </c>
      <c r="C15">
        <v>8</v>
      </c>
      <c r="D15">
        <v>257</v>
      </c>
      <c r="E15">
        <v>9</v>
      </c>
      <c r="F15">
        <v>248</v>
      </c>
      <c r="G15">
        <f t="shared" si="0"/>
        <v>1984</v>
      </c>
      <c r="H15">
        <f t="shared" si="1"/>
        <v>496</v>
      </c>
      <c r="I15">
        <f t="shared" si="2"/>
        <v>25</v>
      </c>
    </row>
    <row r="16" spans="1:9" x14ac:dyDescent="0.35">
      <c r="A16" t="s">
        <v>18</v>
      </c>
      <c r="B16">
        <v>8.5</v>
      </c>
      <c r="C16">
        <v>10</v>
      </c>
      <c r="D16">
        <v>560</v>
      </c>
      <c r="E16">
        <v>11</v>
      </c>
      <c r="F16">
        <v>555</v>
      </c>
      <c r="G16">
        <f t="shared" si="0"/>
        <v>5550</v>
      </c>
      <c r="H16">
        <f t="shared" si="1"/>
        <v>832.5</v>
      </c>
      <c r="I16">
        <f t="shared" si="2"/>
        <v>15</v>
      </c>
    </row>
    <row r="17" spans="1:9" x14ac:dyDescent="0.35">
      <c r="A17" t="s">
        <v>19</v>
      </c>
      <c r="B17">
        <v>29</v>
      </c>
      <c r="C17">
        <v>40</v>
      </c>
      <c r="D17">
        <v>60</v>
      </c>
      <c r="E17">
        <v>0</v>
      </c>
      <c r="F17">
        <v>62</v>
      </c>
      <c r="G17">
        <f t="shared" si="0"/>
        <v>2480</v>
      </c>
      <c r="H17">
        <f t="shared" si="1"/>
        <v>682</v>
      </c>
      <c r="I17">
        <f t="shared" si="2"/>
        <v>27.500000000000004</v>
      </c>
    </row>
    <row r="18" spans="1:9" x14ac:dyDescent="0.35">
      <c r="A18" t="s">
        <v>20</v>
      </c>
      <c r="B18">
        <v>58</v>
      </c>
      <c r="C18">
        <v>80</v>
      </c>
      <c r="D18">
        <v>90</v>
      </c>
      <c r="E18">
        <v>0</v>
      </c>
      <c r="F18">
        <v>88</v>
      </c>
      <c r="G18">
        <f t="shared" si="0"/>
        <v>7040</v>
      </c>
      <c r="H18">
        <f t="shared" si="1"/>
        <v>1936</v>
      </c>
      <c r="I18">
        <f t="shared" si="2"/>
        <v>27.500000000000004</v>
      </c>
    </row>
    <row r="19" spans="1:9" x14ac:dyDescent="0.35">
      <c r="A19" t="s">
        <v>89</v>
      </c>
      <c r="B19">
        <v>7</v>
      </c>
      <c r="C19">
        <v>10</v>
      </c>
      <c r="D19">
        <v>281</v>
      </c>
      <c r="E19">
        <v>9</v>
      </c>
      <c r="F19">
        <v>278</v>
      </c>
      <c r="G19">
        <f t="shared" si="0"/>
        <v>2780</v>
      </c>
      <c r="H19">
        <f t="shared" si="1"/>
        <v>834</v>
      </c>
      <c r="I19">
        <f t="shared" si="2"/>
        <v>30</v>
      </c>
    </row>
    <row r="20" spans="1:9" x14ac:dyDescent="0.35">
      <c r="F20" t="s">
        <v>229</v>
      </c>
      <c r="G20">
        <f>SUM(G2:G19)</f>
        <v>136642</v>
      </c>
      <c r="H20">
        <f>SUM(H2:H19)</f>
        <v>26801.850000000002</v>
      </c>
      <c r="I20">
        <f>(H20/G20)*100</f>
        <v>19.614649961212514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0193D-5717-441E-9AA5-44DFB349A608}">
  <dimension ref="A1:I20"/>
  <sheetViews>
    <sheetView topLeftCell="C2" workbookViewId="0">
      <selection activeCell="I2" sqref="I2:I20"/>
    </sheetView>
  </sheetViews>
  <sheetFormatPr defaultRowHeight="14.5" x14ac:dyDescent="0.35"/>
  <cols>
    <col min="1" max="1" width="16.36328125" customWidth="1"/>
    <col min="2" max="2" width="15" customWidth="1"/>
    <col min="3" max="3" width="14.26953125" customWidth="1"/>
    <col min="4" max="4" width="11.7265625" customWidth="1"/>
    <col min="9" max="9" width="17.36328125" customWidth="1"/>
  </cols>
  <sheetData>
    <row r="1" spans="1:9" ht="40.5" customHeight="1" x14ac:dyDescent="0.35">
      <c r="A1" t="s">
        <v>0</v>
      </c>
      <c r="B1" t="s">
        <v>128</v>
      </c>
      <c r="C1" t="s">
        <v>129</v>
      </c>
      <c r="D1" t="s">
        <v>4</v>
      </c>
      <c r="E1" t="s">
        <v>24</v>
      </c>
      <c r="F1" t="s">
        <v>5</v>
      </c>
      <c r="G1" t="s">
        <v>228</v>
      </c>
      <c r="H1" t="s">
        <v>204</v>
      </c>
      <c r="I1" s="20" t="s">
        <v>206</v>
      </c>
    </row>
    <row r="2" spans="1:9" x14ac:dyDescent="0.35">
      <c r="A2" t="s">
        <v>9</v>
      </c>
      <c r="B2">
        <v>8</v>
      </c>
      <c r="C2">
        <v>10</v>
      </c>
      <c r="D2">
        <v>2790</v>
      </c>
      <c r="E2">
        <v>29</v>
      </c>
      <c r="F2">
        <v>2712</v>
      </c>
      <c r="G2">
        <f>F2*C2</f>
        <v>27120</v>
      </c>
      <c r="H2">
        <f>F2*(C2-B2)</f>
        <v>5424</v>
      </c>
      <c r="I2">
        <f>((C2-B2)/C2)*100</f>
        <v>20</v>
      </c>
    </row>
    <row r="3" spans="1:9" x14ac:dyDescent="0.35">
      <c r="A3" t="s">
        <v>10</v>
      </c>
      <c r="B3">
        <v>8.5</v>
      </c>
      <c r="C3">
        <v>10</v>
      </c>
      <c r="D3">
        <v>2283</v>
      </c>
      <c r="E3">
        <v>9</v>
      </c>
      <c r="F3">
        <v>2230</v>
      </c>
      <c r="G3">
        <f t="shared" ref="G3:G19" si="0">F3*C3</f>
        <v>22300</v>
      </c>
      <c r="H3">
        <f t="shared" ref="H3:H19" si="1">F3*(C3-B3)</f>
        <v>3345</v>
      </c>
      <c r="I3">
        <f t="shared" ref="I3:I19" si="2">((C3-B3)/C3)*100</f>
        <v>15</v>
      </c>
    </row>
    <row r="4" spans="1:9" x14ac:dyDescent="0.35">
      <c r="A4" t="s">
        <v>11</v>
      </c>
      <c r="B4">
        <v>8.5</v>
      </c>
      <c r="C4">
        <v>10</v>
      </c>
      <c r="D4">
        <v>1436</v>
      </c>
      <c r="E4">
        <v>17</v>
      </c>
      <c r="F4">
        <v>1425</v>
      </c>
      <c r="G4">
        <f t="shared" si="0"/>
        <v>14250</v>
      </c>
      <c r="H4">
        <f t="shared" si="1"/>
        <v>2137.5</v>
      </c>
      <c r="I4">
        <f t="shared" si="2"/>
        <v>15</v>
      </c>
    </row>
    <row r="5" spans="1:9" x14ac:dyDescent="0.35">
      <c r="A5" t="s">
        <v>12</v>
      </c>
      <c r="B5">
        <v>6</v>
      </c>
      <c r="C5">
        <v>8</v>
      </c>
      <c r="D5">
        <v>1180</v>
      </c>
      <c r="E5">
        <v>5</v>
      </c>
      <c r="F5">
        <v>1144</v>
      </c>
      <c r="G5">
        <f t="shared" si="0"/>
        <v>9152</v>
      </c>
      <c r="H5">
        <f t="shared" si="1"/>
        <v>2288</v>
      </c>
      <c r="I5">
        <f t="shared" si="2"/>
        <v>25</v>
      </c>
    </row>
    <row r="6" spans="1:9" x14ac:dyDescent="0.35">
      <c r="A6" t="s">
        <v>41</v>
      </c>
      <c r="B6">
        <v>8.5</v>
      </c>
      <c r="C6">
        <v>10</v>
      </c>
      <c r="D6">
        <v>565</v>
      </c>
      <c r="E6">
        <v>0</v>
      </c>
      <c r="F6">
        <v>575</v>
      </c>
      <c r="G6">
        <f t="shared" si="0"/>
        <v>5750</v>
      </c>
      <c r="H6">
        <f t="shared" si="1"/>
        <v>862.5</v>
      </c>
      <c r="I6">
        <f t="shared" si="2"/>
        <v>15</v>
      </c>
    </row>
    <row r="7" spans="1:9" x14ac:dyDescent="0.35">
      <c r="A7" t="s">
        <v>92</v>
      </c>
      <c r="B7">
        <v>10</v>
      </c>
      <c r="C7">
        <v>12</v>
      </c>
      <c r="D7">
        <v>133</v>
      </c>
      <c r="E7">
        <v>2</v>
      </c>
      <c r="F7">
        <v>149</v>
      </c>
      <c r="G7">
        <f t="shared" si="0"/>
        <v>1788</v>
      </c>
      <c r="H7">
        <f t="shared" si="1"/>
        <v>298</v>
      </c>
      <c r="I7">
        <f t="shared" si="2"/>
        <v>16.666666666666664</v>
      </c>
    </row>
    <row r="8" spans="1:9" x14ac:dyDescent="0.35">
      <c r="A8" t="s">
        <v>13</v>
      </c>
      <c r="B8">
        <v>8</v>
      </c>
      <c r="C8">
        <v>10</v>
      </c>
      <c r="D8">
        <v>602</v>
      </c>
      <c r="E8">
        <v>13</v>
      </c>
      <c r="F8">
        <v>588</v>
      </c>
      <c r="G8">
        <f t="shared" si="0"/>
        <v>5880</v>
      </c>
      <c r="H8">
        <f t="shared" si="1"/>
        <v>1176</v>
      </c>
      <c r="I8">
        <f t="shared" si="2"/>
        <v>20</v>
      </c>
    </row>
    <row r="9" spans="1:9" x14ac:dyDescent="0.35">
      <c r="A9" t="s">
        <v>14</v>
      </c>
      <c r="B9">
        <v>13</v>
      </c>
      <c r="C9">
        <v>15</v>
      </c>
      <c r="D9">
        <v>550</v>
      </c>
      <c r="E9">
        <v>10</v>
      </c>
      <c r="F9">
        <v>547</v>
      </c>
      <c r="G9">
        <f t="shared" si="0"/>
        <v>8205</v>
      </c>
      <c r="H9">
        <f t="shared" si="1"/>
        <v>1094</v>
      </c>
      <c r="I9">
        <f t="shared" si="2"/>
        <v>13.333333333333334</v>
      </c>
    </row>
    <row r="10" spans="1:9" x14ac:dyDescent="0.35">
      <c r="A10" t="s">
        <v>15</v>
      </c>
      <c r="B10">
        <v>8.5</v>
      </c>
      <c r="C10">
        <v>10</v>
      </c>
      <c r="D10">
        <v>525</v>
      </c>
      <c r="E10">
        <v>2</v>
      </c>
      <c r="F10">
        <v>529</v>
      </c>
      <c r="G10">
        <f t="shared" si="0"/>
        <v>5290</v>
      </c>
      <c r="H10">
        <f t="shared" si="1"/>
        <v>793.5</v>
      </c>
      <c r="I10">
        <f t="shared" si="2"/>
        <v>15</v>
      </c>
    </row>
    <row r="11" spans="1:9" x14ac:dyDescent="0.35">
      <c r="A11" t="s">
        <v>16</v>
      </c>
      <c r="B11">
        <v>8.08</v>
      </c>
      <c r="C11">
        <v>10</v>
      </c>
      <c r="D11">
        <v>460</v>
      </c>
      <c r="E11">
        <v>12</v>
      </c>
      <c r="F11">
        <v>451</v>
      </c>
      <c r="G11">
        <f t="shared" si="0"/>
        <v>4510</v>
      </c>
      <c r="H11">
        <f t="shared" si="1"/>
        <v>865.92</v>
      </c>
      <c r="I11">
        <f t="shared" si="2"/>
        <v>19.2</v>
      </c>
    </row>
    <row r="12" spans="1:9" x14ac:dyDescent="0.35">
      <c r="A12" t="s">
        <v>21</v>
      </c>
      <c r="B12">
        <v>4.5</v>
      </c>
      <c r="C12">
        <v>6</v>
      </c>
      <c r="D12">
        <v>565</v>
      </c>
      <c r="E12">
        <v>17</v>
      </c>
      <c r="F12">
        <v>549</v>
      </c>
      <c r="G12">
        <f t="shared" si="0"/>
        <v>3294</v>
      </c>
      <c r="H12">
        <f t="shared" si="1"/>
        <v>823.5</v>
      </c>
      <c r="I12">
        <f t="shared" si="2"/>
        <v>25</v>
      </c>
    </row>
    <row r="13" spans="1:9" x14ac:dyDescent="0.35">
      <c r="A13" t="s">
        <v>91</v>
      </c>
      <c r="B13">
        <v>9</v>
      </c>
      <c r="C13">
        <v>12</v>
      </c>
      <c r="D13">
        <v>230</v>
      </c>
      <c r="E13">
        <v>17</v>
      </c>
      <c r="F13">
        <v>217</v>
      </c>
      <c r="G13">
        <f t="shared" si="0"/>
        <v>2604</v>
      </c>
      <c r="H13">
        <f t="shared" si="1"/>
        <v>651</v>
      </c>
      <c r="I13">
        <f t="shared" si="2"/>
        <v>25</v>
      </c>
    </row>
    <row r="14" spans="1:9" x14ac:dyDescent="0.35">
      <c r="A14" t="s">
        <v>17</v>
      </c>
      <c r="B14">
        <v>6</v>
      </c>
      <c r="C14">
        <v>8</v>
      </c>
      <c r="D14">
        <v>560</v>
      </c>
      <c r="E14">
        <v>7</v>
      </c>
      <c r="F14">
        <v>557</v>
      </c>
      <c r="G14">
        <f t="shared" si="0"/>
        <v>4456</v>
      </c>
      <c r="H14">
        <f t="shared" si="1"/>
        <v>1114</v>
      </c>
      <c r="I14">
        <f t="shared" si="2"/>
        <v>25</v>
      </c>
    </row>
    <row r="15" spans="1:9" x14ac:dyDescent="0.35">
      <c r="A15" t="s">
        <v>90</v>
      </c>
      <c r="B15">
        <v>6</v>
      </c>
      <c r="C15">
        <v>8</v>
      </c>
      <c r="D15">
        <v>220</v>
      </c>
      <c r="E15">
        <v>5</v>
      </c>
      <c r="F15">
        <v>205</v>
      </c>
      <c r="G15">
        <f t="shared" si="0"/>
        <v>1640</v>
      </c>
      <c r="H15">
        <f t="shared" si="1"/>
        <v>410</v>
      </c>
      <c r="I15">
        <f t="shared" si="2"/>
        <v>25</v>
      </c>
    </row>
    <row r="16" spans="1:9" x14ac:dyDescent="0.35">
      <c r="A16" t="s">
        <v>18</v>
      </c>
      <c r="B16">
        <v>8.5</v>
      </c>
      <c r="C16">
        <v>10</v>
      </c>
      <c r="D16">
        <v>580</v>
      </c>
      <c r="E16">
        <v>10</v>
      </c>
      <c r="F16">
        <v>580</v>
      </c>
      <c r="G16">
        <f t="shared" si="0"/>
        <v>5800</v>
      </c>
      <c r="H16">
        <f t="shared" si="1"/>
        <v>870</v>
      </c>
      <c r="I16">
        <f t="shared" si="2"/>
        <v>15</v>
      </c>
    </row>
    <row r="17" spans="1:9" x14ac:dyDescent="0.35">
      <c r="A17" t="s">
        <v>19</v>
      </c>
      <c r="B17">
        <v>29</v>
      </c>
      <c r="C17">
        <v>40</v>
      </c>
      <c r="D17">
        <v>72</v>
      </c>
      <c r="E17">
        <v>0</v>
      </c>
      <c r="F17">
        <v>70</v>
      </c>
      <c r="G17">
        <f t="shared" si="0"/>
        <v>2800</v>
      </c>
      <c r="H17">
        <f t="shared" si="1"/>
        <v>770</v>
      </c>
      <c r="I17">
        <f t="shared" si="2"/>
        <v>27.500000000000004</v>
      </c>
    </row>
    <row r="18" spans="1:9" x14ac:dyDescent="0.35">
      <c r="A18" t="s">
        <v>20</v>
      </c>
      <c r="B18">
        <v>58</v>
      </c>
      <c r="C18">
        <v>80</v>
      </c>
      <c r="D18">
        <v>94</v>
      </c>
      <c r="E18">
        <v>1</v>
      </c>
      <c r="F18">
        <v>97</v>
      </c>
      <c r="G18">
        <f t="shared" si="0"/>
        <v>7760</v>
      </c>
      <c r="H18">
        <f t="shared" si="1"/>
        <v>2134</v>
      </c>
      <c r="I18">
        <f t="shared" si="2"/>
        <v>27.500000000000004</v>
      </c>
    </row>
    <row r="19" spans="1:9" x14ac:dyDescent="0.35">
      <c r="A19" t="s">
        <v>89</v>
      </c>
      <c r="B19">
        <v>7</v>
      </c>
      <c r="C19">
        <v>10</v>
      </c>
      <c r="D19">
        <v>150</v>
      </c>
      <c r="E19">
        <v>12</v>
      </c>
      <c r="F19">
        <v>139</v>
      </c>
      <c r="G19">
        <f t="shared" si="0"/>
        <v>1390</v>
      </c>
      <c r="H19">
        <f t="shared" si="1"/>
        <v>417</v>
      </c>
      <c r="I19">
        <f t="shared" si="2"/>
        <v>30</v>
      </c>
    </row>
    <row r="20" spans="1:9" x14ac:dyDescent="0.35">
      <c r="F20" t="s">
        <v>229</v>
      </c>
      <c r="G20">
        <f>SUM(G2:G19)</f>
        <v>133989</v>
      </c>
      <c r="H20">
        <f>SUM(H2:H19)</f>
        <v>25473.919999999998</v>
      </c>
      <c r="I20">
        <f>(H20/G20)*100</f>
        <v>19.011948742060913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5C9B-D722-46D4-B4AF-C9D06D531C2B}">
  <dimension ref="A1:I20"/>
  <sheetViews>
    <sheetView topLeftCell="A3" workbookViewId="0">
      <selection activeCell="I2" sqref="I2:I20"/>
    </sheetView>
  </sheetViews>
  <sheetFormatPr defaultRowHeight="14.5" x14ac:dyDescent="0.35"/>
  <cols>
    <col min="1" max="1" width="18" customWidth="1"/>
    <col min="2" max="2" width="14.54296875" customWidth="1"/>
    <col min="3" max="3" width="14" customWidth="1"/>
    <col min="4" max="4" width="12.1796875" customWidth="1"/>
    <col min="5" max="5" width="9.81640625" customWidth="1"/>
    <col min="9" max="9" width="17.36328125" customWidth="1"/>
  </cols>
  <sheetData>
    <row r="1" spans="1:9" ht="37.5" customHeight="1" x14ac:dyDescent="0.35">
      <c r="A1" t="s">
        <v>0</v>
      </c>
      <c r="B1" t="s">
        <v>128</v>
      </c>
      <c r="C1" t="s">
        <v>129</v>
      </c>
      <c r="D1" t="s">
        <v>4</v>
      </c>
      <c r="E1" t="s">
        <v>24</v>
      </c>
      <c r="F1" t="s">
        <v>5</v>
      </c>
      <c r="G1" t="s">
        <v>228</v>
      </c>
      <c r="H1" t="s">
        <v>204</v>
      </c>
      <c r="I1" s="20" t="s">
        <v>206</v>
      </c>
    </row>
    <row r="2" spans="1:9" x14ac:dyDescent="0.35">
      <c r="A2" t="s">
        <v>9</v>
      </c>
      <c r="B2">
        <v>8</v>
      </c>
      <c r="C2">
        <v>10</v>
      </c>
      <c r="D2">
        <v>2400</v>
      </c>
      <c r="E2">
        <v>4</v>
      </c>
      <c r="F2">
        <v>2428</v>
      </c>
      <c r="G2">
        <f>F2*C2</f>
        <v>24280</v>
      </c>
      <c r="H2">
        <f>F2*(C2-B2)</f>
        <v>4856</v>
      </c>
      <c r="I2">
        <f>((C2-B2)/C2)*100</f>
        <v>20</v>
      </c>
    </row>
    <row r="3" spans="1:9" x14ac:dyDescent="0.35">
      <c r="A3" t="s">
        <v>10</v>
      </c>
      <c r="B3">
        <v>8.5</v>
      </c>
      <c r="C3">
        <v>10</v>
      </c>
      <c r="D3">
        <v>1940</v>
      </c>
      <c r="E3">
        <v>15</v>
      </c>
      <c r="F3">
        <v>2006</v>
      </c>
      <c r="G3">
        <f t="shared" ref="G3:G19" si="0">F3*C3</f>
        <v>20060</v>
      </c>
      <c r="H3">
        <f t="shared" ref="H3:H19" si="1">F3*(C3-B3)</f>
        <v>3009</v>
      </c>
      <c r="I3">
        <f t="shared" ref="I3:I19" si="2">((C3-B3)/C3)*100</f>
        <v>15</v>
      </c>
    </row>
    <row r="4" spans="1:9" x14ac:dyDescent="0.35">
      <c r="A4" t="s">
        <v>11</v>
      </c>
      <c r="B4">
        <v>8.5</v>
      </c>
      <c r="C4">
        <v>10</v>
      </c>
      <c r="D4">
        <v>1280</v>
      </c>
      <c r="E4">
        <v>17</v>
      </c>
      <c r="F4">
        <v>1257</v>
      </c>
      <c r="G4">
        <f t="shared" si="0"/>
        <v>12570</v>
      </c>
      <c r="H4">
        <f t="shared" si="1"/>
        <v>1885.5</v>
      </c>
      <c r="I4">
        <f t="shared" si="2"/>
        <v>15</v>
      </c>
    </row>
    <row r="5" spans="1:9" x14ac:dyDescent="0.35">
      <c r="A5" t="s">
        <v>12</v>
      </c>
      <c r="B5">
        <v>6</v>
      </c>
      <c r="C5">
        <v>8</v>
      </c>
      <c r="D5">
        <v>1130</v>
      </c>
      <c r="E5">
        <v>3</v>
      </c>
      <c r="F5">
        <v>1160</v>
      </c>
      <c r="G5">
        <f t="shared" si="0"/>
        <v>9280</v>
      </c>
      <c r="H5">
        <f t="shared" si="1"/>
        <v>2320</v>
      </c>
      <c r="I5">
        <f t="shared" si="2"/>
        <v>25</v>
      </c>
    </row>
    <row r="6" spans="1:9" x14ac:dyDescent="0.35">
      <c r="A6" t="s">
        <v>41</v>
      </c>
      <c r="B6">
        <v>8.5</v>
      </c>
      <c r="C6">
        <v>10</v>
      </c>
      <c r="D6">
        <v>695</v>
      </c>
      <c r="E6">
        <v>10</v>
      </c>
      <c r="F6">
        <v>684</v>
      </c>
      <c r="G6">
        <f t="shared" si="0"/>
        <v>6840</v>
      </c>
      <c r="H6">
        <f t="shared" si="1"/>
        <v>1026</v>
      </c>
      <c r="I6">
        <f t="shared" si="2"/>
        <v>15</v>
      </c>
    </row>
    <row r="7" spans="1:9" x14ac:dyDescent="0.35">
      <c r="A7" t="s">
        <v>92</v>
      </c>
      <c r="B7">
        <v>10</v>
      </c>
      <c r="C7">
        <v>12</v>
      </c>
      <c r="D7">
        <v>275</v>
      </c>
      <c r="E7">
        <v>8</v>
      </c>
      <c r="F7">
        <v>270</v>
      </c>
      <c r="G7">
        <f t="shared" si="0"/>
        <v>3240</v>
      </c>
      <c r="H7">
        <f t="shared" si="1"/>
        <v>540</v>
      </c>
      <c r="I7">
        <f t="shared" si="2"/>
        <v>16.666666666666664</v>
      </c>
    </row>
    <row r="8" spans="1:9" x14ac:dyDescent="0.35">
      <c r="A8" t="s">
        <v>13</v>
      </c>
      <c r="B8">
        <v>8</v>
      </c>
      <c r="C8">
        <v>10</v>
      </c>
      <c r="D8">
        <v>680</v>
      </c>
      <c r="E8">
        <v>8</v>
      </c>
      <c r="F8">
        <v>661</v>
      </c>
      <c r="G8">
        <f t="shared" si="0"/>
        <v>6610</v>
      </c>
      <c r="H8">
        <f t="shared" si="1"/>
        <v>1322</v>
      </c>
      <c r="I8">
        <f t="shared" si="2"/>
        <v>20</v>
      </c>
    </row>
    <row r="9" spans="1:9" x14ac:dyDescent="0.35">
      <c r="A9" t="s">
        <v>14</v>
      </c>
      <c r="B9">
        <v>13</v>
      </c>
      <c r="C9">
        <v>15</v>
      </c>
      <c r="D9">
        <v>570</v>
      </c>
      <c r="E9">
        <v>7</v>
      </c>
      <c r="F9">
        <v>561</v>
      </c>
      <c r="G9">
        <f t="shared" si="0"/>
        <v>8415</v>
      </c>
      <c r="H9">
        <f t="shared" si="1"/>
        <v>1122</v>
      </c>
      <c r="I9">
        <f t="shared" si="2"/>
        <v>13.333333333333334</v>
      </c>
    </row>
    <row r="10" spans="1:9" x14ac:dyDescent="0.35">
      <c r="A10" t="s">
        <v>15</v>
      </c>
      <c r="B10">
        <v>8.5</v>
      </c>
      <c r="C10">
        <v>10</v>
      </c>
      <c r="D10">
        <v>600</v>
      </c>
      <c r="E10">
        <v>15</v>
      </c>
      <c r="F10">
        <v>585</v>
      </c>
      <c r="G10">
        <f t="shared" si="0"/>
        <v>5850</v>
      </c>
      <c r="H10">
        <f t="shared" si="1"/>
        <v>877.5</v>
      </c>
      <c r="I10">
        <f t="shared" si="2"/>
        <v>15</v>
      </c>
    </row>
    <row r="11" spans="1:9" x14ac:dyDescent="0.35">
      <c r="A11" t="s">
        <v>16</v>
      </c>
      <c r="B11">
        <v>8.5</v>
      </c>
      <c r="C11">
        <v>10</v>
      </c>
      <c r="D11">
        <v>680</v>
      </c>
      <c r="E11">
        <v>14</v>
      </c>
      <c r="F11">
        <v>666</v>
      </c>
      <c r="G11">
        <f t="shared" si="0"/>
        <v>6660</v>
      </c>
      <c r="H11">
        <f t="shared" si="1"/>
        <v>999</v>
      </c>
      <c r="I11">
        <f t="shared" si="2"/>
        <v>15</v>
      </c>
    </row>
    <row r="12" spans="1:9" x14ac:dyDescent="0.35">
      <c r="A12" t="s">
        <v>21</v>
      </c>
      <c r="B12">
        <v>4.5</v>
      </c>
      <c r="C12">
        <v>6</v>
      </c>
      <c r="D12">
        <v>601</v>
      </c>
      <c r="E12">
        <v>10</v>
      </c>
      <c r="F12">
        <v>595</v>
      </c>
      <c r="G12">
        <f t="shared" si="0"/>
        <v>3570</v>
      </c>
      <c r="H12">
        <f t="shared" si="1"/>
        <v>892.5</v>
      </c>
      <c r="I12">
        <f t="shared" si="2"/>
        <v>25</v>
      </c>
    </row>
    <row r="13" spans="1:9" x14ac:dyDescent="0.35">
      <c r="A13" t="s">
        <v>91</v>
      </c>
      <c r="B13">
        <v>9</v>
      </c>
      <c r="C13">
        <v>12</v>
      </c>
      <c r="D13">
        <v>225</v>
      </c>
      <c r="E13">
        <v>11</v>
      </c>
      <c r="F13">
        <v>214</v>
      </c>
      <c r="G13">
        <f t="shared" si="0"/>
        <v>2568</v>
      </c>
      <c r="H13">
        <f t="shared" si="1"/>
        <v>642</v>
      </c>
      <c r="I13">
        <f t="shared" si="2"/>
        <v>25</v>
      </c>
    </row>
    <row r="14" spans="1:9" x14ac:dyDescent="0.35">
      <c r="A14" t="s">
        <v>17</v>
      </c>
      <c r="B14">
        <v>6</v>
      </c>
      <c r="C14">
        <v>8</v>
      </c>
      <c r="D14">
        <v>627</v>
      </c>
      <c r="E14">
        <v>20</v>
      </c>
      <c r="F14">
        <v>573</v>
      </c>
      <c r="G14">
        <f t="shared" si="0"/>
        <v>4584</v>
      </c>
      <c r="H14">
        <f t="shared" si="1"/>
        <v>1146</v>
      </c>
      <c r="I14">
        <f t="shared" si="2"/>
        <v>25</v>
      </c>
    </row>
    <row r="15" spans="1:9" x14ac:dyDescent="0.35">
      <c r="A15" t="s">
        <v>90</v>
      </c>
      <c r="B15">
        <v>6</v>
      </c>
      <c r="C15">
        <v>8</v>
      </c>
      <c r="D15">
        <v>205</v>
      </c>
      <c r="E15">
        <v>15</v>
      </c>
      <c r="F15">
        <v>200</v>
      </c>
      <c r="G15">
        <f t="shared" si="0"/>
        <v>1600</v>
      </c>
      <c r="H15">
        <f t="shared" si="1"/>
        <v>400</v>
      </c>
      <c r="I15">
        <f t="shared" si="2"/>
        <v>25</v>
      </c>
    </row>
    <row r="16" spans="1:9" x14ac:dyDescent="0.35">
      <c r="A16" t="s">
        <v>18</v>
      </c>
      <c r="B16">
        <v>8.5</v>
      </c>
      <c r="C16">
        <v>10</v>
      </c>
      <c r="D16">
        <v>593</v>
      </c>
      <c r="E16">
        <v>4</v>
      </c>
      <c r="F16">
        <v>570</v>
      </c>
      <c r="G16">
        <f t="shared" si="0"/>
        <v>5700</v>
      </c>
      <c r="H16">
        <f t="shared" si="1"/>
        <v>855</v>
      </c>
      <c r="I16">
        <f t="shared" si="2"/>
        <v>15</v>
      </c>
    </row>
    <row r="17" spans="1:9" x14ac:dyDescent="0.35">
      <c r="A17" t="s">
        <v>19</v>
      </c>
      <c r="B17">
        <v>29</v>
      </c>
      <c r="C17">
        <v>40</v>
      </c>
      <c r="D17">
        <v>87</v>
      </c>
      <c r="E17">
        <v>0</v>
      </c>
      <c r="F17">
        <v>89</v>
      </c>
      <c r="G17">
        <f t="shared" si="0"/>
        <v>3560</v>
      </c>
      <c r="H17">
        <f t="shared" si="1"/>
        <v>979</v>
      </c>
      <c r="I17">
        <f t="shared" si="2"/>
        <v>27.500000000000004</v>
      </c>
    </row>
    <row r="18" spans="1:9" x14ac:dyDescent="0.35">
      <c r="A18" t="s">
        <v>20</v>
      </c>
      <c r="B18">
        <v>58</v>
      </c>
      <c r="C18">
        <v>80</v>
      </c>
      <c r="D18">
        <v>98</v>
      </c>
      <c r="E18">
        <v>0</v>
      </c>
      <c r="F18">
        <v>97</v>
      </c>
      <c r="G18">
        <f t="shared" si="0"/>
        <v>7760</v>
      </c>
      <c r="H18">
        <f t="shared" si="1"/>
        <v>2134</v>
      </c>
      <c r="I18">
        <f t="shared" si="2"/>
        <v>27.500000000000004</v>
      </c>
    </row>
    <row r="19" spans="1:9" x14ac:dyDescent="0.35">
      <c r="A19" t="s">
        <v>89</v>
      </c>
      <c r="B19">
        <v>7</v>
      </c>
      <c r="C19">
        <v>10</v>
      </c>
      <c r="D19">
        <v>250</v>
      </c>
      <c r="E19">
        <v>10</v>
      </c>
      <c r="F19">
        <v>217</v>
      </c>
      <c r="G19">
        <f t="shared" si="0"/>
        <v>2170</v>
      </c>
      <c r="H19">
        <f t="shared" si="1"/>
        <v>651</v>
      </c>
      <c r="I19">
        <f t="shared" si="2"/>
        <v>30</v>
      </c>
    </row>
    <row r="20" spans="1:9" x14ac:dyDescent="0.35">
      <c r="F20" t="s">
        <v>229</v>
      </c>
      <c r="G20">
        <f>SUM(G2:G19)</f>
        <v>135317</v>
      </c>
      <c r="H20">
        <f>SUM(H2:H19)</f>
        <v>25656.5</v>
      </c>
      <c r="I20">
        <f>(H20/G20)*100</f>
        <v>18.96029323736116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7652-4741-4D79-873A-C16109B07AAA}">
  <dimension ref="A1:I20"/>
  <sheetViews>
    <sheetView topLeftCell="A2" workbookViewId="0">
      <selection activeCell="H20" sqref="H20"/>
    </sheetView>
  </sheetViews>
  <sheetFormatPr defaultRowHeight="14.5" x14ac:dyDescent="0.35"/>
  <cols>
    <col min="1" max="1" width="16.90625" customWidth="1"/>
    <col min="2" max="2" width="14.6328125" customWidth="1"/>
    <col min="3" max="3" width="14.36328125" customWidth="1"/>
    <col min="4" max="4" width="12.26953125" customWidth="1"/>
    <col min="5" max="5" width="9.7265625" customWidth="1"/>
    <col min="9" max="9" width="17.08984375" customWidth="1"/>
  </cols>
  <sheetData>
    <row r="1" spans="1:9" ht="36" customHeight="1" x14ac:dyDescent="0.35">
      <c r="A1" t="s">
        <v>0</v>
      </c>
      <c r="B1" t="s">
        <v>128</v>
      </c>
      <c r="C1" t="s">
        <v>129</v>
      </c>
      <c r="D1" t="s">
        <v>4</v>
      </c>
      <c r="E1" t="s">
        <v>24</v>
      </c>
      <c r="F1" t="s">
        <v>5</v>
      </c>
      <c r="G1" t="s">
        <v>228</v>
      </c>
      <c r="H1" t="s">
        <v>204</v>
      </c>
      <c r="I1" s="20" t="s">
        <v>206</v>
      </c>
    </row>
    <row r="2" spans="1:9" x14ac:dyDescent="0.35">
      <c r="A2" t="s">
        <v>9</v>
      </c>
      <c r="B2">
        <v>8</v>
      </c>
      <c r="C2">
        <v>10</v>
      </c>
      <c r="D2">
        <v>2825</v>
      </c>
      <c r="E2">
        <v>20</v>
      </c>
      <c r="F2">
        <v>2812</v>
      </c>
      <c r="G2">
        <f>F2*C2</f>
        <v>28120</v>
      </c>
      <c r="H2">
        <f>F2*(C2-B2)</f>
        <v>5624</v>
      </c>
      <c r="I2">
        <f>((C2-B2)/C2)*100</f>
        <v>20</v>
      </c>
    </row>
    <row r="3" spans="1:9" x14ac:dyDescent="0.35">
      <c r="A3" t="s">
        <v>10</v>
      </c>
      <c r="B3">
        <v>8.5</v>
      </c>
      <c r="C3">
        <v>10</v>
      </c>
      <c r="D3">
        <v>2330</v>
      </c>
      <c r="E3">
        <v>16</v>
      </c>
      <c r="F3">
        <v>2285</v>
      </c>
      <c r="G3">
        <f t="shared" ref="G3:G19" si="0">F3*C3</f>
        <v>22850</v>
      </c>
      <c r="H3">
        <f t="shared" ref="H3:H19" si="1">F3*(C3-B3)</f>
        <v>3427.5</v>
      </c>
      <c r="I3">
        <f t="shared" ref="I3:I19" si="2">((C3-B3)/C3)*100</f>
        <v>15</v>
      </c>
    </row>
    <row r="4" spans="1:9" x14ac:dyDescent="0.35">
      <c r="A4" t="s">
        <v>11</v>
      </c>
      <c r="B4">
        <v>8.5</v>
      </c>
      <c r="C4">
        <v>10</v>
      </c>
      <c r="D4">
        <v>1280</v>
      </c>
      <c r="E4">
        <v>19</v>
      </c>
      <c r="F4">
        <v>1266</v>
      </c>
      <c r="G4">
        <f t="shared" si="0"/>
        <v>12660</v>
      </c>
      <c r="H4">
        <f t="shared" si="1"/>
        <v>1899</v>
      </c>
      <c r="I4">
        <f t="shared" si="2"/>
        <v>15</v>
      </c>
    </row>
    <row r="5" spans="1:9" x14ac:dyDescent="0.35">
      <c r="A5" t="s">
        <v>12</v>
      </c>
      <c r="B5">
        <v>6.25</v>
      </c>
      <c r="C5">
        <v>8</v>
      </c>
      <c r="D5">
        <v>1345</v>
      </c>
      <c r="E5">
        <v>0</v>
      </c>
      <c r="F5">
        <v>1335</v>
      </c>
      <c r="G5">
        <f t="shared" si="0"/>
        <v>10680</v>
      </c>
      <c r="H5">
        <f t="shared" si="1"/>
        <v>2336.25</v>
      </c>
      <c r="I5">
        <f t="shared" si="2"/>
        <v>21.875</v>
      </c>
    </row>
    <row r="6" spans="1:9" x14ac:dyDescent="0.35">
      <c r="A6" t="s">
        <v>41</v>
      </c>
      <c r="B6">
        <v>8.5</v>
      </c>
      <c r="C6">
        <v>10</v>
      </c>
      <c r="D6">
        <v>629</v>
      </c>
      <c r="E6">
        <v>10</v>
      </c>
      <c r="F6">
        <v>591</v>
      </c>
      <c r="G6">
        <f t="shared" si="0"/>
        <v>5910</v>
      </c>
      <c r="H6">
        <f t="shared" si="1"/>
        <v>886.5</v>
      </c>
      <c r="I6">
        <f t="shared" si="2"/>
        <v>15</v>
      </c>
    </row>
    <row r="7" spans="1:9" x14ac:dyDescent="0.35">
      <c r="A7" t="s">
        <v>92</v>
      </c>
      <c r="B7">
        <v>10</v>
      </c>
      <c r="C7">
        <v>12</v>
      </c>
      <c r="D7">
        <v>248</v>
      </c>
      <c r="E7">
        <v>14</v>
      </c>
      <c r="F7">
        <v>204</v>
      </c>
      <c r="G7">
        <f t="shared" si="0"/>
        <v>2448</v>
      </c>
      <c r="H7">
        <f t="shared" si="1"/>
        <v>408</v>
      </c>
      <c r="I7">
        <f t="shared" si="2"/>
        <v>16.666666666666664</v>
      </c>
    </row>
    <row r="8" spans="1:9" x14ac:dyDescent="0.35">
      <c r="A8" t="s">
        <v>13</v>
      </c>
      <c r="B8">
        <v>8</v>
      </c>
      <c r="C8">
        <v>10</v>
      </c>
      <c r="D8">
        <v>637</v>
      </c>
      <c r="E8">
        <v>5</v>
      </c>
      <c r="F8">
        <v>647</v>
      </c>
      <c r="G8">
        <f t="shared" si="0"/>
        <v>6470</v>
      </c>
      <c r="H8">
        <f t="shared" si="1"/>
        <v>1294</v>
      </c>
      <c r="I8">
        <f t="shared" si="2"/>
        <v>20</v>
      </c>
    </row>
    <row r="9" spans="1:9" x14ac:dyDescent="0.35">
      <c r="A9" t="s">
        <v>14</v>
      </c>
      <c r="B9">
        <v>13</v>
      </c>
      <c r="C9">
        <v>15</v>
      </c>
      <c r="D9">
        <v>670</v>
      </c>
      <c r="E9">
        <v>21</v>
      </c>
      <c r="F9">
        <v>647</v>
      </c>
      <c r="G9">
        <f t="shared" si="0"/>
        <v>9705</v>
      </c>
      <c r="H9">
        <f t="shared" si="1"/>
        <v>1294</v>
      </c>
      <c r="I9">
        <f t="shared" si="2"/>
        <v>13.333333333333334</v>
      </c>
    </row>
    <row r="10" spans="1:9" x14ac:dyDescent="0.35">
      <c r="A10" t="s">
        <v>15</v>
      </c>
      <c r="B10">
        <v>8.5</v>
      </c>
      <c r="C10">
        <v>10</v>
      </c>
      <c r="D10">
        <v>653</v>
      </c>
      <c r="E10">
        <v>24</v>
      </c>
      <c r="F10">
        <v>627</v>
      </c>
      <c r="G10">
        <f t="shared" si="0"/>
        <v>6270</v>
      </c>
      <c r="H10">
        <f t="shared" si="1"/>
        <v>940.5</v>
      </c>
      <c r="I10">
        <f t="shared" si="2"/>
        <v>15</v>
      </c>
    </row>
    <row r="11" spans="1:9" x14ac:dyDescent="0.35">
      <c r="A11" t="s">
        <v>16</v>
      </c>
      <c r="B11">
        <v>8.5</v>
      </c>
      <c r="C11">
        <v>10</v>
      </c>
      <c r="D11">
        <v>590</v>
      </c>
      <c r="E11">
        <v>0</v>
      </c>
      <c r="F11">
        <v>590</v>
      </c>
      <c r="G11">
        <f t="shared" si="0"/>
        <v>5900</v>
      </c>
      <c r="H11">
        <f t="shared" si="1"/>
        <v>885</v>
      </c>
      <c r="I11">
        <f t="shared" si="2"/>
        <v>15</v>
      </c>
    </row>
    <row r="12" spans="1:9" x14ac:dyDescent="0.35">
      <c r="A12" t="s">
        <v>21</v>
      </c>
      <c r="B12">
        <v>4.5</v>
      </c>
      <c r="C12">
        <v>6</v>
      </c>
      <c r="D12">
        <v>625</v>
      </c>
      <c r="E12">
        <v>11</v>
      </c>
      <c r="F12">
        <v>614</v>
      </c>
      <c r="G12">
        <f t="shared" si="0"/>
        <v>3684</v>
      </c>
      <c r="H12">
        <f t="shared" si="1"/>
        <v>921</v>
      </c>
      <c r="I12">
        <f t="shared" si="2"/>
        <v>25</v>
      </c>
    </row>
    <row r="13" spans="1:9" x14ac:dyDescent="0.35">
      <c r="A13" t="s">
        <v>91</v>
      </c>
      <c r="B13">
        <v>9</v>
      </c>
      <c r="C13">
        <v>12</v>
      </c>
      <c r="D13">
        <v>359</v>
      </c>
      <c r="E13">
        <v>8</v>
      </c>
      <c r="F13">
        <v>348</v>
      </c>
      <c r="G13">
        <f t="shared" si="0"/>
        <v>4176</v>
      </c>
      <c r="H13">
        <f t="shared" si="1"/>
        <v>1044</v>
      </c>
      <c r="I13">
        <f t="shared" si="2"/>
        <v>25</v>
      </c>
    </row>
    <row r="14" spans="1:9" x14ac:dyDescent="0.35">
      <c r="A14" t="s">
        <v>17</v>
      </c>
      <c r="B14">
        <v>6.25</v>
      </c>
      <c r="C14">
        <v>8</v>
      </c>
      <c r="D14">
        <v>530</v>
      </c>
      <c r="E14">
        <v>0</v>
      </c>
      <c r="F14">
        <v>542</v>
      </c>
      <c r="G14">
        <f t="shared" si="0"/>
        <v>4336</v>
      </c>
      <c r="H14">
        <f t="shared" si="1"/>
        <v>948.5</v>
      </c>
      <c r="I14">
        <f t="shared" si="2"/>
        <v>21.875</v>
      </c>
    </row>
    <row r="15" spans="1:9" x14ac:dyDescent="0.35">
      <c r="A15" t="s">
        <v>90</v>
      </c>
      <c r="B15">
        <v>6</v>
      </c>
      <c r="C15">
        <v>8</v>
      </c>
      <c r="D15">
        <v>345</v>
      </c>
      <c r="E15">
        <v>15</v>
      </c>
      <c r="F15">
        <v>323</v>
      </c>
      <c r="G15">
        <f t="shared" si="0"/>
        <v>2584</v>
      </c>
      <c r="H15">
        <f t="shared" si="1"/>
        <v>646</v>
      </c>
      <c r="I15">
        <f t="shared" si="2"/>
        <v>25</v>
      </c>
    </row>
    <row r="16" spans="1:9" x14ac:dyDescent="0.35">
      <c r="A16" t="s">
        <v>18</v>
      </c>
      <c r="B16">
        <v>8.5</v>
      </c>
      <c r="C16">
        <v>10</v>
      </c>
      <c r="D16">
        <v>610</v>
      </c>
      <c r="E16">
        <v>22</v>
      </c>
      <c r="F16">
        <v>602</v>
      </c>
      <c r="G16">
        <f t="shared" si="0"/>
        <v>6020</v>
      </c>
      <c r="H16">
        <f t="shared" si="1"/>
        <v>903</v>
      </c>
      <c r="I16">
        <f t="shared" si="2"/>
        <v>15</v>
      </c>
    </row>
    <row r="17" spans="1:9" x14ac:dyDescent="0.35">
      <c r="A17" t="s">
        <v>19</v>
      </c>
      <c r="B17">
        <v>29</v>
      </c>
      <c r="C17">
        <v>40</v>
      </c>
      <c r="D17">
        <v>72</v>
      </c>
      <c r="E17">
        <v>1</v>
      </c>
      <c r="F17">
        <v>69</v>
      </c>
      <c r="G17">
        <f t="shared" si="0"/>
        <v>2760</v>
      </c>
      <c r="H17">
        <f t="shared" si="1"/>
        <v>759</v>
      </c>
      <c r="I17">
        <f t="shared" si="2"/>
        <v>27.500000000000004</v>
      </c>
    </row>
    <row r="18" spans="1:9" x14ac:dyDescent="0.35">
      <c r="A18" t="s">
        <v>20</v>
      </c>
      <c r="B18">
        <v>58</v>
      </c>
      <c r="C18">
        <v>80</v>
      </c>
      <c r="D18">
        <v>97</v>
      </c>
      <c r="E18">
        <v>0</v>
      </c>
      <c r="F18">
        <v>97</v>
      </c>
      <c r="G18">
        <f t="shared" si="0"/>
        <v>7760</v>
      </c>
      <c r="H18">
        <f t="shared" si="1"/>
        <v>2134</v>
      </c>
      <c r="I18">
        <f t="shared" si="2"/>
        <v>27.500000000000004</v>
      </c>
    </row>
    <row r="19" spans="1:9" x14ac:dyDescent="0.35">
      <c r="A19" t="s">
        <v>89</v>
      </c>
      <c r="B19">
        <v>7</v>
      </c>
      <c r="C19">
        <v>10</v>
      </c>
      <c r="D19">
        <v>183</v>
      </c>
      <c r="E19">
        <v>10</v>
      </c>
      <c r="F19">
        <v>196</v>
      </c>
      <c r="G19">
        <f t="shared" si="0"/>
        <v>1960</v>
      </c>
      <c r="H19">
        <f t="shared" si="1"/>
        <v>588</v>
      </c>
      <c r="I19">
        <f t="shared" si="2"/>
        <v>30</v>
      </c>
    </row>
    <row r="20" spans="1:9" x14ac:dyDescent="0.35">
      <c r="F20" t="s">
        <v>229</v>
      </c>
      <c r="G20">
        <f>SUM(G2:G19)</f>
        <v>144293</v>
      </c>
      <c r="H20">
        <f>SUM(H2:H19)</f>
        <v>26938.25</v>
      </c>
      <c r="I20">
        <f>(H20/G20)*100</f>
        <v>18.669131558703473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984C9-8406-4AD7-B3B8-70C79FB86E86}">
  <dimension ref="A1:I20"/>
  <sheetViews>
    <sheetView topLeftCell="A3" workbookViewId="0">
      <selection activeCell="I2" sqref="I2:I22"/>
    </sheetView>
  </sheetViews>
  <sheetFormatPr defaultRowHeight="14.5" x14ac:dyDescent="0.35"/>
  <cols>
    <col min="1" max="1" width="18" customWidth="1"/>
    <col min="2" max="2" width="14.81640625" customWidth="1"/>
    <col min="3" max="3" width="13.6328125" customWidth="1"/>
    <col min="4" max="4" width="11.90625" customWidth="1"/>
    <col min="5" max="5" width="9.08984375" customWidth="1"/>
    <col min="6" max="6" width="9" customWidth="1"/>
    <col min="7" max="7" width="8.7265625" customWidth="1"/>
    <col min="9" max="9" width="18.1796875" customWidth="1"/>
  </cols>
  <sheetData>
    <row r="1" spans="1:9" ht="43.5" customHeight="1" x14ac:dyDescent="0.35">
      <c r="A1" t="s">
        <v>0</v>
      </c>
      <c r="B1" t="s">
        <v>128</v>
      </c>
      <c r="C1" t="s">
        <v>129</v>
      </c>
      <c r="D1" t="s">
        <v>4</v>
      </c>
      <c r="E1" t="s">
        <v>24</v>
      </c>
      <c r="F1" t="s">
        <v>5</v>
      </c>
      <c r="G1" t="s">
        <v>228</v>
      </c>
      <c r="H1" t="s">
        <v>204</v>
      </c>
      <c r="I1" s="20" t="s">
        <v>206</v>
      </c>
    </row>
    <row r="2" spans="1:9" x14ac:dyDescent="0.35">
      <c r="A2" t="s">
        <v>9</v>
      </c>
      <c r="B2">
        <v>8</v>
      </c>
      <c r="C2">
        <v>10</v>
      </c>
      <c r="D2">
        <v>2770</v>
      </c>
      <c r="E2">
        <v>24</v>
      </c>
      <c r="F2">
        <v>2753</v>
      </c>
      <c r="G2">
        <f>F2*C2</f>
        <v>27530</v>
      </c>
      <c r="H2">
        <f>F2*(C2-B2)</f>
        <v>5506</v>
      </c>
      <c r="I2">
        <f>((C2-B2)/C2)*100</f>
        <v>20</v>
      </c>
    </row>
    <row r="3" spans="1:9" x14ac:dyDescent="0.35">
      <c r="A3" t="s">
        <v>10</v>
      </c>
      <c r="B3">
        <v>8.5</v>
      </c>
      <c r="C3">
        <v>10</v>
      </c>
      <c r="D3">
        <v>2290</v>
      </c>
      <c r="E3">
        <v>9</v>
      </c>
      <c r="F3">
        <v>2310</v>
      </c>
      <c r="G3">
        <f t="shared" ref="G3:G19" si="0">F3*C3</f>
        <v>23100</v>
      </c>
      <c r="H3">
        <f t="shared" ref="H3:H19" si="1">F3*(C3-B3)</f>
        <v>3465</v>
      </c>
      <c r="I3">
        <f t="shared" ref="I3:I19" si="2">((C3-B3)/C3)*100</f>
        <v>15</v>
      </c>
    </row>
    <row r="4" spans="1:9" x14ac:dyDescent="0.35">
      <c r="A4" t="s">
        <v>11</v>
      </c>
      <c r="B4">
        <v>8.5</v>
      </c>
      <c r="C4">
        <v>10</v>
      </c>
      <c r="D4">
        <v>1441</v>
      </c>
      <c r="E4">
        <v>28</v>
      </c>
      <c r="F4">
        <v>1376</v>
      </c>
      <c r="G4">
        <f t="shared" si="0"/>
        <v>13760</v>
      </c>
      <c r="H4">
        <f t="shared" si="1"/>
        <v>2064</v>
      </c>
      <c r="I4">
        <f t="shared" si="2"/>
        <v>15</v>
      </c>
    </row>
    <row r="5" spans="1:9" x14ac:dyDescent="0.35">
      <c r="A5" t="s">
        <v>12</v>
      </c>
      <c r="B5">
        <v>6.5</v>
      </c>
      <c r="C5">
        <v>8</v>
      </c>
      <c r="D5">
        <v>1180</v>
      </c>
      <c r="E5">
        <v>15</v>
      </c>
      <c r="F5">
        <v>1175</v>
      </c>
      <c r="G5">
        <f t="shared" si="0"/>
        <v>9400</v>
      </c>
      <c r="H5">
        <f t="shared" si="1"/>
        <v>1762.5</v>
      </c>
      <c r="I5">
        <f t="shared" si="2"/>
        <v>18.75</v>
      </c>
    </row>
    <row r="6" spans="1:9" x14ac:dyDescent="0.35">
      <c r="A6" t="s">
        <v>41</v>
      </c>
      <c r="B6">
        <v>8.5</v>
      </c>
      <c r="C6">
        <v>10</v>
      </c>
      <c r="D6">
        <v>570</v>
      </c>
      <c r="E6">
        <v>10</v>
      </c>
      <c r="F6">
        <v>589</v>
      </c>
      <c r="G6">
        <f t="shared" si="0"/>
        <v>5890</v>
      </c>
      <c r="H6">
        <f t="shared" si="1"/>
        <v>883.5</v>
      </c>
      <c r="I6">
        <f t="shared" si="2"/>
        <v>15</v>
      </c>
    </row>
    <row r="7" spans="1:9" x14ac:dyDescent="0.35">
      <c r="A7" t="s">
        <v>92</v>
      </c>
      <c r="B7">
        <v>10</v>
      </c>
      <c r="C7">
        <v>12</v>
      </c>
      <c r="D7">
        <v>239</v>
      </c>
      <c r="E7">
        <v>0</v>
      </c>
      <c r="F7">
        <v>248</v>
      </c>
      <c r="G7">
        <f t="shared" si="0"/>
        <v>2976</v>
      </c>
      <c r="H7">
        <f t="shared" si="1"/>
        <v>496</v>
      </c>
      <c r="I7">
        <f t="shared" si="2"/>
        <v>16.666666666666664</v>
      </c>
    </row>
    <row r="8" spans="1:9" x14ac:dyDescent="0.35">
      <c r="A8" t="s">
        <v>13</v>
      </c>
      <c r="B8">
        <v>8</v>
      </c>
      <c r="C8">
        <v>10</v>
      </c>
      <c r="D8">
        <v>632</v>
      </c>
      <c r="E8">
        <v>12</v>
      </c>
      <c r="F8">
        <v>609</v>
      </c>
      <c r="G8">
        <f t="shared" si="0"/>
        <v>6090</v>
      </c>
      <c r="H8">
        <f t="shared" si="1"/>
        <v>1218</v>
      </c>
      <c r="I8">
        <f t="shared" si="2"/>
        <v>20</v>
      </c>
    </row>
    <row r="9" spans="1:9" x14ac:dyDescent="0.35">
      <c r="A9" t="s">
        <v>14</v>
      </c>
      <c r="B9">
        <v>13</v>
      </c>
      <c r="C9">
        <v>15</v>
      </c>
      <c r="D9">
        <v>555</v>
      </c>
      <c r="E9">
        <v>12</v>
      </c>
      <c r="F9">
        <v>548</v>
      </c>
      <c r="G9">
        <f t="shared" si="0"/>
        <v>8220</v>
      </c>
      <c r="H9">
        <f t="shared" si="1"/>
        <v>1096</v>
      </c>
      <c r="I9">
        <f t="shared" si="2"/>
        <v>13.333333333333334</v>
      </c>
    </row>
    <row r="10" spans="1:9" x14ac:dyDescent="0.35">
      <c r="A10" t="s">
        <v>15</v>
      </c>
      <c r="B10">
        <v>8.5</v>
      </c>
      <c r="C10">
        <v>10</v>
      </c>
      <c r="D10">
        <v>575</v>
      </c>
      <c r="E10">
        <v>6</v>
      </c>
      <c r="F10">
        <v>563</v>
      </c>
      <c r="G10">
        <f t="shared" si="0"/>
        <v>5630</v>
      </c>
      <c r="H10">
        <f t="shared" si="1"/>
        <v>844.5</v>
      </c>
      <c r="I10">
        <f t="shared" si="2"/>
        <v>15</v>
      </c>
    </row>
    <row r="11" spans="1:9" x14ac:dyDescent="0.35">
      <c r="A11" t="s">
        <v>16</v>
      </c>
      <c r="B11">
        <v>8.5</v>
      </c>
      <c r="C11">
        <v>10</v>
      </c>
      <c r="D11">
        <v>612</v>
      </c>
      <c r="E11">
        <v>4</v>
      </c>
      <c r="F11">
        <v>608</v>
      </c>
      <c r="G11">
        <f t="shared" si="0"/>
        <v>6080</v>
      </c>
      <c r="H11">
        <f t="shared" si="1"/>
        <v>912</v>
      </c>
      <c r="I11">
        <f t="shared" si="2"/>
        <v>15</v>
      </c>
    </row>
    <row r="12" spans="1:9" x14ac:dyDescent="0.35">
      <c r="A12" t="s">
        <v>21</v>
      </c>
      <c r="B12">
        <v>4.5</v>
      </c>
      <c r="C12">
        <v>6</v>
      </c>
      <c r="D12">
        <v>630</v>
      </c>
      <c r="E12">
        <v>21</v>
      </c>
      <c r="F12">
        <v>596</v>
      </c>
      <c r="G12">
        <f t="shared" si="0"/>
        <v>3576</v>
      </c>
      <c r="H12">
        <f t="shared" si="1"/>
        <v>894</v>
      </c>
      <c r="I12">
        <f t="shared" si="2"/>
        <v>25</v>
      </c>
    </row>
    <row r="13" spans="1:9" x14ac:dyDescent="0.35">
      <c r="A13" t="s">
        <v>91</v>
      </c>
      <c r="B13">
        <v>9</v>
      </c>
      <c r="C13">
        <v>12</v>
      </c>
      <c r="D13">
        <v>325</v>
      </c>
      <c r="E13">
        <v>17</v>
      </c>
      <c r="F13">
        <v>296</v>
      </c>
      <c r="G13">
        <f t="shared" si="0"/>
        <v>3552</v>
      </c>
      <c r="H13">
        <f t="shared" si="1"/>
        <v>888</v>
      </c>
      <c r="I13">
        <f t="shared" si="2"/>
        <v>25</v>
      </c>
    </row>
    <row r="14" spans="1:9" x14ac:dyDescent="0.35">
      <c r="A14" t="s">
        <v>17</v>
      </c>
      <c r="B14">
        <v>6.5</v>
      </c>
      <c r="C14">
        <v>8</v>
      </c>
      <c r="D14">
        <v>586</v>
      </c>
      <c r="E14">
        <v>3</v>
      </c>
      <c r="F14">
        <v>608</v>
      </c>
      <c r="G14">
        <f t="shared" si="0"/>
        <v>4864</v>
      </c>
      <c r="H14">
        <f t="shared" si="1"/>
        <v>912</v>
      </c>
      <c r="I14">
        <f t="shared" si="2"/>
        <v>18.75</v>
      </c>
    </row>
    <row r="15" spans="1:9" x14ac:dyDescent="0.35">
      <c r="A15" t="s">
        <v>90</v>
      </c>
      <c r="B15">
        <v>6</v>
      </c>
      <c r="C15">
        <v>8</v>
      </c>
      <c r="D15">
        <v>257</v>
      </c>
      <c r="E15">
        <v>19</v>
      </c>
      <c r="F15">
        <v>238</v>
      </c>
      <c r="G15">
        <f t="shared" si="0"/>
        <v>1904</v>
      </c>
      <c r="H15">
        <f t="shared" si="1"/>
        <v>476</v>
      </c>
      <c r="I15">
        <f t="shared" si="2"/>
        <v>25</v>
      </c>
    </row>
    <row r="16" spans="1:9" x14ac:dyDescent="0.35">
      <c r="A16" t="s">
        <v>18</v>
      </c>
      <c r="B16">
        <v>8.5</v>
      </c>
      <c r="C16">
        <v>10</v>
      </c>
      <c r="D16">
        <v>588</v>
      </c>
      <c r="E16">
        <v>14</v>
      </c>
      <c r="F16">
        <v>579</v>
      </c>
      <c r="G16">
        <f t="shared" si="0"/>
        <v>5790</v>
      </c>
      <c r="H16">
        <f t="shared" si="1"/>
        <v>868.5</v>
      </c>
      <c r="I16">
        <f t="shared" si="2"/>
        <v>15</v>
      </c>
    </row>
    <row r="17" spans="1:9" x14ac:dyDescent="0.35">
      <c r="A17" t="s">
        <v>19</v>
      </c>
      <c r="B17">
        <v>29</v>
      </c>
      <c r="C17">
        <v>40</v>
      </c>
      <c r="D17">
        <v>80</v>
      </c>
      <c r="E17">
        <v>0</v>
      </c>
      <c r="F17">
        <v>82</v>
      </c>
      <c r="G17">
        <f t="shared" si="0"/>
        <v>3280</v>
      </c>
      <c r="H17">
        <f t="shared" si="1"/>
        <v>902</v>
      </c>
      <c r="I17">
        <f t="shared" si="2"/>
        <v>27.500000000000004</v>
      </c>
    </row>
    <row r="18" spans="1:9" x14ac:dyDescent="0.35">
      <c r="A18" t="s">
        <v>20</v>
      </c>
      <c r="B18">
        <v>58</v>
      </c>
      <c r="C18">
        <v>80</v>
      </c>
      <c r="D18">
        <v>105</v>
      </c>
      <c r="E18">
        <v>0</v>
      </c>
      <c r="F18">
        <v>103</v>
      </c>
      <c r="G18">
        <f t="shared" si="0"/>
        <v>8240</v>
      </c>
      <c r="H18">
        <f t="shared" si="1"/>
        <v>2266</v>
      </c>
      <c r="I18">
        <f t="shared" si="2"/>
        <v>27.500000000000004</v>
      </c>
    </row>
    <row r="19" spans="1:9" x14ac:dyDescent="0.35">
      <c r="A19" t="s">
        <v>89</v>
      </c>
      <c r="B19">
        <v>7</v>
      </c>
      <c r="C19">
        <v>10</v>
      </c>
      <c r="D19">
        <v>268</v>
      </c>
      <c r="E19">
        <v>18</v>
      </c>
      <c r="F19">
        <v>235</v>
      </c>
      <c r="G19">
        <f t="shared" si="0"/>
        <v>2350</v>
      </c>
      <c r="H19">
        <f t="shared" si="1"/>
        <v>705</v>
      </c>
      <c r="I19">
        <f t="shared" si="2"/>
        <v>30</v>
      </c>
    </row>
    <row r="20" spans="1:9" x14ac:dyDescent="0.35">
      <c r="F20" t="s">
        <v>229</v>
      </c>
      <c r="G20">
        <f>SUM(G2:G19)</f>
        <v>142232</v>
      </c>
      <c r="H20">
        <f>SUM(H2:H19)</f>
        <v>26159</v>
      </c>
      <c r="I20">
        <f>(H20/G20)*100</f>
        <v>18.391782439957254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896C-B28C-481F-9867-0FFEB722490A}">
  <dimension ref="A1:I20"/>
  <sheetViews>
    <sheetView topLeftCell="A3" workbookViewId="0">
      <selection activeCell="I2" sqref="I2:I20"/>
    </sheetView>
  </sheetViews>
  <sheetFormatPr defaultRowHeight="14.5" x14ac:dyDescent="0.35"/>
  <cols>
    <col min="1" max="1" width="17.1796875" customWidth="1"/>
    <col min="2" max="2" width="14.7265625" customWidth="1"/>
    <col min="3" max="3" width="14" customWidth="1"/>
    <col min="4" max="4" width="12.36328125" customWidth="1"/>
    <col min="5" max="5" width="10" customWidth="1"/>
    <col min="9" max="9" width="16.54296875" customWidth="1"/>
  </cols>
  <sheetData>
    <row r="1" spans="1:9" ht="40" customHeight="1" x14ac:dyDescent="0.35">
      <c r="A1" t="s">
        <v>0</v>
      </c>
      <c r="B1" t="s">
        <v>128</v>
      </c>
      <c r="C1" t="s">
        <v>129</v>
      </c>
      <c r="D1" t="s">
        <v>4</v>
      </c>
      <c r="E1" t="s">
        <v>24</v>
      </c>
      <c r="F1" t="s">
        <v>5</v>
      </c>
      <c r="G1" t="s">
        <v>228</v>
      </c>
      <c r="H1" t="s">
        <v>204</v>
      </c>
      <c r="I1" s="20" t="s">
        <v>206</v>
      </c>
    </row>
    <row r="2" spans="1:9" x14ac:dyDescent="0.35">
      <c r="A2" t="s">
        <v>9</v>
      </c>
      <c r="B2">
        <v>8</v>
      </c>
      <c r="C2">
        <v>10</v>
      </c>
      <c r="D2">
        <v>2770</v>
      </c>
      <c r="E2">
        <v>17</v>
      </c>
      <c r="F2">
        <v>2766</v>
      </c>
      <c r="G2">
        <f>F2*C2</f>
        <v>27660</v>
      </c>
      <c r="H2">
        <f>F2*(C2-B2)</f>
        <v>5532</v>
      </c>
      <c r="I2">
        <f>((C2-B2)/C2)*100</f>
        <v>20</v>
      </c>
    </row>
    <row r="3" spans="1:9" x14ac:dyDescent="0.35">
      <c r="A3" t="s">
        <v>10</v>
      </c>
      <c r="B3">
        <v>8.5</v>
      </c>
      <c r="C3">
        <v>10</v>
      </c>
      <c r="D3">
        <v>2237</v>
      </c>
      <c r="E3">
        <v>5</v>
      </c>
      <c r="F3">
        <v>2225</v>
      </c>
      <c r="G3">
        <f t="shared" ref="G3:G19" si="0">F3*C3</f>
        <v>22250</v>
      </c>
      <c r="H3">
        <f t="shared" ref="H3:H19" si="1">F3*(C3-B3)</f>
        <v>3337.5</v>
      </c>
      <c r="I3">
        <f t="shared" ref="I3:I19" si="2">((C3-B3)/C3)*100</f>
        <v>15</v>
      </c>
    </row>
    <row r="4" spans="1:9" x14ac:dyDescent="0.35">
      <c r="A4" t="s">
        <v>11</v>
      </c>
      <c r="B4">
        <v>8.5</v>
      </c>
      <c r="C4">
        <v>10</v>
      </c>
      <c r="D4">
        <v>1418</v>
      </c>
      <c r="E4">
        <v>8</v>
      </c>
      <c r="F4">
        <v>1451</v>
      </c>
      <c r="G4">
        <f t="shared" si="0"/>
        <v>14510</v>
      </c>
      <c r="H4">
        <f t="shared" si="1"/>
        <v>2176.5</v>
      </c>
      <c r="I4">
        <f t="shared" si="2"/>
        <v>15</v>
      </c>
    </row>
    <row r="5" spans="1:9" x14ac:dyDescent="0.35">
      <c r="A5" t="s">
        <v>12</v>
      </c>
      <c r="B5">
        <v>6.5</v>
      </c>
      <c r="C5">
        <v>8</v>
      </c>
      <c r="D5">
        <v>1148</v>
      </c>
      <c r="E5">
        <v>16</v>
      </c>
      <c r="F5">
        <v>1132</v>
      </c>
      <c r="G5">
        <f t="shared" si="0"/>
        <v>9056</v>
      </c>
      <c r="H5">
        <f t="shared" si="1"/>
        <v>1698</v>
      </c>
      <c r="I5">
        <f t="shared" si="2"/>
        <v>18.75</v>
      </c>
    </row>
    <row r="6" spans="1:9" x14ac:dyDescent="0.35">
      <c r="A6" t="s">
        <v>41</v>
      </c>
      <c r="B6">
        <v>8.5</v>
      </c>
      <c r="C6">
        <v>10</v>
      </c>
      <c r="D6">
        <v>640</v>
      </c>
      <c r="E6">
        <v>9</v>
      </c>
      <c r="F6">
        <v>631</v>
      </c>
      <c r="G6">
        <f t="shared" si="0"/>
        <v>6310</v>
      </c>
      <c r="H6">
        <f t="shared" si="1"/>
        <v>946.5</v>
      </c>
      <c r="I6">
        <f t="shared" si="2"/>
        <v>15</v>
      </c>
    </row>
    <row r="7" spans="1:9" x14ac:dyDescent="0.35">
      <c r="A7" t="s">
        <v>92</v>
      </c>
      <c r="B7">
        <v>10</v>
      </c>
      <c r="C7">
        <v>12</v>
      </c>
      <c r="D7">
        <v>329</v>
      </c>
      <c r="E7">
        <v>13</v>
      </c>
      <c r="F7">
        <v>330</v>
      </c>
      <c r="G7">
        <f t="shared" si="0"/>
        <v>3960</v>
      </c>
      <c r="H7">
        <f t="shared" si="1"/>
        <v>660</v>
      </c>
      <c r="I7">
        <f t="shared" si="2"/>
        <v>16.666666666666664</v>
      </c>
    </row>
    <row r="8" spans="1:9" x14ac:dyDescent="0.35">
      <c r="A8" t="s">
        <v>13</v>
      </c>
      <c r="B8">
        <v>8</v>
      </c>
      <c r="C8">
        <v>10</v>
      </c>
      <c r="D8">
        <v>621</v>
      </c>
      <c r="E8">
        <v>12</v>
      </c>
      <c r="F8">
        <v>599</v>
      </c>
      <c r="G8">
        <f t="shared" si="0"/>
        <v>5990</v>
      </c>
      <c r="H8">
        <f t="shared" si="1"/>
        <v>1198</v>
      </c>
      <c r="I8">
        <f t="shared" si="2"/>
        <v>20</v>
      </c>
    </row>
    <row r="9" spans="1:9" x14ac:dyDescent="0.35">
      <c r="A9" t="s">
        <v>14</v>
      </c>
      <c r="B9">
        <v>13</v>
      </c>
      <c r="C9">
        <v>15</v>
      </c>
      <c r="D9">
        <v>564</v>
      </c>
      <c r="E9">
        <v>18</v>
      </c>
      <c r="F9">
        <v>540</v>
      </c>
      <c r="G9">
        <f t="shared" si="0"/>
        <v>8100</v>
      </c>
      <c r="H9">
        <f t="shared" si="1"/>
        <v>1080</v>
      </c>
      <c r="I9">
        <f t="shared" si="2"/>
        <v>13.333333333333334</v>
      </c>
    </row>
    <row r="10" spans="1:9" x14ac:dyDescent="0.35">
      <c r="A10" t="s">
        <v>15</v>
      </c>
      <c r="B10">
        <v>8.5</v>
      </c>
      <c r="C10">
        <v>10</v>
      </c>
      <c r="D10">
        <v>577</v>
      </c>
      <c r="E10">
        <v>8</v>
      </c>
      <c r="F10">
        <v>572</v>
      </c>
      <c r="G10">
        <f t="shared" si="0"/>
        <v>5720</v>
      </c>
      <c r="H10">
        <f t="shared" si="1"/>
        <v>858</v>
      </c>
      <c r="I10">
        <f t="shared" si="2"/>
        <v>15</v>
      </c>
    </row>
    <row r="11" spans="1:9" x14ac:dyDescent="0.35">
      <c r="A11" t="s">
        <v>16</v>
      </c>
      <c r="B11">
        <v>8.5</v>
      </c>
      <c r="C11">
        <v>10</v>
      </c>
      <c r="D11">
        <v>621</v>
      </c>
      <c r="E11">
        <v>30</v>
      </c>
      <c r="F11">
        <v>588</v>
      </c>
      <c r="G11">
        <f t="shared" si="0"/>
        <v>5880</v>
      </c>
      <c r="H11">
        <f t="shared" si="1"/>
        <v>882</v>
      </c>
      <c r="I11">
        <f t="shared" si="2"/>
        <v>15</v>
      </c>
    </row>
    <row r="12" spans="1:9" x14ac:dyDescent="0.35">
      <c r="A12" t="s">
        <v>21</v>
      </c>
      <c r="B12">
        <v>4.5</v>
      </c>
      <c r="C12">
        <v>6</v>
      </c>
      <c r="D12">
        <v>598</v>
      </c>
      <c r="E12">
        <v>18</v>
      </c>
      <c r="F12">
        <v>594</v>
      </c>
      <c r="G12">
        <f t="shared" si="0"/>
        <v>3564</v>
      </c>
      <c r="H12">
        <f t="shared" si="1"/>
        <v>891</v>
      </c>
      <c r="I12">
        <f t="shared" si="2"/>
        <v>25</v>
      </c>
    </row>
    <row r="13" spans="1:9" x14ac:dyDescent="0.35">
      <c r="A13" t="s">
        <v>91</v>
      </c>
      <c r="B13">
        <v>9</v>
      </c>
      <c r="C13">
        <v>12</v>
      </c>
      <c r="D13">
        <v>311</v>
      </c>
      <c r="E13">
        <v>3</v>
      </c>
      <c r="F13">
        <v>322</v>
      </c>
      <c r="G13">
        <f t="shared" si="0"/>
        <v>3864</v>
      </c>
      <c r="H13">
        <f t="shared" si="1"/>
        <v>966</v>
      </c>
      <c r="I13">
        <f t="shared" si="2"/>
        <v>25</v>
      </c>
    </row>
    <row r="14" spans="1:9" x14ac:dyDescent="0.35">
      <c r="A14" t="s">
        <v>17</v>
      </c>
      <c r="B14">
        <v>6.5</v>
      </c>
      <c r="C14">
        <v>8</v>
      </c>
      <c r="D14">
        <v>577</v>
      </c>
      <c r="E14">
        <v>23</v>
      </c>
      <c r="F14">
        <v>549</v>
      </c>
      <c r="G14">
        <f t="shared" si="0"/>
        <v>4392</v>
      </c>
      <c r="H14">
        <f t="shared" si="1"/>
        <v>823.5</v>
      </c>
      <c r="I14">
        <f t="shared" si="2"/>
        <v>18.75</v>
      </c>
    </row>
    <row r="15" spans="1:9" x14ac:dyDescent="0.35">
      <c r="A15" t="s">
        <v>90</v>
      </c>
      <c r="B15">
        <v>6</v>
      </c>
      <c r="C15">
        <v>8</v>
      </c>
      <c r="D15">
        <v>380</v>
      </c>
      <c r="E15">
        <v>19</v>
      </c>
      <c r="F15">
        <v>358</v>
      </c>
      <c r="G15">
        <f t="shared" si="0"/>
        <v>2864</v>
      </c>
      <c r="H15">
        <f t="shared" si="1"/>
        <v>716</v>
      </c>
      <c r="I15">
        <f t="shared" si="2"/>
        <v>25</v>
      </c>
    </row>
    <row r="16" spans="1:9" x14ac:dyDescent="0.35">
      <c r="A16" t="s">
        <v>18</v>
      </c>
      <c r="B16">
        <v>8.5</v>
      </c>
      <c r="C16">
        <v>10</v>
      </c>
      <c r="D16">
        <v>595</v>
      </c>
      <c r="E16">
        <v>13</v>
      </c>
      <c r="F16">
        <v>582</v>
      </c>
      <c r="G16">
        <f t="shared" si="0"/>
        <v>5820</v>
      </c>
      <c r="H16">
        <f t="shared" si="1"/>
        <v>873</v>
      </c>
      <c r="I16">
        <f t="shared" si="2"/>
        <v>15</v>
      </c>
    </row>
    <row r="17" spans="1:9" x14ac:dyDescent="0.35">
      <c r="A17" t="s">
        <v>19</v>
      </c>
      <c r="B17">
        <v>29</v>
      </c>
      <c r="C17">
        <v>40</v>
      </c>
      <c r="D17">
        <v>76</v>
      </c>
      <c r="E17">
        <v>0</v>
      </c>
      <c r="F17">
        <v>77</v>
      </c>
      <c r="G17">
        <f t="shared" si="0"/>
        <v>3080</v>
      </c>
      <c r="H17">
        <f t="shared" si="1"/>
        <v>847</v>
      </c>
      <c r="I17">
        <f t="shared" si="2"/>
        <v>27.500000000000004</v>
      </c>
    </row>
    <row r="18" spans="1:9" x14ac:dyDescent="0.35">
      <c r="A18" t="s">
        <v>20</v>
      </c>
      <c r="B18">
        <v>58</v>
      </c>
      <c r="C18">
        <v>80</v>
      </c>
      <c r="D18">
        <v>102</v>
      </c>
      <c r="E18">
        <v>0</v>
      </c>
      <c r="F18">
        <v>103</v>
      </c>
      <c r="G18">
        <f t="shared" si="0"/>
        <v>8240</v>
      </c>
      <c r="H18">
        <f t="shared" si="1"/>
        <v>2266</v>
      </c>
      <c r="I18">
        <f t="shared" si="2"/>
        <v>27.500000000000004</v>
      </c>
    </row>
    <row r="19" spans="1:9" x14ac:dyDescent="0.35">
      <c r="A19" t="s">
        <v>89</v>
      </c>
      <c r="B19">
        <v>7</v>
      </c>
      <c r="C19">
        <v>10</v>
      </c>
      <c r="D19">
        <v>302</v>
      </c>
      <c r="E19">
        <v>15</v>
      </c>
      <c r="F19">
        <v>299</v>
      </c>
      <c r="G19">
        <f t="shared" si="0"/>
        <v>2990</v>
      </c>
      <c r="H19">
        <f t="shared" si="1"/>
        <v>897</v>
      </c>
      <c r="I19">
        <f t="shared" si="2"/>
        <v>30</v>
      </c>
    </row>
    <row r="20" spans="1:9" x14ac:dyDescent="0.35">
      <c r="F20" t="s">
        <v>229</v>
      </c>
      <c r="G20">
        <f>SUM(G2:G19)</f>
        <v>144250</v>
      </c>
      <c r="H20">
        <f>SUM(H2:H19)</f>
        <v>26648</v>
      </c>
      <c r="I20">
        <f>(H20/G20)*100</f>
        <v>18.473483535528594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DD58A-FFFE-4D04-9C9E-47B1303B8E12}">
  <dimension ref="A1:E19"/>
  <sheetViews>
    <sheetView zoomScale="104" zoomScaleNormal="88" workbookViewId="0">
      <selection activeCell="K16" sqref="K16"/>
    </sheetView>
  </sheetViews>
  <sheetFormatPr defaultRowHeight="14.5" x14ac:dyDescent="0.35"/>
  <cols>
    <col min="1" max="1" width="18" customWidth="1"/>
    <col min="3" max="3" width="12.7265625" customWidth="1"/>
    <col min="4" max="4" width="11.6328125" customWidth="1"/>
    <col min="5" max="5" width="22.54296875" customWidth="1"/>
  </cols>
  <sheetData>
    <row r="1" spans="1:5" ht="29" x14ac:dyDescent="0.35">
      <c r="A1" s="5" t="s">
        <v>0</v>
      </c>
      <c r="B1" s="5" t="s">
        <v>134</v>
      </c>
      <c r="C1" s="5" t="s">
        <v>169</v>
      </c>
      <c r="D1" s="5" t="s">
        <v>170</v>
      </c>
      <c r="E1" s="5" t="s">
        <v>171</v>
      </c>
    </row>
    <row r="2" spans="1:5" x14ac:dyDescent="0.35">
      <c r="A2" t="s">
        <v>9</v>
      </c>
      <c r="B2" s="7">
        <v>35816</v>
      </c>
      <c r="C2">
        <f>B2</f>
        <v>35816</v>
      </c>
      <c r="D2" s="16">
        <f>(B2/$C$19)</f>
        <v>0.20860367863757615</v>
      </c>
      <c r="E2" s="17">
        <f>D2</f>
        <v>0.20860367863757615</v>
      </c>
    </row>
    <row r="3" spans="1:5" x14ac:dyDescent="0.35">
      <c r="A3" t="s">
        <v>10</v>
      </c>
      <c r="B3" s="7">
        <v>28853</v>
      </c>
      <c r="C3">
        <f>C2+B3</f>
        <v>64669</v>
      </c>
      <c r="D3" s="16">
        <f t="shared" ref="D3:D19" si="0">(B3/$C$19)</f>
        <v>0.16804897084347734</v>
      </c>
      <c r="E3" s="17">
        <f>E2+D3</f>
        <v>0.37665264948105348</v>
      </c>
    </row>
    <row r="4" spans="1:5" x14ac:dyDescent="0.35">
      <c r="A4" t="s">
        <v>11</v>
      </c>
      <c r="B4" s="7">
        <v>18851</v>
      </c>
      <c r="C4">
        <f>C3+B4</f>
        <v>83520</v>
      </c>
      <c r="D4" s="16">
        <f t="shared" si="0"/>
        <v>0.10979416869546985</v>
      </c>
      <c r="E4" s="17">
        <f t="shared" ref="E4:E19" si="1">E3+D4</f>
        <v>0.48644681817652335</v>
      </c>
    </row>
    <row r="5" spans="1:5" x14ac:dyDescent="0.35">
      <c r="A5" t="s">
        <v>12</v>
      </c>
      <c r="B5" s="7">
        <v>16221</v>
      </c>
      <c r="C5">
        <f t="shared" ref="C5:C19" si="2">C4+B5</f>
        <v>99741</v>
      </c>
      <c r="D5" s="16">
        <f t="shared" si="0"/>
        <v>9.4476219320418886E-2</v>
      </c>
      <c r="E5" s="17">
        <f t="shared" si="1"/>
        <v>0.5809230374969423</v>
      </c>
    </row>
    <row r="6" spans="1:5" x14ac:dyDescent="0.35">
      <c r="A6" t="s">
        <v>13</v>
      </c>
      <c r="B6" s="7">
        <v>7656</v>
      </c>
      <c r="C6">
        <f t="shared" si="2"/>
        <v>107397</v>
      </c>
      <c r="D6" s="16">
        <f t="shared" si="0"/>
        <v>4.4590958332847971E-2</v>
      </c>
      <c r="E6" s="17">
        <f t="shared" si="1"/>
        <v>0.62551399582979028</v>
      </c>
    </row>
    <row r="7" spans="1:5" x14ac:dyDescent="0.35">
      <c r="A7" t="s">
        <v>21</v>
      </c>
      <c r="B7" s="7">
        <v>7564</v>
      </c>
      <c r="C7">
        <f t="shared" si="2"/>
        <v>114961</v>
      </c>
      <c r="D7" s="16">
        <f t="shared" si="0"/>
        <v>4.4055121320488777E-2</v>
      </c>
      <c r="E7" s="17">
        <f t="shared" si="1"/>
        <v>0.66956911715027911</v>
      </c>
    </row>
    <row r="8" spans="1:5" x14ac:dyDescent="0.35">
      <c r="A8" t="s">
        <v>18</v>
      </c>
      <c r="B8" s="7">
        <v>7482</v>
      </c>
      <c r="C8">
        <f t="shared" si="2"/>
        <v>122443</v>
      </c>
      <c r="D8" s="16">
        <f t="shared" si="0"/>
        <v>4.3577527461646885E-2</v>
      </c>
      <c r="E8" s="17">
        <f t="shared" si="1"/>
        <v>0.71314664461192601</v>
      </c>
    </row>
    <row r="9" spans="1:5" x14ac:dyDescent="0.35">
      <c r="A9" t="s">
        <v>14</v>
      </c>
      <c r="B9" s="7">
        <v>7398</v>
      </c>
      <c r="C9">
        <f t="shared" si="2"/>
        <v>129841</v>
      </c>
      <c r="D9" s="16">
        <f t="shared" si="0"/>
        <v>4.3088284972101529E-2</v>
      </c>
      <c r="E9" s="17">
        <f t="shared" si="1"/>
        <v>0.75623492958402749</v>
      </c>
    </row>
    <row r="10" spans="1:5" x14ac:dyDescent="0.35">
      <c r="A10" t="s">
        <v>17</v>
      </c>
      <c r="B10" s="7">
        <v>7236</v>
      </c>
      <c r="C10">
        <f t="shared" si="2"/>
        <v>137077</v>
      </c>
      <c r="D10" s="16">
        <f t="shared" si="0"/>
        <v>4.2144745885121203E-2</v>
      </c>
      <c r="E10" s="17">
        <f t="shared" si="1"/>
        <v>0.79837967546914868</v>
      </c>
    </row>
    <row r="11" spans="1:5" x14ac:dyDescent="0.35">
      <c r="A11" t="s">
        <v>41</v>
      </c>
      <c r="B11" s="7">
        <v>7132</v>
      </c>
      <c r="C11">
        <f t="shared" si="2"/>
        <v>144209</v>
      </c>
      <c r="D11" s="16">
        <f t="shared" si="0"/>
        <v>4.1539017088541241E-2</v>
      </c>
      <c r="E11" s="17">
        <f t="shared" si="1"/>
        <v>0.83991869255768992</v>
      </c>
    </row>
    <row r="12" spans="1:5" x14ac:dyDescent="0.35">
      <c r="A12" t="s">
        <v>15</v>
      </c>
      <c r="B12" s="7">
        <v>6785</v>
      </c>
      <c r="C12">
        <f t="shared" si="2"/>
        <v>150994</v>
      </c>
      <c r="D12" s="16">
        <f t="shared" si="0"/>
        <v>3.9517979661490794E-2</v>
      </c>
      <c r="E12" s="17">
        <f t="shared" si="1"/>
        <v>0.87943667221918076</v>
      </c>
    </row>
    <row r="13" spans="1:5" x14ac:dyDescent="0.35">
      <c r="A13" t="s">
        <v>16</v>
      </c>
      <c r="B13" s="7">
        <v>5613</v>
      </c>
      <c r="C13">
        <f t="shared" si="2"/>
        <v>156607</v>
      </c>
      <c r="D13" s="16">
        <f t="shared" si="0"/>
        <v>3.2691882069262761E-2</v>
      </c>
      <c r="E13" s="17">
        <f t="shared" si="1"/>
        <v>0.91212855428844353</v>
      </c>
    </row>
    <row r="14" spans="1:5" x14ac:dyDescent="0.35">
      <c r="A14" t="s">
        <v>90</v>
      </c>
      <c r="B14" s="7">
        <v>3471</v>
      </c>
      <c r="C14">
        <f t="shared" si="2"/>
        <v>160078</v>
      </c>
      <c r="D14" s="16">
        <f t="shared" si="0"/>
        <v>2.0216198585856233E-2</v>
      </c>
      <c r="E14" s="17">
        <f t="shared" si="1"/>
        <v>0.93234475287429974</v>
      </c>
    </row>
    <row r="15" spans="1:5" x14ac:dyDescent="0.35">
      <c r="A15" t="s">
        <v>91</v>
      </c>
      <c r="B15" s="7">
        <v>3219</v>
      </c>
      <c r="C15">
        <f t="shared" si="2"/>
        <v>163297</v>
      </c>
      <c r="D15" s="16">
        <f t="shared" si="0"/>
        <v>1.874847111722017E-2</v>
      </c>
      <c r="E15" s="17">
        <f t="shared" si="1"/>
        <v>0.95109322399151996</v>
      </c>
    </row>
    <row r="16" spans="1:5" x14ac:dyDescent="0.35">
      <c r="A16" t="s">
        <v>92</v>
      </c>
      <c r="B16" s="7">
        <v>3165</v>
      </c>
      <c r="C16">
        <f t="shared" si="2"/>
        <v>166462</v>
      </c>
      <c r="D16" s="16">
        <f t="shared" si="0"/>
        <v>1.8433958088226728E-2</v>
      </c>
      <c r="E16" s="17">
        <f t="shared" si="1"/>
        <v>0.96952718207974664</v>
      </c>
    </row>
    <row r="17" spans="1:5" x14ac:dyDescent="0.35">
      <c r="A17" t="s">
        <v>89</v>
      </c>
      <c r="B17" s="7">
        <v>3039</v>
      </c>
      <c r="C17">
        <f t="shared" si="2"/>
        <v>169501</v>
      </c>
      <c r="D17" s="16">
        <f t="shared" si="0"/>
        <v>1.7700094353908697E-2</v>
      </c>
      <c r="E17" s="17">
        <f t="shared" si="1"/>
        <v>0.98722727643365538</v>
      </c>
    </row>
    <row r="18" spans="1:5" x14ac:dyDescent="0.35">
      <c r="A18" t="s">
        <v>20</v>
      </c>
      <c r="B18" s="7">
        <v>1272</v>
      </c>
      <c r="C18">
        <f t="shared" si="2"/>
        <v>170773</v>
      </c>
      <c r="D18" s="16">
        <f t="shared" si="0"/>
        <v>7.4085291274010737E-3</v>
      </c>
      <c r="E18" s="17">
        <f t="shared" si="1"/>
        <v>0.99463580556105646</v>
      </c>
    </row>
    <row r="19" spans="1:5" x14ac:dyDescent="0.35">
      <c r="A19" t="s">
        <v>19</v>
      </c>
      <c r="B19" s="7">
        <v>921</v>
      </c>
      <c r="C19">
        <f t="shared" si="2"/>
        <v>171694</v>
      </c>
      <c r="D19" s="16">
        <f t="shared" si="0"/>
        <v>5.3641944389437018E-3</v>
      </c>
      <c r="E19" s="17">
        <f t="shared" si="1"/>
        <v>1.0000000000000002</v>
      </c>
    </row>
  </sheetData>
  <sortState xmlns:xlrd2="http://schemas.microsoft.com/office/spreadsheetml/2017/richdata2" ref="A2:B19">
    <sortCondition descending="1" ref="B2:B19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67733-F4CD-4106-81B5-EE80BB707580}">
  <dimension ref="A1:J20"/>
  <sheetViews>
    <sheetView zoomScale="80" zoomScaleNormal="80" workbookViewId="0">
      <selection activeCell="L19" sqref="L19"/>
    </sheetView>
  </sheetViews>
  <sheetFormatPr defaultRowHeight="14.5" x14ac:dyDescent="0.35"/>
  <cols>
    <col min="1" max="1" width="17.1796875" customWidth="1"/>
    <col min="2" max="2" width="14.7265625" customWidth="1"/>
    <col min="3" max="3" width="10.81640625" customWidth="1"/>
    <col min="4" max="4" width="10.1796875" customWidth="1"/>
    <col min="5" max="5" width="16.6328125" customWidth="1"/>
    <col min="6" max="6" width="14.54296875" customWidth="1"/>
    <col min="7" max="7" width="13.36328125" customWidth="1"/>
    <col min="8" max="8" width="12.453125" customWidth="1"/>
    <col min="10" max="10" width="12.7265625" customWidth="1"/>
  </cols>
  <sheetData>
    <row r="1" spans="1:10" ht="47" customHeight="1" x14ac:dyDescent="0.35">
      <c r="A1" s="5" t="s">
        <v>0</v>
      </c>
      <c r="B1" s="5" t="s">
        <v>129</v>
      </c>
      <c r="C1" s="5" t="s">
        <v>128</v>
      </c>
      <c r="D1" s="5" t="s">
        <v>134</v>
      </c>
      <c r="E1" s="5" t="s">
        <v>162</v>
      </c>
      <c r="F1" s="5" t="s">
        <v>160</v>
      </c>
      <c r="G1" s="5" t="s">
        <v>161</v>
      </c>
      <c r="H1" s="5" t="s">
        <v>172</v>
      </c>
      <c r="I1" s="5" t="s">
        <v>173</v>
      </c>
      <c r="J1" s="5" t="s">
        <v>174</v>
      </c>
    </row>
    <row r="2" spans="1:10" x14ac:dyDescent="0.35">
      <c r="A2" t="s">
        <v>9</v>
      </c>
      <c r="B2" s="11">
        <v>10</v>
      </c>
      <c r="C2" s="11">
        <v>8.06</v>
      </c>
      <c r="D2" s="11">
        <v>35816</v>
      </c>
      <c r="E2" s="18">
        <f t="shared" ref="E2:E19" si="0">D2*C2</f>
        <v>288676.96000000002</v>
      </c>
      <c r="F2" s="11">
        <f t="shared" ref="F2:F19" si="1">D2*B2</f>
        <v>358160</v>
      </c>
      <c r="G2" s="18">
        <f t="shared" ref="G2:G19" si="2">F2-E2</f>
        <v>69483.039999999979</v>
      </c>
      <c r="H2" s="8">
        <f>G2</f>
        <v>69483.039999999979</v>
      </c>
      <c r="I2" s="15">
        <f>G2/$H$19</f>
        <v>0.20181314262496575</v>
      </c>
      <c r="J2" s="19">
        <f>I2</f>
        <v>0.20181314262496575</v>
      </c>
    </row>
    <row r="3" spans="1:10" x14ac:dyDescent="0.35">
      <c r="A3" t="s">
        <v>10</v>
      </c>
      <c r="B3" s="11">
        <v>10</v>
      </c>
      <c r="C3" s="11">
        <v>8.4</v>
      </c>
      <c r="D3" s="11">
        <v>28853</v>
      </c>
      <c r="E3" s="18">
        <f t="shared" si="0"/>
        <v>242365.2</v>
      </c>
      <c r="F3" s="11">
        <f t="shared" si="1"/>
        <v>288530</v>
      </c>
      <c r="G3" s="18">
        <f t="shared" si="2"/>
        <v>46164.799999999988</v>
      </c>
      <c r="H3" s="8">
        <f>H2+G3</f>
        <v>115647.83999999997</v>
      </c>
      <c r="I3" s="15">
        <f t="shared" ref="I3:I19" si="3">G3/$H$19</f>
        <v>0.13408543101529552</v>
      </c>
      <c r="J3" s="19">
        <f>J2+I3</f>
        <v>0.33589857364026127</v>
      </c>
    </row>
    <row r="4" spans="1:10" x14ac:dyDescent="0.35">
      <c r="A4" t="s">
        <v>11</v>
      </c>
      <c r="B4" s="11">
        <v>10</v>
      </c>
      <c r="C4" s="11">
        <v>8.2200000000000006</v>
      </c>
      <c r="D4" s="11">
        <v>18851</v>
      </c>
      <c r="E4" s="18">
        <f t="shared" si="0"/>
        <v>154955.22</v>
      </c>
      <c r="F4" s="11">
        <f t="shared" si="1"/>
        <v>188510</v>
      </c>
      <c r="G4" s="18">
        <f t="shared" si="2"/>
        <v>33554.78</v>
      </c>
      <c r="H4" s="8">
        <f t="shared" ref="H4:H19" si="4">H3+G4</f>
        <v>149202.61999999997</v>
      </c>
      <c r="I4" s="15">
        <f t="shared" si="3"/>
        <v>9.7459690910031413E-2</v>
      </c>
      <c r="J4" s="19">
        <f t="shared" ref="J4:J19" si="5">J3+I4</f>
        <v>0.43335826455029269</v>
      </c>
    </row>
    <row r="5" spans="1:10" x14ac:dyDescent="0.35">
      <c r="A5" t="s">
        <v>12</v>
      </c>
      <c r="B5" s="11">
        <v>7.28</v>
      </c>
      <c r="C5" s="11">
        <v>5.48</v>
      </c>
      <c r="D5" s="11">
        <v>16221</v>
      </c>
      <c r="E5" s="18">
        <f t="shared" si="0"/>
        <v>88891.08</v>
      </c>
      <c r="F5" s="11">
        <f t="shared" si="1"/>
        <v>118088.88</v>
      </c>
      <c r="G5" s="18">
        <f t="shared" si="2"/>
        <v>29197.800000000003</v>
      </c>
      <c r="H5" s="8">
        <f t="shared" si="4"/>
        <v>178400.41999999998</v>
      </c>
      <c r="I5" s="15">
        <f t="shared" si="3"/>
        <v>8.4804864262346999E-2</v>
      </c>
      <c r="J5" s="19">
        <f t="shared" si="5"/>
        <v>0.51816312881263971</v>
      </c>
    </row>
    <row r="6" spans="1:10" x14ac:dyDescent="0.35">
      <c r="A6" t="s">
        <v>20</v>
      </c>
      <c r="B6" s="11">
        <v>77.56</v>
      </c>
      <c r="C6" s="11">
        <v>57.88</v>
      </c>
      <c r="D6" s="11">
        <v>1272</v>
      </c>
      <c r="E6" s="18">
        <f t="shared" si="0"/>
        <v>73623.360000000001</v>
      </c>
      <c r="F6" s="11">
        <f t="shared" si="1"/>
        <v>98656.320000000007</v>
      </c>
      <c r="G6" s="18">
        <f t="shared" si="2"/>
        <v>25032.960000000006</v>
      </c>
      <c r="H6" s="8">
        <f t="shared" si="4"/>
        <v>203433.38</v>
      </c>
      <c r="I6" s="15">
        <f t="shared" si="3"/>
        <v>7.2708107284958537E-2</v>
      </c>
      <c r="J6" s="19">
        <f t="shared" si="5"/>
        <v>0.59087123609759828</v>
      </c>
    </row>
    <row r="7" spans="1:10" x14ac:dyDescent="0.35">
      <c r="A7" t="s">
        <v>13</v>
      </c>
      <c r="B7" s="11">
        <v>10</v>
      </c>
      <c r="C7" s="11">
        <v>8</v>
      </c>
      <c r="D7" s="11">
        <v>7656</v>
      </c>
      <c r="E7" s="18">
        <f t="shared" si="0"/>
        <v>61248</v>
      </c>
      <c r="F7" s="11">
        <f t="shared" si="1"/>
        <v>76560</v>
      </c>
      <c r="G7" s="18">
        <f t="shared" si="2"/>
        <v>15312</v>
      </c>
      <c r="H7" s="8">
        <f t="shared" si="4"/>
        <v>218745.38</v>
      </c>
      <c r="I7" s="15">
        <f t="shared" si="3"/>
        <v>4.4473627519369854E-2</v>
      </c>
      <c r="J7" s="19">
        <f t="shared" si="5"/>
        <v>0.63534486361696818</v>
      </c>
    </row>
    <row r="8" spans="1:10" x14ac:dyDescent="0.35">
      <c r="A8" t="s">
        <v>14</v>
      </c>
      <c r="B8" s="11">
        <v>15</v>
      </c>
      <c r="C8" s="11">
        <v>13.01</v>
      </c>
      <c r="D8" s="11">
        <v>7398</v>
      </c>
      <c r="E8" s="18">
        <f t="shared" si="0"/>
        <v>96247.98</v>
      </c>
      <c r="F8" s="11">
        <f t="shared" si="1"/>
        <v>110970</v>
      </c>
      <c r="G8" s="18">
        <f t="shared" si="2"/>
        <v>14722.020000000004</v>
      </c>
      <c r="H8" s="8">
        <f t="shared" si="4"/>
        <v>233467.40000000002</v>
      </c>
      <c r="I8" s="15">
        <f t="shared" si="3"/>
        <v>4.2760033556211698E-2</v>
      </c>
      <c r="J8" s="19">
        <f t="shared" si="5"/>
        <v>0.6781048971731799</v>
      </c>
    </row>
    <row r="9" spans="1:10" x14ac:dyDescent="0.35">
      <c r="A9" t="s">
        <v>17</v>
      </c>
      <c r="B9" s="11">
        <v>8</v>
      </c>
      <c r="C9" s="11">
        <v>6.09</v>
      </c>
      <c r="D9" s="11">
        <v>7236</v>
      </c>
      <c r="E9" s="18">
        <f t="shared" si="0"/>
        <v>44067.24</v>
      </c>
      <c r="F9" s="11">
        <f t="shared" si="1"/>
        <v>57888</v>
      </c>
      <c r="G9" s="18">
        <f t="shared" si="2"/>
        <v>13820.760000000002</v>
      </c>
      <c r="H9" s="8">
        <f t="shared" si="4"/>
        <v>247288.16000000003</v>
      </c>
      <c r="I9" s="15">
        <f t="shared" si="3"/>
        <v>4.0142328387840008E-2</v>
      </c>
      <c r="J9" s="19">
        <f t="shared" si="5"/>
        <v>0.71824722556101994</v>
      </c>
    </row>
    <row r="10" spans="1:10" x14ac:dyDescent="0.35">
      <c r="A10" t="s">
        <v>18</v>
      </c>
      <c r="B10" s="11">
        <v>10</v>
      </c>
      <c r="C10" s="11">
        <v>8.26</v>
      </c>
      <c r="D10" s="11">
        <v>7482</v>
      </c>
      <c r="E10" s="18">
        <f t="shared" si="0"/>
        <v>61801.32</v>
      </c>
      <c r="F10" s="11">
        <f t="shared" si="1"/>
        <v>74820</v>
      </c>
      <c r="G10" s="18">
        <f t="shared" si="2"/>
        <v>13018.68</v>
      </c>
      <c r="H10" s="8">
        <f t="shared" si="4"/>
        <v>260306.84000000003</v>
      </c>
      <c r="I10" s="15">
        <f t="shared" si="3"/>
        <v>3.7812691034082413E-2</v>
      </c>
      <c r="J10" s="19">
        <f t="shared" si="5"/>
        <v>0.7560599165951023</v>
      </c>
    </row>
    <row r="11" spans="1:10" x14ac:dyDescent="0.35">
      <c r="A11" t="s">
        <v>15</v>
      </c>
      <c r="B11" s="11">
        <v>10</v>
      </c>
      <c r="C11" s="11">
        <v>8.2200000000000006</v>
      </c>
      <c r="D11" s="11">
        <v>6785</v>
      </c>
      <c r="E11" s="18">
        <f t="shared" si="0"/>
        <v>55772.700000000004</v>
      </c>
      <c r="F11" s="11">
        <f t="shared" si="1"/>
        <v>67850</v>
      </c>
      <c r="G11" s="18">
        <f t="shared" si="2"/>
        <v>12077.299999999996</v>
      </c>
      <c r="H11" s="8">
        <f t="shared" si="4"/>
        <v>272384.14</v>
      </c>
      <c r="I11" s="15">
        <f t="shared" si="3"/>
        <v>3.5078457526102752E-2</v>
      </c>
      <c r="J11" s="19">
        <f t="shared" si="5"/>
        <v>0.79113837412120502</v>
      </c>
    </row>
    <row r="12" spans="1:10" x14ac:dyDescent="0.35">
      <c r="A12" t="s">
        <v>21</v>
      </c>
      <c r="B12" s="11">
        <v>6</v>
      </c>
      <c r="C12" s="11">
        <v>4.5</v>
      </c>
      <c r="D12" s="11">
        <v>7564</v>
      </c>
      <c r="E12" s="18">
        <f t="shared" si="0"/>
        <v>34038</v>
      </c>
      <c r="F12" s="11">
        <f t="shared" si="1"/>
        <v>45384</v>
      </c>
      <c r="G12" s="18">
        <f t="shared" si="2"/>
        <v>11346</v>
      </c>
      <c r="H12" s="8">
        <f t="shared" si="4"/>
        <v>283730.14</v>
      </c>
      <c r="I12" s="15">
        <f t="shared" si="3"/>
        <v>3.2954400328812063E-2</v>
      </c>
      <c r="J12" s="19">
        <f t="shared" si="5"/>
        <v>0.82409277445001705</v>
      </c>
    </row>
    <row r="13" spans="1:10" x14ac:dyDescent="0.35">
      <c r="A13" t="s">
        <v>41</v>
      </c>
      <c r="B13" s="11">
        <v>10</v>
      </c>
      <c r="C13" s="11">
        <v>8.5</v>
      </c>
      <c r="D13" s="11">
        <v>7132</v>
      </c>
      <c r="E13" s="18">
        <f t="shared" si="0"/>
        <v>60622</v>
      </c>
      <c r="F13" s="11">
        <f t="shared" si="1"/>
        <v>71320</v>
      </c>
      <c r="G13" s="18">
        <f t="shared" si="2"/>
        <v>10698</v>
      </c>
      <c r="H13" s="8">
        <f t="shared" si="4"/>
        <v>294428.14</v>
      </c>
      <c r="I13" s="15">
        <f t="shared" si="3"/>
        <v>3.1072287565453154E-2</v>
      </c>
      <c r="J13" s="19">
        <f t="shared" si="5"/>
        <v>0.85516506201547016</v>
      </c>
    </row>
    <row r="14" spans="1:10" x14ac:dyDescent="0.35">
      <c r="A14" t="s">
        <v>91</v>
      </c>
      <c r="B14" s="11">
        <v>12</v>
      </c>
      <c r="C14" s="11">
        <v>9</v>
      </c>
      <c r="D14" s="11">
        <v>3219</v>
      </c>
      <c r="E14" s="18">
        <f t="shared" si="0"/>
        <v>28971</v>
      </c>
      <c r="F14" s="11">
        <f t="shared" si="1"/>
        <v>38628</v>
      </c>
      <c r="G14" s="18">
        <f t="shared" si="2"/>
        <v>9657</v>
      </c>
      <c r="H14" s="8">
        <f t="shared" si="4"/>
        <v>304085.14</v>
      </c>
      <c r="I14" s="15">
        <f t="shared" si="3"/>
        <v>2.8048708265057124E-2</v>
      </c>
      <c r="J14" s="19">
        <f t="shared" si="5"/>
        <v>0.88321377028052728</v>
      </c>
    </row>
    <row r="15" spans="1:10" x14ac:dyDescent="0.35">
      <c r="A15" t="s">
        <v>89</v>
      </c>
      <c r="B15" s="11">
        <v>10</v>
      </c>
      <c r="C15" s="11">
        <v>7</v>
      </c>
      <c r="D15" s="11">
        <v>3039</v>
      </c>
      <c r="E15" s="18">
        <f t="shared" si="0"/>
        <v>21273</v>
      </c>
      <c r="F15" s="11">
        <f t="shared" si="1"/>
        <v>30390</v>
      </c>
      <c r="G15" s="18">
        <f t="shared" si="2"/>
        <v>9117</v>
      </c>
      <c r="H15" s="8">
        <f t="shared" si="4"/>
        <v>313202.14</v>
      </c>
      <c r="I15" s="15">
        <f t="shared" si="3"/>
        <v>2.6480280962258029E-2</v>
      </c>
      <c r="J15" s="19">
        <f t="shared" si="5"/>
        <v>0.90969405124278535</v>
      </c>
    </row>
    <row r="16" spans="1:10" x14ac:dyDescent="0.35">
      <c r="A16" t="s">
        <v>19</v>
      </c>
      <c r="B16" s="11">
        <v>38.78</v>
      </c>
      <c r="C16" s="11">
        <v>29</v>
      </c>
      <c r="D16" s="11">
        <v>921</v>
      </c>
      <c r="E16" s="18">
        <f t="shared" si="0"/>
        <v>26709</v>
      </c>
      <c r="F16" s="11">
        <f t="shared" si="1"/>
        <v>35716.380000000005</v>
      </c>
      <c r="G16" s="18">
        <f t="shared" si="2"/>
        <v>9007.3800000000047</v>
      </c>
      <c r="H16" s="8">
        <f t="shared" si="4"/>
        <v>322209.52</v>
      </c>
      <c r="I16" s="15">
        <f t="shared" si="3"/>
        <v>2.6161890219789825E-2</v>
      </c>
      <c r="J16" s="19">
        <f t="shared" si="5"/>
        <v>0.93585594146257522</v>
      </c>
    </row>
    <row r="17" spans="1:10" x14ac:dyDescent="0.35">
      <c r="A17" t="s">
        <v>16</v>
      </c>
      <c r="B17" s="11">
        <v>10</v>
      </c>
      <c r="C17" s="11">
        <v>8.43</v>
      </c>
      <c r="D17" s="11">
        <v>5613</v>
      </c>
      <c r="E17" s="18">
        <f t="shared" si="0"/>
        <v>47317.59</v>
      </c>
      <c r="F17" s="11">
        <f t="shared" si="1"/>
        <v>56130</v>
      </c>
      <c r="G17" s="18">
        <f t="shared" si="2"/>
        <v>8812.4100000000035</v>
      </c>
      <c r="H17" s="8">
        <f t="shared" si="4"/>
        <v>331021.93000000005</v>
      </c>
      <c r="I17" s="15">
        <f t="shared" si="3"/>
        <v>2.5595600828629196E-2</v>
      </c>
      <c r="J17" s="19">
        <f t="shared" si="5"/>
        <v>0.96145154229120444</v>
      </c>
    </row>
    <row r="18" spans="1:10" x14ac:dyDescent="0.35">
      <c r="A18" t="s">
        <v>90</v>
      </c>
      <c r="B18" s="11">
        <v>8</v>
      </c>
      <c r="C18" s="11">
        <v>6</v>
      </c>
      <c r="D18" s="11">
        <v>3471</v>
      </c>
      <c r="E18" s="18">
        <f t="shared" si="0"/>
        <v>20826</v>
      </c>
      <c r="F18" s="11">
        <f t="shared" si="1"/>
        <v>27768</v>
      </c>
      <c r="G18" s="18">
        <f t="shared" si="2"/>
        <v>6942</v>
      </c>
      <c r="H18" s="8">
        <f t="shared" si="4"/>
        <v>337963.93000000005</v>
      </c>
      <c r="I18" s="15">
        <f t="shared" si="3"/>
        <v>2.0163004325983901E-2</v>
      </c>
      <c r="J18" s="19">
        <f t="shared" si="5"/>
        <v>0.98161454661718839</v>
      </c>
    </row>
    <row r="19" spans="1:10" x14ac:dyDescent="0.35">
      <c r="A19" t="s">
        <v>92</v>
      </c>
      <c r="B19" s="11">
        <v>12</v>
      </c>
      <c r="C19" s="11">
        <v>10</v>
      </c>
      <c r="D19" s="11">
        <v>3165</v>
      </c>
      <c r="E19" s="18">
        <f t="shared" si="0"/>
        <v>31650</v>
      </c>
      <c r="F19" s="11">
        <f t="shared" si="1"/>
        <v>37980</v>
      </c>
      <c r="G19" s="18">
        <f t="shared" si="2"/>
        <v>6330</v>
      </c>
      <c r="H19" s="8">
        <f t="shared" si="4"/>
        <v>344293.93000000005</v>
      </c>
      <c r="I19" s="15">
        <f t="shared" si="3"/>
        <v>1.8385453382811598E-2</v>
      </c>
      <c r="J19" s="19">
        <f t="shared" si="5"/>
        <v>1</v>
      </c>
    </row>
    <row r="20" spans="1:10" x14ac:dyDescent="0.35">
      <c r="B20" s="11"/>
      <c r="C20" s="11"/>
      <c r="D20" s="11"/>
      <c r="E20" s="11"/>
      <c r="F20" s="11"/>
      <c r="G20" s="11"/>
    </row>
  </sheetData>
  <sortState xmlns:xlrd2="http://schemas.microsoft.com/office/spreadsheetml/2017/richdata2" ref="A2:G20">
    <sortCondition descending="1" ref="G2:G20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47E9-2EAD-44B8-9DCD-3F8904BDF007}">
  <dimension ref="A1:D19"/>
  <sheetViews>
    <sheetView workbookViewId="0">
      <selection activeCell="F12" sqref="F12"/>
    </sheetView>
  </sheetViews>
  <sheetFormatPr defaultRowHeight="14.5" x14ac:dyDescent="0.35"/>
  <cols>
    <col min="1" max="1" width="17.7265625" customWidth="1"/>
    <col min="2" max="2" width="9.6328125" customWidth="1"/>
    <col min="3" max="3" width="13.08984375" customWidth="1"/>
    <col min="4" max="4" width="13.453125" customWidth="1"/>
  </cols>
  <sheetData>
    <row r="1" spans="1:4" ht="29" x14ac:dyDescent="0.35">
      <c r="A1" s="5" t="s">
        <v>0</v>
      </c>
      <c r="B1" s="5" t="s">
        <v>134</v>
      </c>
      <c r="C1" s="5" t="s">
        <v>130</v>
      </c>
      <c r="D1" s="5" t="s">
        <v>220</v>
      </c>
    </row>
    <row r="2" spans="1:4" x14ac:dyDescent="0.35">
      <c r="A2" t="s">
        <v>9</v>
      </c>
      <c r="B2" s="11">
        <v>35816</v>
      </c>
      <c r="C2">
        <v>36048</v>
      </c>
      <c r="D2">
        <f>(B2/C2)*100</f>
        <v>99.35641367066134</v>
      </c>
    </row>
    <row r="3" spans="1:4" x14ac:dyDescent="0.35">
      <c r="A3" t="s">
        <v>10</v>
      </c>
      <c r="B3" s="11">
        <v>28853</v>
      </c>
      <c r="C3">
        <v>29012</v>
      </c>
      <c r="D3">
        <f t="shared" ref="D3:D19" si="0">(B3/C3)*100</f>
        <v>99.451950916861989</v>
      </c>
    </row>
    <row r="4" spans="1:4" x14ac:dyDescent="0.35">
      <c r="A4" t="s">
        <v>11</v>
      </c>
      <c r="B4" s="11">
        <v>18851</v>
      </c>
      <c r="C4">
        <v>18985</v>
      </c>
      <c r="D4">
        <f t="shared" si="0"/>
        <v>99.294179615485916</v>
      </c>
    </row>
    <row r="5" spans="1:4" x14ac:dyDescent="0.35">
      <c r="A5" t="s">
        <v>12</v>
      </c>
      <c r="B5" s="11">
        <v>16221</v>
      </c>
      <c r="C5">
        <v>16289</v>
      </c>
      <c r="D5">
        <f t="shared" si="0"/>
        <v>99.582540364663274</v>
      </c>
    </row>
    <row r="6" spans="1:4" x14ac:dyDescent="0.35">
      <c r="A6" t="s">
        <v>41</v>
      </c>
      <c r="B6" s="11">
        <v>7132</v>
      </c>
      <c r="C6">
        <v>7234</v>
      </c>
      <c r="D6">
        <f t="shared" si="0"/>
        <v>98.589991705833569</v>
      </c>
    </row>
    <row r="7" spans="1:4" x14ac:dyDescent="0.35">
      <c r="A7" t="s">
        <v>92</v>
      </c>
      <c r="B7" s="11">
        <v>3165</v>
      </c>
      <c r="C7">
        <v>3386</v>
      </c>
      <c r="D7">
        <f t="shared" si="0"/>
        <v>93.473124630832842</v>
      </c>
    </row>
    <row r="8" spans="1:4" x14ac:dyDescent="0.35">
      <c r="A8" t="s">
        <v>13</v>
      </c>
      <c r="B8" s="11">
        <v>7656</v>
      </c>
      <c r="C8">
        <v>7802</v>
      </c>
      <c r="D8">
        <f t="shared" si="0"/>
        <v>98.128684952576265</v>
      </c>
    </row>
    <row r="9" spans="1:4" x14ac:dyDescent="0.35">
      <c r="A9" t="s">
        <v>14</v>
      </c>
      <c r="B9" s="11">
        <v>7398</v>
      </c>
      <c r="C9">
        <v>7519</v>
      </c>
      <c r="D9">
        <f t="shared" si="0"/>
        <v>98.390743449926859</v>
      </c>
    </row>
    <row r="10" spans="1:4" x14ac:dyDescent="0.35">
      <c r="A10" t="s">
        <v>15</v>
      </c>
      <c r="B10" s="11">
        <v>6785</v>
      </c>
      <c r="C10">
        <v>6920</v>
      </c>
      <c r="D10">
        <f t="shared" si="0"/>
        <v>98.049132947976886</v>
      </c>
    </row>
    <row r="11" spans="1:4" x14ac:dyDescent="0.35">
      <c r="A11" t="s">
        <v>16</v>
      </c>
      <c r="B11" s="11">
        <v>5613</v>
      </c>
      <c r="C11">
        <v>5711</v>
      </c>
      <c r="D11">
        <f t="shared" si="0"/>
        <v>98.28401330765189</v>
      </c>
    </row>
    <row r="12" spans="1:4" x14ac:dyDescent="0.35">
      <c r="A12" t="s">
        <v>21</v>
      </c>
      <c r="B12" s="11">
        <v>7564</v>
      </c>
      <c r="C12">
        <v>7723</v>
      </c>
      <c r="D12">
        <f t="shared" si="0"/>
        <v>97.941214553929825</v>
      </c>
    </row>
    <row r="13" spans="1:4" x14ac:dyDescent="0.35">
      <c r="A13" t="s">
        <v>91</v>
      </c>
      <c r="B13" s="11">
        <v>3219</v>
      </c>
      <c r="C13">
        <v>3435</v>
      </c>
      <c r="D13">
        <f t="shared" si="0"/>
        <v>93.711790393013104</v>
      </c>
    </row>
    <row r="14" spans="1:4" x14ac:dyDescent="0.35">
      <c r="A14" t="s">
        <v>17</v>
      </c>
      <c r="B14" s="11">
        <v>7236</v>
      </c>
      <c r="C14">
        <v>7357</v>
      </c>
      <c r="D14">
        <f t="shared" si="0"/>
        <v>98.355307870055725</v>
      </c>
    </row>
    <row r="15" spans="1:4" x14ac:dyDescent="0.35">
      <c r="A15" t="s">
        <v>90</v>
      </c>
      <c r="B15" s="11">
        <v>3471</v>
      </c>
      <c r="C15">
        <v>3710</v>
      </c>
      <c r="D15">
        <f t="shared" si="0"/>
        <v>93.55795148247978</v>
      </c>
    </row>
    <row r="16" spans="1:4" x14ac:dyDescent="0.35">
      <c r="A16" t="s">
        <v>18</v>
      </c>
      <c r="B16" s="11">
        <v>7482</v>
      </c>
      <c r="C16">
        <v>7607</v>
      </c>
      <c r="D16">
        <f t="shared" si="0"/>
        <v>98.35677665308269</v>
      </c>
    </row>
    <row r="17" spans="1:4" x14ac:dyDescent="0.35">
      <c r="A17" t="s">
        <v>19</v>
      </c>
      <c r="B17" s="11">
        <v>921</v>
      </c>
      <c r="C17">
        <v>922</v>
      </c>
      <c r="D17">
        <f t="shared" si="0"/>
        <v>99.891540130151839</v>
      </c>
    </row>
    <row r="18" spans="1:4" x14ac:dyDescent="0.35">
      <c r="A18" t="s">
        <v>20</v>
      </c>
      <c r="B18" s="11">
        <v>1272</v>
      </c>
      <c r="C18">
        <v>1273</v>
      </c>
      <c r="D18">
        <f t="shared" si="0"/>
        <v>99.921445404556167</v>
      </c>
    </row>
    <row r="19" spans="1:4" x14ac:dyDescent="0.35">
      <c r="A19" t="s">
        <v>89</v>
      </c>
      <c r="B19" s="11">
        <v>3039</v>
      </c>
      <c r="C19">
        <v>3260</v>
      </c>
      <c r="D19">
        <f t="shared" si="0"/>
        <v>93.220858895705518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AA47-C9C7-4E82-83FC-EFF0AE849EE8}">
  <dimension ref="A1:U89"/>
  <sheetViews>
    <sheetView workbookViewId="0">
      <selection activeCell="A8" sqref="A8"/>
    </sheetView>
  </sheetViews>
  <sheetFormatPr defaultRowHeight="14.5" x14ac:dyDescent="0.35"/>
  <cols>
    <col min="1" max="1" width="20.7265625" customWidth="1"/>
    <col min="2" max="2" width="18.36328125" customWidth="1"/>
    <col min="3" max="3" width="11.54296875" customWidth="1"/>
    <col min="4" max="4" width="10.08984375" customWidth="1"/>
  </cols>
  <sheetData>
    <row r="1" spans="1:21" x14ac:dyDescent="0.35">
      <c r="A1" t="s">
        <v>165</v>
      </c>
      <c r="B1" t="s">
        <v>164</v>
      </c>
      <c r="C1" t="s">
        <v>166</v>
      </c>
    </row>
    <row r="2" spans="1:21" x14ac:dyDescent="0.35">
      <c r="A2" t="s">
        <v>136</v>
      </c>
      <c r="B2" t="s">
        <v>137</v>
      </c>
      <c r="C2" t="s">
        <v>108</v>
      </c>
    </row>
    <row r="3" spans="1:21" x14ac:dyDescent="0.35">
      <c r="A3" t="s">
        <v>139</v>
      </c>
      <c r="B3" t="s">
        <v>138</v>
      </c>
      <c r="C3" t="s">
        <v>109</v>
      </c>
    </row>
    <row r="4" spans="1:21" x14ac:dyDescent="0.35">
      <c r="A4" s="10" t="s">
        <v>140</v>
      </c>
      <c r="B4" t="s">
        <v>141</v>
      </c>
      <c r="C4" t="s">
        <v>110</v>
      </c>
    </row>
    <row r="5" spans="1:21" x14ac:dyDescent="0.35">
      <c r="A5" s="10"/>
    </row>
    <row r="6" spans="1:21" x14ac:dyDescent="0.35">
      <c r="A6" t="s">
        <v>163</v>
      </c>
      <c r="C6" s="28" t="s">
        <v>95</v>
      </c>
      <c r="D6" s="28"/>
      <c r="E6" s="28"/>
      <c r="G6" s="28" t="s">
        <v>96</v>
      </c>
      <c r="H6" s="28"/>
      <c r="I6" s="28"/>
      <c r="K6" s="28" t="s">
        <v>97</v>
      </c>
      <c r="L6" s="28"/>
      <c r="M6" s="28"/>
      <c r="O6" s="28" t="s">
        <v>98</v>
      </c>
      <c r="P6" s="28"/>
      <c r="Q6" s="28"/>
      <c r="S6" s="28" t="s">
        <v>99</v>
      </c>
      <c r="T6" s="28"/>
      <c r="U6" s="28"/>
    </row>
    <row r="7" spans="1:21" ht="26" x14ac:dyDescent="0.35">
      <c r="A7" s="5" t="s">
        <v>106</v>
      </c>
      <c r="B7" s="5" t="s">
        <v>107</v>
      </c>
      <c r="C7" s="4" t="s">
        <v>111</v>
      </c>
      <c r="D7" s="4" t="s">
        <v>94</v>
      </c>
      <c r="E7" s="4" t="s">
        <v>112</v>
      </c>
      <c r="G7" s="4" t="s">
        <v>93</v>
      </c>
      <c r="H7" s="4" t="s">
        <v>94</v>
      </c>
      <c r="I7" s="4" t="s">
        <v>113</v>
      </c>
      <c r="K7" s="4" t="s">
        <v>93</v>
      </c>
      <c r="L7" s="4" t="s">
        <v>94</v>
      </c>
      <c r="M7" s="4" t="s">
        <v>112</v>
      </c>
      <c r="O7" s="4" t="s">
        <v>93</v>
      </c>
      <c r="P7" s="4" t="s">
        <v>94</v>
      </c>
      <c r="Q7" s="4" t="s">
        <v>112</v>
      </c>
      <c r="S7" s="4" t="s">
        <v>93</v>
      </c>
      <c r="T7" s="4" t="s">
        <v>94</v>
      </c>
      <c r="U7" s="4" t="s">
        <v>112</v>
      </c>
    </row>
    <row r="8" spans="1:21" x14ac:dyDescent="0.35">
      <c r="A8" t="s">
        <v>100</v>
      </c>
      <c r="B8" s="9">
        <v>45352</v>
      </c>
      <c r="C8" s="11">
        <v>120</v>
      </c>
      <c r="D8" s="11" t="s">
        <v>108</v>
      </c>
      <c r="E8" s="11">
        <f t="shared" ref="E8:E62" si="0">IF(D8="A", 45, IF(D8="B", 38, IF(D8="C", 33, "")))</f>
        <v>45</v>
      </c>
      <c r="F8" s="11"/>
      <c r="G8" s="11">
        <v>100</v>
      </c>
      <c r="H8" s="11" t="s">
        <v>108</v>
      </c>
      <c r="I8" s="11">
        <f>IF(H8="A", 45, IF(H8="B", 38, IF(H8="C", 33, "")))</f>
        <v>45</v>
      </c>
      <c r="J8" s="11"/>
      <c r="K8" s="11">
        <v>95</v>
      </c>
      <c r="L8" s="11" t="s">
        <v>108</v>
      </c>
      <c r="M8" s="11">
        <f>IF(L8="A", 45, IF(L8="B", 38, IF(L8="C", 33, "")))</f>
        <v>45</v>
      </c>
      <c r="N8" s="11"/>
      <c r="O8" s="11">
        <v>87</v>
      </c>
      <c r="P8" s="11" t="s">
        <v>108</v>
      </c>
      <c r="Q8" s="11">
        <f>IF(P8="A", 45, IF(P8="B", 38, IF(P8="C", 33, "")))</f>
        <v>45</v>
      </c>
      <c r="R8" s="11"/>
      <c r="S8" s="11">
        <v>90</v>
      </c>
      <c r="T8" s="11" t="s">
        <v>109</v>
      </c>
      <c r="U8" s="11">
        <f>IF(T8="A", 45, IF(T8="B", 38, IF(T8="C", 33, "")))</f>
        <v>38</v>
      </c>
    </row>
    <row r="9" spans="1:21" x14ac:dyDescent="0.35">
      <c r="A9" t="s">
        <v>101</v>
      </c>
      <c r="B9" s="9">
        <v>45353</v>
      </c>
      <c r="C9" s="11">
        <v>124</v>
      </c>
      <c r="D9" s="11" t="s">
        <v>110</v>
      </c>
      <c r="E9" s="11">
        <f t="shared" si="0"/>
        <v>33</v>
      </c>
      <c r="F9" s="11"/>
      <c r="G9" s="11">
        <v>89</v>
      </c>
      <c r="H9" s="11" t="s">
        <v>108</v>
      </c>
      <c r="I9" s="11">
        <f t="shared" ref="I9:I63" si="1">IF(H9="A", 45, IF(H9="B", 38, IF(H9="C", 33, "")))</f>
        <v>45</v>
      </c>
      <c r="J9" s="11"/>
      <c r="K9" s="11">
        <v>90</v>
      </c>
      <c r="L9" s="11" t="s">
        <v>108</v>
      </c>
      <c r="M9" s="11">
        <f t="shared" ref="M9:M63" si="2">IF(L9="A", 45, IF(L9="B", 38, IF(L9="C", 33, "")))</f>
        <v>45</v>
      </c>
      <c r="N9" s="11"/>
      <c r="O9" s="11">
        <v>107</v>
      </c>
      <c r="P9" s="11" t="s">
        <v>109</v>
      </c>
      <c r="Q9" s="11">
        <f t="shared" ref="Q9:Q63" si="3">IF(P9="A", 45, IF(P9="B", 38, IF(P9="C", 33, "")))</f>
        <v>38</v>
      </c>
      <c r="R9" s="11"/>
      <c r="S9" s="11">
        <v>90</v>
      </c>
      <c r="T9" s="11" t="s">
        <v>109</v>
      </c>
      <c r="U9" s="11">
        <f t="shared" ref="U9:U63" si="4">IF(T9="A", 45, IF(T9="B", 38, IF(T9="C", 33, "")))</f>
        <v>38</v>
      </c>
    </row>
    <row r="10" spans="1:21" x14ac:dyDescent="0.35">
      <c r="A10" t="s">
        <v>102</v>
      </c>
      <c r="B10" s="9">
        <v>45354</v>
      </c>
      <c r="C10" s="11">
        <v>98</v>
      </c>
      <c r="D10" s="11" t="s">
        <v>109</v>
      </c>
      <c r="E10" s="11">
        <f t="shared" si="0"/>
        <v>38</v>
      </c>
      <c r="F10" s="11"/>
      <c r="G10" s="11">
        <v>90</v>
      </c>
      <c r="H10" s="11" t="s">
        <v>109</v>
      </c>
      <c r="I10" s="11">
        <f t="shared" si="1"/>
        <v>38</v>
      </c>
      <c r="J10" s="11"/>
      <c r="K10" s="11">
        <v>123</v>
      </c>
      <c r="L10" s="11" t="s">
        <v>109</v>
      </c>
      <c r="M10" s="11">
        <f t="shared" si="2"/>
        <v>38</v>
      </c>
      <c r="N10" s="11"/>
      <c r="O10" s="11">
        <v>90</v>
      </c>
      <c r="P10" s="11" t="s">
        <v>110</v>
      </c>
      <c r="Q10" s="11">
        <f t="shared" si="3"/>
        <v>33</v>
      </c>
      <c r="R10" s="11"/>
      <c r="S10" s="11">
        <v>95</v>
      </c>
      <c r="T10" s="11" t="s">
        <v>110</v>
      </c>
      <c r="U10" s="11">
        <f t="shared" si="4"/>
        <v>33</v>
      </c>
    </row>
    <row r="11" spans="1:21" x14ac:dyDescent="0.35">
      <c r="A11" t="s">
        <v>103</v>
      </c>
      <c r="B11" s="9">
        <v>45355</v>
      </c>
      <c r="C11" s="11">
        <v>102</v>
      </c>
      <c r="D11" s="11" t="s">
        <v>108</v>
      </c>
      <c r="E11" s="11">
        <f t="shared" si="0"/>
        <v>45</v>
      </c>
      <c r="F11" s="11"/>
      <c r="G11" s="11">
        <v>85</v>
      </c>
      <c r="H11" s="11" t="s">
        <v>109</v>
      </c>
      <c r="I11" s="11">
        <f t="shared" si="1"/>
        <v>38</v>
      </c>
      <c r="J11" s="11"/>
      <c r="K11" s="11">
        <v>107</v>
      </c>
      <c r="L11" s="11" t="s">
        <v>108</v>
      </c>
      <c r="M11" s="11">
        <f t="shared" si="2"/>
        <v>45</v>
      </c>
      <c r="N11" s="11"/>
      <c r="O11" s="11">
        <v>90</v>
      </c>
      <c r="P11" s="11" t="s">
        <v>109</v>
      </c>
      <c r="Q11" s="11">
        <f t="shared" si="3"/>
        <v>38</v>
      </c>
      <c r="R11" s="11"/>
      <c r="S11" s="11">
        <v>105</v>
      </c>
      <c r="T11" s="11" t="s">
        <v>108</v>
      </c>
      <c r="U11" s="11">
        <f t="shared" si="4"/>
        <v>45</v>
      </c>
    </row>
    <row r="12" spans="1:21" x14ac:dyDescent="0.35">
      <c r="A12" t="s">
        <v>104</v>
      </c>
      <c r="B12" s="9">
        <v>45356</v>
      </c>
      <c r="C12" s="11">
        <v>107</v>
      </c>
      <c r="D12" s="11" t="s">
        <v>109</v>
      </c>
      <c r="E12" s="11">
        <f t="shared" si="0"/>
        <v>38</v>
      </c>
      <c r="F12" s="11"/>
      <c r="G12" s="11">
        <v>89</v>
      </c>
      <c r="H12" s="11" t="s">
        <v>109</v>
      </c>
      <c r="I12" s="11">
        <f t="shared" si="1"/>
        <v>38</v>
      </c>
      <c r="J12" s="11"/>
      <c r="K12" s="11">
        <v>80</v>
      </c>
      <c r="L12" s="11" t="s">
        <v>110</v>
      </c>
      <c r="M12" s="11">
        <f t="shared" si="2"/>
        <v>33</v>
      </c>
      <c r="N12" s="11"/>
      <c r="O12" s="11">
        <v>112</v>
      </c>
      <c r="P12" s="11" t="s">
        <v>108</v>
      </c>
      <c r="Q12" s="11">
        <f t="shared" si="3"/>
        <v>45</v>
      </c>
      <c r="R12" s="11"/>
      <c r="S12" s="11">
        <v>109</v>
      </c>
      <c r="T12" s="11" t="s">
        <v>108</v>
      </c>
      <c r="U12" s="11">
        <f t="shared" si="4"/>
        <v>45</v>
      </c>
    </row>
    <row r="13" spans="1:21" x14ac:dyDescent="0.35">
      <c r="A13" t="s">
        <v>105</v>
      </c>
      <c r="B13" s="9">
        <v>45357</v>
      </c>
      <c r="C13" s="11">
        <v>123</v>
      </c>
      <c r="D13" s="11" t="s">
        <v>109</v>
      </c>
      <c r="E13" s="11">
        <f t="shared" si="0"/>
        <v>38</v>
      </c>
      <c r="F13" s="11"/>
      <c r="G13" s="11">
        <v>102</v>
      </c>
      <c r="H13" s="11" t="s">
        <v>109</v>
      </c>
      <c r="I13" s="11">
        <f t="shared" si="1"/>
        <v>38</v>
      </c>
      <c r="J13" s="11"/>
      <c r="K13" s="11">
        <v>93</v>
      </c>
      <c r="L13" s="11" t="s">
        <v>110</v>
      </c>
      <c r="M13" s="11">
        <f t="shared" si="2"/>
        <v>33</v>
      </c>
      <c r="N13" s="11"/>
      <c r="O13" s="11">
        <v>102</v>
      </c>
      <c r="P13" s="11" t="s">
        <v>108</v>
      </c>
      <c r="Q13" s="11">
        <f t="shared" si="3"/>
        <v>45</v>
      </c>
      <c r="R13" s="11"/>
      <c r="S13" s="11">
        <v>86</v>
      </c>
      <c r="T13" s="11" t="s">
        <v>108</v>
      </c>
      <c r="U13" s="11">
        <f t="shared" si="4"/>
        <v>45</v>
      </c>
    </row>
    <row r="14" spans="1:21" x14ac:dyDescent="0.35">
      <c r="A14" t="s">
        <v>100</v>
      </c>
      <c r="B14" s="9">
        <v>45359</v>
      </c>
      <c r="C14" s="11">
        <v>112</v>
      </c>
      <c r="D14" s="11" t="s">
        <v>109</v>
      </c>
      <c r="E14" s="11">
        <f t="shared" si="0"/>
        <v>38</v>
      </c>
      <c r="F14" s="11"/>
      <c r="G14" s="11">
        <v>90</v>
      </c>
      <c r="H14" s="11" t="s">
        <v>110</v>
      </c>
      <c r="I14" s="11">
        <f t="shared" si="1"/>
        <v>33</v>
      </c>
      <c r="J14" s="11"/>
      <c r="K14" s="11">
        <v>98</v>
      </c>
      <c r="L14" s="11" t="s">
        <v>109</v>
      </c>
      <c r="M14" s="11">
        <f t="shared" si="2"/>
        <v>38</v>
      </c>
      <c r="N14" s="11"/>
      <c r="O14" s="11">
        <v>90</v>
      </c>
      <c r="P14" s="11" t="s">
        <v>110</v>
      </c>
      <c r="Q14" s="11">
        <f t="shared" si="3"/>
        <v>33</v>
      </c>
      <c r="R14" s="11"/>
      <c r="S14" s="11">
        <v>83</v>
      </c>
      <c r="T14" s="11" t="s">
        <v>108</v>
      </c>
      <c r="U14" s="11">
        <f t="shared" si="4"/>
        <v>45</v>
      </c>
    </row>
    <row r="15" spans="1:21" x14ac:dyDescent="0.35">
      <c r="A15" t="s">
        <v>101</v>
      </c>
      <c r="B15" s="9">
        <v>45360</v>
      </c>
      <c r="C15" s="11">
        <v>97</v>
      </c>
      <c r="D15" s="11" t="s">
        <v>108</v>
      </c>
      <c r="E15" s="11">
        <f t="shared" si="0"/>
        <v>45</v>
      </c>
      <c r="F15" s="11"/>
      <c r="G15" s="11">
        <v>100</v>
      </c>
      <c r="H15" s="11" t="s">
        <v>109</v>
      </c>
      <c r="I15" s="11">
        <f t="shared" si="1"/>
        <v>38</v>
      </c>
      <c r="J15" s="11"/>
      <c r="K15" s="11">
        <v>102</v>
      </c>
      <c r="L15" s="11" t="s">
        <v>108</v>
      </c>
      <c r="M15" s="11">
        <f t="shared" si="2"/>
        <v>45</v>
      </c>
      <c r="N15" s="11"/>
      <c r="O15" s="11">
        <v>95</v>
      </c>
      <c r="P15" s="11" t="s">
        <v>109</v>
      </c>
      <c r="Q15" s="11">
        <f t="shared" si="3"/>
        <v>38</v>
      </c>
      <c r="R15" s="11"/>
      <c r="S15" s="11">
        <v>101</v>
      </c>
      <c r="T15" s="11" t="s">
        <v>109</v>
      </c>
      <c r="U15" s="11">
        <f t="shared" si="4"/>
        <v>38</v>
      </c>
    </row>
    <row r="16" spans="1:21" x14ac:dyDescent="0.35">
      <c r="A16" t="s">
        <v>102</v>
      </c>
      <c r="B16" s="9">
        <v>45361</v>
      </c>
      <c r="C16" s="11">
        <v>125</v>
      </c>
      <c r="D16" s="11" t="s">
        <v>109</v>
      </c>
      <c r="E16" s="11">
        <f t="shared" si="0"/>
        <v>38</v>
      </c>
      <c r="F16" s="11"/>
      <c r="G16" s="11">
        <v>80</v>
      </c>
      <c r="H16" s="11" t="s">
        <v>108</v>
      </c>
      <c r="I16" s="11">
        <f t="shared" si="1"/>
        <v>45</v>
      </c>
      <c r="J16" s="11"/>
      <c r="K16" s="11">
        <v>107</v>
      </c>
      <c r="L16" s="11" t="s">
        <v>109</v>
      </c>
      <c r="M16" s="11">
        <f t="shared" si="2"/>
        <v>38</v>
      </c>
      <c r="N16" s="11"/>
      <c r="O16" s="11">
        <v>89</v>
      </c>
      <c r="P16" s="11" t="s">
        <v>109</v>
      </c>
      <c r="Q16" s="11">
        <f t="shared" si="3"/>
        <v>38</v>
      </c>
      <c r="R16" s="11"/>
      <c r="S16" s="11">
        <v>120</v>
      </c>
      <c r="T16" s="11" t="s">
        <v>110</v>
      </c>
      <c r="U16" s="11">
        <f t="shared" si="4"/>
        <v>33</v>
      </c>
    </row>
    <row r="17" spans="1:21" x14ac:dyDescent="0.35">
      <c r="A17" t="s">
        <v>103</v>
      </c>
      <c r="B17" s="9">
        <v>45362</v>
      </c>
      <c r="C17" s="11">
        <v>102</v>
      </c>
      <c r="D17" s="11" t="s">
        <v>110</v>
      </c>
      <c r="E17" s="11">
        <f t="shared" si="0"/>
        <v>33</v>
      </c>
      <c r="F17" s="11"/>
      <c r="G17" s="11">
        <v>89</v>
      </c>
      <c r="H17" s="11" t="s">
        <v>109</v>
      </c>
      <c r="I17" s="11">
        <f t="shared" si="1"/>
        <v>38</v>
      </c>
      <c r="J17" s="11"/>
      <c r="K17" s="11">
        <v>123</v>
      </c>
      <c r="L17" s="11" t="s">
        <v>109</v>
      </c>
      <c r="M17" s="11">
        <f t="shared" si="2"/>
        <v>38</v>
      </c>
      <c r="N17" s="11"/>
      <c r="O17" s="11">
        <v>109</v>
      </c>
      <c r="P17" s="11" t="s">
        <v>108</v>
      </c>
      <c r="Q17" s="11">
        <f t="shared" si="3"/>
        <v>45</v>
      </c>
      <c r="R17" s="11"/>
      <c r="S17" s="11">
        <v>90</v>
      </c>
      <c r="T17" s="11" t="s">
        <v>108</v>
      </c>
      <c r="U17" s="11">
        <f t="shared" si="4"/>
        <v>45</v>
      </c>
    </row>
    <row r="18" spans="1:21" x14ac:dyDescent="0.35">
      <c r="A18" t="s">
        <v>104</v>
      </c>
      <c r="B18" s="9">
        <v>45363</v>
      </c>
      <c r="C18" s="11">
        <v>99</v>
      </c>
      <c r="D18" s="11" t="s">
        <v>108</v>
      </c>
      <c r="E18" s="11">
        <f t="shared" si="0"/>
        <v>45</v>
      </c>
      <c r="F18" s="11"/>
      <c r="G18" s="11">
        <v>105</v>
      </c>
      <c r="H18" s="11" t="s">
        <v>109</v>
      </c>
      <c r="I18" s="11">
        <f t="shared" si="1"/>
        <v>38</v>
      </c>
      <c r="J18" s="11"/>
      <c r="K18" s="11">
        <v>100</v>
      </c>
      <c r="L18" s="11" t="s">
        <v>108</v>
      </c>
      <c r="M18" s="11">
        <f t="shared" si="2"/>
        <v>45</v>
      </c>
      <c r="N18" s="11"/>
      <c r="O18" s="11">
        <v>98</v>
      </c>
      <c r="P18" s="11" t="s">
        <v>108</v>
      </c>
      <c r="Q18" s="11">
        <f t="shared" si="3"/>
        <v>45</v>
      </c>
      <c r="R18" s="11"/>
      <c r="S18" s="11">
        <v>100</v>
      </c>
      <c r="T18" s="11" t="s">
        <v>108</v>
      </c>
      <c r="U18" s="11">
        <f t="shared" si="4"/>
        <v>45</v>
      </c>
    </row>
    <row r="19" spans="1:21" x14ac:dyDescent="0.35">
      <c r="A19" t="s">
        <v>105</v>
      </c>
      <c r="B19" s="9">
        <v>45364</v>
      </c>
      <c r="C19" s="11">
        <v>102</v>
      </c>
      <c r="D19" s="11" t="s">
        <v>110</v>
      </c>
      <c r="E19" s="11">
        <f t="shared" si="0"/>
        <v>33</v>
      </c>
      <c r="F19" s="11"/>
      <c r="G19" s="11">
        <v>113</v>
      </c>
      <c r="H19" s="11" t="s">
        <v>108</v>
      </c>
      <c r="I19" s="11">
        <f t="shared" si="1"/>
        <v>45</v>
      </c>
      <c r="J19" s="11"/>
      <c r="K19" s="11">
        <v>112</v>
      </c>
      <c r="L19" s="11" t="s">
        <v>109</v>
      </c>
      <c r="M19" s="11">
        <f t="shared" si="2"/>
        <v>38</v>
      </c>
      <c r="N19" s="11"/>
      <c r="O19" s="11">
        <v>101</v>
      </c>
      <c r="P19" s="11" t="s">
        <v>108</v>
      </c>
      <c r="Q19" s="11">
        <f t="shared" si="3"/>
        <v>45</v>
      </c>
      <c r="R19" s="11"/>
      <c r="S19" s="11">
        <v>91</v>
      </c>
      <c r="T19" s="11" t="s">
        <v>109</v>
      </c>
      <c r="U19" s="11">
        <f t="shared" si="4"/>
        <v>38</v>
      </c>
    </row>
    <row r="20" spans="1:21" x14ac:dyDescent="0.35">
      <c r="A20" t="s">
        <v>100</v>
      </c>
      <c r="B20" s="9">
        <v>45366</v>
      </c>
      <c r="C20" s="11">
        <v>105</v>
      </c>
      <c r="D20" s="11" t="s">
        <v>108</v>
      </c>
      <c r="E20" s="11">
        <f t="shared" si="0"/>
        <v>45</v>
      </c>
      <c r="F20" s="11"/>
      <c r="G20" s="11">
        <v>109</v>
      </c>
      <c r="H20" s="11" t="s">
        <v>108</v>
      </c>
      <c r="I20" s="11">
        <f t="shared" si="1"/>
        <v>45</v>
      </c>
      <c r="J20" s="11"/>
      <c r="K20" s="11">
        <v>94</v>
      </c>
      <c r="L20" s="11" t="s">
        <v>109</v>
      </c>
      <c r="M20" s="11">
        <f t="shared" si="2"/>
        <v>38</v>
      </c>
      <c r="N20" s="11"/>
      <c r="O20" s="11">
        <v>89</v>
      </c>
      <c r="P20" s="11" t="s">
        <v>110</v>
      </c>
      <c r="Q20" s="11">
        <f t="shared" si="3"/>
        <v>33</v>
      </c>
      <c r="R20" s="11"/>
      <c r="S20" s="11">
        <v>102</v>
      </c>
      <c r="T20" s="11" t="s">
        <v>109</v>
      </c>
      <c r="U20" s="11">
        <f t="shared" si="4"/>
        <v>38</v>
      </c>
    </row>
    <row r="21" spans="1:21" x14ac:dyDescent="0.35">
      <c r="A21" t="s">
        <v>101</v>
      </c>
      <c r="B21" s="9">
        <v>45367</v>
      </c>
      <c r="C21" s="11">
        <v>100</v>
      </c>
      <c r="D21" s="11" t="s">
        <v>108</v>
      </c>
      <c r="E21" s="11">
        <f t="shared" si="0"/>
        <v>45</v>
      </c>
      <c r="F21" s="11"/>
      <c r="G21" s="11">
        <v>108</v>
      </c>
      <c r="H21" s="11" t="s">
        <v>109</v>
      </c>
      <c r="I21" s="11">
        <f t="shared" si="1"/>
        <v>38</v>
      </c>
      <c r="J21" s="11"/>
      <c r="K21" s="11">
        <v>103</v>
      </c>
      <c r="L21" s="11" t="s">
        <v>109</v>
      </c>
      <c r="M21" s="11">
        <f t="shared" si="2"/>
        <v>38</v>
      </c>
      <c r="N21" s="11"/>
      <c r="O21" s="11">
        <v>119</v>
      </c>
      <c r="P21" s="11" t="s">
        <v>108</v>
      </c>
      <c r="Q21" s="11">
        <f t="shared" si="3"/>
        <v>45</v>
      </c>
      <c r="R21" s="11"/>
      <c r="S21" s="11">
        <v>90</v>
      </c>
      <c r="T21" s="11" t="s">
        <v>110</v>
      </c>
      <c r="U21" s="11">
        <f t="shared" si="4"/>
        <v>33</v>
      </c>
    </row>
    <row r="22" spans="1:21" x14ac:dyDescent="0.35">
      <c r="A22" t="s">
        <v>102</v>
      </c>
      <c r="B22" s="9">
        <v>45368</v>
      </c>
      <c r="C22" s="11">
        <v>105</v>
      </c>
      <c r="D22" s="11" t="s">
        <v>108</v>
      </c>
      <c r="E22" s="11">
        <f t="shared" si="0"/>
        <v>45</v>
      </c>
      <c r="F22" s="11"/>
      <c r="G22" s="11">
        <v>104</v>
      </c>
      <c r="H22" s="11" t="s">
        <v>110</v>
      </c>
      <c r="I22" s="11">
        <f t="shared" si="1"/>
        <v>33</v>
      </c>
      <c r="J22" s="11"/>
      <c r="K22" s="11">
        <v>100</v>
      </c>
      <c r="L22" s="11" t="s">
        <v>110</v>
      </c>
      <c r="M22" s="11">
        <f t="shared" si="2"/>
        <v>33</v>
      </c>
      <c r="N22" s="11"/>
      <c r="O22" s="11">
        <v>112</v>
      </c>
      <c r="P22" s="11" t="s">
        <v>109</v>
      </c>
      <c r="Q22" s="11">
        <f t="shared" si="3"/>
        <v>38</v>
      </c>
      <c r="R22" s="11"/>
      <c r="S22" s="11">
        <v>102</v>
      </c>
      <c r="T22" s="11" t="s">
        <v>108</v>
      </c>
      <c r="U22" s="11">
        <f t="shared" si="4"/>
        <v>45</v>
      </c>
    </row>
    <row r="23" spans="1:21" x14ac:dyDescent="0.35">
      <c r="A23" t="s">
        <v>103</v>
      </c>
      <c r="B23" s="9">
        <v>45369</v>
      </c>
      <c r="C23" s="11">
        <v>122</v>
      </c>
      <c r="D23" s="11" t="s">
        <v>109</v>
      </c>
      <c r="E23" s="11">
        <f t="shared" si="0"/>
        <v>38</v>
      </c>
      <c r="F23" s="11"/>
      <c r="G23" s="11">
        <v>100</v>
      </c>
      <c r="H23" s="11" t="s">
        <v>108</v>
      </c>
      <c r="I23" s="11">
        <f t="shared" si="1"/>
        <v>45</v>
      </c>
      <c r="J23" s="11"/>
      <c r="K23" s="11">
        <v>105</v>
      </c>
      <c r="L23" s="11" t="s">
        <v>110</v>
      </c>
      <c r="M23" s="11">
        <f t="shared" si="2"/>
        <v>33</v>
      </c>
      <c r="N23" s="11"/>
      <c r="O23" s="11">
        <v>103</v>
      </c>
      <c r="P23" s="11" t="s">
        <v>109</v>
      </c>
      <c r="Q23" s="11">
        <f t="shared" si="3"/>
        <v>38</v>
      </c>
      <c r="R23" s="11"/>
      <c r="S23" s="11">
        <v>103</v>
      </c>
      <c r="T23" s="11" t="s">
        <v>110</v>
      </c>
      <c r="U23" s="11">
        <f t="shared" si="4"/>
        <v>33</v>
      </c>
    </row>
    <row r="24" spans="1:21" x14ac:dyDescent="0.35">
      <c r="A24" t="s">
        <v>104</v>
      </c>
      <c r="B24" s="9">
        <v>45370</v>
      </c>
      <c r="C24" s="11">
        <v>95</v>
      </c>
      <c r="D24" s="11" t="s">
        <v>110</v>
      </c>
      <c r="E24" s="11">
        <f t="shared" si="0"/>
        <v>33</v>
      </c>
      <c r="F24" s="11"/>
      <c r="G24" s="11">
        <v>123</v>
      </c>
      <c r="H24" s="11" t="s">
        <v>110</v>
      </c>
      <c r="I24" s="11">
        <f t="shared" si="1"/>
        <v>33</v>
      </c>
      <c r="J24" s="11"/>
      <c r="K24" s="11">
        <v>102</v>
      </c>
      <c r="L24" s="11" t="s">
        <v>109</v>
      </c>
      <c r="M24" s="11">
        <f t="shared" si="2"/>
        <v>38</v>
      </c>
      <c r="N24" s="11"/>
      <c r="O24" s="11">
        <v>100</v>
      </c>
      <c r="P24" s="11" t="s">
        <v>110</v>
      </c>
      <c r="Q24" s="11">
        <f t="shared" si="3"/>
        <v>33</v>
      </c>
      <c r="R24" s="11"/>
      <c r="S24" s="11">
        <v>90</v>
      </c>
      <c r="T24" s="11" t="s">
        <v>110</v>
      </c>
      <c r="U24" s="11">
        <f t="shared" si="4"/>
        <v>33</v>
      </c>
    </row>
    <row r="25" spans="1:21" x14ac:dyDescent="0.35">
      <c r="A25" t="s">
        <v>105</v>
      </c>
      <c r="B25" s="9">
        <v>45371</v>
      </c>
      <c r="C25" s="11">
        <v>107</v>
      </c>
      <c r="D25" s="11" t="s">
        <v>108</v>
      </c>
      <c r="E25" s="11">
        <f t="shared" si="0"/>
        <v>45</v>
      </c>
      <c r="F25" s="11"/>
      <c r="G25" s="11">
        <v>100</v>
      </c>
      <c r="H25" s="11" t="s">
        <v>109</v>
      </c>
      <c r="I25" s="11">
        <f t="shared" si="1"/>
        <v>38</v>
      </c>
      <c r="J25" s="11"/>
      <c r="K25" s="11">
        <v>105</v>
      </c>
      <c r="L25" s="11" t="s">
        <v>108</v>
      </c>
      <c r="M25" s="11">
        <f t="shared" si="2"/>
        <v>45</v>
      </c>
      <c r="N25" s="11"/>
      <c r="O25" s="11">
        <v>89</v>
      </c>
      <c r="P25" s="11" t="s">
        <v>108</v>
      </c>
      <c r="Q25" s="11">
        <f t="shared" si="3"/>
        <v>45</v>
      </c>
      <c r="R25" s="11"/>
      <c r="S25" s="11">
        <v>75</v>
      </c>
      <c r="T25" s="11" t="s">
        <v>108</v>
      </c>
      <c r="U25" s="11">
        <f t="shared" si="4"/>
        <v>45</v>
      </c>
    </row>
    <row r="26" spans="1:21" x14ac:dyDescent="0.35">
      <c r="A26" t="s">
        <v>100</v>
      </c>
      <c r="B26" s="9">
        <v>45373</v>
      </c>
      <c r="C26" s="11">
        <v>132</v>
      </c>
      <c r="D26" s="11" t="s">
        <v>109</v>
      </c>
      <c r="E26" s="11">
        <f t="shared" si="0"/>
        <v>38</v>
      </c>
      <c r="F26" s="11"/>
      <c r="G26" s="11">
        <v>100</v>
      </c>
      <c r="H26" s="11" t="s">
        <v>108</v>
      </c>
      <c r="I26" s="11">
        <f t="shared" si="1"/>
        <v>45</v>
      </c>
      <c r="J26" s="11"/>
      <c r="K26" s="11">
        <v>95</v>
      </c>
      <c r="L26" s="11" t="s">
        <v>108</v>
      </c>
      <c r="M26" s="11">
        <f t="shared" si="2"/>
        <v>45</v>
      </c>
      <c r="N26" s="11"/>
      <c r="O26" s="11">
        <v>89</v>
      </c>
      <c r="P26" s="11" t="s">
        <v>109</v>
      </c>
      <c r="Q26" s="11">
        <f t="shared" si="3"/>
        <v>38</v>
      </c>
      <c r="R26" s="11"/>
      <c r="S26" s="11">
        <v>71</v>
      </c>
      <c r="T26" s="11" t="s">
        <v>110</v>
      </c>
      <c r="U26" s="11">
        <f t="shared" si="4"/>
        <v>33</v>
      </c>
    </row>
    <row r="27" spans="1:21" x14ac:dyDescent="0.35">
      <c r="A27" t="s">
        <v>101</v>
      </c>
      <c r="B27" s="9">
        <v>45374</v>
      </c>
      <c r="C27" s="11">
        <v>102</v>
      </c>
      <c r="D27" s="11" t="s">
        <v>110</v>
      </c>
      <c r="E27" s="11">
        <f t="shared" si="0"/>
        <v>33</v>
      </c>
      <c r="F27" s="11"/>
      <c r="G27" s="11">
        <v>101</v>
      </c>
      <c r="H27" s="11" t="s">
        <v>108</v>
      </c>
      <c r="I27" s="11">
        <f t="shared" si="1"/>
        <v>45</v>
      </c>
      <c r="J27" s="11"/>
      <c r="K27" s="11">
        <v>101</v>
      </c>
      <c r="L27" s="11" t="s">
        <v>109</v>
      </c>
      <c r="M27" s="11">
        <f t="shared" si="2"/>
        <v>38</v>
      </c>
      <c r="N27" s="11"/>
      <c r="O27" s="11">
        <v>79</v>
      </c>
      <c r="P27" s="11" t="s">
        <v>110</v>
      </c>
      <c r="Q27" s="11">
        <f t="shared" si="3"/>
        <v>33</v>
      </c>
      <c r="R27" s="11"/>
      <c r="S27" s="11">
        <v>89</v>
      </c>
      <c r="T27" s="11" t="s">
        <v>109</v>
      </c>
      <c r="U27" s="11">
        <f t="shared" si="4"/>
        <v>38</v>
      </c>
    </row>
    <row r="28" spans="1:21" x14ac:dyDescent="0.35">
      <c r="A28" t="s">
        <v>102</v>
      </c>
      <c r="B28" s="9">
        <v>45375</v>
      </c>
      <c r="C28" s="11">
        <v>100</v>
      </c>
      <c r="D28" s="11" t="s">
        <v>108</v>
      </c>
      <c r="E28" s="11">
        <f t="shared" si="0"/>
        <v>45</v>
      </c>
      <c r="F28" s="11"/>
      <c r="G28" s="11">
        <v>80</v>
      </c>
      <c r="H28" s="11" t="s">
        <v>108</v>
      </c>
      <c r="I28" s="11">
        <f t="shared" si="1"/>
        <v>45</v>
      </c>
      <c r="J28" s="11"/>
      <c r="K28" s="11">
        <v>125</v>
      </c>
      <c r="L28" s="11" t="s">
        <v>110</v>
      </c>
      <c r="M28" s="11">
        <f t="shared" si="2"/>
        <v>33</v>
      </c>
      <c r="N28" s="11"/>
      <c r="O28" s="11">
        <v>80</v>
      </c>
      <c r="P28" s="11" t="s">
        <v>108</v>
      </c>
      <c r="Q28" s="11">
        <f t="shared" si="3"/>
        <v>45</v>
      </c>
      <c r="R28" s="11"/>
      <c r="S28" s="11">
        <v>90</v>
      </c>
      <c r="T28" s="11" t="s">
        <v>108</v>
      </c>
      <c r="U28" s="11">
        <f t="shared" si="4"/>
        <v>45</v>
      </c>
    </row>
    <row r="29" spans="1:21" x14ac:dyDescent="0.35">
      <c r="A29" t="s">
        <v>103</v>
      </c>
      <c r="B29" s="9">
        <v>45376</v>
      </c>
      <c r="C29" s="11">
        <v>93</v>
      </c>
      <c r="D29" s="11" t="s">
        <v>109</v>
      </c>
      <c r="E29" s="11">
        <f t="shared" si="0"/>
        <v>38</v>
      </c>
      <c r="F29" s="11"/>
      <c r="G29" s="11">
        <v>94</v>
      </c>
      <c r="H29" s="11" t="s">
        <v>109</v>
      </c>
      <c r="I29" s="11">
        <f t="shared" si="1"/>
        <v>38</v>
      </c>
      <c r="J29" s="11"/>
      <c r="K29" s="11">
        <v>125</v>
      </c>
      <c r="L29" s="11" t="s">
        <v>108</v>
      </c>
      <c r="M29" s="11">
        <f t="shared" si="2"/>
        <v>45</v>
      </c>
      <c r="N29" s="11"/>
      <c r="O29" s="11">
        <v>98</v>
      </c>
      <c r="P29" s="11" t="s">
        <v>109</v>
      </c>
      <c r="Q29" s="11">
        <f t="shared" si="3"/>
        <v>38</v>
      </c>
      <c r="R29" s="11"/>
      <c r="S29" s="11">
        <v>101</v>
      </c>
      <c r="T29" s="11" t="s">
        <v>108</v>
      </c>
      <c r="U29" s="11">
        <f t="shared" si="4"/>
        <v>45</v>
      </c>
    </row>
    <row r="30" spans="1:21" x14ac:dyDescent="0.35">
      <c r="A30" t="s">
        <v>104</v>
      </c>
      <c r="B30" s="9">
        <v>45377</v>
      </c>
      <c r="C30" s="11">
        <v>109</v>
      </c>
      <c r="D30" s="11" t="s">
        <v>108</v>
      </c>
      <c r="E30" s="11">
        <f t="shared" si="0"/>
        <v>45</v>
      </c>
      <c r="F30" s="11"/>
      <c r="G30" s="11">
        <v>103</v>
      </c>
      <c r="H30" s="11" t="s">
        <v>109</v>
      </c>
      <c r="I30" s="11">
        <f t="shared" si="1"/>
        <v>38</v>
      </c>
      <c r="J30" s="11"/>
      <c r="K30" s="11">
        <v>102</v>
      </c>
      <c r="L30" s="11" t="s">
        <v>110</v>
      </c>
      <c r="M30" s="11">
        <f t="shared" si="2"/>
        <v>33</v>
      </c>
      <c r="N30" s="11"/>
      <c r="O30" s="11">
        <v>112</v>
      </c>
      <c r="P30" s="11" t="s">
        <v>110</v>
      </c>
      <c r="Q30" s="11">
        <f t="shared" si="3"/>
        <v>33</v>
      </c>
      <c r="R30" s="11"/>
      <c r="S30" s="11">
        <v>80</v>
      </c>
      <c r="T30" s="11" t="s">
        <v>108</v>
      </c>
      <c r="U30" s="11">
        <f t="shared" si="4"/>
        <v>45</v>
      </c>
    </row>
    <row r="31" spans="1:21" x14ac:dyDescent="0.35">
      <c r="A31" t="s">
        <v>105</v>
      </c>
      <c r="B31" s="9">
        <v>45378</v>
      </c>
      <c r="C31" s="11">
        <v>120</v>
      </c>
      <c r="D31" s="11" t="s">
        <v>109</v>
      </c>
      <c r="E31" s="11">
        <f t="shared" si="0"/>
        <v>38</v>
      </c>
      <c r="F31" s="11"/>
      <c r="G31" s="11">
        <v>100</v>
      </c>
      <c r="H31" s="11" t="s">
        <v>110</v>
      </c>
      <c r="I31" s="11">
        <f t="shared" si="1"/>
        <v>33</v>
      </c>
      <c r="J31" s="11"/>
      <c r="K31" s="11">
        <v>104</v>
      </c>
      <c r="L31" s="11" t="s">
        <v>110</v>
      </c>
      <c r="M31" s="11">
        <f t="shared" si="2"/>
        <v>33</v>
      </c>
      <c r="N31" s="11"/>
      <c r="O31" s="11">
        <v>100</v>
      </c>
      <c r="P31" s="11" t="s">
        <v>108</v>
      </c>
      <c r="Q31" s="11">
        <f t="shared" si="3"/>
        <v>45</v>
      </c>
      <c r="R31" s="11"/>
      <c r="S31" s="11">
        <v>90</v>
      </c>
      <c r="T31" s="11" t="s">
        <v>110</v>
      </c>
      <c r="U31" s="11">
        <f t="shared" si="4"/>
        <v>33</v>
      </c>
    </row>
    <row r="32" spans="1:21" x14ac:dyDescent="0.35">
      <c r="A32" t="s">
        <v>100</v>
      </c>
      <c r="B32" s="9">
        <v>45380</v>
      </c>
      <c r="C32" s="11">
        <v>126</v>
      </c>
      <c r="D32" s="11" t="s">
        <v>110</v>
      </c>
      <c r="E32" s="11">
        <f t="shared" si="0"/>
        <v>33</v>
      </c>
      <c r="F32" s="11"/>
      <c r="G32" s="11">
        <v>102</v>
      </c>
      <c r="H32" s="11" t="s">
        <v>109</v>
      </c>
      <c r="I32" s="11">
        <f t="shared" si="1"/>
        <v>38</v>
      </c>
      <c r="J32" s="11"/>
      <c r="K32" s="11">
        <v>97</v>
      </c>
      <c r="L32" s="11" t="s">
        <v>108</v>
      </c>
      <c r="M32" s="11">
        <f t="shared" si="2"/>
        <v>45</v>
      </c>
      <c r="N32" s="11"/>
      <c r="O32" s="11">
        <v>84</v>
      </c>
      <c r="P32" s="11" t="s">
        <v>109</v>
      </c>
      <c r="Q32" s="11">
        <f t="shared" si="3"/>
        <v>38</v>
      </c>
      <c r="R32" s="11"/>
      <c r="S32" s="11">
        <v>89</v>
      </c>
      <c r="T32" s="11" t="s">
        <v>109</v>
      </c>
      <c r="U32" s="11">
        <f t="shared" si="4"/>
        <v>38</v>
      </c>
    </row>
    <row r="33" spans="1:21" x14ac:dyDescent="0.35">
      <c r="A33" t="s">
        <v>101</v>
      </c>
      <c r="B33" s="9">
        <v>45381</v>
      </c>
      <c r="C33" s="11">
        <v>112</v>
      </c>
      <c r="D33" s="11" t="s">
        <v>109</v>
      </c>
      <c r="E33" s="11">
        <f t="shared" si="0"/>
        <v>38</v>
      </c>
      <c r="F33" s="11"/>
      <c r="G33" s="11">
        <v>105</v>
      </c>
      <c r="H33" s="11" t="s">
        <v>108</v>
      </c>
      <c r="I33" s="11">
        <f t="shared" si="1"/>
        <v>45</v>
      </c>
      <c r="J33" s="11"/>
      <c r="K33" s="11">
        <v>106</v>
      </c>
      <c r="L33" s="11" t="s">
        <v>110</v>
      </c>
      <c r="M33" s="11">
        <f t="shared" si="2"/>
        <v>33</v>
      </c>
      <c r="N33" s="11"/>
      <c r="O33" s="11">
        <v>101</v>
      </c>
      <c r="P33" s="11" t="s">
        <v>108</v>
      </c>
      <c r="Q33" s="11">
        <f t="shared" si="3"/>
        <v>45</v>
      </c>
      <c r="R33" s="11"/>
      <c r="S33" s="11">
        <v>90</v>
      </c>
      <c r="T33" s="11" t="s">
        <v>108</v>
      </c>
      <c r="U33" s="11">
        <f t="shared" si="4"/>
        <v>45</v>
      </c>
    </row>
    <row r="34" spans="1:21" x14ac:dyDescent="0.35">
      <c r="A34" t="s">
        <v>102</v>
      </c>
      <c r="B34" s="9">
        <v>45382</v>
      </c>
      <c r="C34" s="11">
        <v>119</v>
      </c>
      <c r="D34" s="11" t="s">
        <v>108</v>
      </c>
      <c r="E34" s="11">
        <f t="shared" si="0"/>
        <v>45</v>
      </c>
      <c r="F34" s="11"/>
      <c r="G34" s="11">
        <v>87</v>
      </c>
      <c r="H34" s="11" t="s">
        <v>109</v>
      </c>
      <c r="I34" s="11">
        <f t="shared" si="1"/>
        <v>38</v>
      </c>
      <c r="J34" s="11"/>
      <c r="K34" s="11">
        <v>98</v>
      </c>
      <c r="L34" s="11" t="s">
        <v>108</v>
      </c>
      <c r="M34" s="11">
        <f t="shared" si="2"/>
        <v>45</v>
      </c>
      <c r="N34" s="11"/>
      <c r="O34" s="11">
        <v>100</v>
      </c>
      <c r="P34" s="11" t="s">
        <v>108</v>
      </c>
      <c r="Q34" s="11">
        <f t="shared" si="3"/>
        <v>45</v>
      </c>
      <c r="R34" s="11"/>
      <c r="S34" s="11">
        <v>87</v>
      </c>
      <c r="T34" s="11" t="s">
        <v>108</v>
      </c>
      <c r="U34" s="11">
        <f t="shared" si="4"/>
        <v>45</v>
      </c>
    </row>
    <row r="35" spans="1:21" x14ac:dyDescent="0.35">
      <c r="A35" t="s">
        <v>103</v>
      </c>
      <c r="B35" s="9">
        <v>45383</v>
      </c>
      <c r="C35" s="11">
        <v>120</v>
      </c>
      <c r="D35" s="11" t="s">
        <v>109</v>
      </c>
      <c r="E35" s="11">
        <f t="shared" si="0"/>
        <v>38</v>
      </c>
      <c r="F35" s="11"/>
      <c r="G35" s="11">
        <v>95</v>
      </c>
      <c r="H35" s="11" t="s">
        <v>108</v>
      </c>
      <c r="I35" s="11">
        <f t="shared" si="1"/>
        <v>45</v>
      </c>
      <c r="J35" s="11"/>
      <c r="K35" s="11">
        <v>89</v>
      </c>
      <c r="L35" s="11" t="s">
        <v>109</v>
      </c>
      <c r="M35" s="11">
        <f t="shared" si="2"/>
        <v>38</v>
      </c>
      <c r="N35" s="11"/>
      <c r="O35" s="11">
        <v>89</v>
      </c>
      <c r="P35" s="11" t="s">
        <v>108</v>
      </c>
      <c r="Q35" s="11">
        <f t="shared" si="3"/>
        <v>45</v>
      </c>
      <c r="R35" s="11"/>
      <c r="S35" s="11">
        <v>100</v>
      </c>
      <c r="T35" s="11" t="s">
        <v>108</v>
      </c>
      <c r="U35" s="11">
        <f t="shared" si="4"/>
        <v>45</v>
      </c>
    </row>
    <row r="36" spans="1:21" x14ac:dyDescent="0.35">
      <c r="A36" t="s">
        <v>104</v>
      </c>
      <c r="B36" s="9">
        <v>45384</v>
      </c>
      <c r="C36" s="11">
        <v>109</v>
      </c>
      <c r="D36" s="11" t="s">
        <v>110</v>
      </c>
      <c r="E36" s="11">
        <f t="shared" si="0"/>
        <v>33</v>
      </c>
      <c r="F36" s="11"/>
      <c r="G36" s="11">
        <v>101</v>
      </c>
      <c r="H36" s="11" t="s">
        <v>109</v>
      </c>
      <c r="I36" s="11">
        <f t="shared" si="1"/>
        <v>38</v>
      </c>
      <c r="J36" s="11"/>
      <c r="K36" s="11">
        <v>90</v>
      </c>
      <c r="L36" s="11" t="s">
        <v>108</v>
      </c>
      <c r="M36" s="11">
        <f t="shared" si="2"/>
        <v>45</v>
      </c>
      <c r="N36" s="11"/>
      <c r="O36" s="11">
        <v>90</v>
      </c>
      <c r="P36" s="11" t="s">
        <v>109</v>
      </c>
      <c r="Q36" s="11">
        <f t="shared" si="3"/>
        <v>38</v>
      </c>
      <c r="R36" s="11"/>
      <c r="S36" s="11">
        <v>102</v>
      </c>
      <c r="T36" s="11" t="s">
        <v>109</v>
      </c>
      <c r="U36" s="11">
        <f t="shared" si="4"/>
        <v>38</v>
      </c>
    </row>
    <row r="37" spans="1:21" x14ac:dyDescent="0.35">
      <c r="A37" t="s">
        <v>105</v>
      </c>
      <c r="B37" s="9">
        <v>45385</v>
      </c>
      <c r="C37" s="11">
        <v>100</v>
      </c>
      <c r="D37" s="11" t="s">
        <v>108</v>
      </c>
      <c r="E37" s="11">
        <f t="shared" si="0"/>
        <v>45</v>
      </c>
      <c r="F37" s="11"/>
      <c r="G37" s="11">
        <v>103</v>
      </c>
      <c r="H37" s="11" t="s">
        <v>110</v>
      </c>
      <c r="I37" s="11">
        <f t="shared" si="1"/>
        <v>33</v>
      </c>
      <c r="J37" s="11"/>
      <c r="K37" s="11">
        <v>96</v>
      </c>
      <c r="L37" s="11" t="s">
        <v>110</v>
      </c>
      <c r="M37" s="11">
        <f t="shared" si="2"/>
        <v>33</v>
      </c>
      <c r="N37" s="11"/>
      <c r="O37" s="11">
        <v>85</v>
      </c>
      <c r="P37" s="11" t="s">
        <v>109</v>
      </c>
      <c r="Q37" s="11">
        <f t="shared" si="3"/>
        <v>38</v>
      </c>
      <c r="R37" s="11"/>
      <c r="S37" s="11">
        <v>112</v>
      </c>
      <c r="T37" s="11" t="s">
        <v>110</v>
      </c>
      <c r="U37" s="11">
        <f t="shared" si="4"/>
        <v>33</v>
      </c>
    </row>
    <row r="38" spans="1:21" x14ac:dyDescent="0.35">
      <c r="A38" t="s">
        <v>100</v>
      </c>
      <c r="B38" s="9">
        <v>45387</v>
      </c>
      <c r="C38" s="11">
        <v>121</v>
      </c>
      <c r="D38" s="11" t="s">
        <v>108</v>
      </c>
      <c r="E38" s="11">
        <f t="shared" si="0"/>
        <v>45</v>
      </c>
      <c r="F38" s="11"/>
      <c r="G38" s="11">
        <v>89</v>
      </c>
      <c r="H38" s="11" t="s">
        <v>108</v>
      </c>
      <c r="I38" s="11">
        <f t="shared" si="1"/>
        <v>45</v>
      </c>
      <c r="J38" s="11"/>
      <c r="K38" s="11">
        <v>121</v>
      </c>
      <c r="L38" s="11" t="s">
        <v>109</v>
      </c>
      <c r="M38" s="11">
        <f t="shared" si="2"/>
        <v>38</v>
      </c>
      <c r="N38" s="11"/>
      <c r="O38" s="11">
        <v>102</v>
      </c>
      <c r="P38" s="11" t="s">
        <v>109</v>
      </c>
      <c r="Q38" s="11">
        <f t="shared" si="3"/>
        <v>38</v>
      </c>
      <c r="R38" s="11"/>
      <c r="S38" s="11">
        <v>80</v>
      </c>
      <c r="T38" s="11" t="s">
        <v>109</v>
      </c>
      <c r="U38" s="11">
        <f t="shared" si="4"/>
        <v>38</v>
      </c>
    </row>
    <row r="39" spans="1:21" x14ac:dyDescent="0.35">
      <c r="A39" t="s">
        <v>101</v>
      </c>
      <c r="B39" s="9">
        <v>45388</v>
      </c>
      <c r="C39" s="11">
        <v>123</v>
      </c>
      <c r="D39" s="11" t="s">
        <v>110</v>
      </c>
      <c r="E39" s="11">
        <f t="shared" si="0"/>
        <v>33</v>
      </c>
      <c r="F39" s="11"/>
      <c r="G39" s="11">
        <v>83</v>
      </c>
      <c r="H39" s="11" t="s">
        <v>110</v>
      </c>
      <c r="I39" s="11">
        <f t="shared" si="1"/>
        <v>33</v>
      </c>
      <c r="J39" s="11"/>
      <c r="K39" s="11">
        <v>120</v>
      </c>
      <c r="L39" s="11" t="s">
        <v>109</v>
      </c>
      <c r="M39" s="11">
        <f t="shared" si="2"/>
        <v>38</v>
      </c>
      <c r="N39" s="11"/>
      <c r="O39" s="11">
        <v>123</v>
      </c>
      <c r="P39" s="11" t="s">
        <v>108</v>
      </c>
      <c r="Q39" s="11">
        <f t="shared" si="3"/>
        <v>45</v>
      </c>
      <c r="R39" s="11"/>
      <c r="S39" s="11">
        <v>95</v>
      </c>
      <c r="T39" s="11" t="s">
        <v>108</v>
      </c>
      <c r="U39" s="11">
        <f t="shared" si="4"/>
        <v>45</v>
      </c>
    </row>
    <row r="40" spans="1:21" x14ac:dyDescent="0.35">
      <c r="A40" t="s">
        <v>102</v>
      </c>
      <c r="B40" s="9">
        <v>45389</v>
      </c>
      <c r="C40" s="11">
        <v>106</v>
      </c>
      <c r="D40" s="11" t="s">
        <v>108</v>
      </c>
      <c r="E40" s="11">
        <f t="shared" si="0"/>
        <v>45</v>
      </c>
      <c r="F40" s="11"/>
      <c r="G40" s="11">
        <v>87</v>
      </c>
      <c r="H40" s="11" t="s">
        <v>109</v>
      </c>
      <c r="I40" s="11">
        <f t="shared" si="1"/>
        <v>38</v>
      </c>
      <c r="J40" s="11"/>
      <c r="K40" s="11">
        <v>100</v>
      </c>
      <c r="L40" s="11" t="s">
        <v>108</v>
      </c>
      <c r="M40" s="11">
        <f t="shared" si="2"/>
        <v>45</v>
      </c>
      <c r="N40" s="11"/>
      <c r="O40" s="11">
        <v>89</v>
      </c>
      <c r="P40" s="11" t="s">
        <v>108</v>
      </c>
      <c r="Q40" s="11">
        <f t="shared" si="3"/>
        <v>45</v>
      </c>
      <c r="R40" s="11"/>
      <c r="S40" s="11">
        <v>102</v>
      </c>
      <c r="T40" s="11" t="s">
        <v>109</v>
      </c>
      <c r="U40" s="11">
        <f t="shared" si="4"/>
        <v>38</v>
      </c>
    </row>
    <row r="41" spans="1:21" x14ac:dyDescent="0.35">
      <c r="A41" t="s">
        <v>103</v>
      </c>
      <c r="B41" s="9">
        <v>45390</v>
      </c>
      <c r="C41" s="11">
        <v>89</v>
      </c>
      <c r="D41" s="11" t="s">
        <v>109</v>
      </c>
      <c r="E41" s="11">
        <f t="shared" si="0"/>
        <v>38</v>
      </c>
      <c r="F41" s="11"/>
      <c r="G41" s="11">
        <v>104</v>
      </c>
      <c r="H41" s="11" t="s">
        <v>110</v>
      </c>
      <c r="I41" s="11">
        <f t="shared" si="1"/>
        <v>33</v>
      </c>
      <c r="J41" s="11"/>
      <c r="K41" s="11">
        <v>80</v>
      </c>
      <c r="L41" s="11" t="s">
        <v>109</v>
      </c>
      <c r="M41" s="11">
        <f t="shared" si="2"/>
        <v>38</v>
      </c>
      <c r="N41" s="11"/>
      <c r="O41" s="11">
        <v>100</v>
      </c>
      <c r="P41" s="11" t="s">
        <v>110</v>
      </c>
      <c r="Q41" s="11">
        <f t="shared" si="3"/>
        <v>33</v>
      </c>
      <c r="R41" s="11"/>
      <c r="S41" s="11">
        <v>106</v>
      </c>
      <c r="T41" s="11" t="s">
        <v>108</v>
      </c>
      <c r="U41" s="11">
        <f t="shared" si="4"/>
        <v>45</v>
      </c>
    </row>
    <row r="42" spans="1:21" x14ac:dyDescent="0.35">
      <c r="A42" t="s">
        <v>104</v>
      </c>
      <c r="B42" s="9">
        <v>45391</v>
      </c>
      <c r="C42" s="11">
        <v>108</v>
      </c>
      <c r="D42" s="11" t="s">
        <v>108</v>
      </c>
      <c r="E42" s="11">
        <f t="shared" si="0"/>
        <v>45</v>
      </c>
      <c r="F42" s="11"/>
      <c r="G42" s="11">
        <v>93</v>
      </c>
      <c r="H42" s="11" t="s">
        <v>109</v>
      </c>
      <c r="I42" s="11">
        <f t="shared" si="1"/>
        <v>38</v>
      </c>
      <c r="J42" s="11"/>
      <c r="K42" s="11">
        <v>90</v>
      </c>
      <c r="L42" s="11" t="s">
        <v>108</v>
      </c>
      <c r="M42" s="11">
        <f t="shared" si="2"/>
        <v>45</v>
      </c>
      <c r="N42" s="11"/>
      <c r="O42" s="11">
        <v>102</v>
      </c>
      <c r="P42" s="11" t="s">
        <v>109</v>
      </c>
      <c r="Q42" s="11">
        <f t="shared" si="3"/>
        <v>38</v>
      </c>
      <c r="R42" s="11"/>
      <c r="S42" s="11">
        <v>120</v>
      </c>
      <c r="T42" s="11" t="s">
        <v>108</v>
      </c>
      <c r="U42" s="11">
        <f t="shared" si="4"/>
        <v>45</v>
      </c>
    </row>
    <row r="43" spans="1:21" x14ac:dyDescent="0.35">
      <c r="A43" t="s">
        <v>105</v>
      </c>
      <c r="B43" s="9">
        <v>45392</v>
      </c>
      <c r="C43" s="11">
        <v>134</v>
      </c>
      <c r="D43" s="11" t="s">
        <v>109</v>
      </c>
      <c r="E43" s="11">
        <f t="shared" si="0"/>
        <v>38</v>
      </c>
      <c r="F43" s="11"/>
      <c r="G43" s="11">
        <v>126</v>
      </c>
      <c r="H43" s="11" t="s">
        <v>110</v>
      </c>
      <c r="I43" s="11">
        <f t="shared" si="1"/>
        <v>33</v>
      </c>
      <c r="J43" s="11"/>
      <c r="K43" s="11">
        <v>110</v>
      </c>
      <c r="L43" s="11" t="s">
        <v>108</v>
      </c>
      <c r="M43" s="11">
        <f t="shared" si="2"/>
        <v>45</v>
      </c>
      <c r="N43" s="11"/>
      <c r="O43" s="11">
        <v>95</v>
      </c>
      <c r="P43" s="11" t="s">
        <v>108</v>
      </c>
      <c r="Q43" s="11">
        <f t="shared" si="3"/>
        <v>45</v>
      </c>
      <c r="R43" s="11"/>
      <c r="S43" s="11">
        <v>103</v>
      </c>
      <c r="T43" s="11" t="s">
        <v>109</v>
      </c>
      <c r="U43" s="11">
        <f t="shared" si="4"/>
        <v>38</v>
      </c>
    </row>
    <row r="44" spans="1:21" x14ac:dyDescent="0.35">
      <c r="A44" t="s">
        <v>100</v>
      </c>
      <c r="B44" s="9">
        <v>45394</v>
      </c>
      <c r="C44" s="11">
        <v>120</v>
      </c>
      <c r="D44" s="11" t="s">
        <v>109</v>
      </c>
      <c r="E44" s="11">
        <f t="shared" si="0"/>
        <v>38</v>
      </c>
      <c r="F44" s="11"/>
      <c r="G44" s="11">
        <v>100</v>
      </c>
      <c r="H44" s="11" t="s">
        <v>108</v>
      </c>
      <c r="I44" s="11">
        <f t="shared" si="1"/>
        <v>45</v>
      </c>
      <c r="J44" s="11"/>
      <c r="K44" s="11">
        <v>80</v>
      </c>
      <c r="L44" s="11" t="s">
        <v>108</v>
      </c>
      <c r="M44" s="11">
        <f t="shared" si="2"/>
        <v>45</v>
      </c>
      <c r="N44" s="11"/>
      <c r="O44" s="11">
        <v>90</v>
      </c>
      <c r="P44" s="11" t="s">
        <v>110</v>
      </c>
      <c r="Q44" s="11">
        <f t="shared" si="3"/>
        <v>33</v>
      </c>
      <c r="R44" s="11"/>
      <c r="S44" s="11">
        <v>102</v>
      </c>
      <c r="T44" s="11" t="s">
        <v>109</v>
      </c>
      <c r="U44" s="11">
        <f t="shared" si="4"/>
        <v>38</v>
      </c>
    </row>
    <row r="45" spans="1:21" x14ac:dyDescent="0.35">
      <c r="A45" t="s">
        <v>101</v>
      </c>
      <c r="B45" s="9">
        <v>45395</v>
      </c>
      <c r="C45" s="11">
        <v>124</v>
      </c>
      <c r="D45" s="11" t="s">
        <v>110</v>
      </c>
      <c r="E45" s="11">
        <f t="shared" si="0"/>
        <v>33</v>
      </c>
      <c r="F45" s="11"/>
      <c r="G45" s="11">
        <v>105</v>
      </c>
      <c r="H45" s="11" t="s">
        <v>110</v>
      </c>
      <c r="I45" s="11">
        <f t="shared" si="1"/>
        <v>33</v>
      </c>
      <c r="J45" s="11"/>
      <c r="K45" s="11">
        <v>96</v>
      </c>
      <c r="L45" s="11" t="s">
        <v>110</v>
      </c>
      <c r="M45" s="11">
        <f t="shared" si="2"/>
        <v>33</v>
      </c>
      <c r="N45" s="11"/>
      <c r="O45" s="11">
        <v>84</v>
      </c>
      <c r="P45" s="11" t="s">
        <v>110</v>
      </c>
      <c r="Q45" s="11">
        <f t="shared" si="3"/>
        <v>33</v>
      </c>
      <c r="R45" s="11"/>
      <c r="S45" s="11">
        <v>89</v>
      </c>
      <c r="T45" s="11" t="s">
        <v>108</v>
      </c>
      <c r="U45" s="11">
        <f t="shared" si="4"/>
        <v>45</v>
      </c>
    </row>
    <row r="46" spans="1:21" x14ac:dyDescent="0.35">
      <c r="A46" t="s">
        <v>102</v>
      </c>
      <c r="B46" s="9">
        <v>45396</v>
      </c>
      <c r="C46" s="11">
        <v>95</v>
      </c>
      <c r="D46" s="11" t="s">
        <v>109</v>
      </c>
      <c r="E46" s="11">
        <f t="shared" si="0"/>
        <v>38</v>
      </c>
      <c r="F46" s="11"/>
      <c r="G46" s="11">
        <v>100</v>
      </c>
      <c r="H46" s="11" t="s">
        <v>109</v>
      </c>
      <c r="I46" s="11">
        <f t="shared" si="1"/>
        <v>38</v>
      </c>
      <c r="J46" s="11"/>
      <c r="K46" s="11">
        <v>114</v>
      </c>
      <c r="L46" s="11" t="s">
        <v>110</v>
      </c>
      <c r="M46" s="11">
        <f t="shared" si="2"/>
        <v>33</v>
      </c>
      <c r="N46" s="11"/>
      <c r="O46" s="11">
        <v>102</v>
      </c>
      <c r="P46" s="11" t="s">
        <v>108</v>
      </c>
      <c r="Q46" s="11">
        <f t="shared" si="3"/>
        <v>45</v>
      </c>
      <c r="R46" s="11"/>
      <c r="S46" s="11">
        <v>101</v>
      </c>
      <c r="T46" s="11" t="s">
        <v>108</v>
      </c>
      <c r="U46" s="11">
        <f t="shared" si="4"/>
        <v>45</v>
      </c>
    </row>
    <row r="47" spans="1:21" x14ac:dyDescent="0.35">
      <c r="A47" t="s">
        <v>103</v>
      </c>
      <c r="B47" s="9">
        <v>45397</v>
      </c>
      <c r="C47" s="11">
        <v>102</v>
      </c>
      <c r="D47" s="11" t="s">
        <v>110</v>
      </c>
      <c r="E47" s="11">
        <f t="shared" si="0"/>
        <v>33</v>
      </c>
      <c r="F47" s="11"/>
      <c r="G47" s="11">
        <v>87</v>
      </c>
      <c r="H47" s="11" t="s">
        <v>110</v>
      </c>
      <c r="I47" s="11">
        <f t="shared" si="1"/>
        <v>33</v>
      </c>
      <c r="J47" s="11"/>
      <c r="K47" s="11">
        <v>98</v>
      </c>
      <c r="L47" s="11" t="s">
        <v>110</v>
      </c>
      <c r="M47" s="11">
        <f t="shared" si="2"/>
        <v>33</v>
      </c>
      <c r="N47" s="11"/>
      <c r="O47" s="11">
        <v>100</v>
      </c>
      <c r="P47" s="11" t="s">
        <v>109</v>
      </c>
      <c r="Q47" s="11">
        <f t="shared" si="3"/>
        <v>38</v>
      </c>
      <c r="R47" s="11"/>
      <c r="S47" s="11">
        <v>79</v>
      </c>
      <c r="T47" s="11" t="s">
        <v>108</v>
      </c>
      <c r="U47" s="11">
        <f t="shared" si="4"/>
        <v>45</v>
      </c>
    </row>
    <row r="48" spans="1:21" x14ac:dyDescent="0.35">
      <c r="A48" t="s">
        <v>104</v>
      </c>
      <c r="B48" s="9">
        <v>45398</v>
      </c>
      <c r="C48" s="11">
        <v>90</v>
      </c>
      <c r="D48" s="11" t="s">
        <v>109</v>
      </c>
      <c r="E48" s="11">
        <f t="shared" si="0"/>
        <v>38</v>
      </c>
      <c r="F48" s="11"/>
      <c r="G48" s="11">
        <v>107</v>
      </c>
      <c r="H48" s="11" t="s">
        <v>109</v>
      </c>
      <c r="I48" s="11">
        <f t="shared" si="1"/>
        <v>38</v>
      </c>
      <c r="J48" s="11"/>
      <c r="K48" s="11">
        <v>97</v>
      </c>
      <c r="L48" s="11" t="s">
        <v>109</v>
      </c>
      <c r="M48" s="11">
        <f t="shared" si="2"/>
        <v>38</v>
      </c>
      <c r="N48" s="11"/>
      <c r="O48" s="11">
        <v>105</v>
      </c>
      <c r="P48" s="11" t="s">
        <v>109</v>
      </c>
      <c r="Q48" s="11">
        <f t="shared" si="3"/>
        <v>38</v>
      </c>
      <c r="R48" s="11"/>
      <c r="S48" s="11">
        <v>91</v>
      </c>
      <c r="T48" s="11" t="s">
        <v>110</v>
      </c>
      <c r="U48" s="11">
        <f t="shared" si="4"/>
        <v>33</v>
      </c>
    </row>
    <row r="49" spans="1:21" x14ac:dyDescent="0.35">
      <c r="A49" t="s">
        <v>105</v>
      </c>
      <c r="B49" s="9">
        <v>45399</v>
      </c>
      <c r="C49" s="11">
        <v>126</v>
      </c>
      <c r="D49" s="11" t="s">
        <v>109</v>
      </c>
      <c r="E49" s="11">
        <f t="shared" si="0"/>
        <v>38</v>
      </c>
      <c r="F49" s="11"/>
      <c r="G49" s="11">
        <v>90</v>
      </c>
      <c r="H49" s="11" t="s">
        <v>109</v>
      </c>
      <c r="I49" s="11">
        <f t="shared" si="1"/>
        <v>38</v>
      </c>
      <c r="J49" s="11"/>
      <c r="K49" s="11">
        <v>106</v>
      </c>
      <c r="L49" s="11" t="s">
        <v>108</v>
      </c>
      <c r="M49" s="11">
        <f t="shared" si="2"/>
        <v>45</v>
      </c>
      <c r="N49" s="11"/>
      <c r="O49" s="11">
        <v>92</v>
      </c>
      <c r="P49" s="11" t="s">
        <v>110</v>
      </c>
      <c r="Q49" s="11">
        <f t="shared" si="3"/>
        <v>33</v>
      </c>
      <c r="R49" s="11"/>
      <c r="S49" s="11">
        <v>80</v>
      </c>
      <c r="T49" s="11" t="s">
        <v>109</v>
      </c>
      <c r="U49" s="11">
        <f t="shared" si="4"/>
        <v>38</v>
      </c>
    </row>
    <row r="50" spans="1:21" x14ac:dyDescent="0.35">
      <c r="A50" t="s">
        <v>100</v>
      </c>
      <c r="B50" s="9">
        <v>45401</v>
      </c>
      <c r="C50" s="11">
        <v>124</v>
      </c>
      <c r="D50" s="11" t="s">
        <v>109</v>
      </c>
      <c r="E50" s="11">
        <f t="shared" si="0"/>
        <v>38</v>
      </c>
      <c r="F50" s="11"/>
      <c r="G50" s="11">
        <v>112</v>
      </c>
      <c r="H50" s="11" t="s">
        <v>109</v>
      </c>
      <c r="I50" s="11">
        <f t="shared" si="1"/>
        <v>38</v>
      </c>
      <c r="J50" s="11"/>
      <c r="K50" s="11">
        <v>89</v>
      </c>
      <c r="L50" s="11" t="s">
        <v>109</v>
      </c>
      <c r="M50" s="11">
        <f t="shared" si="2"/>
        <v>38</v>
      </c>
      <c r="N50" s="11"/>
      <c r="O50" s="11">
        <v>79</v>
      </c>
      <c r="P50" s="11" t="s">
        <v>109</v>
      </c>
      <c r="Q50" s="11">
        <f t="shared" si="3"/>
        <v>38</v>
      </c>
      <c r="R50" s="11"/>
      <c r="S50" s="11">
        <v>90</v>
      </c>
      <c r="T50" s="11" t="s">
        <v>108</v>
      </c>
      <c r="U50" s="11">
        <f t="shared" si="4"/>
        <v>45</v>
      </c>
    </row>
    <row r="51" spans="1:21" x14ac:dyDescent="0.35">
      <c r="A51" t="s">
        <v>101</v>
      </c>
      <c r="B51" s="9">
        <v>45402</v>
      </c>
      <c r="C51" s="11">
        <v>107</v>
      </c>
      <c r="D51" s="11" t="s">
        <v>110</v>
      </c>
      <c r="E51" s="11">
        <f t="shared" si="0"/>
        <v>33</v>
      </c>
      <c r="F51" s="11"/>
      <c r="G51" s="11">
        <v>102</v>
      </c>
      <c r="H51" s="11" t="s">
        <v>108</v>
      </c>
      <c r="I51" s="11">
        <f t="shared" si="1"/>
        <v>45</v>
      </c>
      <c r="J51" s="11"/>
      <c r="K51" s="11">
        <v>90</v>
      </c>
      <c r="L51" s="11" t="s">
        <v>108</v>
      </c>
      <c r="M51" s="11">
        <f t="shared" si="2"/>
        <v>45</v>
      </c>
      <c r="N51" s="11"/>
      <c r="O51" s="11">
        <v>102</v>
      </c>
      <c r="P51" s="11" t="s">
        <v>110</v>
      </c>
      <c r="Q51" s="11">
        <f t="shared" si="3"/>
        <v>33</v>
      </c>
      <c r="R51" s="11"/>
      <c r="S51" s="11">
        <v>95</v>
      </c>
      <c r="T51" s="11" t="s">
        <v>108</v>
      </c>
      <c r="U51" s="11">
        <f t="shared" si="4"/>
        <v>45</v>
      </c>
    </row>
    <row r="52" spans="1:21" x14ac:dyDescent="0.35">
      <c r="A52" t="s">
        <v>102</v>
      </c>
      <c r="B52" s="9">
        <v>45403</v>
      </c>
      <c r="C52" s="11">
        <v>120</v>
      </c>
      <c r="D52" s="11" t="s">
        <v>109</v>
      </c>
      <c r="E52" s="11">
        <f t="shared" si="0"/>
        <v>38</v>
      </c>
      <c r="F52" s="11"/>
      <c r="G52" s="11">
        <v>107</v>
      </c>
      <c r="H52" s="11" t="s">
        <v>110</v>
      </c>
      <c r="I52" s="11">
        <f t="shared" si="1"/>
        <v>33</v>
      </c>
      <c r="J52" s="11"/>
      <c r="K52" s="11">
        <v>96</v>
      </c>
      <c r="L52" s="11" t="s">
        <v>108</v>
      </c>
      <c r="M52" s="11">
        <f t="shared" si="2"/>
        <v>45</v>
      </c>
      <c r="N52" s="11"/>
      <c r="O52" s="11">
        <v>112</v>
      </c>
      <c r="P52" s="11" t="s">
        <v>109</v>
      </c>
      <c r="Q52" s="11">
        <f t="shared" si="3"/>
        <v>38</v>
      </c>
      <c r="R52" s="11"/>
      <c r="S52" s="11">
        <v>87</v>
      </c>
      <c r="T52" s="11" t="s">
        <v>108</v>
      </c>
      <c r="U52" s="11">
        <f t="shared" si="4"/>
        <v>45</v>
      </c>
    </row>
    <row r="53" spans="1:21" x14ac:dyDescent="0.35">
      <c r="A53" t="s">
        <v>103</v>
      </c>
      <c r="B53" s="9">
        <v>45404</v>
      </c>
      <c r="C53" s="11">
        <v>95</v>
      </c>
      <c r="D53" s="11" t="s">
        <v>108</v>
      </c>
      <c r="E53" s="11">
        <f t="shared" si="0"/>
        <v>45</v>
      </c>
      <c r="F53" s="11"/>
      <c r="G53" s="11">
        <v>80</v>
      </c>
      <c r="H53" s="11" t="s">
        <v>109</v>
      </c>
      <c r="I53" s="11">
        <f t="shared" si="1"/>
        <v>38</v>
      </c>
      <c r="J53" s="11"/>
      <c r="K53" s="11">
        <v>102</v>
      </c>
      <c r="L53" s="11" t="s">
        <v>109</v>
      </c>
      <c r="M53" s="11">
        <f t="shared" si="2"/>
        <v>38</v>
      </c>
      <c r="N53" s="11"/>
      <c r="O53" s="11">
        <v>102</v>
      </c>
      <c r="P53" s="11" t="s">
        <v>108</v>
      </c>
      <c r="Q53" s="11">
        <f t="shared" si="3"/>
        <v>45</v>
      </c>
      <c r="R53" s="11"/>
      <c r="S53" s="11">
        <v>98</v>
      </c>
      <c r="T53" s="11" t="s">
        <v>109</v>
      </c>
      <c r="U53" s="11">
        <f t="shared" si="4"/>
        <v>38</v>
      </c>
    </row>
    <row r="54" spans="1:21" x14ac:dyDescent="0.35">
      <c r="A54" t="s">
        <v>104</v>
      </c>
      <c r="B54" s="9">
        <v>45405</v>
      </c>
      <c r="C54" s="11">
        <v>90</v>
      </c>
      <c r="D54" s="11" t="s">
        <v>109</v>
      </c>
      <c r="E54" s="11">
        <f t="shared" si="0"/>
        <v>38</v>
      </c>
      <c r="F54" s="11"/>
      <c r="G54" s="11">
        <v>93</v>
      </c>
      <c r="H54" s="11" t="s">
        <v>110</v>
      </c>
      <c r="I54" s="11">
        <f t="shared" si="1"/>
        <v>33</v>
      </c>
      <c r="J54" s="11"/>
      <c r="K54" s="11">
        <v>121</v>
      </c>
      <c r="L54" s="11" t="s">
        <v>109</v>
      </c>
      <c r="M54" s="11">
        <f t="shared" si="2"/>
        <v>38</v>
      </c>
      <c r="N54" s="11"/>
      <c r="O54" s="11">
        <v>90</v>
      </c>
      <c r="P54" s="11" t="s">
        <v>109</v>
      </c>
      <c r="Q54" s="11">
        <f t="shared" si="3"/>
        <v>38</v>
      </c>
      <c r="R54" s="11"/>
      <c r="S54" s="11">
        <v>97</v>
      </c>
      <c r="T54" s="11" t="s">
        <v>110</v>
      </c>
      <c r="U54" s="11">
        <f t="shared" si="4"/>
        <v>33</v>
      </c>
    </row>
    <row r="55" spans="1:21" x14ac:dyDescent="0.35">
      <c r="A55" t="s">
        <v>105</v>
      </c>
      <c r="B55" s="9">
        <v>45406</v>
      </c>
      <c r="C55" s="11">
        <v>123</v>
      </c>
      <c r="D55" s="11" t="s">
        <v>110</v>
      </c>
      <c r="E55" s="11">
        <f t="shared" si="0"/>
        <v>33</v>
      </c>
      <c r="F55" s="11"/>
      <c r="G55" s="11">
        <v>100</v>
      </c>
      <c r="H55" s="11" t="s">
        <v>109</v>
      </c>
      <c r="I55" s="11">
        <f t="shared" si="1"/>
        <v>38</v>
      </c>
      <c r="J55" s="11"/>
      <c r="K55" s="11">
        <v>123</v>
      </c>
      <c r="L55" s="11" t="s">
        <v>110</v>
      </c>
      <c r="M55" s="11">
        <f t="shared" si="2"/>
        <v>33</v>
      </c>
      <c r="N55" s="11"/>
      <c r="O55" s="11">
        <v>90</v>
      </c>
      <c r="P55" s="11" t="s">
        <v>110</v>
      </c>
      <c r="Q55" s="11">
        <f t="shared" si="3"/>
        <v>33</v>
      </c>
      <c r="R55" s="11"/>
      <c r="S55" s="11">
        <v>106</v>
      </c>
      <c r="T55" s="11" t="s">
        <v>108</v>
      </c>
      <c r="U55" s="11">
        <f t="shared" si="4"/>
        <v>45</v>
      </c>
    </row>
    <row r="56" spans="1:21" x14ac:dyDescent="0.35">
      <c r="A56" t="s">
        <v>100</v>
      </c>
      <c r="B56" s="9">
        <v>45408</v>
      </c>
      <c r="C56" s="11">
        <v>80</v>
      </c>
      <c r="D56" s="11" t="s">
        <v>110</v>
      </c>
      <c r="E56" s="11">
        <f t="shared" si="0"/>
        <v>33</v>
      </c>
      <c r="F56" s="11"/>
      <c r="G56" s="11">
        <v>103</v>
      </c>
      <c r="H56" s="11" t="s">
        <v>110</v>
      </c>
      <c r="I56" s="11">
        <f t="shared" si="1"/>
        <v>33</v>
      </c>
      <c r="J56" s="11"/>
      <c r="K56" s="11">
        <v>100</v>
      </c>
      <c r="L56" s="11" t="s">
        <v>109</v>
      </c>
      <c r="M56" s="11">
        <f t="shared" si="2"/>
        <v>38</v>
      </c>
      <c r="N56" s="11"/>
      <c r="O56" s="11">
        <v>89</v>
      </c>
      <c r="P56" s="11" t="s">
        <v>110</v>
      </c>
      <c r="Q56" s="11">
        <f t="shared" si="3"/>
        <v>33</v>
      </c>
      <c r="R56" s="11"/>
      <c r="S56" s="11">
        <v>89</v>
      </c>
      <c r="T56" s="11" t="s">
        <v>109</v>
      </c>
      <c r="U56" s="11">
        <f t="shared" si="4"/>
        <v>38</v>
      </c>
    </row>
    <row r="57" spans="1:21" x14ac:dyDescent="0.35">
      <c r="A57" t="s">
        <v>101</v>
      </c>
      <c r="B57" s="9">
        <v>45409</v>
      </c>
      <c r="C57" s="11">
        <v>93</v>
      </c>
      <c r="D57" s="11" t="s">
        <v>110</v>
      </c>
      <c r="E57" s="11">
        <f t="shared" si="0"/>
        <v>33</v>
      </c>
      <c r="F57" s="11"/>
      <c r="G57" s="11">
        <v>123</v>
      </c>
      <c r="H57" s="11" t="s">
        <v>108</v>
      </c>
      <c r="I57" s="11">
        <f t="shared" si="1"/>
        <v>45</v>
      </c>
      <c r="J57" s="11"/>
      <c r="K57" s="11">
        <v>104</v>
      </c>
      <c r="L57" s="11" t="s">
        <v>110</v>
      </c>
      <c r="M57" s="11">
        <f t="shared" si="2"/>
        <v>33</v>
      </c>
      <c r="N57" s="11"/>
      <c r="O57" s="11">
        <v>109</v>
      </c>
      <c r="P57" s="11" t="s">
        <v>110</v>
      </c>
      <c r="Q57" s="11">
        <f t="shared" si="3"/>
        <v>33</v>
      </c>
      <c r="R57" s="11"/>
      <c r="S57" s="11">
        <v>90</v>
      </c>
      <c r="T57" s="11" t="s">
        <v>110</v>
      </c>
      <c r="U57" s="11">
        <f t="shared" si="4"/>
        <v>33</v>
      </c>
    </row>
    <row r="58" spans="1:21" x14ac:dyDescent="0.35">
      <c r="A58" t="s">
        <v>102</v>
      </c>
      <c r="B58" s="9">
        <v>45410</v>
      </c>
      <c r="C58" s="11">
        <v>100</v>
      </c>
      <c r="D58" s="11" t="s">
        <v>109</v>
      </c>
      <c r="E58" s="11">
        <f t="shared" si="0"/>
        <v>38</v>
      </c>
      <c r="F58" s="11"/>
      <c r="G58" s="11">
        <v>89</v>
      </c>
      <c r="H58" s="11" t="s">
        <v>108</v>
      </c>
      <c r="I58" s="11">
        <f t="shared" si="1"/>
        <v>45</v>
      </c>
      <c r="J58" s="11"/>
      <c r="K58" s="11">
        <v>108</v>
      </c>
      <c r="L58" s="11" t="s">
        <v>109</v>
      </c>
      <c r="M58" s="11">
        <f t="shared" si="2"/>
        <v>38</v>
      </c>
      <c r="N58" s="11"/>
      <c r="O58" s="11">
        <v>98</v>
      </c>
      <c r="P58" s="11" t="s">
        <v>109</v>
      </c>
      <c r="Q58" s="11">
        <f t="shared" si="3"/>
        <v>38</v>
      </c>
      <c r="R58" s="11"/>
      <c r="S58" s="11">
        <v>96</v>
      </c>
      <c r="T58" s="11" t="s">
        <v>108</v>
      </c>
      <c r="U58" s="11">
        <f t="shared" si="4"/>
        <v>45</v>
      </c>
    </row>
    <row r="59" spans="1:21" x14ac:dyDescent="0.35">
      <c r="A59" t="s">
        <v>103</v>
      </c>
      <c r="B59" s="9">
        <v>45411</v>
      </c>
      <c r="C59" s="11">
        <v>90</v>
      </c>
      <c r="D59" s="11" t="s">
        <v>110</v>
      </c>
      <c r="E59" s="11">
        <f t="shared" si="0"/>
        <v>33</v>
      </c>
      <c r="F59" s="11"/>
      <c r="G59" s="11">
        <v>100</v>
      </c>
      <c r="H59" s="11" t="s">
        <v>110</v>
      </c>
      <c r="I59" s="11">
        <f t="shared" si="1"/>
        <v>33</v>
      </c>
      <c r="J59" s="11"/>
      <c r="K59" s="11">
        <v>97</v>
      </c>
      <c r="L59" s="11" t="s">
        <v>108</v>
      </c>
      <c r="M59" s="11">
        <f t="shared" si="2"/>
        <v>45</v>
      </c>
      <c r="N59" s="11"/>
      <c r="O59" s="11">
        <v>89</v>
      </c>
      <c r="P59" s="11" t="s">
        <v>108</v>
      </c>
      <c r="Q59" s="11">
        <f t="shared" si="3"/>
        <v>45</v>
      </c>
      <c r="R59" s="11"/>
      <c r="S59" s="11">
        <v>78</v>
      </c>
      <c r="T59" s="11" t="s">
        <v>109</v>
      </c>
      <c r="U59" s="11">
        <f t="shared" si="4"/>
        <v>38</v>
      </c>
    </row>
    <row r="60" spans="1:21" x14ac:dyDescent="0.35">
      <c r="A60" t="s">
        <v>104</v>
      </c>
      <c r="B60" s="9">
        <v>45412</v>
      </c>
      <c r="C60" s="11">
        <v>129</v>
      </c>
      <c r="D60" s="11" t="s">
        <v>108</v>
      </c>
      <c r="E60" s="11">
        <f t="shared" si="0"/>
        <v>45</v>
      </c>
      <c r="F60" s="11"/>
      <c r="G60" s="11">
        <v>102</v>
      </c>
      <c r="H60" s="11" t="s">
        <v>109</v>
      </c>
      <c r="I60" s="11">
        <f t="shared" si="1"/>
        <v>38</v>
      </c>
      <c r="J60" s="11"/>
      <c r="K60" s="11">
        <v>100</v>
      </c>
      <c r="L60" s="11" t="s">
        <v>109</v>
      </c>
      <c r="M60" s="11">
        <f t="shared" si="2"/>
        <v>38</v>
      </c>
      <c r="N60" s="11"/>
      <c r="O60" s="11">
        <v>100</v>
      </c>
      <c r="P60" s="11" t="s">
        <v>110</v>
      </c>
      <c r="Q60" s="11">
        <f t="shared" si="3"/>
        <v>33</v>
      </c>
      <c r="R60" s="11"/>
      <c r="S60" s="11">
        <v>80</v>
      </c>
      <c r="T60" s="11" t="s">
        <v>109</v>
      </c>
      <c r="U60" s="11">
        <f t="shared" si="4"/>
        <v>38</v>
      </c>
    </row>
    <row r="61" spans="1:21" x14ac:dyDescent="0.35">
      <c r="A61" t="s">
        <v>105</v>
      </c>
      <c r="B61" s="9">
        <v>45413</v>
      </c>
      <c r="C61" s="11">
        <v>103</v>
      </c>
      <c r="D61" s="11" t="s">
        <v>109</v>
      </c>
      <c r="E61" s="11">
        <f t="shared" si="0"/>
        <v>38</v>
      </c>
      <c r="F61" s="11"/>
      <c r="G61" s="11">
        <v>95</v>
      </c>
      <c r="H61" s="11" t="s">
        <v>108</v>
      </c>
      <c r="I61" s="11">
        <f t="shared" si="1"/>
        <v>45</v>
      </c>
      <c r="J61" s="11"/>
      <c r="K61" s="11">
        <v>124</v>
      </c>
      <c r="L61" s="11" t="s">
        <v>109</v>
      </c>
      <c r="M61" s="11">
        <f t="shared" si="2"/>
        <v>38</v>
      </c>
      <c r="N61" s="11"/>
      <c r="O61" s="11">
        <v>102</v>
      </c>
      <c r="P61" s="11" t="s">
        <v>109</v>
      </c>
      <c r="Q61" s="11">
        <f t="shared" si="3"/>
        <v>38</v>
      </c>
      <c r="R61" s="11"/>
      <c r="S61" s="11">
        <v>70</v>
      </c>
      <c r="T61" s="11" t="s">
        <v>110</v>
      </c>
      <c r="U61" s="11">
        <f t="shared" si="4"/>
        <v>33</v>
      </c>
    </row>
    <row r="62" spans="1:21" x14ac:dyDescent="0.35">
      <c r="A62" t="s">
        <v>100</v>
      </c>
      <c r="B62" s="9">
        <v>45415</v>
      </c>
      <c r="C62" s="11">
        <v>124</v>
      </c>
      <c r="D62" s="11" t="s">
        <v>109</v>
      </c>
      <c r="E62" s="11">
        <f t="shared" si="0"/>
        <v>38</v>
      </c>
      <c r="F62" s="11"/>
      <c r="G62" s="11">
        <v>90</v>
      </c>
      <c r="H62" s="11" t="s">
        <v>110</v>
      </c>
      <c r="I62" s="11">
        <f t="shared" si="1"/>
        <v>33</v>
      </c>
      <c r="J62" s="11"/>
      <c r="K62" s="11">
        <v>118</v>
      </c>
      <c r="L62" s="11" t="s">
        <v>109</v>
      </c>
      <c r="M62" s="11">
        <f t="shared" si="2"/>
        <v>38</v>
      </c>
      <c r="N62" s="11"/>
      <c r="O62" s="11">
        <v>92</v>
      </c>
      <c r="P62" s="11" t="s">
        <v>109</v>
      </c>
      <c r="Q62" s="11">
        <f t="shared" si="3"/>
        <v>38</v>
      </c>
      <c r="R62" s="11"/>
      <c r="S62" s="11">
        <v>101</v>
      </c>
      <c r="T62" s="11" t="s">
        <v>109</v>
      </c>
      <c r="U62" s="11">
        <f t="shared" si="4"/>
        <v>38</v>
      </c>
    </row>
    <row r="63" spans="1:21" x14ac:dyDescent="0.35">
      <c r="A63" t="s">
        <v>101</v>
      </c>
      <c r="B63" s="9">
        <v>45416</v>
      </c>
      <c r="C63" s="11">
        <v>118</v>
      </c>
      <c r="D63" s="11" t="s">
        <v>109</v>
      </c>
      <c r="E63" s="11">
        <f t="shared" ref="E63:E87" si="5">IF(D63="A", 45, IF(D63="B", 38, IF(D63="C", 33, "")))</f>
        <v>38</v>
      </c>
      <c r="F63" s="11"/>
      <c r="G63" s="11">
        <v>84</v>
      </c>
      <c r="H63" s="11" t="s">
        <v>110</v>
      </c>
      <c r="I63" s="11">
        <f t="shared" si="1"/>
        <v>33</v>
      </c>
      <c r="J63" s="11"/>
      <c r="K63" s="11">
        <v>100</v>
      </c>
      <c r="L63" s="11" t="s">
        <v>108</v>
      </c>
      <c r="M63" s="11">
        <f t="shared" si="2"/>
        <v>45</v>
      </c>
      <c r="N63" s="11"/>
      <c r="O63" s="11">
        <v>90</v>
      </c>
      <c r="P63" s="11" t="s">
        <v>110</v>
      </c>
      <c r="Q63" s="11">
        <f t="shared" si="3"/>
        <v>33</v>
      </c>
      <c r="R63" s="11"/>
      <c r="S63" s="11">
        <v>89</v>
      </c>
      <c r="T63" s="11" t="s">
        <v>110</v>
      </c>
      <c r="U63" s="11">
        <f t="shared" si="4"/>
        <v>33</v>
      </c>
    </row>
    <row r="64" spans="1:21" x14ac:dyDescent="0.35">
      <c r="A64" t="s">
        <v>102</v>
      </c>
      <c r="B64" s="9">
        <v>45417</v>
      </c>
      <c r="C64" s="11">
        <v>117</v>
      </c>
      <c r="D64" s="11" t="s">
        <v>110</v>
      </c>
      <c r="E64" s="11">
        <f t="shared" si="5"/>
        <v>33</v>
      </c>
      <c r="F64" s="11"/>
      <c r="G64" s="11">
        <v>102</v>
      </c>
      <c r="H64" s="11" t="s">
        <v>109</v>
      </c>
      <c r="I64" s="11">
        <f t="shared" ref="I64:I87" si="6">IF(H64="A", 45, IF(H64="B", 38, IF(H64="C", 33, "")))</f>
        <v>38</v>
      </c>
      <c r="J64" s="11"/>
      <c r="K64" s="11">
        <v>109</v>
      </c>
      <c r="L64" s="11" t="s">
        <v>109</v>
      </c>
      <c r="M64" s="11">
        <f t="shared" ref="M64:M87" si="7">IF(L64="A", 45, IF(L64="B", 38, IF(L64="C", 33, "")))</f>
        <v>38</v>
      </c>
      <c r="N64" s="11"/>
      <c r="O64" s="11">
        <v>90</v>
      </c>
      <c r="P64" s="11" t="s">
        <v>109</v>
      </c>
      <c r="Q64" s="11">
        <f t="shared" ref="Q64:Q87" si="8">IF(P64="A", 45, IF(P64="B", 38, IF(P64="C", 33, "")))</f>
        <v>38</v>
      </c>
      <c r="R64" s="11"/>
      <c r="S64" s="11">
        <v>80</v>
      </c>
      <c r="T64" s="11" t="s">
        <v>108</v>
      </c>
      <c r="U64" s="11">
        <f t="shared" ref="U64:U87" si="9">IF(T64="A", 45, IF(T64="B", 38, IF(T64="C", 33, "")))</f>
        <v>45</v>
      </c>
    </row>
    <row r="65" spans="1:21" x14ac:dyDescent="0.35">
      <c r="A65" t="s">
        <v>103</v>
      </c>
      <c r="B65" s="9">
        <v>45418</v>
      </c>
      <c r="C65" s="11">
        <v>100</v>
      </c>
      <c r="D65" s="11" t="s">
        <v>109</v>
      </c>
      <c r="E65" s="11">
        <f t="shared" si="5"/>
        <v>38</v>
      </c>
      <c r="F65" s="11"/>
      <c r="G65" s="11">
        <v>95</v>
      </c>
      <c r="H65" s="11" t="s">
        <v>108</v>
      </c>
      <c r="I65" s="11">
        <f t="shared" si="6"/>
        <v>45</v>
      </c>
      <c r="J65" s="11"/>
      <c r="K65" s="11">
        <v>93</v>
      </c>
      <c r="L65" s="11" t="s">
        <v>110</v>
      </c>
      <c r="M65" s="11">
        <f t="shared" si="7"/>
        <v>33</v>
      </c>
      <c r="N65" s="11"/>
      <c r="O65" s="11">
        <v>85</v>
      </c>
      <c r="P65" s="11" t="s">
        <v>109</v>
      </c>
      <c r="Q65" s="11">
        <f t="shared" si="8"/>
        <v>38</v>
      </c>
      <c r="R65" s="11"/>
      <c r="S65" s="11">
        <v>106</v>
      </c>
      <c r="T65" s="11" t="s">
        <v>108</v>
      </c>
      <c r="U65" s="11">
        <f t="shared" si="9"/>
        <v>45</v>
      </c>
    </row>
    <row r="66" spans="1:21" x14ac:dyDescent="0.35">
      <c r="A66" t="s">
        <v>104</v>
      </c>
      <c r="B66" s="9">
        <v>45419</v>
      </c>
      <c r="C66" s="11">
        <v>124</v>
      </c>
      <c r="D66" s="11" t="s">
        <v>108</v>
      </c>
      <c r="E66" s="11">
        <f t="shared" si="5"/>
        <v>45</v>
      </c>
      <c r="F66" s="11"/>
      <c r="G66" s="11">
        <v>90</v>
      </c>
      <c r="H66" s="11" t="s">
        <v>108</v>
      </c>
      <c r="I66" s="11">
        <f t="shared" si="6"/>
        <v>45</v>
      </c>
      <c r="J66" s="11"/>
      <c r="K66" s="11">
        <v>102</v>
      </c>
      <c r="L66" s="11" t="s">
        <v>109</v>
      </c>
      <c r="M66" s="11">
        <f t="shared" si="7"/>
        <v>38</v>
      </c>
      <c r="N66" s="11"/>
      <c r="O66" s="11">
        <v>89</v>
      </c>
      <c r="P66" s="11" t="s">
        <v>109</v>
      </c>
      <c r="Q66" s="11">
        <f t="shared" si="8"/>
        <v>38</v>
      </c>
      <c r="R66" s="11"/>
      <c r="S66" s="11">
        <v>90</v>
      </c>
      <c r="T66" s="11" t="s">
        <v>109</v>
      </c>
      <c r="U66" s="11">
        <f t="shared" si="9"/>
        <v>38</v>
      </c>
    </row>
    <row r="67" spans="1:21" x14ac:dyDescent="0.35">
      <c r="A67" t="s">
        <v>105</v>
      </c>
      <c r="B67" s="9">
        <v>45420</v>
      </c>
      <c r="C67" s="11">
        <v>128</v>
      </c>
      <c r="D67" s="11" t="s">
        <v>109</v>
      </c>
      <c r="E67" s="11">
        <f t="shared" si="5"/>
        <v>38</v>
      </c>
      <c r="F67" s="11"/>
      <c r="G67" s="11">
        <v>123</v>
      </c>
      <c r="H67" s="11" t="s">
        <v>109</v>
      </c>
      <c r="I67" s="11">
        <f t="shared" si="6"/>
        <v>38</v>
      </c>
      <c r="J67" s="11"/>
      <c r="K67" s="11">
        <v>102</v>
      </c>
      <c r="L67" s="11" t="s">
        <v>108</v>
      </c>
      <c r="M67" s="11">
        <f t="shared" si="7"/>
        <v>45</v>
      </c>
      <c r="N67" s="11"/>
      <c r="O67" s="11">
        <v>102</v>
      </c>
      <c r="P67" s="11" t="s">
        <v>109</v>
      </c>
      <c r="Q67" s="11">
        <f t="shared" si="8"/>
        <v>38</v>
      </c>
      <c r="R67" s="11"/>
      <c r="S67" s="11">
        <v>96</v>
      </c>
      <c r="T67" s="11" t="s">
        <v>108</v>
      </c>
      <c r="U67" s="11">
        <f t="shared" si="9"/>
        <v>45</v>
      </c>
    </row>
    <row r="68" spans="1:21" x14ac:dyDescent="0.35">
      <c r="A68" t="s">
        <v>100</v>
      </c>
      <c r="B68" s="9">
        <v>45422</v>
      </c>
      <c r="C68" s="11">
        <v>104</v>
      </c>
      <c r="D68" s="11" t="s">
        <v>109</v>
      </c>
      <c r="E68" s="11">
        <f t="shared" si="5"/>
        <v>38</v>
      </c>
      <c r="F68" s="11"/>
      <c r="G68" s="11">
        <v>80</v>
      </c>
      <c r="H68" s="11" t="s">
        <v>110</v>
      </c>
      <c r="I68" s="11">
        <f t="shared" si="6"/>
        <v>33</v>
      </c>
      <c r="J68" s="11"/>
      <c r="K68" s="11">
        <v>95</v>
      </c>
      <c r="L68" s="11" t="s">
        <v>110</v>
      </c>
      <c r="M68" s="11">
        <f t="shared" si="7"/>
        <v>33</v>
      </c>
      <c r="N68" s="11"/>
      <c r="O68" s="11">
        <v>90</v>
      </c>
      <c r="P68" s="11" t="s">
        <v>110</v>
      </c>
      <c r="Q68" s="11">
        <f t="shared" si="8"/>
        <v>33</v>
      </c>
      <c r="R68" s="11"/>
      <c r="S68" s="11">
        <v>98</v>
      </c>
      <c r="T68" s="11" t="s">
        <v>108</v>
      </c>
      <c r="U68" s="11">
        <f t="shared" si="9"/>
        <v>45</v>
      </c>
    </row>
    <row r="69" spans="1:21" x14ac:dyDescent="0.35">
      <c r="A69" t="s">
        <v>101</v>
      </c>
      <c r="B69" s="9">
        <v>45423</v>
      </c>
      <c r="C69" s="11">
        <v>108</v>
      </c>
      <c r="D69" s="11" t="s">
        <v>108</v>
      </c>
      <c r="E69" s="11">
        <f t="shared" si="5"/>
        <v>45</v>
      </c>
      <c r="F69" s="11"/>
      <c r="G69" s="11">
        <v>93</v>
      </c>
      <c r="H69" s="11" t="s">
        <v>110</v>
      </c>
      <c r="I69" s="11">
        <f t="shared" si="6"/>
        <v>33</v>
      </c>
      <c r="J69" s="11"/>
      <c r="K69" s="11">
        <v>90</v>
      </c>
      <c r="L69" s="11" t="s">
        <v>108</v>
      </c>
      <c r="M69" s="11">
        <f t="shared" si="7"/>
        <v>45</v>
      </c>
      <c r="N69" s="11"/>
      <c r="O69" s="11">
        <v>100</v>
      </c>
      <c r="P69" s="11" t="s">
        <v>109</v>
      </c>
      <c r="Q69" s="11">
        <f t="shared" si="8"/>
        <v>38</v>
      </c>
      <c r="R69" s="11"/>
      <c r="S69" s="11">
        <v>112</v>
      </c>
      <c r="T69" s="11" t="s">
        <v>109</v>
      </c>
      <c r="U69" s="11">
        <f t="shared" si="9"/>
        <v>38</v>
      </c>
    </row>
    <row r="70" spans="1:21" x14ac:dyDescent="0.35">
      <c r="A70" t="s">
        <v>102</v>
      </c>
      <c r="B70" s="9">
        <v>45424</v>
      </c>
      <c r="C70" s="11">
        <v>104</v>
      </c>
      <c r="D70" s="11" t="s">
        <v>109</v>
      </c>
      <c r="E70" s="11">
        <f t="shared" si="5"/>
        <v>38</v>
      </c>
      <c r="F70" s="11"/>
      <c r="G70" s="11">
        <v>104</v>
      </c>
      <c r="H70" s="11" t="s">
        <v>110</v>
      </c>
      <c r="I70" s="11">
        <f t="shared" si="6"/>
        <v>33</v>
      </c>
      <c r="J70" s="11"/>
      <c r="K70" s="11">
        <v>123</v>
      </c>
      <c r="L70" s="11" t="s">
        <v>110</v>
      </c>
      <c r="M70" s="11">
        <f t="shared" si="7"/>
        <v>33</v>
      </c>
      <c r="N70" s="11"/>
      <c r="O70" s="11">
        <v>80</v>
      </c>
      <c r="P70" s="11" t="s">
        <v>108</v>
      </c>
      <c r="Q70" s="11">
        <f t="shared" si="8"/>
        <v>45</v>
      </c>
      <c r="R70" s="11"/>
      <c r="S70" s="11">
        <v>98</v>
      </c>
      <c r="T70" s="11" t="s">
        <v>109</v>
      </c>
      <c r="U70" s="11">
        <f t="shared" si="9"/>
        <v>38</v>
      </c>
    </row>
    <row r="71" spans="1:21" x14ac:dyDescent="0.35">
      <c r="A71" t="s">
        <v>103</v>
      </c>
      <c r="B71" s="9">
        <v>45425</v>
      </c>
      <c r="C71" s="11">
        <v>100</v>
      </c>
      <c r="D71" s="11" t="s">
        <v>110</v>
      </c>
      <c r="E71" s="11">
        <f t="shared" si="5"/>
        <v>33</v>
      </c>
      <c r="F71" s="11"/>
      <c r="G71" s="11">
        <v>102</v>
      </c>
      <c r="H71" s="11" t="s">
        <v>109</v>
      </c>
      <c r="I71" s="11">
        <f t="shared" si="6"/>
        <v>38</v>
      </c>
      <c r="J71" s="11"/>
      <c r="K71" s="11">
        <v>107</v>
      </c>
      <c r="L71" s="11" t="s">
        <v>108</v>
      </c>
      <c r="M71" s="11">
        <f t="shared" si="7"/>
        <v>45</v>
      </c>
      <c r="N71" s="11"/>
      <c r="O71" s="11">
        <v>89</v>
      </c>
      <c r="P71" s="11" t="s">
        <v>109</v>
      </c>
      <c r="Q71" s="11">
        <f t="shared" si="8"/>
        <v>38</v>
      </c>
      <c r="R71" s="11"/>
      <c r="S71" s="11">
        <v>101</v>
      </c>
      <c r="T71" s="11" t="s">
        <v>109</v>
      </c>
      <c r="U71" s="11">
        <f t="shared" si="9"/>
        <v>38</v>
      </c>
    </row>
    <row r="72" spans="1:21" x14ac:dyDescent="0.35">
      <c r="A72" t="s">
        <v>104</v>
      </c>
      <c r="B72" s="9">
        <v>45426</v>
      </c>
      <c r="C72" s="11">
        <v>98</v>
      </c>
      <c r="D72" s="11" t="s">
        <v>108</v>
      </c>
      <c r="E72" s="11">
        <f t="shared" si="5"/>
        <v>45</v>
      </c>
      <c r="F72" s="11"/>
      <c r="G72" s="11">
        <v>120</v>
      </c>
      <c r="H72" s="11" t="s">
        <v>109</v>
      </c>
      <c r="I72" s="11">
        <f t="shared" si="6"/>
        <v>38</v>
      </c>
      <c r="J72" s="11"/>
      <c r="K72" s="11">
        <v>80</v>
      </c>
      <c r="L72" s="11" t="s">
        <v>110</v>
      </c>
      <c r="M72" s="11">
        <f t="shared" si="7"/>
        <v>33</v>
      </c>
      <c r="N72" s="11"/>
      <c r="O72" s="11">
        <v>100</v>
      </c>
      <c r="P72" s="11" t="s">
        <v>108</v>
      </c>
      <c r="Q72" s="11">
        <f t="shared" si="8"/>
        <v>45</v>
      </c>
      <c r="R72" s="11"/>
      <c r="S72" s="11">
        <v>100</v>
      </c>
      <c r="T72" s="11" t="s">
        <v>109</v>
      </c>
      <c r="U72" s="11">
        <f t="shared" si="9"/>
        <v>38</v>
      </c>
    </row>
    <row r="73" spans="1:21" x14ac:dyDescent="0.35">
      <c r="A73" t="s">
        <v>105</v>
      </c>
      <c r="B73" s="9">
        <v>45427</v>
      </c>
      <c r="C73" s="11">
        <v>107</v>
      </c>
      <c r="D73" s="11" t="s">
        <v>108</v>
      </c>
      <c r="E73" s="11">
        <f t="shared" si="5"/>
        <v>45</v>
      </c>
      <c r="F73" s="11"/>
      <c r="G73" s="11">
        <v>110</v>
      </c>
      <c r="H73" s="11" t="s">
        <v>108</v>
      </c>
      <c r="I73" s="11">
        <f t="shared" si="6"/>
        <v>45</v>
      </c>
      <c r="J73" s="11"/>
      <c r="K73" s="11">
        <v>93</v>
      </c>
      <c r="L73" s="11" t="s">
        <v>110</v>
      </c>
      <c r="M73" s="11">
        <f t="shared" si="7"/>
        <v>33</v>
      </c>
      <c r="N73" s="11"/>
      <c r="O73" s="11">
        <v>89</v>
      </c>
      <c r="P73" s="11" t="s">
        <v>109</v>
      </c>
      <c r="Q73" s="11">
        <f t="shared" si="8"/>
        <v>38</v>
      </c>
      <c r="R73" s="11"/>
      <c r="S73" s="11">
        <v>87</v>
      </c>
      <c r="T73" s="11" t="s">
        <v>108</v>
      </c>
      <c r="U73" s="11">
        <f t="shared" si="9"/>
        <v>45</v>
      </c>
    </row>
    <row r="74" spans="1:21" x14ac:dyDescent="0.35">
      <c r="A74" t="s">
        <v>100</v>
      </c>
      <c r="B74" s="9">
        <v>45429</v>
      </c>
      <c r="C74" s="11">
        <v>103</v>
      </c>
      <c r="D74" s="11" t="s">
        <v>108</v>
      </c>
      <c r="E74" s="11">
        <f t="shared" si="5"/>
        <v>45</v>
      </c>
      <c r="F74" s="11"/>
      <c r="G74" s="11">
        <v>96</v>
      </c>
      <c r="H74" s="11" t="s">
        <v>108</v>
      </c>
      <c r="I74" s="11">
        <f t="shared" si="6"/>
        <v>45</v>
      </c>
      <c r="J74" s="11"/>
      <c r="K74" s="11">
        <v>90</v>
      </c>
      <c r="L74" s="11" t="s">
        <v>110</v>
      </c>
      <c r="M74" s="11">
        <f t="shared" si="7"/>
        <v>33</v>
      </c>
      <c r="N74" s="11"/>
      <c r="O74" s="11">
        <v>112</v>
      </c>
      <c r="P74" s="11" t="s">
        <v>109</v>
      </c>
      <c r="Q74" s="11">
        <f t="shared" si="8"/>
        <v>38</v>
      </c>
      <c r="R74" s="11"/>
      <c r="S74" s="11">
        <v>102</v>
      </c>
      <c r="T74" s="11" t="s">
        <v>110</v>
      </c>
      <c r="U74" s="11">
        <f t="shared" si="9"/>
        <v>33</v>
      </c>
    </row>
    <row r="75" spans="1:21" x14ac:dyDescent="0.35">
      <c r="A75" t="s">
        <v>101</v>
      </c>
      <c r="B75" s="9">
        <v>45430</v>
      </c>
      <c r="C75" s="11">
        <v>121</v>
      </c>
      <c r="D75" s="11" t="s">
        <v>109</v>
      </c>
      <c r="E75" s="11">
        <f t="shared" si="5"/>
        <v>38</v>
      </c>
      <c r="F75" s="11"/>
      <c r="G75" s="11">
        <v>117</v>
      </c>
      <c r="H75" s="11" t="s">
        <v>110</v>
      </c>
      <c r="I75" s="11">
        <f t="shared" si="6"/>
        <v>33</v>
      </c>
      <c r="J75" s="11"/>
      <c r="K75" s="11">
        <v>102</v>
      </c>
      <c r="L75" s="11" t="s">
        <v>109</v>
      </c>
      <c r="M75" s="11">
        <f t="shared" si="7"/>
        <v>38</v>
      </c>
      <c r="N75" s="11"/>
      <c r="O75" s="11">
        <v>97</v>
      </c>
      <c r="P75" s="11" t="s">
        <v>108</v>
      </c>
      <c r="Q75" s="11">
        <f t="shared" si="8"/>
        <v>45</v>
      </c>
      <c r="R75" s="11"/>
      <c r="S75" s="11">
        <v>79</v>
      </c>
      <c r="T75" s="11" t="s">
        <v>109</v>
      </c>
      <c r="U75" s="11">
        <f t="shared" si="9"/>
        <v>38</v>
      </c>
    </row>
    <row r="76" spans="1:21" x14ac:dyDescent="0.35">
      <c r="A76" t="s">
        <v>102</v>
      </c>
      <c r="B76" s="9">
        <v>45431</v>
      </c>
      <c r="C76" s="11">
        <v>125</v>
      </c>
      <c r="D76" s="11" t="s">
        <v>110</v>
      </c>
      <c r="E76" s="11">
        <f t="shared" si="5"/>
        <v>33</v>
      </c>
      <c r="F76" s="11"/>
      <c r="G76" s="11">
        <v>109</v>
      </c>
      <c r="H76" s="11" t="s">
        <v>109</v>
      </c>
      <c r="I76" s="11">
        <f t="shared" si="6"/>
        <v>38</v>
      </c>
      <c r="J76" s="11"/>
      <c r="K76" s="11">
        <v>89</v>
      </c>
      <c r="L76" s="11" t="s">
        <v>108</v>
      </c>
      <c r="M76" s="11">
        <f t="shared" si="7"/>
        <v>45</v>
      </c>
      <c r="N76" s="11"/>
      <c r="O76" s="11">
        <v>94</v>
      </c>
      <c r="P76" s="11" t="s">
        <v>109</v>
      </c>
      <c r="Q76" s="11">
        <f t="shared" si="8"/>
        <v>38</v>
      </c>
      <c r="R76" s="11"/>
      <c r="S76" s="11">
        <v>98</v>
      </c>
      <c r="T76" s="11" t="s">
        <v>108</v>
      </c>
      <c r="U76" s="11">
        <f t="shared" si="9"/>
        <v>45</v>
      </c>
    </row>
    <row r="77" spans="1:21" x14ac:dyDescent="0.35">
      <c r="A77" t="s">
        <v>103</v>
      </c>
      <c r="B77" s="9">
        <v>45432</v>
      </c>
      <c r="C77" s="11">
        <v>125</v>
      </c>
      <c r="D77" s="11" t="s">
        <v>108</v>
      </c>
      <c r="E77" s="11">
        <f t="shared" si="5"/>
        <v>45</v>
      </c>
      <c r="F77" s="11"/>
      <c r="G77" s="11">
        <v>108</v>
      </c>
      <c r="H77" s="11" t="s">
        <v>110</v>
      </c>
      <c r="I77" s="11">
        <f t="shared" si="6"/>
        <v>33</v>
      </c>
      <c r="J77" s="11"/>
      <c r="K77" s="11">
        <v>90</v>
      </c>
      <c r="L77" s="11" t="s">
        <v>110</v>
      </c>
      <c r="M77" s="11">
        <f t="shared" si="7"/>
        <v>33</v>
      </c>
      <c r="N77" s="11"/>
      <c r="O77" s="11">
        <v>103</v>
      </c>
      <c r="P77" s="11" t="s">
        <v>109</v>
      </c>
      <c r="Q77" s="11">
        <f t="shared" si="8"/>
        <v>38</v>
      </c>
      <c r="R77" s="11"/>
      <c r="S77" s="11">
        <v>87</v>
      </c>
      <c r="T77" s="11" t="s">
        <v>109</v>
      </c>
      <c r="U77" s="11">
        <f t="shared" si="9"/>
        <v>38</v>
      </c>
    </row>
    <row r="78" spans="1:21" x14ac:dyDescent="0.35">
      <c r="A78" t="s">
        <v>104</v>
      </c>
      <c r="B78" s="9">
        <v>45433</v>
      </c>
      <c r="C78" s="11">
        <v>128</v>
      </c>
      <c r="D78" s="11" t="s">
        <v>110</v>
      </c>
      <c r="E78" s="11">
        <f t="shared" si="5"/>
        <v>33</v>
      </c>
      <c r="F78" s="11"/>
      <c r="G78" s="11">
        <v>104</v>
      </c>
      <c r="H78" s="11" t="s">
        <v>109</v>
      </c>
      <c r="I78" s="11">
        <f t="shared" si="6"/>
        <v>38</v>
      </c>
      <c r="J78" s="11"/>
      <c r="K78" s="11">
        <v>100</v>
      </c>
      <c r="L78" s="11" t="s">
        <v>109</v>
      </c>
      <c r="M78" s="11">
        <f t="shared" si="7"/>
        <v>38</v>
      </c>
      <c r="N78" s="11"/>
      <c r="O78" s="11">
        <v>100</v>
      </c>
      <c r="P78" s="11" t="s">
        <v>110</v>
      </c>
      <c r="Q78" s="11">
        <f t="shared" si="8"/>
        <v>33</v>
      </c>
      <c r="R78" s="11"/>
      <c r="S78" s="11">
        <v>89</v>
      </c>
      <c r="T78" s="11" t="s">
        <v>110</v>
      </c>
      <c r="U78" s="11">
        <f t="shared" si="9"/>
        <v>33</v>
      </c>
    </row>
    <row r="79" spans="1:21" x14ac:dyDescent="0.35">
      <c r="A79" t="s">
        <v>105</v>
      </c>
      <c r="B79" s="9">
        <v>45434</v>
      </c>
      <c r="C79" s="11">
        <v>104</v>
      </c>
      <c r="D79" s="11" t="s">
        <v>110</v>
      </c>
      <c r="E79" s="11">
        <f t="shared" si="5"/>
        <v>33</v>
      </c>
      <c r="F79" s="11"/>
      <c r="G79" s="11">
        <v>100</v>
      </c>
      <c r="H79" s="11" t="s">
        <v>108</v>
      </c>
      <c r="I79" s="11">
        <f t="shared" si="6"/>
        <v>45</v>
      </c>
      <c r="J79" s="11"/>
      <c r="K79" s="11">
        <v>80</v>
      </c>
      <c r="L79" s="11" t="s">
        <v>108</v>
      </c>
      <c r="M79" s="11">
        <f t="shared" si="7"/>
        <v>45</v>
      </c>
      <c r="N79" s="11"/>
      <c r="O79" s="11">
        <v>105</v>
      </c>
      <c r="P79" s="11" t="s">
        <v>110</v>
      </c>
      <c r="Q79" s="11">
        <f t="shared" si="8"/>
        <v>33</v>
      </c>
      <c r="R79" s="11"/>
      <c r="S79" s="11">
        <v>101</v>
      </c>
      <c r="T79" s="11" t="s">
        <v>108</v>
      </c>
      <c r="U79" s="11">
        <f t="shared" si="9"/>
        <v>45</v>
      </c>
    </row>
    <row r="80" spans="1:21" x14ac:dyDescent="0.35">
      <c r="A80" t="s">
        <v>100</v>
      </c>
      <c r="B80" s="9">
        <v>45436</v>
      </c>
      <c r="C80" s="11">
        <v>97</v>
      </c>
      <c r="D80" s="11" t="s">
        <v>108</v>
      </c>
      <c r="E80" s="11">
        <f t="shared" si="5"/>
        <v>45</v>
      </c>
      <c r="F80" s="11"/>
      <c r="G80" s="11">
        <v>100</v>
      </c>
      <c r="H80" s="11" t="s">
        <v>109</v>
      </c>
      <c r="I80" s="11">
        <f t="shared" si="6"/>
        <v>38</v>
      </c>
      <c r="J80" s="11"/>
      <c r="K80" s="11">
        <v>105</v>
      </c>
      <c r="L80" s="11" t="s">
        <v>109</v>
      </c>
      <c r="M80" s="11">
        <f t="shared" si="7"/>
        <v>38</v>
      </c>
      <c r="N80" s="11"/>
      <c r="O80" s="11">
        <v>105</v>
      </c>
      <c r="P80" s="11" t="s">
        <v>108</v>
      </c>
      <c r="Q80" s="11">
        <f t="shared" si="8"/>
        <v>45</v>
      </c>
      <c r="R80" s="11"/>
      <c r="S80" s="11">
        <v>75</v>
      </c>
      <c r="T80" s="11" t="s">
        <v>108</v>
      </c>
      <c r="U80" s="11">
        <f t="shared" si="9"/>
        <v>45</v>
      </c>
    </row>
    <row r="81" spans="1:21" x14ac:dyDescent="0.35">
      <c r="A81" t="s">
        <v>101</v>
      </c>
      <c r="B81" s="9">
        <v>45437</v>
      </c>
      <c r="C81" s="11">
        <v>106</v>
      </c>
      <c r="D81" s="11" t="s">
        <v>110</v>
      </c>
      <c r="E81" s="11">
        <f t="shared" si="5"/>
        <v>33</v>
      </c>
      <c r="F81" s="11"/>
      <c r="G81" s="11">
        <v>125</v>
      </c>
      <c r="H81" s="11" t="s">
        <v>109</v>
      </c>
      <c r="I81" s="11">
        <f t="shared" si="6"/>
        <v>38</v>
      </c>
      <c r="J81" s="11"/>
      <c r="K81" s="11">
        <v>112</v>
      </c>
      <c r="L81" s="11" t="s">
        <v>108</v>
      </c>
      <c r="M81" s="11">
        <f t="shared" si="7"/>
        <v>45</v>
      </c>
      <c r="N81" s="11"/>
      <c r="O81" s="11">
        <v>87</v>
      </c>
      <c r="P81" s="11" t="s">
        <v>109</v>
      </c>
      <c r="Q81" s="11">
        <f t="shared" si="8"/>
        <v>38</v>
      </c>
      <c r="R81" s="11"/>
      <c r="S81" s="11">
        <v>80</v>
      </c>
      <c r="T81" s="11" t="s">
        <v>109</v>
      </c>
      <c r="U81" s="11">
        <f t="shared" si="9"/>
        <v>38</v>
      </c>
    </row>
    <row r="82" spans="1:21" x14ac:dyDescent="0.35">
      <c r="A82" t="s">
        <v>102</v>
      </c>
      <c r="B82" s="9">
        <v>45438</v>
      </c>
      <c r="C82" s="11">
        <v>128</v>
      </c>
      <c r="D82" s="11" t="s">
        <v>108</v>
      </c>
      <c r="E82" s="11">
        <f t="shared" si="5"/>
        <v>45</v>
      </c>
      <c r="F82" s="11"/>
      <c r="G82" s="11">
        <v>100</v>
      </c>
      <c r="H82" s="11" t="s">
        <v>108</v>
      </c>
      <c r="I82" s="11">
        <f t="shared" si="6"/>
        <v>45</v>
      </c>
      <c r="J82" s="11"/>
      <c r="K82" s="11">
        <v>103</v>
      </c>
      <c r="L82" s="11" t="s">
        <v>109</v>
      </c>
      <c r="M82" s="11">
        <f t="shared" si="7"/>
        <v>38</v>
      </c>
      <c r="N82" s="11"/>
      <c r="O82" s="11">
        <v>95</v>
      </c>
      <c r="P82" s="11" t="s">
        <v>108</v>
      </c>
      <c r="Q82" s="11">
        <f t="shared" si="8"/>
        <v>45</v>
      </c>
      <c r="R82" s="11"/>
      <c r="S82" s="11">
        <v>94</v>
      </c>
      <c r="T82" s="11" t="s">
        <v>110</v>
      </c>
      <c r="U82" s="11">
        <f t="shared" si="9"/>
        <v>33</v>
      </c>
    </row>
    <row r="83" spans="1:21" x14ac:dyDescent="0.35">
      <c r="A83" t="s">
        <v>103</v>
      </c>
      <c r="B83" s="9">
        <v>45439</v>
      </c>
      <c r="C83" s="11">
        <v>107</v>
      </c>
      <c r="D83" s="11" t="s">
        <v>109</v>
      </c>
      <c r="E83" s="11">
        <f t="shared" si="5"/>
        <v>38</v>
      </c>
      <c r="F83" s="11"/>
      <c r="G83" s="11">
        <v>89</v>
      </c>
      <c r="H83" s="11" t="s">
        <v>108</v>
      </c>
      <c r="I83" s="11">
        <f t="shared" si="6"/>
        <v>45</v>
      </c>
      <c r="J83" s="11"/>
      <c r="K83" s="11">
        <v>108</v>
      </c>
      <c r="L83" s="11" t="s">
        <v>110</v>
      </c>
      <c r="M83" s="11">
        <f t="shared" si="7"/>
        <v>33</v>
      </c>
      <c r="N83" s="11"/>
      <c r="O83" s="11">
        <v>120</v>
      </c>
      <c r="P83" s="11" t="s">
        <v>109</v>
      </c>
      <c r="Q83" s="11">
        <f t="shared" si="8"/>
        <v>38</v>
      </c>
      <c r="R83" s="11"/>
      <c r="S83" s="11">
        <v>98</v>
      </c>
      <c r="T83" s="11" t="s">
        <v>109</v>
      </c>
      <c r="U83" s="11">
        <f t="shared" si="9"/>
        <v>38</v>
      </c>
    </row>
    <row r="84" spans="1:21" x14ac:dyDescent="0.35">
      <c r="A84" t="s">
        <v>104</v>
      </c>
      <c r="B84" s="9">
        <v>45440</v>
      </c>
      <c r="C84" s="11">
        <v>109</v>
      </c>
      <c r="D84" s="11" t="s">
        <v>110</v>
      </c>
      <c r="E84" s="11">
        <f t="shared" si="5"/>
        <v>33</v>
      </c>
      <c r="F84" s="11"/>
      <c r="G84" s="11">
        <v>90</v>
      </c>
      <c r="H84" s="11" t="s">
        <v>109</v>
      </c>
      <c r="I84" s="11">
        <f t="shared" si="6"/>
        <v>38</v>
      </c>
      <c r="J84" s="11"/>
      <c r="K84" s="11">
        <v>100</v>
      </c>
      <c r="L84" s="11" t="s">
        <v>108</v>
      </c>
      <c r="M84" s="11">
        <f t="shared" si="7"/>
        <v>45</v>
      </c>
      <c r="N84" s="11"/>
      <c r="O84" s="11">
        <v>95</v>
      </c>
      <c r="P84" s="11" t="s">
        <v>108</v>
      </c>
      <c r="Q84" s="11">
        <f t="shared" si="8"/>
        <v>45</v>
      </c>
      <c r="R84" s="11"/>
      <c r="S84" s="11">
        <v>94</v>
      </c>
      <c r="T84" s="11" t="s">
        <v>108</v>
      </c>
      <c r="U84" s="11">
        <f t="shared" si="9"/>
        <v>45</v>
      </c>
    </row>
    <row r="85" spans="1:21" x14ac:dyDescent="0.35">
      <c r="A85" t="s">
        <v>105</v>
      </c>
      <c r="B85" s="9">
        <v>45441</v>
      </c>
      <c r="C85" s="11">
        <v>132</v>
      </c>
      <c r="D85" s="11" t="s">
        <v>108</v>
      </c>
      <c r="E85" s="11">
        <f t="shared" si="5"/>
        <v>45</v>
      </c>
      <c r="F85" s="11"/>
      <c r="G85" s="11">
        <v>85</v>
      </c>
      <c r="H85" s="11" t="s">
        <v>109</v>
      </c>
      <c r="I85" s="11">
        <f t="shared" si="6"/>
        <v>38</v>
      </c>
      <c r="J85" s="11"/>
      <c r="K85" s="11">
        <v>87</v>
      </c>
      <c r="L85" s="11" t="s">
        <v>110</v>
      </c>
      <c r="M85" s="11">
        <f t="shared" si="7"/>
        <v>33</v>
      </c>
      <c r="N85" s="11"/>
      <c r="O85" s="11">
        <v>90</v>
      </c>
      <c r="P85" s="11" t="s">
        <v>109</v>
      </c>
      <c r="Q85" s="11">
        <f t="shared" si="8"/>
        <v>38</v>
      </c>
      <c r="R85" s="11"/>
      <c r="S85" s="11">
        <v>78</v>
      </c>
      <c r="T85" s="11" t="s">
        <v>110</v>
      </c>
      <c r="U85" s="11">
        <f t="shared" si="9"/>
        <v>33</v>
      </c>
    </row>
    <row r="86" spans="1:21" x14ac:dyDescent="0.35">
      <c r="A86" t="s">
        <v>100</v>
      </c>
      <c r="B86" s="9">
        <v>45443</v>
      </c>
      <c r="C86" s="11">
        <v>124</v>
      </c>
      <c r="D86" s="11" t="s">
        <v>110</v>
      </c>
      <c r="E86" s="11">
        <f t="shared" si="5"/>
        <v>33</v>
      </c>
      <c r="F86" s="11"/>
      <c r="G86" s="11">
        <v>102</v>
      </c>
      <c r="H86" s="11" t="s">
        <v>109</v>
      </c>
      <c r="I86" s="11">
        <f t="shared" si="6"/>
        <v>38</v>
      </c>
      <c r="J86" s="11"/>
      <c r="K86" s="11">
        <v>89</v>
      </c>
      <c r="L86" s="11" t="s">
        <v>109</v>
      </c>
      <c r="M86" s="11">
        <f t="shared" si="7"/>
        <v>38</v>
      </c>
      <c r="N86" s="11"/>
      <c r="O86" s="11">
        <v>107</v>
      </c>
      <c r="P86" s="11" t="s">
        <v>108</v>
      </c>
      <c r="Q86" s="11">
        <f t="shared" si="8"/>
        <v>45</v>
      </c>
      <c r="R86" s="11"/>
      <c r="S86" s="11">
        <v>98</v>
      </c>
      <c r="T86" s="11" t="s">
        <v>109</v>
      </c>
      <c r="U86" s="11">
        <f t="shared" si="9"/>
        <v>38</v>
      </c>
    </row>
    <row r="87" spans="1:21" x14ac:dyDescent="0.35">
      <c r="A87" t="s">
        <v>101</v>
      </c>
      <c r="B87" s="9">
        <v>45444</v>
      </c>
      <c r="C87" s="11">
        <v>103</v>
      </c>
      <c r="D87" s="11" t="s">
        <v>108</v>
      </c>
      <c r="E87" s="11">
        <f t="shared" si="5"/>
        <v>45</v>
      </c>
      <c r="F87" s="11"/>
      <c r="G87" s="11">
        <v>96</v>
      </c>
      <c r="H87" s="11" t="s">
        <v>108</v>
      </c>
      <c r="I87" s="11">
        <f t="shared" si="6"/>
        <v>45</v>
      </c>
      <c r="J87" s="11"/>
      <c r="K87" s="11">
        <v>90</v>
      </c>
      <c r="L87" s="11" t="s">
        <v>110</v>
      </c>
      <c r="M87" s="11">
        <f t="shared" si="7"/>
        <v>33</v>
      </c>
      <c r="N87" s="11"/>
      <c r="O87" s="11">
        <v>112</v>
      </c>
      <c r="P87" s="11" t="s">
        <v>109</v>
      </c>
      <c r="Q87" s="11">
        <f t="shared" si="8"/>
        <v>38</v>
      </c>
      <c r="R87" s="11"/>
      <c r="S87" s="11">
        <v>102</v>
      </c>
      <c r="T87" s="11" t="s">
        <v>110</v>
      </c>
      <c r="U87" s="11">
        <f t="shared" si="9"/>
        <v>33</v>
      </c>
    </row>
    <row r="88" spans="1:21" x14ac:dyDescent="0.35">
      <c r="C88" s="11">
        <f>SUM(C8:C87)</f>
        <v>8823</v>
      </c>
      <c r="D88" s="11"/>
      <c r="E88" s="11">
        <f>AVERAGE(E8:E87)</f>
        <v>38.924999999999997</v>
      </c>
      <c r="F88" s="11"/>
      <c r="G88" s="11">
        <f>SUM(G8:G87)</f>
        <v>7938</v>
      </c>
      <c r="H88" s="11"/>
      <c r="I88" s="11">
        <f>AVERAGE(I8:I87)</f>
        <v>38.875</v>
      </c>
      <c r="J88" s="11"/>
      <c r="K88" s="11">
        <f>SUM(K8:K87)</f>
        <v>8090</v>
      </c>
      <c r="L88" s="11"/>
      <c r="M88" s="11">
        <f>AVERAGE(M8:M87)</f>
        <v>38.862499999999997</v>
      </c>
      <c r="N88" s="11"/>
      <c r="O88" s="11">
        <f>SUM(O8:O87)</f>
        <v>7753</v>
      </c>
      <c r="P88" s="11"/>
      <c r="Q88" s="11">
        <f>AVERAGE(Q8:Q87)</f>
        <v>39.087499999999999</v>
      </c>
      <c r="R88" s="11"/>
      <c r="S88" s="11">
        <f>SUM(S8:S87)</f>
        <v>7480</v>
      </c>
      <c r="T88" s="11"/>
      <c r="U88" s="11">
        <f>AVERAGE(U8:U87)</f>
        <v>39.85</v>
      </c>
    </row>
    <row r="89" spans="1:21" x14ac:dyDescent="0.35">
      <c r="C89">
        <f>AVERAGE(C8:C87)</f>
        <v>110.28749999999999</v>
      </c>
      <c r="G89">
        <f>AVERAGE(G8:G87)</f>
        <v>99.224999999999994</v>
      </c>
      <c r="K89">
        <f>AVERAGE(K8:K87)</f>
        <v>101.125</v>
      </c>
      <c r="O89">
        <f>AVERAGE(O8:O87)</f>
        <v>96.912499999999994</v>
      </c>
      <c r="S89">
        <f>AVERAGE(S8:S87)</f>
        <v>93.5</v>
      </c>
    </row>
  </sheetData>
  <mergeCells count="5">
    <mergeCell ref="C6:E6"/>
    <mergeCell ref="G6:I6"/>
    <mergeCell ref="K6:M6"/>
    <mergeCell ref="O6:Q6"/>
    <mergeCell ref="S6:U6"/>
  </mergeCells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A08E-96D4-4BEE-961F-0BE93C92C506}">
  <dimension ref="A1:O19"/>
  <sheetViews>
    <sheetView workbookViewId="0">
      <selection activeCell="Q5" sqref="Q5"/>
    </sheetView>
  </sheetViews>
  <sheetFormatPr defaultRowHeight="14.5" x14ac:dyDescent="0.35"/>
  <cols>
    <col min="1" max="1" width="16.81640625" customWidth="1"/>
    <col min="15" max="15" width="18.08984375" customWidth="1"/>
  </cols>
  <sheetData>
    <row r="1" spans="1:15" x14ac:dyDescent="0.35">
      <c r="A1" t="s">
        <v>9</v>
      </c>
      <c r="B1">
        <v>2770</v>
      </c>
      <c r="C1">
        <v>2770</v>
      </c>
      <c r="D1">
        <v>2825</v>
      </c>
      <c r="E1">
        <v>2400</v>
      </c>
      <c r="F1">
        <v>2790</v>
      </c>
      <c r="G1">
        <v>2860</v>
      </c>
      <c r="H1">
        <v>2840</v>
      </c>
      <c r="I1">
        <v>2715</v>
      </c>
      <c r="J1">
        <v>2668</v>
      </c>
      <c r="K1">
        <v>2780</v>
      </c>
      <c r="L1">
        <v>2830</v>
      </c>
      <c r="M1">
        <v>2850</v>
      </c>
      <c r="N1">
        <v>2950</v>
      </c>
      <c r="O1">
        <f>SUM(B1:N1)</f>
        <v>36048</v>
      </c>
    </row>
    <row r="2" spans="1:15" x14ac:dyDescent="0.35">
      <c r="A2" t="s">
        <v>10</v>
      </c>
      <c r="B2">
        <v>2237</v>
      </c>
      <c r="C2">
        <v>2290</v>
      </c>
      <c r="D2">
        <v>2330</v>
      </c>
      <c r="E2">
        <v>1940</v>
      </c>
      <c r="F2">
        <v>2283</v>
      </c>
      <c r="G2">
        <v>2326</v>
      </c>
      <c r="H2">
        <v>2277</v>
      </c>
      <c r="I2">
        <v>2272</v>
      </c>
      <c r="J2">
        <v>2140</v>
      </c>
      <c r="K2">
        <v>2142</v>
      </c>
      <c r="L2">
        <v>2225</v>
      </c>
      <c r="M2">
        <v>2250</v>
      </c>
      <c r="N2">
        <v>2300</v>
      </c>
      <c r="O2">
        <f t="shared" ref="O2:O18" si="0">SUM(B2:N2)</f>
        <v>29012</v>
      </c>
    </row>
    <row r="3" spans="1:15" x14ac:dyDescent="0.35">
      <c r="A3" t="s">
        <v>11</v>
      </c>
      <c r="B3">
        <v>1418</v>
      </c>
      <c r="C3">
        <v>1441</v>
      </c>
      <c r="D3">
        <v>1280</v>
      </c>
      <c r="E3">
        <v>1280</v>
      </c>
      <c r="F3">
        <v>1436</v>
      </c>
      <c r="G3">
        <v>1450</v>
      </c>
      <c r="H3">
        <v>1560</v>
      </c>
      <c r="I3">
        <v>1500</v>
      </c>
      <c r="J3">
        <v>1560</v>
      </c>
      <c r="K3">
        <v>1550</v>
      </c>
      <c r="L3">
        <v>1530</v>
      </c>
      <c r="M3">
        <v>1580</v>
      </c>
      <c r="N3">
        <v>1400</v>
      </c>
      <c r="O3">
        <f t="shared" si="0"/>
        <v>18985</v>
      </c>
    </row>
    <row r="4" spans="1:15" x14ac:dyDescent="0.35">
      <c r="A4" t="s">
        <v>12</v>
      </c>
      <c r="B4">
        <v>1148</v>
      </c>
      <c r="C4">
        <v>1180</v>
      </c>
      <c r="D4">
        <v>1345</v>
      </c>
      <c r="E4">
        <v>1130</v>
      </c>
      <c r="F4">
        <v>1180</v>
      </c>
      <c r="G4">
        <v>1200</v>
      </c>
      <c r="H4">
        <v>1220</v>
      </c>
      <c r="I4">
        <v>1250</v>
      </c>
      <c r="J4">
        <v>1180</v>
      </c>
      <c r="K4">
        <v>1196</v>
      </c>
      <c r="L4">
        <v>1400</v>
      </c>
      <c r="M4">
        <v>1430</v>
      </c>
      <c r="N4">
        <v>1430</v>
      </c>
      <c r="O4">
        <f t="shared" si="0"/>
        <v>16289</v>
      </c>
    </row>
    <row r="5" spans="1:15" x14ac:dyDescent="0.35">
      <c r="A5" t="s">
        <v>41</v>
      </c>
      <c r="B5">
        <v>640</v>
      </c>
      <c r="C5">
        <v>570</v>
      </c>
      <c r="D5">
        <v>629</v>
      </c>
      <c r="E5">
        <v>695</v>
      </c>
      <c r="F5">
        <v>565</v>
      </c>
      <c r="G5">
        <v>560</v>
      </c>
      <c r="H5">
        <v>540</v>
      </c>
      <c r="I5">
        <v>490</v>
      </c>
      <c r="J5">
        <v>520</v>
      </c>
      <c r="K5">
        <v>510</v>
      </c>
      <c r="L5">
        <v>490</v>
      </c>
      <c r="M5">
        <v>485</v>
      </c>
      <c r="N5">
        <v>540</v>
      </c>
      <c r="O5">
        <f t="shared" si="0"/>
        <v>7234</v>
      </c>
    </row>
    <row r="6" spans="1:15" x14ac:dyDescent="0.35">
      <c r="A6" t="s">
        <v>92</v>
      </c>
      <c r="B6">
        <v>329</v>
      </c>
      <c r="C6">
        <v>239</v>
      </c>
      <c r="D6">
        <v>248</v>
      </c>
      <c r="E6">
        <v>275</v>
      </c>
      <c r="F6">
        <v>133</v>
      </c>
      <c r="G6">
        <v>229</v>
      </c>
      <c r="H6">
        <v>309</v>
      </c>
      <c r="I6">
        <v>230</v>
      </c>
      <c r="J6">
        <v>190</v>
      </c>
      <c r="K6">
        <v>273</v>
      </c>
      <c r="L6">
        <v>180</v>
      </c>
      <c r="M6">
        <v>372</v>
      </c>
      <c r="N6">
        <v>379</v>
      </c>
      <c r="O6">
        <f t="shared" si="0"/>
        <v>3386</v>
      </c>
    </row>
    <row r="7" spans="1:15" x14ac:dyDescent="0.35">
      <c r="A7" t="s">
        <v>13</v>
      </c>
      <c r="B7">
        <v>621</v>
      </c>
      <c r="C7">
        <v>632</v>
      </c>
      <c r="D7">
        <v>637</v>
      </c>
      <c r="E7">
        <v>680</v>
      </c>
      <c r="F7">
        <v>602</v>
      </c>
      <c r="G7">
        <v>570</v>
      </c>
      <c r="H7">
        <v>570</v>
      </c>
      <c r="I7">
        <v>590</v>
      </c>
      <c r="J7">
        <v>600</v>
      </c>
      <c r="K7">
        <v>560</v>
      </c>
      <c r="L7">
        <v>560</v>
      </c>
      <c r="M7">
        <v>600</v>
      </c>
      <c r="N7">
        <v>580</v>
      </c>
      <c r="O7">
        <f t="shared" si="0"/>
        <v>7802</v>
      </c>
    </row>
    <row r="8" spans="1:15" x14ac:dyDescent="0.35">
      <c r="A8" t="s">
        <v>14</v>
      </c>
      <c r="B8">
        <v>564</v>
      </c>
      <c r="C8">
        <v>555</v>
      </c>
      <c r="D8">
        <v>670</v>
      </c>
      <c r="E8">
        <v>570</v>
      </c>
      <c r="F8">
        <v>550</v>
      </c>
      <c r="G8">
        <v>565</v>
      </c>
      <c r="H8">
        <v>540</v>
      </c>
      <c r="I8">
        <v>590</v>
      </c>
      <c r="J8">
        <v>600</v>
      </c>
      <c r="K8">
        <v>600</v>
      </c>
      <c r="L8">
        <v>600</v>
      </c>
      <c r="M8">
        <v>515</v>
      </c>
      <c r="N8">
        <v>600</v>
      </c>
      <c r="O8">
        <f t="shared" si="0"/>
        <v>7519</v>
      </c>
    </row>
    <row r="9" spans="1:15" x14ac:dyDescent="0.35">
      <c r="A9" t="s">
        <v>15</v>
      </c>
      <c r="B9">
        <v>577</v>
      </c>
      <c r="C9">
        <v>575</v>
      </c>
      <c r="D9">
        <v>653</v>
      </c>
      <c r="E9">
        <v>600</v>
      </c>
      <c r="F9">
        <v>525</v>
      </c>
      <c r="G9">
        <v>520</v>
      </c>
      <c r="H9">
        <v>570</v>
      </c>
      <c r="I9">
        <v>500</v>
      </c>
      <c r="J9">
        <v>490</v>
      </c>
      <c r="K9">
        <v>480</v>
      </c>
      <c r="L9">
        <v>480</v>
      </c>
      <c r="M9">
        <v>470</v>
      </c>
      <c r="N9">
        <v>480</v>
      </c>
      <c r="O9">
        <f t="shared" si="0"/>
        <v>6920</v>
      </c>
    </row>
    <row r="10" spans="1:15" x14ac:dyDescent="0.35">
      <c r="A10" t="s">
        <v>16</v>
      </c>
      <c r="B10">
        <v>621</v>
      </c>
      <c r="C10">
        <v>612</v>
      </c>
      <c r="D10">
        <v>590</v>
      </c>
      <c r="E10">
        <v>680</v>
      </c>
      <c r="F10">
        <v>460</v>
      </c>
      <c r="G10">
        <v>350</v>
      </c>
      <c r="H10">
        <v>355</v>
      </c>
      <c r="I10">
        <v>360</v>
      </c>
      <c r="J10">
        <v>343</v>
      </c>
      <c r="K10">
        <v>360</v>
      </c>
      <c r="L10">
        <v>310</v>
      </c>
      <c r="M10">
        <v>370</v>
      </c>
      <c r="N10">
        <v>300</v>
      </c>
      <c r="O10">
        <f t="shared" si="0"/>
        <v>5711</v>
      </c>
    </row>
    <row r="11" spans="1:15" x14ac:dyDescent="0.35">
      <c r="A11" t="s">
        <v>21</v>
      </c>
      <c r="B11">
        <v>598</v>
      </c>
      <c r="C11">
        <v>630</v>
      </c>
      <c r="D11">
        <v>625</v>
      </c>
      <c r="E11">
        <v>601</v>
      </c>
      <c r="F11">
        <v>565</v>
      </c>
      <c r="G11">
        <v>580</v>
      </c>
      <c r="H11">
        <v>585</v>
      </c>
      <c r="I11">
        <v>580</v>
      </c>
      <c r="J11">
        <v>572</v>
      </c>
      <c r="K11">
        <v>622</v>
      </c>
      <c r="L11">
        <v>585</v>
      </c>
      <c r="M11">
        <v>600</v>
      </c>
      <c r="N11">
        <v>580</v>
      </c>
      <c r="O11">
        <f t="shared" si="0"/>
        <v>7723</v>
      </c>
    </row>
    <row r="12" spans="1:15" x14ac:dyDescent="0.35">
      <c r="A12" t="s">
        <v>91</v>
      </c>
      <c r="B12">
        <v>311</v>
      </c>
      <c r="C12">
        <v>325</v>
      </c>
      <c r="D12">
        <v>359</v>
      </c>
      <c r="E12">
        <v>225</v>
      </c>
      <c r="F12">
        <v>230</v>
      </c>
      <c r="G12">
        <v>270</v>
      </c>
      <c r="H12">
        <v>242</v>
      </c>
      <c r="I12">
        <v>200</v>
      </c>
      <c r="J12">
        <v>50</v>
      </c>
      <c r="K12">
        <v>286</v>
      </c>
      <c r="L12">
        <v>270</v>
      </c>
      <c r="M12">
        <v>365</v>
      </c>
      <c r="N12">
        <v>302</v>
      </c>
      <c r="O12">
        <f t="shared" si="0"/>
        <v>3435</v>
      </c>
    </row>
    <row r="13" spans="1:15" x14ac:dyDescent="0.35">
      <c r="A13" t="s">
        <v>17</v>
      </c>
      <c r="B13">
        <v>577</v>
      </c>
      <c r="C13">
        <v>586</v>
      </c>
      <c r="D13">
        <v>530</v>
      </c>
      <c r="E13">
        <v>627</v>
      </c>
      <c r="F13">
        <v>560</v>
      </c>
      <c r="G13">
        <v>580</v>
      </c>
      <c r="H13">
        <v>570</v>
      </c>
      <c r="I13">
        <v>540</v>
      </c>
      <c r="J13">
        <v>560</v>
      </c>
      <c r="K13">
        <v>542</v>
      </c>
      <c r="L13">
        <v>590</v>
      </c>
      <c r="M13">
        <v>515</v>
      </c>
      <c r="N13">
        <v>580</v>
      </c>
      <c r="O13">
        <f t="shared" si="0"/>
        <v>7357</v>
      </c>
    </row>
    <row r="14" spans="1:15" x14ac:dyDescent="0.35">
      <c r="A14" t="s">
        <v>90</v>
      </c>
      <c r="B14">
        <v>380</v>
      </c>
      <c r="C14">
        <v>257</v>
      </c>
      <c r="D14">
        <v>345</v>
      </c>
      <c r="E14">
        <v>205</v>
      </c>
      <c r="F14">
        <v>220</v>
      </c>
      <c r="G14">
        <v>257</v>
      </c>
      <c r="H14">
        <v>230</v>
      </c>
      <c r="I14">
        <v>300</v>
      </c>
      <c r="J14">
        <v>293</v>
      </c>
      <c r="K14">
        <v>296</v>
      </c>
      <c r="L14">
        <v>315</v>
      </c>
      <c r="M14">
        <v>287</v>
      </c>
      <c r="N14">
        <v>325</v>
      </c>
      <c r="O14">
        <f t="shared" si="0"/>
        <v>3710</v>
      </c>
    </row>
    <row r="15" spans="1:15" x14ac:dyDescent="0.35">
      <c r="A15" t="s">
        <v>18</v>
      </c>
      <c r="B15">
        <v>595</v>
      </c>
      <c r="C15">
        <v>588</v>
      </c>
      <c r="D15">
        <v>610</v>
      </c>
      <c r="E15">
        <v>593</v>
      </c>
      <c r="F15">
        <v>580</v>
      </c>
      <c r="G15">
        <v>560</v>
      </c>
      <c r="H15">
        <v>594</v>
      </c>
      <c r="I15">
        <v>567</v>
      </c>
      <c r="J15">
        <v>593</v>
      </c>
      <c r="K15">
        <v>537</v>
      </c>
      <c r="L15">
        <v>590</v>
      </c>
      <c r="M15">
        <v>600</v>
      </c>
      <c r="N15">
        <v>600</v>
      </c>
      <c r="O15">
        <f t="shared" si="0"/>
        <v>7607</v>
      </c>
    </row>
    <row r="16" spans="1:15" x14ac:dyDescent="0.35">
      <c r="A16" t="s">
        <v>19</v>
      </c>
      <c r="B16">
        <v>76</v>
      </c>
      <c r="C16">
        <v>80</v>
      </c>
      <c r="D16">
        <v>72</v>
      </c>
      <c r="E16">
        <v>87</v>
      </c>
      <c r="F16">
        <v>72</v>
      </c>
      <c r="G16">
        <v>60</v>
      </c>
      <c r="H16">
        <v>70</v>
      </c>
      <c r="I16">
        <v>73</v>
      </c>
      <c r="J16">
        <v>69</v>
      </c>
      <c r="K16">
        <v>65</v>
      </c>
      <c r="L16">
        <v>63</v>
      </c>
      <c r="M16">
        <v>70</v>
      </c>
      <c r="N16">
        <v>65</v>
      </c>
      <c r="O16">
        <f t="shared" si="0"/>
        <v>922</v>
      </c>
    </row>
    <row r="17" spans="1:15" x14ac:dyDescent="0.35">
      <c r="A17" t="s">
        <v>20</v>
      </c>
      <c r="B17">
        <v>102</v>
      </c>
      <c r="C17">
        <v>105</v>
      </c>
      <c r="D17">
        <v>97</v>
      </c>
      <c r="E17">
        <v>98</v>
      </c>
      <c r="F17">
        <v>94</v>
      </c>
      <c r="G17">
        <v>90</v>
      </c>
      <c r="H17">
        <v>98</v>
      </c>
      <c r="I17">
        <v>96</v>
      </c>
      <c r="J17">
        <v>95</v>
      </c>
      <c r="K17">
        <v>98</v>
      </c>
      <c r="L17">
        <v>99</v>
      </c>
      <c r="M17">
        <v>101</v>
      </c>
      <c r="N17">
        <v>100</v>
      </c>
      <c r="O17">
        <f t="shared" si="0"/>
        <v>1273</v>
      </c>
    </row>
    <row r="18" spans="1:15" x14ac:dyDescent="0.35">
      <c r="A18" t="s">
        <v>89</v>
      </c>
      <c r="B18">
        <v>302</v>
      </c>
      <c r="C18">
        <v>268</v>
      </c>
      <c r="D18">
        <v>183</v>
      </c>
      <c r="E18">
        <v>250</v>
      </c>
      <c r="F18">
        <v>150</v>
      </c>
      <c r="G18">
        <v>281</v>
      </c>
      <c r="H18">
        <v>227</v>
      </c>
      <c r="I18">
        <v>222</v>
      </c>
      <c r="J18">
        <v>227</v>
      </c>
      <c r="K18">
        <v>295</v>
      </c>
      <c r="L18">
        <v>240</v>
      </c>
      <c r="M18">
        <v>210</v>
      </c>
      <c r="N18">
        <v>405</v>
      </c>
      <c r="O18">
        <f t="shared" si="0"/>
        <v>3260</v>
      </c>
    </row>
    <row r="19" spans="1:15" x14ac:dyDescent="0.35">
      <c r="B19" t="s">
        <v>208</v>
      </c>
      <c r="C19" t="s">
        <v>209</v>
      </c>
      <c r="D19" t="s">
        <v>210</v>
      </c>
      <c r="E19" t="s">
        <v>211</v>
      </c>
      <c r="F19" t="s">
        <v>212</v>
      </c>
      <c r="G19" t="s">
        <v>213</v>
      </c>
      <c r="H19" t="s">
        <v>214</v>
      </c>
      <c r="I19" t="s">
        <v>215</v>
      </c>
      <c r="J19" t="s">
        <v>216</v>
      </c>
      <c r="K19" t="s">
        <v>217</v>
      </c>
      <c r="L19" t="s">
        <v>218</v>
      </c>
      <c r="M19" t="s">
        <v>219</v>
      </c>
      <c r="N19" t="s">
        <v>207</v>
      </c>
      <c r="O19" t="s">
        <v>130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77A8-7E8E-401C-A5C4-735F821C3D33}">
  <dimension ref="A1:G20"/>
  <sheetViews>
    <sheetView zoomScale="88" workbookViewId="0">
      <selection activeCell="D17" sqref="D17"/>
    </sheetView>
  </sheetViews>
  <sheetFormatPr defaultRowHeight="14.5" x14ac:dyDescent="0.35"/>
  <cols>
    <col min="1" max="1" width="17.7265625" customWidth="1"/>
    <col min="4" max="4" width="10.36328125" bestFit="1" customWidth="1"/>
    <col min="5" max="5" width="12.453125" customWidth="1"/>
    <col min="6" max="6" width="12.08984375" customWidth="1"/>
    <col min="7" max="7" width="22.7265625" customWidth="1"/>
  </cols>
  <sheetData>
    <row r="1" spans="1:7" ht="35.5" customHeight="1" x14ac:dyDescent="0.35">
      <c r="A1" s="5" t="s">
        <v>0</v>
      </c>
      <c r="B1" s="5" t="s">
        <v>129</v>
      </c>
      <c r="C1" s="5" t="s">
        <v>134</v>
      </c>
      <c r="D1" s="5" t="s">
        <v>160</v>
      </c>
      <c r="E1" s="5" t="s">
        <v>175</v>
      </c>
      <c r="F1" s="5" t="s">
        <v>176</v>
      </c>
      <c r="G1" s="5" t="s">
        <v>177</v>
      </c>
    </row>
    <row r="2" spans="1:7" x14ac:dyDescent="0.35">
      <c r="A2" t="s">
        <v>9</v>
      </c>
      <c r="B2" s="7">
        <v>10</v>
      </c>
      <c r="C2" s="7">
        <v>35816</v>
      </c>
      <c r="D2" s="8">
        <f t="shared" ref="D2:D19" si="0">(C2*B2)</f>
        <v>358160</v>
      </c>
      <c r="E2" s="8">
        <f>D2</f>
        <v>358160</v>
      </c>
      <c r="F2" s="16">
        <f>D2/$E$19</f>
        <v>0.20083555350936858</v>
      </c>
      <c r="G2" s="17">
        <f>F2</f>
        <v>0.20083555350936858</v>
      </c>
    </row>
    <row r="3" spans="1:7" x14ac:dyDescent="0.35">
      <c r="A3" t="s">
        <v>10</v>
      </c>
      <c r="B3" s="7">
        <v>10</v>
      </c>
      <c r="C3" s="7">
        <v>28853</v>
      </c>
      <c r="D3" s="8">
        <f t="shared" si="0"/>
        <v>288530</v>
      </c>
      <c r="E3" s="8">
        <f>E2+D3</f>
        <v>646690</v>
      </c>
      <c r="F3" s="16">
        <f t="shared" ref="F3:F19" si="1">D3/$E$19</f>
        <v>0.16179104940266395</v>
      </c>
      <c r="G3" s="17">
        <f>G2+F3</f>
        <v>0.36262660291203253</v>
      </c>
    </row>
    <row r="4" spans="1:7" x14ac:dyDescent="0.35">
      <c r="A4" t="s">
        <v>11</v>
      </c>
      <c r="B4" s="7">
        <v>10</v>
      </c>
      <c r="C4" s="7">
        <v>18851</v>
      </c>
      <c r="D4" s="8">
        <f t="shared" si="0"/>
        <v>188510</v>
      </c>
      <c r="E4" s="8">
        <f t="shared" ref="E4:E19" si="2">E3+D4</f>
        <v>835200</v>
      </c>
      <c r="F4" s="16">
        <f t="shared" si="1"/>
        <v>0.10570557904861255</v>
      </c>
      <c r="G4" s="17">
        <f t="shared" ref="G4:G19" si="3">G3+F4</f>
        <v>0.46833218196064508</v>
      </c>
    </row>
    <row r="5" spans="1:7" x14ac:dyDescent="0.35">
      <c r="A5" t="s">
        <v>12</v>
      </c>
      <c r="B5" s="7">
        <v>7.28</v>
      </c>
      <c r="C5" s="7">
        <v>16221</v>
      </c>
      <c r="D5" s="8">
        <f t="shared" si="0"/>
        <v>118088.88</v>
      </c>
      <c r="E5" s="8">
        <f t="shared" si="2"/>
        <v>953288.88</v>
      </c>
      <c r="F5" s="16">
        <f t="shared" si="1"/>
        <v>6.6217460291772973E-2</v>
      </c>
      <c r="G5" s="17">
        <f t="shared" si="3"/>
        <v>0.53454964225241808</v>
      </c>
    </row>
    <row r="6" spans="1:7" x14ac:dyDescent="0.35">
      <c r="A6" t="s">
        <v>14</v>
      </c>
      <c r="B6" s="7">
        <v>15</v>
      </c>
      <c r="C6" s="7">
        <v>7398</v>
      </c>
      <c r="D6" s="8">
        <f t="shared" si="0"/>
        <v>110970</v>
      </c>
      <c r="E6" s="8">
        <f t="shared" si="2"/>
        <v>1064258.8799999999</v>
      </c>
      <c r="F6" s="16">
        <f t="shared" si="1"/>
        <v>6.2225601331624504E-2</v>
      </c>
      <c r="G6" s="17">
        <f t="shared" si="3"/>
        <v>0.59677524358404255</v>
      </c>
    </row>
    <row r="7" spans="1:7" x14ac:dyDescent="0.35">
      <c r="A7" t="s">
        <v>20</v>
      </c>
      <c r="B7" s="7">
        <v>77.56</v>
      </c>
      <c r="C7" s="7">
        <v>1272</v>
      </c>
      <c r="D7" s="8">
        <f t="shared" si="0"/>
        <v>98656.320000000007</v>
      </c>
      <c r="E7" s="8">
        <f t="shared" si="2"/>
        <v>1162915.2</v>
      </c>
      <c r="F7" s="16">
        <f t="shared" si="1"/>
        <v>5.5320796946608755E-2</v>
      </c>
      <c r="G7" s="17">
        <f t="shared" si="3"/>
        <v>0.65209604053065129</v>
      </c>
    </row>
    <row r="8" spans="1:7" x14ac:dyDescent="0.35">
      <c r="A8" t="s">
        <v>13</v>
      </c>
      <c r="B8" s="7">
        <v>10</v>
      </c>
      <c r="C8" s="7">
        <v>7656</v>
      </c>
      <c r="D8" s="8">
        <f t="shared" si="0"/>
        <v>76560</v>
      </c>
      <c r="E8" s="8">
        <f t="shared" si="2"/>
        <v>1239475.2</v>
      </c>
      <c r="F8" s="16">
        <f t="shared" si="1"/>
        <v>4.2930450013059132E-2</v>
      </c>
      <c r="G8" s="17">
        <f t="shared" si="3"/>
        <v>0.69502649054371046</v>
      </c>
    </row>
    <row r="9" spans="1:7" x14ac:dyDescent="0.35">
      <c r="A9" t="s">
        <v>18</v>
      </c>
      <c r="B9" s="7">
        <v>10</v>
      </c>
      <c r="C9" s="7">
        <v>7482</v>
      </c>
      <c r="D9" s="8">
        <f t="shared" si="0"/>
        <v>74820</v>
      </c>
      <c r="E9" s="8">
        <f t="shared" si="2"/>
        <v>1314295.2</v>
      </c>
      <c r="F9" s="16">
        <f t="shared" si="1"/>
        <v>4.1954757967307785E-2</v>
      </c>
      <c r="G9" s="17">
        <f t="shared" si="3"/>
        <v>0.73698124851101821</v>
      </c>
    </row>
    <row r="10" spans="1:7" x14ac:dyDescent="0.35">
      <c r="A10" t="s">
        <v>41</v>
      </c>
      <c r="B10" s="7">
        <v>10</v>
      </c>
      <c r="C10" s="7">
        <v>7132</v>
      </c>
      <c r="D10" s="8">
        <f t="shared" si="0"/>
        <v>71320</v>
      </c>
      <c r="E10" s="8">
        <f t="shared" si="2"/>
        <v>1385615.2</v>
      </c>
      <c r="F10" s="16">
        <f t="shared" si="1"/>
        <v>3.9992159024704509E-2</v>
      </c>
      <c r="G10" s="17">
        <f t="shared" si="3"/>
        <v>0.77697340753572275</v>
      </c>
    </row>
    <row r="11" spans="1:7" x14ac:dyDescent="0.35">
      <c r="A11" t="s">
        <v>15</v>
      </c>
      <c r="B11" s="7">
        <v>10</v>
      </c>
      <c r="C11" s="7">
        <v>6785</v>
      </c>
      <c r="D11" s="8">
        <f t="shared" si="0"/>
        <v>67850</v>
      </c>
      <c r="E11" s="8">
        <f t="shared" si="2"/>
        <v>1453465.2</v>
      </c>
      <c r="F11" s="16">
        <f t="shared" si="1"/>
        <v>3.8046382358752115E-2</v>
      </c>
      <c r="G11" s="17">
        <f t="shared" si="3"/>
        <v>0.81501978989447488</v>
      </c>
    </row>
    <row r="12" spans="1:7" x14ac:dyDescent="0.35">
      <c r="A12" t="s">
        <v>17</v>
      </c>
      <c r="B12" s="7">
        <v>8</v>
      </c>
      <c r="C12" s="7">
        <v>7236</v>
      </c>
      <c r="D12" s="8">
        <f t="shared" si="0"/>
        <v>57888</v>
      </c>
      <c r="E12" s="8">
        <f t="shared" si="2"/>
        <v>1511353.2</v>
      </c>
      <c r="F12" s="16">
        <f t="shared" si="1"/>
        <v>3.2460265025548156E-2</v>
      </c>
      <c r="G12" s="17">
        <f t="shared" si="3"/>
        <v>0.84748005492002298</v>
      </c>
    </row>
    <row r="13" spans="1:7" x14ac:dyDescent="0.35">
      <c r="A13" t="s">
        <v>16</v>
      </c>
      <c r="B13" s="7">
        <v>10</v>
      </c>
      <c r="C13" s="7">
        <v>5613</v>
      </c>
      <c r="D13" s="8">
        <f t="shared" si="0"/>
        <v>56130</v>
      </c>
      <c r="E13" s="8">
        <f t="shared" si="2"/>
        <v>1567483.2</v>
      </c>
      <c r="F13" s="16">
        <f t="shared" si="1"/>
        <v>3.1474479613806283E-2</v>
      </c>
      <c r="G13" s="17">
        <f t="shared" si="3"/>
        <v>0.87895453453382921</v>
      </c>
    </row>
    <row r="14" spans="1:7" x14ac:dyDescent="0.35">
      <c r="A14" t="s">
        <v>21</v>
      </c>
      <c r="B14" s="7">
        <v>6</v>
      </c>
      <c r="C14" s="7">
        <v>7564</v>
      </c>
      <c r="D14" s="8">
        <f t="shared" si="0"/>
        <v>45384</v>
      </c>
      <c r="E14" s="8">
        <f t="shared" si="2"/>
        <v>1612867.2</v>
      </c>
      <c r="F14" s="16">
        <f t="shared" si="1"/>
        <v>2.5448740117459189E-2</v>
      </c>
      <c r="G14" s="17">
        <f t="shared" si="3"/>
        <v>0.90440327465128845</v>
      </c>
    </row>
    <row r="15" spans="1:7" x14ac:dyDescent="0.35">
      <c r="A15" t="s">
        <v>91</v>
      </c>
      <c r="B15" s="7">
        <v>12</v>
      </c>
      <c r="C15" s="7">
        <v>3219</v>
      </c>
      <c r="D15" s="8">
        <f t="shared" si="0"/>
        <v>38628</v>
      </c>
      <c r="E15" s="8">
        <f t="shared" si="2"/>
        <v>1651495.2</v>
      </c>
      <c r="F15" s="16">
        <f t="shared" si="1"/>
        <v>2.1660363415679836E-2</v>
      </c>
      <c r="G15" s="17">
        <f t="shared" si="3"/>
        <v>0.92606363806696823</v>
      </c>
    </row>
    <row r="16" spans="1:7" x14ac:dyDescent="0.35">
      <c r="A16" t="s">
        <v>92</v>
      </c>
      <c r="B16" s="7">
        <v>12</v>
      </c>
      <c r="C16" s="7">
        <v>3165</v>
      </c>
      <c r="D16" s="8">
        <f t="shared" si="0"/>
        <v>37980</v>
      </c>
      <c r="E16" s="8">
        <f t="shared" si="2"/>
        <v>1689475.2</v>
      </c>
      <c r="F16" s="16">
        <f t="shared" si="1"/>
        <v>2.1297002240020714E-2</v>
      </c>
      <c r="G16" s="17">
        <f t="shared" si="3"/>
        <v>0.94736064030698897</v>
      </c>
    </row>
    <row r="17" spans="1:7" x14ac:dyDescent="0.35">
      <c r="A17" t="s">
        <v>19</v>
      </c>
      <c r="B17" s="7">
        <v>38.78</v>
      </c>
      <c r="C17" s="7">
        <v>921</v>
      </c>
      <c r="D17" s="8">
        <f t="shared" si="0"/>
        <v>35716.380000000005</v>
      </c>
      <c r="E17" s="8">
        <f t="shared" si="2"/>
        <v>1725191.58</v>
      </c>
      <c r="F17" s="16">
        <f t="shared" si="1"/>
        <v>2.0027694177604822E-2</v>
      </c>
      <c r="G17" s="17">
        <f t="shared" si="3"/>
        <v>0.96738833448459383</v>
      </c>
    </row>
    <row r="18" spans="1:7" x14ac:dyDescent="0.35">
      <c r="A18" t="s">
        <v>89</v>
      </c>
      <c r="B18" s="7">
        <v>10</v>
      </c>
      <c r="C18" s="7">
        <v>3039</v>
      </c>
      <c r="D18" s="8">
        <f t="shared" si="0"/>
        <v>30390</v>
      </c>
      <c r="E18" s="8">
        <f t="shared" si="2"/>
        <v>1755581.58</v>
      </c>
      <c r="F18" s="16">
        <f t="shared" si="1"/>
        <v>1.7040966247346748E-2</v>
      </c>
      <c r="G18" s="17">
        <f t="shared" si="3"/>
        <v>0.98442930073194057</v>
      </c>
    </row>
    <row r="19" spans="1:7" x14ac:dyDescent="0.35">
      <c r="A19" t="s">
        <v>90</v>
      </c>
      <c r="B19" s="7">
        <v>8</v>
      </c>
      <c r="C19" s="7">
        <v>3471</v>
      </c>
      <c r="D19" s="8">
        <f t="shared" si="0"/>
        <v>27768</v>
      </c>
      <c r="E19" s="8">
        <f t="shared" si="2"/>
        <v>1783349.58</v>
      </c>
      <c r="F19" s="16">
        <f t="shared" si="1"/>
        <v>1.5570699268059377E-2</v>
      </c>
      <c r="G19" s="17">
        <f t="shared" si="3"/>
        <v>1</v>
      </c>
    </row>
    <row r="20" spans="1:7" x14ac:dyDescent="0.35">
      <c r="C20" s="7"/>
      <c r="D20" s="8"/>
      <c r="F20" s="16"/>
      <c r="G20" s="17"/>
    </row>
  </sheetData>
  <sortState xmlns:xlrd2="http://schemas.microsoft.com/office/spreadsheetml/2017/richdata2" ref="A2:D19">
    <sortCondition descending="1" ref="D2:D19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4074-BA78-4FAC-81C8-4DA177CB0ACC}">
  <dimension ref="A1:M20"/>
  <sheetViews>
    <sheetView zoomScale="69" workbookViewId="0"/>
  </sheetViews>
  <sheetFormatPr defaultRowHeight="14.5" x14ac:dyDescent="0.35"/>
  <cols>
    <col min="1" max="1" width="18.7265625" customWidth="1"/>
    <col min="2" max="2" width="18.90625" customWidth="1"/>
    <col min="3" max="3" width="18.54296875" customWidth="1"/>
    <col min="4" max="4" width="12.6328125" customWidth="1"/>
    <col min="5" max="5" width="14.7265625" customWidth="1"/>
    <col min="7" max="7" width="12.1796875" customWidth="1"/>
    <col min="10" max="10" width="12.26953125" customWidth="1"/>
    <col min="11" max="11" width="9.36328125" bestFit="1" customWidth="1"/>
    <col min="12" max="12" width="8.81640625" bestFit="1" customWidth="1"/>
  </cols>
  <sheetData>
    <row r="1" spans="1:13" ht="58" x14ac:dyDescent="0.35">
      <c r="A1" t="s">
        <v>0</v>
      </c>
      <c r="B1" s="5" t="s">
        <v>130</v>
      </c>
      <c r="C1" s="5" t="s">
        <v>131</v>
      </c>
      <c r="D1" s="5" t="s">
        <v>132</v>
      </c>
      <c r="E1" s="5" t="s">
        <v>133</v>
      </c>
      <c r="F1" s="5" t="s">
        <v>134</v>
      </c>
      <c r="G1" s="5" t="s">
        <v>135</v>
      </c>
      <c r="H1" s="5" t="s">
        <v>129</v>
      </c>
      <c r="I1" s="5" t="s">
        <v>128</v>
      </c>
      <c r="J1" s="12" t="s">
        <v>162</v>
      </c>
      <c r="K1" s="5" t="s">
        <v>160</v>
      </c>
      <c r="L1" s="5" t="s">
        <v>161</v>
      </c>
    </row>
    <row r="2" spans="1:13" x14ac:dyDescent="0.35">
      <c r="A2" t="s">
        <v>9</v>
      </c>
      <c r="B2" s="7">
        <v>36048</v>
      </c>
      <c r="C2" s="14">
        <f t="shared" ref="C2:C19" si="0">B2/78</f>
        <v>462.15384615384613</v>
      </c>
      <c r="D2" s="7">
        <v>232</v>
      </c>
      <c r="E2" s="14">
        <f t="shared" ref="E2:E19" si="1">D2/78</f>
        <v>2.9743589743589745</v>
      </c>
      <c r="F2" s="7">
        <v>35816</v>
      </c>
      <c r="G2" s="14">
        <f t="shared" ref="G2:G19" si="2">F2/78</f>
        <v>459.17948717948718</v>
      </c>
      <c r="H2" s="7">
        <v>10</v>
      </c>
      <c r="I2" s="7">
        <v>8.06</v>
      </c>
      <c r="J2" s="14">
        <f>(F2*I2)</f>
        <v>288676.96000000002</v>
      </c>
      <c r="K2" s="14">
        <f t="shared" ref="K2:K19" si="3">(F2*H2)</f>
        <v>358160</v>
      </c>
      <c r="L2" s="14">
        <f t="shared" ref="L2:L19" si="4">(F2*(H2-I2))</f>
        <v>69483.039999999979</v>
      </c>
      <c r="M2" s="8"/>
    </row>
    <row r="3" spans="1:13" x14ac:dyDescent="0.35">
      <c r="A3" t="s">
        <v>10</v>
      </c>
      <c r="B3" s="7">
        <v>29012</v>
      </c>
      <c r="C3" s="14">
        <f t="shared" si="0"/>
        <v>371.94871794871796</v>
      </c>
      <c r="D3" s="7">
        <v>174</v>
      </c>
      <c r="E3" s="14">
        <f t="shared" si="1"/>
        <v>2.2307692307692308</v>
      </c>
      <c r="F3" s="7">
        <v>28853</v>
      </c>
      <c r="G3" s="14">
        <f t="shared" si="2"/>
        <v>369.91025641025641</v>
      </c>
      <c r="H3" s="7">
        <v>10</v>
      </c>
      <c r="I3" s="7">
        <v>8.4</v>
      </c>
      <c r="J3" s="14">
        <f t="shared" ref="J3:J4" si="5">(F3*I3)</f>
        <v>242365.2</v>
      </c>
      <c r="K3" s="14">
        <f t="shared" si="3"/>
        <v>288530</v>
      </c>
      <c r="L3" s="14">
        <f t="shared" si="4"/>
        <v>46164.799999999988</v>
      </c>
    </row>
    <row r="4" spans="1:13" x14ac:dyDescent="0.35">
      <c r="A4" t="s">
        <v>11</v>
      </c>
      <c r="B4" s="7">
        <v>18985</v>
      </c>
      <c r="C4" s="14">
        <f t="shared" si="0"/>
        <v>243.39743589743588</v>
      </c>
      <c r="D4" s="7">
        <v>139</v>
      </c>
      <c r="E4" s="14">
        <f t="shared" si="1"/>
        <v>1.7820512820512822</v>
      </c>
      <c r="F4" s="7">
        <v>18851</v>
      </c>
      <c r="G4" s="14">
        <f t="shared" si="2"/>
        <v>241.67948717948718</v>
      </c>
      <c r="H4" s="7">
        <v>10</v>
      </c>
      <c r="I4" s="7">
        <v>8.2200000000000006</v>
      </c>
      <c r="J4" s="14">
        <f t="shared" si="5"/>
        <v>154955.22</v>
      </c>
      <c r="K4" s="14">
        <f t="shared" si="3"/>
        <v>188510</v>
      </c>
      <c r="L4" s="14">
        <f t="shared" si="4"/>
        <v>33554.779999999992</v>
      </c>
    </row>
    <row r="5" spans="1:13" x14ac:dyDescent="0.35">
      <c r="A5" t="s">
        <v>12</v>
      </c>
      <c r="B5" s="7">
        <v>16289</v>
      </c>
      <c r="C5" s="14">
        <f t="shared" si="0"/>
        <v>208.83333333333334</v>
      </c>
      <c r="D5" s="7">
        <v>101</v>
      </c>
      <c r="E5" s="14">
        <f t="shared" si="1"/>
        <v>1.2948717948717949</v>
      </c>
      <c r="F5" s="7">
        <v>16221</v>
      </c>
      <c r="G5" s="14">
        <f t="shared" si="2"/>
        <v>207.96153846153845</v>
      </c>
      <c r="H5" s="7">
        <v>7.28</v>
      </c>
      <c r="I5" s="7">
        <v>5.48</v>
      </c>
      <c r="J5" s="14">
        <f t="shared" ref="J5:J19" si="6">(F5*I5)</f>
        <v>88891.08</v>
      </c>
      <c r="K5" s="14">
        <f t="shared" si="3"/>
        <v>118088.88</v>
      </c>
      <c r="L5" s="14">
        <f t="shared" si="4"/>
        <v>29197.799999999996</v>
      </c>
    </row>
    <row r="6" spans="1:13" x14ac:dyDescent="0.35">
      <c r="A6" t="s">
        <v>13</v>
      </c>
      <c r="B6" s="7">
        <v>7802</v>
      </c>
      <c r="C6" s="14">
        <f t="shared" si="0"/>
        <v>100.02564102564102</v>
      </c>
      <c r="D6" s="7">
        <v>125</v>
      </c>
      <c r="E6" s="14">
        <f t="shared" si="1"/>
        <v>1.6025641025641026</v>
      </c>
      <c r="F6" s="7">
        <v>7656</v>
      </c>
      <c r="G6" s="14">
        <f t="shared" si="2"/>
        <v>98.15384615384616</v>
      </c>
      <c r="H6" s="7">
        <v>10</v>
      </c>
      <c r="I6" s="7">
        <v>8</v>
      </c>
      <c r="J6" s="14">
        <f t="shared" si="6"/>
        <v>61248</v>
      </c>
      <c r="K6" s="14">
        <f t="shared" si="3"/>
        <v>76560</v>
      </c>
      <c r="L6" s="14">
        <f t="shared" si="4"/>
        <v>15312</v>
      </c>
    </row>
    <row r="7" spans="1:13" x14ac:dyDescent="0.35">
      <c r="A7" t="s">
        <v>21</v>
      </c>
      <c r="B7" s="7">
        <v>7723</v>
      </c>
      <c r="C7" s="14">
        <f t="shared" si="0"/>
        <v>99.012820512820511</v>
      </c>
      <c r="D7" s="7">
        <v>159</v>
      </c>
      <c r="E7" s="14">
        <f t="shared" si="1"/>
        <v>2.0384615384615383</v>
      </c>
      <c r="F7" s="7">
        <v>7564</v>
      </c>
      <c r="G7" s="14">
        <f t="shared" si="2"/>
        <v>96.974358974358978</v>
      </c>
      <c r="H7" s="7">
        <v>6</v>
      </c>
      <c r="I7" s="7">
        <v>4.5</v>
      </c>
      <c r="J7" s="14">
        <f t="shared" si="6"/>
        <v>34038</v>
      </c>
      <c r="K7" s="14">
        <f t="shared" si="3"/>
        <v>45384</v>
      </c>
      <c r="L7" s="14">
        <f t="shared" si="4"/>
        <v>11346</v>
      </c>
    </row>
    <row r="8" spans="1:13" x14ac:dyDescent="0.35">
      <c r="A8" t="s">
        <v>18</v>
      </c>
      <c r="B8" s="7">
        <v>7607</v>
      </c>
      <c r="C8" s="14">
        <f t="shared" si="0"/>
        <v>97.525641025641022</v>
      </c>
      <c r="D8" s="7">
        <v>125</v>
      </c>
      <c r="E8" s="14">
        <f t="shared" si="1"/>
        <v>1.6025641025641026</v>
      </c>
      <c r="F8" s="7">
        <v>7482</v>
      </c>
      <c r="G8" s="14">
        <f t="shared" si="2"/>
        <v>95.92307692307692</v>
      </c>
      <c r="H8" s="7">
        <v>10</v>
      </c>
      <c r="I8" s="7">
        <v>8.26</v>
      </c>
      <c r="J8" s="14">
        <f t="shared" si="6"/>
        <v>61801.32</v>
      </c>
      <c r="K8" s="14">
        <f t="shared" si="3"/>
        <v>74820</v>
      </c>
      <c r="L8" s="14">
        <f t="shared" si="4"/>
        <v>13018.680000000002</v>
      </c>
    </row>
    <row r="9" spans="1:13" x14ac:dyDescent="0.35">
      <c r="A9" t="s">
        <v>14</v>
      </c>
      <c r="B9" s="7">
        <v>7519</v>
      </c>
      <c r="C9" s="14">
        <f t="shared" si="0"/>
        <v>96.397435897435898</v>
      </c>
      <c r="D9" s="7">
        <v>142</v>
      </c>
      <c r="E9" s="14">
        <f t="shared" si="1"/>
        <v>1.8205128205128205</v>
      </c>
      <c r="F9" s="7">
        <v>7398</v>
      </c>
      <c r="G9" s="14">
        <f t="shared" si="2"/>
        <v>94.84615384615384</v>
      </c>
      <c r="H9" s="7">
        <v>15</v>
      </c>
      <c r="I9" s="7">
        <v>13.01</v>
      </c>
      <c r="J9" s="14">
        <f t="shared" si="6"/>
        <v>96247.98</v>
      </c>
      <c r="K9" s="14">
        <f t="shared" si="3"/>
        <v>110970</v>
      </c>
      <c r="L9" s="14">
        <f t="shared" si="4"/>
        <v>14722.020000000002</v>
      </c>
    </row>
    <row r="10" spans="1:13" x14ac:dyDescent="0.35">
      <c r="A10" t="s">
        <v>17</v>
      </c>
      <c r="B10" s="7">
        <v>7357</v>
      </c>
      <c r="C10" s="14">
        <f t="shared" si="0"/>
        <v>94.320512820512818</v>
      </c>
      <c r="D10" s="7">
        <v>125</v>
      </c>
      <c r="E10" s="14">
        <f t="shared" si="1"/>
        <v>1.6025641025641026</v>
      </c>
      <c r="F10" s="7">
        <v>7236</v>
      </c>
      <c r="G10" s="14">
        <f t="shared" si="2"/>
        <v>92.769230769230774</v>
      </c>
      <c r="H10" s="7">
        <v>8</v>
      </c>
      <c r="I10" s="7">
        <v>6.09</v>
      </c>
      <c r="J10" s="14">
        <f t="shared" si="6"/>
        <v>44067.24</v>
      </c>
      <c r="K10" s="14">
        <f t="shared" si="3"/>
        <v>57888</v>
      </c>
      <c r="L10" s="14">
        <f t="shared" si="4"/>
        <v>13820.76</v>
      </c>
    </row>
    <row r="11" spans="1:13" x14ac:dyDescent="0.35">
      <c r="A11" t="s">
        <v>41</v>
      </c>
      <c r="B11" s="7">
        <v>7234</v>
      </c>
      <c r="C11" s="14">
        <f t="shared" si="0"/>
        <v>92.743589743589737</v>
      </c>
      <c r="D11" s="7">
        <v>102</v>
      </c>
      <c r="E11" s="14">
        <f t="shared" si="1"/>
        <v>1.3076923076923077</v>
      </c>
      <c r="F11" s="7">
        <v>7132</v>
      </c>
      <c r="G11" s="14">
        <f t="shared" si="2"/>
        <v>91.435897435897431</v>
      </c>
      <c r="H11" s="7">
        <v>10</v>
      </c>
      <c r="I11" s="7">
        <v>8.5</v>
      </c>
      <c r="J11" s="14">
        <f t="shared" si="6"/>
        <v>60622</v>
      </c>
      <c r="K11" s="14">
        <f t="shared" si="3"/>
        <v>71320</v>
      </c>
      <c r="L11" s="14">
        <f t="shared" si="4"/>
        <v>10698</v>
      </c>
    </row>
    <row r="12" spans="1:13" x14ac:dyDescent="0.35">
      <c r="A12" t="s">
        <v>15</v>
      </c>
      <c r="B12" s="7">
        <v>6920</v>
      </c>
      <c r="C12" s="14">
        <f t="shared" si="0"/>
        <v>88.717948717948715</v>
      </c>
      <c r="D12" s="7">
        <v>130</v>
      </c>
      <c r="E12" s="14">
        <f t="shared" si="1"/>
        <v>1.6666666666666667</v>
      </c>
      <c r="F12" s="7">
        <v>6785</v>
      </c>
      <c r="G12" s="14">
        <f t="shared" si="2"/>
        <v>86.987179487179489</v>
      </c>
      <c r="H12" s="7">
        <v>10</v>
      </c>
      <c r="I12" s="7">
        <v>8.2200000000000006</v>
      </c>
      <c r="J12" s="14">
        <f t="shared" si="6"/>
        <v>55772.700000000004</v>
      </c>
      <c r="K12" s="14">
        <f t="shared" si="3"/>
        <v>67850</v>
      </c>
      <c r="L12" s="14">
        <f t="shared" si="4"/>
        <v>12077.299999999996</v>
      </c>
    </row>
    <row r="13" spans="1:13" x14ac:dyDescent="0.35">
      <c r="A13" t="s">
        <v>16</v>
      </c>
      <c r="B13" s="7">
        <v>5711</v>
      </c>
      <c r="C13" s="14">
        <f t="shared" si="0"/>
        <v>73.217948717948715</v>
      </c>
      <c r="D13" s="7">
        <v>95</v>
      </c>
      <c r="E13" s="14">
        <f t="shared" si="1"/>
        <v>1.2179487179487178</v>
      </c>
      <c r="F13" s="7">
        <v>5613</v>
      </c>
      <c r="G13" s="14">
        <f t="shared" si="2"/>
        <v>71.961538461538467</v>
      </c>
      <c r="H13" s="7">
        <v>10</v>
      </c>
      <c r="I13" s="7">
        <v>8.43</v>
      </c>
      <c r="J13" s="14">
        <f t="shared" si="6"/>
        <v>47317.59</v>
      </c>
      <c r="K13" s="14">
        <f t="shared" si="3"/>
        <v>56130</v>
      </c>
      <c r="L13" s="14">
        <f t="shared" si="4"/>
        <v>8812.4100000000017</v>
      </c>
    </row>
    <row r="14" spans="1:13" x14ac:dyDescent="0.35">
      <c r="A14" t="s">
        <v>90</v>
      </c>
      <c r="B14" s="7">
        <v>3710</v>
      </c>
      <c r="C14" s="14">
        <f t="shared" si="0"/>
        <v>47.564102564102562</v>
      </c>
      <c r="D14" s="7">
        <v>229</v>
      </c>
      <c r="E14" s="14">
        <f t="shared" si="1"/>
        <v>2.9358974358974357</v>
      </c>
      <c r="F14" s="7">
        <v>3471</v>
      </c>
      <c r="G14" s="14">
        <f t="shared" si="2"/>
        <v>44.5</v>
      </c>
      <c r="H14" s="7">
        <v>8</v>
      </c>
      <c r="I14" s="7">
        <v>6</v>
      </c>
      <c r="J14" s="14">
        <f t="shared" si="6"/>
        <v>20826</v>
      </c>
      <c r="K14" s="14">
        <f t="shared" si="3"/>
        <v>27768</v>
      </c>
      <c r="L14" s="14">
        <f t="shared" si="4"/>
        <v>6942</v>
      </c>
    </row>
    <row r="15" spans="1:13" x14ac:dyDescent="0.35">
      <c r="A15" t="s">
        <v>91</v>
      </c>
      <c r="B15" s="7">
        <v>3435</v>
      </c>
      <c r="C15" s="14">
        <f t="shared" si="0"/>
        <v>44.03846153846154</v>
      </c>
      <c r="D15" s="7">
        <v>227</v>
      </c>
      <c r="E15" s="14">
        <f t="shared" si="1"/>
        <v>2.9102564102564101</v>
      </c>
      <c r="F15" s="7">
        <v>3219</v>
      </c>
      <c r="G15" s="14">
        <f t="shared" si="2"/>
        <v>41.269230769230766</v>
      </c>
      <c r="H15" s="7">
        <v>12</v>
      </c>
      <c r="I15" s="7">
        <v>9</v>
      </c>
      <c r="J15" s="14">
        <f t="shared" si="6"/>
        <v>28971</v>
      </c>
      <c r="K15" s="14">
        <f t="shared" si="3"/>
        <v>38628</v>
      </c>
      <c r="L15" s="14">
        <f t="shared" si="4"/>
        <v>9657</v>
      </c>
    </row>
    <row r="16" spans="1:13" x14ac:dyDescent="0.35">
      <c r="A16" t="s">
        <v>92</v>
      </c>
      <c r="B16" s="7">
        <v>3386</v>
      </c>
      <c r="C16" s="14">
        <f t="shared" si="0"/>
        <v>43.410256410256409</v>
      </c>
      <c r="D16" s="7">
        <v>214</v>
      </c>
      <c r="E16" s="14">
        <f t="shared" si="1"/>
        <v>2.7435897435897436</v>
      </c>
      <c r="F16" s="7">
        <v>3165</v>
      </c>
      <c r="G16" s="14">
        <f t="shared" si="2"/>
        <v>40.57692307692308</v>
      </c>
      <c r="H16" s="7">
        <v>12</v>
      </c>
      <c r="I16" s="7">
        <v>10</v>
      </c>
      <c r="J16" s="14">
        <f t="shared" si="6"/>
        <v>31650</v>
      </c>
      <c r="K16" s="14">
        <f t="shared" si="3"/>
        <v>37980</v>
      </c>
      <c r="L16" s="14">
        <f t="shared" si="4"/>
        <v>6330</v>
      </c>
    </row>
    <row r="17" spans="1:12" x14ac:dyDescent="0.35">
      <c r="A17" t="s">
        <v>89</v>
      </c>
      <c r="B17" s="7">
        <v>3260</v>
      </c>
      <c r="C17" s="14">
        <f t="shared" si="0"/>
        <v>41.794871794871796</v>
      </c>
      <c r="D17" s="7">
        <v>222</v>
      </c>
      <c r="E17" s="14">
        <f t="shared" si="1"/>
        <v>2.8461538461538463</v>
      </c>
      <c r="F17" s="7">
        <v>3039</v>
      </c>
      <c r="G17" s="14">
        <f t="shared" si="2"/>
        <v>38.96153846153846</v>
      </c>
      <c r="H17" s="7">
        <v>10</v>
      </c>
      <c r="I17" s="7">
        <v>7</v>
      </c>
      <c r="J17" s="14">
        <f t="shared" si="6"/>
        <v>21273</v>
      </c>
      <c r="K17" s="14">
        <f t="shared" si="3"/>
        <v>30390</v>
      </c>
      <c r="L17" s="14">
        <f t="shared" si="4"/>
        <v>9117</v>
      </c>
    </row>
    <row r="18" spans="1:12" x14ac:dyDescent="0.35">
      <c r="A18" t="s">
        <v>20</v>
      </c>
      <c r="B18" s="7">
        <v>1273</v>
      </c>
      <c r="C18" s="14">
        <f t="shared" si="0"/>
        <v>16.320512820512821</v>
      </c>
      <c r="D18" s="7">
        <v>5</v>
      </c>
      <c r="E18" s="14">
        <f t="shared" si="1"/>
        <v>6.4102564102564097E-2</v>
      </c>
      <c r="F18" s="7">
        <v>1272</v>
      </c>
      <c r="G18" s="14">
        <f t="shared" si="2"/>
        <v>16.307692307692307</v>
      </c>
      <c r="H18" s="7">
        <v>77.56</v>
      </c>
      <c r="I18" s="7">
        <v>57.88</v>
      </c>
      <c r="J18" s="14">
        <f t="shared" si="6"/>
        <v>73623.360000000001</v>
      </c>
      <c r="K18" s="14">
        <f t="shared" si="3"/>
        <v>98656.320000000007</v>
      </c>
      <c r="L18" s="14">
        <f t="shared" si="4"/>
        <v>25032.959999999999</v>
      </c>
    </row>
    <row r="19" spans="1:12" x14ac:dyDescent="0.35">
      <c r="A19" t="s">
        <v>19</v>
      </c>
      <c r="B19" s="7">
        <v>922</v>
      </c>
      <c r="C19" s="14">
        <f t="shared" si="0"/>
        <v>11.820512820512821</v>
      </c>
      <c r="D19" s="7">
        <v>5</v>
      </c>
      <c r="E19" s="14">
        <f t="shared" si="1"/>
        <v>6.4102564102564097E-2</v>
      </c>
      <c r="F19" s="7">
        <v>921</v>
      </c>
      <c r="G19" s="14">
        <f t="shared" si="2"/>
        <v>11.807692307692308</v>
      </c>
      <c r="H19" s="7">
        <v>38.78</v>
      </c>
      <c r="I19" s="7">
        <v>29</v>
      </c>
      <c r="J19" s="14">
        <f t="shared" si="6"/>
        <v>26709</v>
      </c>
      <c r="K19" s="14">
        <f t="shared" si="3"/>
        <v>35716.380000000005</v>
      </c>
      <c r="L19" s="14">
        <f t="shared" si="4"/>
        <v>9007.380000000001</v>
      </c>
    </row>
    <row r="20" spans="1:12" x14ac:dyDescent="0.35">
      <c r="B20" s="7"/>
      <c r="C20" s="7"/>
      <c r="D20" s="7"/>
      <c r="E20" s="7"/>
      <c r="F20" s="7"/>
      <c r="G20" s="7"/>
      <c r="H20" s="7"/>
      <c r="I20" s="7"/>
      <c r="J20" s="14"/>
      <c r="K20" s="14"/>
      <c r="L20" s="14"/>
    </row>
  </sheetData>
  <sortState xmlns:xlrd2="http://schemas.microsoft.com/office/spreadsheetml/2017/richdata2" ref="A2:K20">
    <sortCondition descending="1" ref="F2:F20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37B4-BEA4-465F-AABF-52BE37268A50}">
  <dimension ref="A1:Z35"/>
  <sheetViews>
    <sheetView topLeftCell="A3" zoomScale="69" workbookViewId="0">
      <selection activeCell="T27" sqref="T27"/>
    </sheetView>
  </sheetViews>
  <sheetFormatPr defaultRowHeight="14.5" x14ac:dyDescent="0.35"/>
  <cols>
    <col min="1" max="1" width="18.08984375" customWidth="1"/>
    <col min="2" max="2" width="0" hidden="1" customWidth="1"/>
    <col min="3" max="3" width="11.54296875" hidden="1" customWidth="1"/>
    <col min="4" max="4" width="16.54296875" customWidth="1"/>
    <col min="5" max="5" width="0" hidden="1" customWidth="1"/>
    <col min="6" max="6" width="16.54296875" customWidth="1"/>
    <col min="7" max="7" width="0" hidden="1" customWidth="1"/>
    <col min="8" max="8" width="17.453125" customWidth="1"/>
    <col min="9" max="9" width="0" hidden="1" customWidth="1"/>
    <col min="10" max="10" width="17.26953125" customWidth="1"/>
    <col min="11" max="11" width="0" hidden="1" customWidth="1"/>
    <col min="12" max="12" width="16.6328125" customWidth="1"/>
    <col min="13" max="13" width="0" hidden="1" customWidth="1"/>
    <col min="14" max="14" width="16.7265625" customWidth="1"/>
    <col min="15" max="15" width="5.36328125" hidden="1" customWidth="1"/>
    <col min="16" max="16" width="17.54296875" customWidth="1"/>
    <col min="17" max="17" width="11.6328125" hidden="1" customWidth="1"/>
    <col min="18" max="18" width="17.81640625" customWidth="1"/>
    <col min="19" max="19" width="6.7265625" hidden="1" customWidth="1"/>
    <col min="20" max="20" width="18.7265625" customWidth="1"/>
    <col min="21" max="21" width="7.26953125" hidden="1" customWidth="1"/>
    <col min="22" max="22" width="18.08984375" customWidth="1"/>
    <col min="23" max="23" width="0" hidden="1" customWidth="1"/>
    <col min="24" max="24" width="17.26953125" customWidth="1"/>
    <col min="25" max="25" width="0" hidden="1" customWidth="1"/>
    <col min="26" max="26" width="17.26953125" customWidth="1"/>
  </cols>
  <sheetData>
    <row r="1" spans="1:26" x14ac:dyDescent="0.35">
      <c r="A1" t="s">
        <v>0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</row>
    <row r="2" spans="1:26" x14ac:dyDescent="0.35">
      <c r="A2" t="s">
        <v>9</v>
      </c>
      <c r="B2">
        <v>31</v>
      </c>
      <c r="C2">
        <v>14</v>
      </c>
      <c r="D2">
        <f>((C2-B2)/B2)*100</f>
        <v>-54.838709677419352</v>
      </c>
      <c r="E2">
        <v>9</v>
      </c>
      <c r="F2">
        <f>((E2-C2)/C2)*100</f>
        <v>-35.714285714285715</v>
      </c>
      <c r="G2">
        <v>16</v>
      </c>
      <c r="H2">
        <f t="shared" ref="H2:H9" si="0">((G2-E2)/E2)*100</f>
        <v>77.777777777777786</v>
      </c>
      <c r="I2">
        <v>15</v>
      </c>
      <c r="J2">
        <f>((I2-G2)/G2)*100</f>
        <v>-6.25</v>
      </c>
      <c r="K2">
        <v>28</v>
      </c>
      <c r="L2">
        <f>((K2-I2)/I2)*100</f>
        <v>86.666666666666671</v>
      </c>
      <c r="M2">
        <v>15</v>
      </c>
      <c r="N2">
        <f>((M2-K2)/K2)*100</f>
        <v>-46.428571428571431</v>
      </c>
      <c r="O2">
        <v>10</v>
      </c>
      <c r="P2">
        <f>((O2-M2)/M2)*100</f>
        <v>-33.333333333333329</v>
      </c>
      <c r="Q2">
        <v>29</v>
      </c>
      <c r="R2">
        <f>((Q2-O2)/O2)*100</f>
        <v>190</v>
      </c>
      <c r="S2">
        <v>4</v>
      </c>
      <c r="T2">
        <f>((S2-Q2)/Q2)*100</f>
        <v>-86.206896551724128</v>
      </c>
      <c r="U2">
        <v>20</v>
      </c>
      <c r="V2">
        <f>((U2-S2)/S2)*100</f>
        <v>400</v>
      </c>
      <c r="W2">
        <v>24</v>
      </c>
      <c r="X2">
        <f>((W2-U2)/U2)*100</f>
        <v>20</v>
      </c>
      <c r="Y2">
        <v>17</v>
      </c>
      <c r="Z2">
        <f>((Y2-W2)/W2)*100</f>
        <v>-29.166666666666668</v>
      </c>
    </row>
    <row r="3" spans="1:26" x14ac:dyDescent="0.35">
      <c r="A3" t="s">
        <v>10</v>
      </c>
      <c r="B3">
        <v>26</v>
      </c>
      <c r="C3">
        <v>16</v>
      </c>
      <c r="D3">
        <f t="shared" ref="D3:D19" si="1">((C3-B3)/B3)*100</f>
        <v>-38.461538461538467</v>
      </c>
      <c r="E3">
        <v>11</v>
      </c>
      <c r="F3">
        <f t="shared" ref="F3:F19" si="2">((E3-C3)/C3)*100</f>
        <v>-31.25</v>
      </c>
      <c r="G3">
        <v>10</v>
      </c>
      <c r="H3">
        <f t="shared" si="0"/>
        <v>-9.0909090909090917</v>
      </c>
      <c r="I3">
        <v>15</v>
      </c>
      <c r="J3">
        <f t="shared" ref="J3:J19" si="3">((I3-G3)/G3)*100</f>
        <v>50</v>
      </c>
      <c r="K3">
        <v>16</v>
      </c>
      <c r="L3">
        <f t="shared" ref="L3:L19" si="4">((K3-I3)/I3)*100</f>
        <v>6.666666666666667</v>
      </c>
      <c r="M3">
        <v>16</v>
      </c>
      <c r="N3">
        <f t="shared" ref="N3:N19" si="5">((M3-K3)/K3)*100</f>
        <v>0</v>
      </c>
      <c r="O3">
        <v>10</v>
      </c>
      <c r="P3">
        <f t="shared" ref="P3:P19" si="6">((O3-M3)/M3)*100</f>
        <v>-37.5</v>
      </c>
      <c r="Q3">
        <v>9</v>
      </c>
      <c r="R3">
        <f t="shared" ref="R3:R19" si="7">((Q3-O3)/O3)*100</f>
        <v>-10</v>
      </c>
      <c r="S3">
        <v>15</v>
      </c>
      <c r="T3">
        <f t="shared" ref="T3:T19" si="8">((S3-Q3)/Q3)*100</f>
        <v>66.666666666666657</v>
      </c>
      <c r="U3">
        <v>16</v>
      </c>
      <c r="V3">
        <f t="shared" ref="V3:V19" si="9">((U3-S3)/S3)*100</f>
        <v>6.666666666666667</v>
      </c>
      <c r="W3">
        <v>9</v>
      </c>
      <c r="X3">
        <f t="shared" ref="X3:X19" si="10">((W3-U3)/U3)*100</f>
        <v>-43.75</v>
      </c>
      <c r="Y3">
        <v>5</v>
      </c>
      <c r="Z3">
        <f t="shared" ref="Z3:Z19" si="11">((Y3-W3)/W3)*100</f>
        <v>-44.444444444444443</v>
      </c>
    </row>
    <row r="4" spans="1:26" x14ac:dyDescent="0.35">
      <c r="A4" t="s">
        <v>11</v>
      </c>
      <c r="B4">
        <v>5</v>
      </c>
      <c r="C4">
        <v>8</v>
      </c>
      <c r="D4">
        <f t="shared" si="1"/>
        <v>60</v>
      </c>
      <c r="E4">
        <v>3</v>
      </c>
      <c r="F4">
        <f t="shared" si="2"/>
        <v>-62.5</v>
      </c>
      <c r="G4">
        <v>21</v>
      </c>
      <c r="H4">
        <f t="shared" si="0"/>
        <v>600</v>
      </c>
      <c r="I4">
        <v>1</v>
      </c>
      <c r="J4">
        <f t="shared" si="3"/>
        <v>-95.238095238095227</v>
      </c>
      <c r="K4">
        <v>2</v>
      </c>
      <c r="L4">
        <f t="shared" si="4"/>
        <v>100</v>
      </c>
      <c r="M4">
        <v>4</v>
      </c>
      <c r="N4">
        <f t="shared" si="5"/>
        <v>100</v>
      </c>
      <c r="O4">
        <v>6</v>
      </c>
      <c r="P4">
        <f t="shared" si="6"/>
        <v>50</v>
      </c>
      <c r="Q4">
        <v>17</v>
      </c>
      <c r="R4">
        <f t="shared" si="7"/>
        <v>183.33333333333331</v>
      </c>
      <c r="S4">
        <v>17</v>
      </c>
      <c r="T4">
        <f t="shared" si="8"/>
        <v>0</v>
      </c>
      <c r="U4">
        <v>19</v>
      </c>
      <c r="V4">
        <f t="shared" si="9"/>
        <v>11.76470588235294</v>
      </c>
      <c r="W4">
        <v>28</v>
      </c>
      <c r="X4">
        <f t="shared" si="10"/>
        <v>47.368421052631575</v>
      </c>
      <c r="Y4">
        <v>8</v>
      </c>
      <c r="Z4">
        <f t="shared" si="11"/>
        <v>-71.428571428571431</v>
      </c>
    </row>
    <row r="5" spans="1:26" x14ac:dyDescent="0.35">
      <c r="A5" t="s">
        <v>12</v>
      </c>
      <c r="B5">
        <v>19</v>
      </c>
      <c r="C5">
        <v>6</v>
      </c>
      <c r="D5">
        <f t="shared" si="1"/>
        <v>-68.421052631578945</v>
      </c>
      <c r="E5">
        <v>11</v>
      </c>
      <c r="F5">
        <f t="shared" si="2"/>
        <v>83.333333333333343</v>
      </c>
      <c r="G5">
        <v>2</v>
      </c>
      <c r="H5">
        <f t="shared" si="0"/>
        <v>-81.818181818181827</v>
      </c>
      <c r="I5">
        <v>0</v>
      </c>
      <c r="J5">
        <f t="shared" si="3"/>
        <v>-100</v>
      </c>
      <c r="K5">
        <v>14</v>
      </c>
      <c r="L5">
        <v>1000</v>
      </c>
      <c r="M5">
        <v>10</v>
      </c>
      <c r="N5">
        <f t="shared" si="5"/>
        <v>-28.571428571428569</v>
      </c>
      <c r="O5">
        <v>0</v>
      </c>
      <c r="P5">
        <f t="shared" si="6"/>
        <v>-100</v>
      </c>
      <c r="Q5">
        <v>5</v>
      </c>
      <c r="R5">
        <v>1000</v>
      </c>
      <c r="S5">
        <v>3</v>
      </c>
      <c r="T5">
        <f t="shared" si="8"/>
        <v>-40</v>
      </c>
      <c r="U5">
        <v>0</v>
      </c>
      <c r="V5">
        <f t="shared" si="9"/>
        <v>-100</v>
      </c>
      <c r="W5">
        <v>15</v>
      </c>
      <c r="X5">
        <v>1000</v>
      </c>
      <c r="Y5">
        <v>16</v>
      </c>
      <c r="Z5">
        <f t="shared" si="11"/>
        <v>6.666666666666667</v>
      </c>
    </row>
    <row r="6" spans="1:26" x14ac:dyDescent="0.35">
      <c r="A6" t="s">
        <v>41</v>
      </c>
      <c r="B6">
        <v>0</v>
      </c>
      <c r="C6">
        <v>8</v>
      </c>
      <c r="D6">
        <v>1000</v>
      </c>
      <c r="E6">
        <v>11</v>
      </c>
      <c r="F6">
        <f t="shared" si="2"/>
        <v>37.5</v>
      </c>
      <c r="G6">
        <v>2</v>
      </c>
      <c r="H6">
        <f t="shared" si="0"/>
        <v>-81.818181818181827</v>
      </c>
      <c r="I6">
        <v>3</v>
      </c>
      <c r="J6">
        <f t="shared" si="3"/>
        <v>50</v>
      </c>
      <c r="K6">
        <v>1</v>
      </c>
      <c r="L6">
        <f t="shared" si="4"/>
        <v>-66.666666666666657</v>
      </c>
      <c r="M6">
        <v>12</v>
      </c>
      <c r="N6">
        <f t="shared" si="5"/>
        <v>1100</v>
      </c>
      <c r="O6">
        <v>26</v>
      </c>
      <c r="P6">
        <f t="shared" si="6"/>
        <v>116.66666666666667</v>
      </c>
      <c r="Q6">
        <v>0</v>
      </c>
      <c r="R6">
        <f t="shared" si="7"/>
        <v>-100</v>
      </c>
      <c r="S6">
        <v>10</v>
      </c>
      <c r="T6">
        <v>1000</v>
      </c>
      <c r="U6">
        <v>10</v>
      </c>
      <c r="V6">
        <f t="shared" si="9"/>
        <v>0</v>
      </c>
      <c r="W6">
        <v>10</v>
      </c>
      <c r="X6">
        <f t="shared" si="10"/>
        <v>0</v>
      </c>
      <c r="Y6">
        <v>9</v>
      </c>
      <c r="Z6">
        <f t="shared" si="11"/>
        <v>-10</v>
      </c>
    </row>
    <row r="7" spans="1:26" x14ac:dyDescent="0.35">
      <c r="A7" t="s">
        <v>92</v>
      </c>
      <c r="B7">
        <v>22</v>
      </c>
      <c r="C7">
        <v>37</v>
      </c>
      <c r="D7">
        <f t="shared" si="1"/>
        <v>68.181818181818173</v>
      </c>
      <c r="E7">
        <v>12</v>
      </c>
      <c r="F7">
        <f t="shared" si="2"/>
        <v>-67.567567567567565</v>
      </c>
      <c r="G7">
        <v>13</v>
      </c>
      <c r="H7">
        <f t="shared" si="0"/>
        <v>8.3333333333333321</v>
      </c>
      <c r="I7">
        <v>7</v>
      </c>
      <c r="J7">
        <f t="shared" si="3"/>
        <v>-46.153846153846153</v>
      </c>
      <c r="K7">
        <v>36</v>
      </c>
      <c r="L7">
        <f t="shared" si="4"/>
        <v>414.28571428571433</v>
      </c>
      <c r="M7">
        <v>28</v>
      </c>
      <c r="N7">
        <f t="shared" si="5"/>
        <v>-22.222222222222221</v>
      </c>
      <c r="O7">
        <v>22</v>
      </c>
      <c r="P7">
        <f t="shared" si="6"/>
        <v>-21.428571428571427</v>
      </c>
      <c r="Q7">
        <v>2</v>
      </c>
      <c r="R7">
        <f t="shared" si="7"/>
        <v>-90.909090909090907</v>
      </c>
      <c r="S7">
        <v>8</v>
      </c>
      <c r="T7">
        <f t="shared" si="8"/>
        <v>300</v>
      </c>
      <c r="U7">
        <v>14</v>
      </c>
      <c r="V7">
        <f t="shared" si="9"/>
        <v>75</v>
      </c>
      <c r="W7">
        <v>0</v>
      </c>
      <c r="X7">
        <f t="shared" si="10"/>
        <v>-100</v>
      </c>
      <c r="Y7">
        <v>13</v>
      </c>
      <c r="Z7">
        <v>1000</v>
      </c>
    </row>
    <row r="8" spans="1:26" x14ac:dyDescent="0.35">
      <c r="A8" t="s">
        <v>13</v>
      </c>
      <c r="B8">
        <v>14</v>
      </c>
      <c r="C8">
        <v>11</v>
      </c>
      <c r="D8">
        <f t="shared" si="1"/>
        <v>-21.428571428571427</v>
      </c>
      <c r="E8">
        <v>16</v>
      </c>
      <c r="F8">
        <f t="shared" si="2"/>
        <v>45.454545454545453</v>
      </c>
      <c r="G8">
        <v>7</v>
      </c>
      <c r="H8">
        <f t="shared" si="0"/>
        <v>-56.25</v>
      </c>
      <c r="I8">
        <v>0</v>
      </c>
      <c r="J8">
        <f t="shared" si="3"/>
        <v>-100</v>
      </c>
      <c r="K8">
        <v>9</v>
      </c>
      <c r="L8">
        <v>1000</v>
      </c>
      <c r="M8">
        <v>8</v>
      </c>
      <c r="N8">
        <f t="shared" si="5"/>
        <v>-11.111111111111111</v>
      </c>
      <c r="O8">
        <v>10</v>
      </c>
      <c r="P8">
        <f t="shared" si="6"/>
        <v>25</v>
      </c>
      <c r="Q8">
        <v>13</v>
      </c>
      <c r="R8">
        <f t="shared" si="7"/>
        <v>30</v>
      </c>
      <c r="S8">
        <v>8</v>
      </c>
      <c r="T8">
        <f t="shared" si="8"/>
        <v>-38.461538461538467</v>
      </c>
      <c r="U8">
        <v>5</v>
      </c>
      <c r="V8">
        <f t="shared" si="9"/>
        <v>-37.5</v>
      </c>
      <c r="W8">
        <v>12</v>
      </c>
      <c r="X8">
        <f t="shared" si="10"/>
        <v>140</v>
      </c>
      <c r="Y8">
        <v>12</v>
      </c>
      <c r="Z8">
        <f t="shared" si="11"/>
        <v>0</v>
      </c>
    </row>
    <row r="9" spans="1:26" x14ac:dyDescent="0.35">
      <c r="A9" t="s">
        <v>14</v>
      </c>
      <c r="B9">
        <v>15</v>
      </c>
      <c r="C9">
        <v>6</v>
      </c>
      <c r="D9">
        <f t="shared" si="1"/>
        <v>-60</v>
      </c>
      <c r="E9">
        <v>13</v>
      </c>
      <c r="F9">
        <f t="shared" si="2"/>
        <v>116.66666666666667</v>
      </c>
      <c r="G9">
        <v>13</v>
      </c>
      <c r="H9">
        <f t="shared" si="0"/>
        <v>0</v>
      </c>
      <c r="I9">
        <v>3</v>
      </c>
      <c r="J9">
        <f t="shared" si="3"/>
        <v>-76.923076923076934</v>
      </c>
      <c r="K9">
        <v>7</v>
      </c>
      <c r="L9">
        <f t="shared" si="4"/>
        <v>133.33333333333331</v>
      </c>
      <c r="M9">
        <v>11</v>
      </c>
      <c r="N9">
        <f t="shared" si="5"/>
        <v>57.142857142857139</v>
      </c>
      <c r="O9">
        <v>6</v>
      </c>
      <c r="P9">
        <f t="shared" si="6"/>
        <v>-45.454545454545453</v>
      </c>
      <c r="Q9">
        <v>10</v>
      </c>
      <c r="R9">
        <f t="shared" si="7"/>
        <v>66.666666666666657</v>
      </c>
      <c r="S9">
        <v>7</v>
      </c>
      <c r="T9">
        <f t="shared" si="8"/>
        <v>-30</v>
      </c>
      <c r="U9">
        <v>21</v>
      </c>
      <c r="V9">
        <f t="shared" si="9"/>
        <v>200</v>
      </c>
      <c r="W9">
        <v>12</v>
      </c>
      <c r="X9">
        <f t="shared" si="10"/>
        <v>-42.857142857142854</v>
      </c>
      <c r="Y9">
        <v>18</v>
      </c>
      <c r="Z9">
        <f t="shared" si="11"/>
        <v>50</v>
      </c>
    </row>
    <row r="10" spans="1:26" x14ac:dyDescent="0.35">
      <c r="A10" t="s">
        <v>15</v>
      </c>
      <c r="B10">
        <v>17</v>
      </c>
      <c r="C10">
        <v>15</v>
      </c>
      <c r="D10">
        <f t="shared" si="1"/>
        <v>-11.76470588235294</v>
      </c>
      <c r="E10">
        <v>0</v>
      </c>
      <c r="F10">
        <f t="shared" si="2"/>
        <v>-100</v>
      </c>
      <c r="G10">
        <v>1</v>
      </c>
      <c r="H10">
        <v>1000</v>
      </c>
      <c r="I10">
        <v>5</v>
      </c>
      <c r="J10">
        <f t="shared" si="3"/>
        <v>400</v>
      </c>
      <c r="K10">
        <v>6</v>
      </c>
      <c r="L10">
        <f t="shared" si="4"/>
        <v>20</v>
      </c>
      <c r="M10">
        <v>27</v>
      </c>
      <c r="N10">
        <f t="shared" si="5"/>
        <v>350</v>
      </c>
      <c r="O10">
        <v>4</v>
      </c>
      <c r="P10">
        <f t="shared" si="6"/>
        <v>-85.18518518518519</v>
      </c>
      <c r="Q10">
        <v>2</v>
      </c>
      <c r="R10">
        <f t="shared" si="7"/>
        <v>-50</v>
      </c>
      <c r="S10">
        <v>15</v>
      </c>
      <c r="T10">
        <f t="shared" si="8"/>
        <v>650</v>
      </c>
      <c r="U10">
        <v>24</v>
      </c>
      <c r="V10">
        <f t="shared" si="9"/>
        <v>60</v>
      </c>
      <c r="W10">
        <v>6</v>
      </c>
      <c r="X10">
        <f t="shared" si="10"/>
        <v>-75</v>
      </c>
      <c r="Y10">
        <v>8</v>
      </c>
      <c r="Z10">
        <f t="shared" si="11"/>
        <v>33.333333333333329</v>
      </c>
    </row>
    <row r="11" spans="1:26" x14ac:dyDescent="0.35">
      <c r="A11" t="s">
        <v>16</v>
      </c>
      <c r="B11">
        <v>7</v>
      </c>
      <c r="C11">
        <v>14</v>
      </c>
      <c r="D11">
        <f t="shared" si="1"/>
        <v>100</v>
      </c>
      <c r="E11">
        <v>5</v>
      </c>
      <c r="F11">
        <f t="shared" si="2"/>
        <v>-64.285714285714292</v>
      </c>
      <c r="G11">
        <v>2</v>
      </c>
      <c r="H11">
        <f>((G11-E11)/E11)*100</f>
        <v>-60</v>
      </c>
      <c r="I11">
        <v>0</v>
      </c>
      <c r="J11">
        <f t="shared" si="3"/>
        <v>-100</v>
      </c>
      <c r="K11">
        <v>1</v>
      </c>
      <c r="L11">
        <v>1000</v>
      </c>
      <c r="M11">
        <v>0</v>
      </c>
      <c r="N11">
        <f t="shared" si="5"/>
        <v>-100</v>
      </c>
      <c r="O11">
        <v>6</v>
      </c>
      <c r="P11">
        <v>1000</v>
      </c>
      <c r="Q11">
        <v>12</v>
      </c>
      <c r="R11">
        <f t="shared" si="7"/>
        <v>100</v>
      </c>
      <c r="S11">
        <v>14</v>
      </c>
      <c r="T11">
        <f t="shared" si="8"/>
        <v>16.666666666666664</v>
      </c>
      <c r="U11">
        <v>0</v>
      </c>
      <c r="V11">
        <f t="shared" si="9"/>
        <v>-100</v>
      </c>
      <c r="W11">
        <v>4</v>
      </c>
      <c r="X11">
        <v>1000</v>
      </c>
      <c r="Y11">
        <v>30</v>
      </c>
      <c r="Z11">
        <f t="shared" si="11"/>
        <v>650</v>
      </c>
    </row>
    <row r="12" spans="1:26" x14ac:dyDescent="0.35">
      <c r="A12" t="s">
        <v>21</v>
      </c>
      <c r="B12">
        <v>13</v>
      </c>
      <c r="C12">
        <v>13</v>
      </c>
      <c r="D12">
        <f t="shared" si="1"/>
        <v>0</v>
      </c>
      <c r="E12">
        <v>12</v>
      </c>
      <c r="F12">
        <f t="shared" si="2"/>
        <v>-7.6923076923076925</v>
      </c>
      <c r="G12">
        <v>10</v>
      </c>
      <c r="H12">
        <f>((G12-E12)/E12)*100</f>
        <v>-16.666666666666664</v>
      </c>
      <c r="I12">
        <v>1</v>
      </c>
      <c r="J12">
        <f t="shared" si="3"/>
        <v>-90</v>
      </c>
      <c r="K12">
        <v>7</v>
      </c>
      <c r="L12">
        <f t="shared" si="4"/>
        <v>600</v>
      </c>
      <c r="M12">
        <v>10</v>
      </c>
      <c r="N12">
        <f t="shared" si="5"/>
        <v>42.857142857142854</v>
      </c>
      <c r="O12">
        <v>16</v>
      </c>
      <c r="P12">
        <f t="shared" si="6"/>
        <v>60</v>
      </c>
      <c r="Q12">
        <v>17</v>
      </c>
      <c r="R12">
        <f t="shared" si="7"/>
        <v>6.25</v>
      </c>
      <c r="S12">
        <v>10</v>
      </c>
      <c r="T12">
        <f t="shared" si="8"/>
        <v>-41.17647058823529</v>
      </c>
      <c r="U12">
        <v>11</v>
      </c>
      <c r="V12">
        <f t="shared" si="9"/>
        <v>10</v>
      </c>
      <c r="W12">
        <v>21</v>
      </c>
      <c r="X12">
        <f t="shared" si="10"/>
        <v>90.909090909090907</v>
      </c>
      <c r="Y12">
        <v>18</v>
      </c>
      <c r="Z12">
        <f t="shared" si="11"/>
        <v>-14.285714285714285</v>
      </c>
    </row>
    <row r="13" spans="1:26" x14ac:dyDescent="0.35">
      <c r="A13" t="s">
        <v>91</v>
      </c>
      <c r="B13">
        <v>26</v>
      </c>
      <c r="C13">
        <v>23</v>
      </c>
      <c r="D13">
        <f t="shared" si="1"/>
        <v>-11.538461538461538</v>
      </c>
      <c r="E13">
        <v>27</v>
      </c>
      <c r="F13">
        <f t="shared" si="2"/>
        <v>17.391304347826086</v>
      </c>
      <c r="G13">
        <v>17</v>
      </c>
      <c r="H13">
        <f>((G13-E13)/E13)*100</f>
        <v>-37.037037037037038</v>
      </c>
      <c r="I13">
        <v>50</v>
      </c>
      <c r="J13">
        <f t="shared" si="3"/>
        <v>194.11764705882354</v>
      </c>
      <c r="K13">
        <v>0</v>
      </c>
      <c r="L13">
        <f t="shared" si="4"/>
        <v>-100</v>
      </c>
      <c r="M13">
        <v>19</v>
      </c>
      <c r="N13">
        <v>1000</v>
      </c>
      <c r="O13">
        <v>9</v>
      </c>
      <c r="P13">
        <f t="shared" si="6"/>
        <v>-52.631578947368418</v>
      </c>
      <c r="Q13">
        <v>17</v>
      </c>
      <c r="R13">
        <f t="shared" si="7"/>
        <v>88.888888888888886</v>
      </c>
      <c r="S13">
        <v>11</v>
      </c>
      <c r="T13">
        <f t="shared" si="8"/>
        <v>-35.294117647058826</v>
      </c>
      <c r="U13">
        <v>8</v>
      </c>
      <c r="V13">
        <f t="shared" si="9"/>
        <v>-27.27272727272727</v>
      </c>
      <c r="W13">
        <v>17</v>
      </c>
      <c r="X13">
        <f t="shared" si="10"/>
        <v>112.5</v>
      </c>
      <c r="Y13">
        <v>3</v>
      </c>
      <c r="Z13">
        <f t="shared" si="11"/>
        <v>-82.35294117647058</v>
      </c>
    </row>
    <row r="14" spans="1:26" x14ac:dyDescent="0.35">
      <c r="A14" t="s">
        <v>17</v>
      </c>
      <c r="B14">
        <v>14</v>
      </c>
      <c r="C14">
        <v>4</v>
      </c>
      <c r="D14">
        <f t="shared" si="1"/>
        <v>-71.428571428571431</v>
      </c>
      <c r="E14">
        <v>18</v>
      </c>
      <c r="F14">
        <f t="shared" si="2"/>
        <v>350</v>
      </c>
      <c r="G14">
        <v>11</v>
      </c>
      <c r="H14">
        <f>((G14-E14)/E14)*100</f>
        <v>-38.888888888888893</v>
      </c>
      <c r="I14">
        <v>6</v>
      </c>
      <c r="J14">
        <f t="shared" si="3"/>
        <v>-45.454545454545453</v>
      </c>
      <c r="K14">
        <v>13</v>
      </c>
      <c r="L14">
        <f t="shared" si="4"/>
        <v>116.66666666666667</v>
      </c>
      <c r="M14">
        <v>3</v>
      </c>
      <c r="N14">
        <f t="shared" si="5"/>
        <v>-76.923076923076934</v>
      </c>
      <c r="O14">
        <v>3</v>
      </c>
      <c r="P14">
        <f t="shared" si="6"/>
        <v>0</v>
      </c>
      <c r="Q14">
        <v>7</v>
      </c>
      <c r="R14">
        <f t="shared" si="7"/>
        <v>133.33333333333331</v>
      </c>
      <c r="S14">
        <v>20</v>
      </c>
      <c r="T14">
        <f t="shared" si="8"/>
        <v>185.71428571428572</v>
      </c>
      <c r="U14">
        <v>0</v>
      </c>
      <c r="V14">
        <f t="shared" si="9"/>
        <v>-100</v>
      </c>
      <c r="W14">
        <v>3</v>
      </c>
      <c r="X14">
        <v>1000</v>
      </c>
      <c r="Y14">
        <v>23</v>
      </c>
      <c r="Z14">
        <f t="shared" si="11"/>
        <v>666.66666666666674</v>
      </c>
    </row>
    <row r="15" spans="1:26" x14ac:dyDescent="0.35">
      <c r="A15" t="s">
        <v>90</v>
      </c>
      <c r="B15">
        <v>29</v>
      </c>
      <c r="C15">
        <v>17</v>
      </c>
      <c r="D15">
        <f t="shared" si="1"/>
        <v>-41.379310344827587</v>
      </c>
      <c r="E15">
        <v>30</v>
      </c>
      <c r="F15">
        <f t="shared" si="2"/>
        <v>76.470588235294116</v>
      </c>
      <c r="G15">
        <v>12</v>
      </c>
      <c r="H15">
        <f>((G15-E15)/E15)*100</f>
        <v>-60</v>
      </c>
      <c r="I15">
        <v>29</v>
      </c>
      <c r="J15">
        <f t="shared" si="3"/>
        <v>141.66666666666669</v>
      </c>
      <c r="K15">
        <v>19</v>
      </c>
      <c r="L15">
        <f t="shared" si="4"/>
        <v>-34.482758620689658</v>
      </c>
      <c r="M15">
        <v>11</v>
      </c>
      <c r="N15">
        <f t="shared" si="5"/>
        <v>-42.105263157894733</v>
      </c>
      <c r="O15">
        <v>9</v>
      </c>
      <c r="P15">
        <f t="shared" si="6"/>
        <v>-18.181818181818183</v>
      </c>
      <c r="Q15">
        <v>5</v>
      </c>
      <c r="R15">
        <f t="shared" si="7"/>
        <v>-44.444444444444443</v>
      </c>
      <c r="S15">
        <v>15</v>
      </c>
      <c r="T15">
        <f t="shared" si="8"/>
        <v>200</v>
      </c>
      <c r="U15">
        <v>15</v>
      </c>
      <c r="V15">
        <f t="shared" si="9"/>
        <v>0</v>
      </c>
      <c r="W15">
        <v>19</v>
      </c>
      <c r="X15">
        <f t="shared" si="10"/>
        <v>26.666666666666668</v>
      </c>
      <c r="Y15">
        <v>19</v>
      </c>
      <c r="Z15">
        <f t="shared" si="11"/>
        <v>0</v>
      </c>
    </row>
    <row r="16" spans="1:26" x14ac:dyDescent="0.35">
      <c r="A16" t="s">
        <v>18</v>
      </c>
      <c r="B16">
        <v>4</v>
      </c>
      <c r="C16">
        <v>12</v>
      </c>
      <c r="D16">
        <f t="shared" si="1"/>
        <v>200</v>
      </c>
      <c r="E16">
        <v>0</v>
      </c>
      <c r="F16">
        <f t="shared" si="2"/>
        <v>-100</v>
      </c>
      <c r="G16">
        <v>9</v>
      </c>
      <c r="H16">
        <v>1000</v>
      </c>
      <c r="I16">
        <v>14</v>
      </c>
      <c r="J16">
        <f t="shared" si="3"/>
        <v>55.555555555555557</v>
      </c>
      <c r="K16">
        <v>2</v>
      </c>
      <c r="L16">
        <f t="shared" si="4"/>
        <v>-85.714285714285708</v>
      </c>
      <c r="M16">
        <v>10</v>
      </c>
      <c r="N16">
        <f t="shared" si="5"/>
        <v>400</v>
      </c>
      <c r="O16">
        <v>11</v>
      </c>
      <c r="P16">
        <f t="shared" si="6"/>
        <v>10</v>
      </c>
      <c r="Q16">
        <v>10</v>
      </c>
      <c r="R16">
        <f t="shared" si="7"/>
        <v>-9.0909090909090917</v>
      </c>
      <c r="S16">
        <v>4</v>
      </c>
      <c r="T16">
        <f t="shared" si="8"/>
        <v>-60</v>
      </c>
      <c r="U16">
        <v>22</v>
      </c>
      <c r="V16">
        <f t="shared" si="9"/>
        <v>450</v>
      </c>
      <c r="W16">
        <v>14</v>
      </c>
      <c r="X16">
        <f t="shared" si="10"/>
        <v>-36.363636363636367</v>
      </c>
      <c r="Y16">
        <v>13</v>
      </c>
      <c r="Z16">
        <f t="shared" si="11"/>
        <v>-7.1428571428571423</v>
      </c>
    </row>
    <row r="17" spans="1:26" x14ac:dyDescent="0.35">
      <c r="A17" t="s">
        <v>19</v>
      </c>
      <c r="B17">
        <v>2</v>
      </c>
      <c r="C17">
        <v>2</v>
      </c>
      <c r="D17">
        <f t="shared" si="1"/>
        <v>0</v>
      </c>
      <c r="E17">
        <v>0</v>
      </c>
      <c r="F17">
        <f t="shared" si="2"/>
        <v>-100</v>
      </c>
      <c r="G17">
        <v>0</v>
      </c>
      <c r="H17">
        <v>1000</v>
      </c>
      <c r="I17">
        <v>0</v>
      </c>
      <c r="J17">
        <v>1000</v>
      </c>
      <c r="K17">
        <v>0</v>
      </c>
      <c r="L17">
        <v>1000</v>
      </c>
      <c r="M17">
        <v>0</v>
      </c>
      <c r="N17">
        <v>1000</v>
      </c>
      <c r="O17">
        <v>0</v>
      </c>
      <c r="P17">
        <v>1000</v>
      </c>
      <c r="Q17">
        <v>0</v>
      </c>
      <c r="R17">
        <v>1000</v>
      </c>
      <c r="S17">
        <v>0</v>
      </c>
      <c r="T17">
        <v>1000</v>
      </c>
      <c r="U17">
        <v>1</v>
      </c>
      <c r="V17">
        <v>1000</v>
      </c>
      <c r="W17">
        <v>0</v>
      </c>
      <c r="X17">
        <f t="shared" si="10"/>
        <v>-100</v>
      </c>
      <c r="Y17">
        <v>0</v>
      </c>
      <c r="Z17">
        <v>1000</v>
      </c>
    </row>
    <row r="18" spans="1:26" x14ac:dyDescent="0.35">
      <c r="A18" t="s">
        <v>20</v>
      </c>
      <c r="B18">
        <v>1</v>
      </c>
      <c r="C18">
        <v>0</v>
      </c>
      <c r="D18">
        <f t="shared" si="1"/>
        <v>-100</v>
      </c>
      <c r="E18">
        <v>0</v>
      </c>
      <c r="F18">
        <v>1000</v>
      </c>
      <c r="G18">
        <v>1</v>
      </c>
      <c r="H18">
        <v>1000</v>
      </c>
      <c r="I18">
        <v>1</v>
      </c>
      <c r="J18">
        <f t="shared" si="3"/>
        <v>0</v>
      </c>
      <c r="K18">
        <v>0</v>
      </c>
      <c r="L18">
        <f t="shared" si="4"/>
        <v>-100</v>
      </c>
      <c r="M18">
        <v>1</v>
      </c>
      <c r="N18">
        <v>1000</v>
      </c>
      <c r="O18">
        <v>0</v>
      </c>
      <c r="P18">
        <f t="shared" si="6"/>
        <v>-100</v>
      </c>
      <c r="Q18">
        <v>1</v>
      </c>
      <c r="R18">
        <v>1000</v>
      </c>
      <c r="S18">
        <v>0</v>
      </c>
      <c r="T18">
        <f t="shared" si="8"/>
        <v>-100</v>
      </c>
      <c r="U18">
        <v>0</v>
      </c>
      <c r="V18">
        <v>1000</v>
      </c>
      <c r="W18">
        <v>0</v>
      </c>
      <c r="X18">
        <v>1000</v>
      </c>
      <c r="Y18">
        <v>0</v>
      </c>
      <c r="Z18">
        <v>1000</v>
      </c>
    </row>
    <row r="19" spans="1:26" x14ac:dyDescent="0.35">
      <c r="A19" t="s">
        <v>89</v>
      </c>
      <c r="B19">
        <v>34</v>
      </c>
      <c r="C19">
        <v>20</v>
      </c>
      <c r="D19">
        <f t="shared" si="1"/>
        <v>-41.17647058823529</v>
      </c>
      <c r="E19">
        <v>24</v>
      </c>
      <c r="F19">
        <f t="shared" si="2"/>
        <v>20</v>
      </c>
      <c r="G19">
        <v>15</v>
      </c>
      <c r="H19">
        <f>((G19-E19)/E19)*100</f>
        <v>-37.5</v>
      </c>
      <c r="I19">
        <v>22</v>
      </c>
      <c r="J19">
        <f t="shared" si="3"/>
        <v>46.666666666666664</v>
      </c>
      <c r="K19">
        <v>15</v>
      </c>
      <c r="L19">
        <f t="shared" si="4"/>
        <v>-31.818181818181817</v>
      </c>
      <c r="M19">
        <v>18</v>
      </c>
      <c r="N19">
        <f t="shared" si="5"/>
        <v>20</v>
      </c>
      <c r="O19">
        <v>9</v>
      </c>
      <c r="P19">
        <f t="shared" si="6"/>
        <v>-50</v>
      </c>
      <c r="Q19">
        <v>12</v>
      </c>
      <c r="R19">
        <f t="shared" si="7"/>
        <v>33.333333333333329</v>
      </c>
      <c r="S19">
        <v>10</v>
      </c>
      <c r="T19">
        <f t="shared" si="8"/>
        <v>-16.666666666666664</v>
      </c>
      <c r="U19">
        <v>10</v>
      </c>
      <c r="V19">
        <f t="shared" si="9"/>
        <v>0</v>
      </c>
      <c r="W19">
        <v>18</v>
      </c>
      <c r="X19">
        <f t="shared" si="10"/>
        <v>80</v>
      </c>
      <c r="Y19">
        <v>15</v>
      </c>
      <c r="Z19">
        <f t="shared" si="11"/>
        <v>-16.666666666666664</v>
      </c>
    </row>
    <row r="21" spans="1:26" x14ac:dyDescent="0.35">
      <c r="A21" t="s">
        <v>203</v>
      </c>
      <c r="B21">
        <f>SUM(B2:B19)</f>
        <v>279</v>
      </c>
      <c r="C21">
        <f>SUM(C2:C19)</f>
        <v>226</v>
      </c>
      <c r="D21">
        <f>((C21-B21)/B21)*100</f>
        <v>-18.996415770609318</v>
      </c>
      <c r="E21">
        <f>SUM(E2:E19)</f>
        <v>202</v>
      </c>
      <c r="F21">
        <f>((E21-C21)/C21)*100</f>
        <v>-10.619469026548673</v>
      </c>
      <c r="G21">
        <f>SUM(G2:G19)</f>
        <v>162</v>
      </c>
      <c r="H21">
        <f>((G21-E21)/E21)*100</f>
        <v>-19.801980198019802</v>
      </c>
      <c r="I21">
        <f>SUM(I2:I19)</f>
        <v>172</v>
      </c>
      <c r="J21">
        <f>((I21-G21)/G21)*100</f>
        <v>6.1728395061728394</v>
      </c>
      <c r="K21">
        <f>SUM(K2:K19)</f>
        <v>176</v>
      </c>
      <c r="L21">
        <f>((K21-I21)/I21)*100</f>
        <v>2.3255813953488373</v>
      </c>
      <c r="M21">
        <f>SUM(M2:M19)</f>
        <v>203</v>
      </c>
      <c r="N21">
        <f>((M21-K21)/K21)*100</f>
        <v>15.340909090909092</v>
      </c>
      <c r="O21">
        <f>SUM(O2:O19)</f>
        <v>157</v>
      </c>
      <c r="P21">
        <f>((O21-M21)/M21)*100</f>
        <v>-22.660098522167488</v>
      </c>
      <c r="Q21">
        <f>SUM(Q2:Q19)</f>
        <v>168</v>
      </c>
      <c r="R21">
        <f>((Q21-O21)/O21)*100</f>
        <v>7.0063694267515926</v>
      </c>
      <c r="S21">
        <f>SUM(S2:S19)</f>
        <v>171</v>
      </c>
      <c r="T21">
        <f>((S21-Q21)/Q21)*100</f>
        <v>1.7857142857142856</v>
      </c>
      <c r="U21">
        <f>SUM(U2:U19)</f>
        <v>196</v>
      </c>
      <c r="V21">
        <f>((U21-S21)/S21)*100</f>
        <v>14.619883040935672</v>
      </c>
      <c r="W21">
        <f>SUM(W2:W19)</f>
        <v>212</v>
      </c>
      <c r="X21">
        <f>((W21-U21)/U21)*100</f>
        <v>8.1632653061224492</v>
      </c>
      <c r="Y21">
        <f>SUM(Y2:Y19)</f>
        <v>227</v>
      </c>
      <c r="Z21">
        <f>((Y21-W21)/W21)*100</f>
        <v>7.0754716981132075</v>
      </c>
    </row>
    <row r="24" spans="1:26" x14ac:dyDescent="0.35">
      <c r="D24" t="s">
        <v>179</v>
      </c>
      <c r="F24">
        <v>-18.996415770609318</v>
      </c>
    </row>
    <row r="25" spans="1:26" x14ac:dyDescent="0.35">
      <c r="D25" t="s">
        <v>181</v>
      </c>
      <c r="F25">
        <v>-10.619469026548673</v>
      </c>
    </row>
    <row r="26" spans="1:26" x14ac:dyDescent="0.35">
      <c r="D26" t="s">
        <v>183</v>
      </c>
      <c r="F26">
        <v>-19.801980198019802</v>
      </c>
    </row>
    <row r="27" spans="1:26" x14ac:dyDescent="0.35">
      <c r="D27" t="s">
        <v>185</v>
      </c>
      <c r="F27">
        <v>6.1728395061728394</v>
      </c>
    </row>
    <row r="28" spans="1:26" x14ac:dyDescent="0.35">
      <c r="D28" t="s">
        <v>187</v>
      </c>
      <c r="F28">
        <v>2.3255813953488373</v>
      </c>
    </row>
    <row r="29" spans="1:26" x14ac:dyDescent="0.35">
      <c r="D29" t="s">
        <v>189</v>
      </c>
      <c r="F29">
        <v>15.340909090909092</v>
      </c>
    </row>
    <row r="30" spans="1:26" x14ac:dyDescent="0.35">
      <c r="D30" t="s">
        <v>191</v>
      </c>
      <c r="F30">
        <v>-22.660098522167488</v>
      </c>
    </row>
    <row r="31" spans="1:26" x14ac:dyDescent="0.35">
      <c r="D31" t="s">
        <v>193</v>
      </c>
      <c r="F31">
        <v>7.0063694267515926</v>
      </c>
    </row>
    <row r="32" spans="1:26" x14ac:dyDescent="0.35">
      <c r="D32" t="s">
        <v>195</v>
      </c>
      <c r="F32">
        <v>1.7857142857142856</v>
      </c>
    </row>
    <row r="33" spans="4:6" x14ac:dyDescent="0.35">
      <c r="D33" t="s">
        <v>197</v>
      </c>
      <c r="F33">
        <v>14.619883040935672</v>
      </c>
    </row>
    <row r="34" spans="4:6" x14ac:dyDescent="0.35">
      <c r="D34" t="s">
        <v>199</v>
      </c>
      <c r="F34">
        <v>8.1632653061224492</v>
      </c>
    </row>
    <row r="35" spans="4:6" x14ac:dyDescent="0.35">
      <c r="D35" t="s">
        <v>201</v>
      </c>
      <c r="F35">
        <v>7.0754716981132075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857A-CB7E-4C56-8411-9DF2AF4DDFFA}">
  <dimension ref="A1:AA22"/>
  <sheetViews>
    <sheetView topLeftCell="F1" zoomScale="80" workbookViewId="0">
      <selection activeCell="AP6" sqref="AP6"/>
    </sheetView>
  </sheetViews>
  <sheetFormatPr defaultRowHeight="14.5" x14ac:dyDescent="0.35"/>
  <cols>
    <col min="1" max="1" width="18.1796875" customWidth="1"/>
    <col min="2" max="2" width="9" bestFit="1" customWidth="1"/>
    <col min="3" max="3" width="10.36328125" bestFit="1" customWidth="1"/>
    <col min="4" max="4" width="9" bestFit="1" customWidth="1"/>
    <col min="5" max="5" width="10.36328125" bestFit="1" customWidth="1"/>
    <col min="6" max="6" width="9" bestFit="1" customWidth="1"/>
    <col min="7" max="7" width="10.36328125" bestFit="1" customWidth="1"/>
    <col min="8" max="8" width="9" bestFit="1" customWidth="1"/>
    <col min="9" max="9" width="10.36328125" bestFit="1" customWidth="1"/>
    <col min="10" max="10" width="9.36328125" bestFit="1" customWidth="1"/>
    <col min="11" max="11" width="10.36328125" bestFit="1" customWidth="1"/>
    <col min="12" max="12" width="9" bestFit="1" customWidth="1"/>
    <col min="13" max="13" width="10.36328125" bestFit="1" customWidth="1"/>
    <col min="14" max="14" width="9" bestFit="1" customWidth="1"/>
    <col min="15" max="15" width="10.36328125" bestFit="1" customWidth="1"/>
    <col min="16" max="16" width="9" bestFit="1" customWidth="1"/>
    <col min="17" max="17" width="10.36328125" bestFit="1" customWidth="1"/>
    <col min="18" max="18" width="9" bestFit="1" customWidth="1"/>
    <col min="19" max="19" width="10.36328125" bestFit="1" customWidth="1"/>
    <col min="20" max="20" width="9" bestFit="1" customWidth="1"/>
    <col min="21" max="21" width="10.36328125" bestFit="1" customWidth="1"/>
    <col min="22" max="22" width="9" bestFit="1" customWidth="1"/>
    <col min="23" max="23" width="10.36328125" bestFit="1" customWidth="1"/>
    <col min="24" max="24" width="8.90625" bestFit="1" customWidth="1"/>
    <col min="25" max="25" width="10.36328125" bestFit="1" customWidth="1"/>
  </cols>
  <sheetData>
    <row r="1" spans="1:27" x14ac:dyDescent="0.35">
      <c r="A1" t="s">
        <v>0</v>
      </c>
      <c r="B1" s="28" t="s">
        <v>236</v>
      </c>
      <c r="C1" s="28"/>
      <c r="D1" s="28" t="s">
        <v>247</v>
      </c>
      <c r="E1" s="28"/>
      <c r="F1" s="28" t="s">
        <v>246</v>
      </c>
      <c r="G1" s="28"/>
      <c r="H1" s="28" t="s">
        <v>245</v>
      </c>
      <c r="I1" s="28"/>
      <c r="J1" s="28" t="s">
        <v>244</v>
      </c>
      <c r="K1" s="28"/>
      <c r="L1" s="28" t="s">
        <v>243</v>
      </c>
      <c r="M1" s="28"/>
      <c r="N1" s="28" t="s">
        <v>242</v>
      </c>
      <c r="O1" s="28"/>
      <c r="P1" s="28" t="s">
        <v>241</v>
      </c>
      <c r="Q1" s="28"/>
      <c r="R1" s="28" t="s">
        <v>240</v>
      </c>
      <c r="S1" s="28"/>
      <c r="T1" s="28" t="s">
        <v>239</v>
      </c>
      <c r="U1" s="28"/>
      <c r="V1" s="28" t="s">
        <v>238</v>
      </c>
      <c r="W1" s="28"/>
      <c r="X1" s="28" t="s">
        <v>237</v>
      </c>
      <c r="Y1" s="28"/>
    </row>
    <row r="2" spans="1:27" x14ac:dyDescent="0.35">
      <c r="B2" t="s">
        <v>234</v>
      </c>
      <c r="C2" t="s">
        <v>235</v>
      </c>
      <c r="D2" t="s">
        <v>234</v>
      </c>
      <c r="E2" t="s">
        <v>235</v>
      </c>
      <c r="F2" t="s">
        <v>234</v>
      </c>
      <c r="G2" t="s">
        <v>235</v>
      </c>
      <c r="H2" t="s">
        <v>234</v>
      </c>
      <c r="I2" t="s">
        <v>235</v>
      </c>
      <c r="J2" t="s">
        <v>234</v>
      </c>
      <c r="K2" t="s">
        <v>235</v>
      </c>
      <c r="L2" t="s">
        <v>234</v>
      </c>
      <c r="M2" t="s">
        <v>235</v>
      </c>
      <c r="N2" t="s">
        <v>234</v>
      </c>
      <c r="O2" t="s">
        <v>235</v>
      </c>
      <c r="P2" t="s">
        <v>234</v>
      </c>
      <c r="Q2" t="s">
        <v>235</v>
      </c>
      <c r="R2" t="s">
        <v>234</v>
      </c>
      <c r="S2" t="s">
        <v>235</v>
      </c>
      <c r="T2" t="s">
        <v>234</v>
      </c>
      <c r="U2" t="s">
        <v>235</v>
      </c>
      <c r="V2" t="s">
        <v>234</v>
      </c>
      <c r="W2" t="s">
        <v>235</v>
      </c>
      <c r="X2" t="s">
        <v>234</v>
      </c>
      <c r="Y2" t="s">
        <v>235</v>
      </c>
    </row>
    <row r="3" spans="1:27" x14ac:dyDescent="0.35">
      <c r="A3" t="s">
        <v>9</v>
      </c>
      <c r="B3" s="21">
        <v>-2.7453671928620453</v>
      </c>
      <c r="C3" s="21">
        <v>-54.838709677419352</v>
      </c>
      <c r="D3" s="21">
        <v>-0.21171489061397319</v>
      </c>
      <c r="E3" s="21">
        <v>-35.714285714285715</v>
      </c>
      <c r="F3" s="21">
        <v>-3.1117397454031117</v>
      </c>
      <c r="G3" s="21">
        <v>77.777777777777786</v>
      </c>
      <c r="H3" s="21">
        <v>-3.5036496350364965</v>
      </c>
      <c r="I3" s="21">
        <v>-6.25</v>
      </c>
      <c r="J3" s="21">
        <v>2.1936459909228443</v>
      </c>
      <c r="K3" s="21">
        <v>86.666666666666671</v>
      </c>
      <c r="L3" s="21">
        <v>4.848260547742413</v>
      </c>
      <c r="M3" s="21">
        <v>-46.428571428571431</v>
      </c>
      <c r="N3" s="21">
        <v>0.60007059654076955</v>
      </c>
      <c r="O3" s="21">
        <v>-33.333333333333329</v>
      </c>
      <c r="P3" s="21">
        <v>-4.8421052631578947</v>
      </c>
      <c r="Q3" s="21">
        <v>190</v>
      </c>
      <c r="R3" s="21">
        <v>-10.471976401179942</v>
      </c>
      <c r="S3" s="21">
        <v>-86.206896551724128</v>
      </c>
      <c r="T3" s="21">
        <v>15.815485996705107</v>
      </c>
      <c r="U3" s="21">
        <v>400</v>
      </c>
      <c r="V3" s="21">
        <v>-2.0981507823613086</v>
      </c>
      <c r="W3" s="21">
        <v>20</v>
      </c>
      <c r="X3" s="21">
        <v>0.47221213221939706</v>
      </c>
      <c r="Y3" s="21">
        <v>-29.166666666666668</v>
      </c>
      <c r="AA3">
        <f>(B3+D3+F3+H3+J3+L3+N3+P3+R3+T3+V3+X3)/12</f>
        <v>-0.2545857205403535</v>
      </c>
    </row>
    <row r="4" spans="1:27" x14ac:dyDescent="0.35">
      <c r="A4" t="s">
        <v>10</v>
      </c>
      <c r="B4" s="21">
        <v>-1.0964912280701753</v>
      </c>
      <c r="C4" s="21">
        <v>-38.461538461538467</v>
      </c>
      <c r="D4" s="21">
        <v>-3.1042128603104215</v>
      </c>
      <c r="E4" s="21">
        <v>-31.25</v>
      </c>
      <c r="F4" s="21">
        <v>-1.0068649885583525</v>
      </c>
      <c r="G4" s="21">
        <v>-9.0909090909090917</v>
      </c>
      <c r="H4" s="21">
        <v>-1.7105871474803513</v>
      </c>
      <c r="I4" s="21">
        <v>50</v>
      </c>
      <c r="J4" s="21">
        <v>5.691439322671684</v>
      </c>
      <c r="K4" s="21">
        <v>6.666666666666667</v>
      </c>
      <c r="L4" s="21">
        <v>0.71206052514463725</v>
      </c>
      <c r="M4" s="21">
        <v>0</v>
      </c>
      <c r="N4" s="21">
        <v>0.66283694211224042</v>
      </c>
      <c r="O4" s="21">
        <v>-37.5</v>
      </c>
      <c r="P4" s="21">
        <v>-2.1071115013169446</v>
      </c>
      <c r="Q4" s="21">
        <v>-10</v>
      </c>
      <c r="R4" s="21">
        <v>-10.044843049327353</v>
      </c>
      <c r="S4" s="21">
        <v>66.666666666666657</v>
      </c>
      <c r="T4" s="21">
        <v>13.90827517447657</v>
      </c>
      <c r="U4" s="21">
        <v>6.666666666666667</v>
      </c>
      <c r="V4" s="21">
        <v>1.0940919037199124</v>
      </c>
      <c r="W4" s="21">
        <v>-43.75</v>
      </c>
      <c r="X4" s="21">
        <v>-3.6796536796536801</v>
      </c>
      <c r="Y4" s="21">
        <v>-44.444444444444443</v>
      </c>
      <c r="AA4">
        <f t="shared" ref="AA4:AA20" si="0">(B4+D4+F4+H4+J4+L4+N4+P4+R4+T4+V4+X4)/12</f>
        <v>-5.6755048882686267E-2</v>
      </c>
    </row>
    <row r="5" spans="1:27" x14ac:dyDescent="0.35">
      <c r="A5" t="s">
        <v>11</v>
      </c>
      <c r="B5" s="21">
        <v>12.142857142857142</v>
      </c>
      <c r="C5" s="21">
        <v>60</v>
      </c>
      <c r="D5" s="21">
        <v>-3.6942675159235669</v>
      </c>
      <c r="E5" s="21">
        <v>-62.5</v>
      </c>
      <c r="F5" s="21">
        <v>2.0502645502645502</v>
      </c>
      <c r="G5" s="21">
        <v>600</v>
      </c>
      <c r="H5" s="21">
        <v>0.97213220998055727</v>
      </c>
      <c r="I5" s="21">
        <v>-95.238095238095227</v>
      </c>
      <c r="J5" s="21">
        <v>-4.8780487804878048</v>
      </c>
      <c r="K5" s="21">
        <v>100</v>
      </c>
      <c r="L5" s="21">
        <v>5.3306342780026998</v>
      </c>
      <c r="M5" s="21">
        <v>100</v>
      </c>
      <c r="N5" s="21">
        <v>-7.1108263933376037</v>
      </c>
      <c r="O5" s="21">
        <v>50</v>
      </c>
      <c r="P5" s="21">
        <v>-1.7241379310344827</v>
      </c>
      <c r="Q5" s="21">
        <v>183.33333333333331</v>
      </c>
      <c r="R5" s="21">
        <v>-11.789473684210526</v>
      </c>
      <c r="S5" s="21">
        <v>0</v>
      </c>
      <c r="T5" s="21">
        <v>0.71599045346062051</v>
      </c>
      <c r="U5" s="21">
        <v>11.76470588235294</v>
      </c>
      <c r="V5" s="21">
        <v>8.6887835703001581</v>
      </c>
      <c r="W5" s="21">
        <v>47.368421052631575</v>
      </c>
      <c r="X5" s="21">
        <v>5.4505813953488369</v>
      </c>
      <c r="Y5" s="21">
        <v>-71.428571428571431</v>
      </c>
      <c r="AA5">
        <f t="shared" si="0"/>
        <v>0.51287410793504862</v>
      </c>
    </row>
    <row r="6" spans="1:27" x14ac:dyDescent="0.35">
      <c r="A6" t="s">
        <v>12</v>
      </c>
      <c r="B6" s="21">
        <v>-1.1111111111111112</v>
      </c>
      <c r="C6" s="21">
        <v>-68.421052631578945</v>
      </c>
      <c r="D6" s="21">
        <v>-2.387640449438202</v>
      </c>
      <c r="E6" s="21">
        <v>83.333333333333343</v>
      </c>
      <c r="F6" s="21">
        <v>-15.683453237410072</v>
      </c>
      <c r="G6" s="21">
        <v>-81.818181818181827</v>
      </c>
      <c r="H6" s="21">
        <v>2.218430034129693</v>
      </c>
      <c r="I6" s="21">
        <v>-100</v>
      </c>
      <c r="J6" s="21">
        <v>3.7562604340567614</v>
      </c>
      <c r="K6" s="21">
        <v>1000</v>
      </c>
      <c r="L6" s="21">
        <v>-2.6548672566371683</v>
      </c>
      <c r="M6" s="21">
        <v>-28.571428571428569</v>
      </c>
      <c r="N6" s="21">
        <v>-0.99173553719008267</v>
      </c>
      <c r="O6" s="21">
        <v>-100</v>
      </c>
      <c r="P6" s="21">
        <v>-4.5075125208681133</v>
      </c>
      <c r="Q6" s="21">
        <v>1000</v>
      </c>
      <c r="R6" s="21">
        <v>1.3986013986013985</v>
      </c>
      <c r="S6" s="21">
        <v>-40</v>
      </c>
      <c r="T6" s="21">
        <v>15.086206896551724</v>
      </c>
      <c r="U6" s="21">
        <v>-100</v>
      </c>
      <c r="V6" s="21">
        <v>-11.985018726591761</v>
      </c>
      <c r="W6" s="21">
        <v>1000</v>
      </c>
      <c r="X6" s="21">
        <v>-3.6595744680851063</v>
      </c>
      <c r="Y6" s="21">
        <v>6.666666666666667</v>
      </c>
      <c r="AA6">
        <f t="shared" si="0"/>
        <v>-1.7101178786660034</v>
      </c>
    </row>
    <row r="7" spans="1:27" x14ac:dyDescent="0.35">
      <c r="A7" t="s">
        <v>41</v>
      </c>
      <c r="B7" s="21">
        <v>-8.8679245283018862</v>
      </c>
      <c r="C7" s="21">
        <v>1000</v>
      </c>
      <c r="D7" s="21">
        <v>-20.703933747412009</v>
      </c>
      <c r="E7" s="21">
        <v>37.5</v>
      </c>
      <c r="F7" s="21">
        <v>32.637075718015666</v>
      </c>
      <c r="G7" s="21">
        <v>-81.818181818181827</v>
      </c>
      <c r="H7" s="21">
        <v>1.1811023622047243</v>
      </c>
      <c r="I7" s="21">
        <v>50</v>
      </c>
      <c r="J7" s="21">
        <v>-4.2801556420233462</v>
      </c>
      <c r="K7" s="21">
        <v>-66.666666666666657</v>
      </c>
      <c r="L7" s="21">
        <v>7.3170731707317067</v>
      </c>
      <c r="M7" s="21">
        <v>1100</v>
      </c>
      <c r="N7" s="21">
        <v>-0.75757575757575757</v>
      </c>
      <c r="O7" s="21">
        <v>116.66666666666667</v>
      </c>
      <c r="P7" s="21">
        <v>9.7328244274809155</v>
      </c>
      <c r="Q7" s="21">
        <v>-100</v>
      </c>
      <c r="R7" s="21">
        <v>18.956521739130437</v>
      </c>
      <c r="S7" s="21">
        <v>1000</v>
      </c>
      <c r="T7" s="21">
        <v>-13.596491228070176</v>
      </c>
      <c r="U7" s="21">
        <v>0</v>
      </c>
      <c r="V7" s="21">
        <v>-0.33840947546531303</v>
      </c>
      <c r="W7" s="21">
        <v>0</v>
      </c>
      <c r="X7" s="21">
        <v>7.1307300509337868</v>
      </c>
      <c r="Y7" s="21">
        <v>-10</v>
      </c>
      <c r="AA7">
        <f t="shared" si="0"/>
        <v>2.3675697574707288</v>
      </c>
    </row>
    <row r="8" spans="1:27" x14ac:dyDescent="0.35">
      <c r="A8" t="s">
        <v>92</v>
      </c>
      <c r="B8" s="21">
        <v>-21.008403361344538</v>
      </c>
      <c r="C8" s="21">
        <v>68.181818181818173</v>
      </c>
      <c r="D8" s="21">
        <v>-32.62411347517731</v>
      </c>
      <c r="E8" s="21">
        <v>-67.567567567567565</v>
      </c>
      <c r="F8" s="21">
        <v>53.157894736842103</v>
      </c>
      <c r="G8" s="21">
        <v>8.3333333333333321</v>
      </c>
      <c r="H8" s="21">
        <v>-46.048109965635739</v>
      </c>
      <c r="I8" s="21">
        <v>-46.153846153846153</v>
      </c>
      <c r="J8" s="21">
        <v>40.127388535031848</v>
      </c>
      <c r="K8" s="21">
        <v>414.28571428571433</v>
      </c>
      <c r="L8" s="21">
        <v>23.18181818181818</v>
      </c>
      <c r="M8" s="21">
        <v>-22.222222222222221</v>
      </c>
      <c r="N8" s="21">
        <v>-27.67527675276753</v>
      </c>
      <c r="O8" s="21">
        <v>-21.428571428571427</v>
      </c>
      <c r="P8" s="21">
        <v>-23.979591836734691</v>
      </c>
      <c r="Q8" s="21">
        <v>-90.909090909090907</v>
      </c>
      <c r="R8" s="21">
        <v>81.208053691275168</v>
      </c>
      <c r="S8" s="21">
        <v>300</v>
      </c>
      <c r="T8" s="21">
        <v>-24.444444444444443</v>
      </c>
      <c r="U8" s="21">
        <v>75</v>
      </c>
      <c r="V8" s="21">
        <v>21.568627450980394</v>
      </c>
      <c r="W8" s="21">
        <v>-100</v>
      </c>
      <c r="X8" s="21">
        <v>33.064516129032256</v>
      </c>
      <c r="Y8" s="21">
        <v>1000</v>
      </c>
      <c r="AA8">
        <f t="shared" si="0"/>
        <v>6.3773632407396414</v>
      </c>
    </row>
    <row r="9" spans="1:27" x14ac:dyDescent="0.35">
      <c r="A9" t="s">
        <v>13</v>
      </c>
      <c r="B9" s="21">
        <v>2.6785714285714284</v>
      </c>
      <c r="C9" s="21">
        <v>-21.428571428571427</v>
      </c>
      <c r="D9" s="21">
        <v>-1.9130434782608694</v>
      </c>
      <c r="E9" s="21">
        <v>45.454545454545453</v>
      </c>
      <c r="F9" s="21">
        <v>-2.1276595744680851</v>
      </c>
      <c r="G9" s="21">
        <v>-56.25</v>
      </c>
      <c r="H9" s="21">
        <v>7.0652173913043477</v>
      </c>
      <c r="I9" s="21">
        <v>-100</v>
      </c>
      <c r="J9" s="21">
        <v>-1.015228426395939</v>
      </c>
      <c r="K9" s="21">
        <v>1000</v>
      </c>
      <c r="L9" s="21">
        <v>-4.2735042735042734</v>
      </c>
      <c r="M9" s="21">
        <v>-11.111111111111111</v>
      </c>
      <c r="N9" s="21">
        <v>0.89285714285714279</v>
      </c>
      <c r="O9" s="21">
        <v>25</v>
      </c>
      <c r="P9" s="21">
        <v>4.0707964601769913</v>
      </c>
      <c r="Q9" s="21">
        <v>30</v>
      </c>
      <c r="R9" s="21">
        <v>12.414965986394558</v>
      </c>
      <c r="S9" s="21">
        <v>-38.461538461538467</v>
      </c>
      <c r="T9" s="21">
        <v>-2.118003025718608</v>
      </c>
      <c r="U9" s="21">
        <v>-37.5</v>
      </c>
      <c r="V9" s="21">
        <v>-5.873261205564142</v>
      </c>
      <c r="W9" s="21">
        <v>140</v>
      </c>
      <c r="X9" s="21">
        <v>-1.6420361247947455</v>
      </c>
      <c r="Y9" s="21">
        <v>0</v>
      </c>
      <c r="AA9">
        <f t="shared" si="0"/>
        <v>0.679972691716484</v>
      </c>
    </row>
    <row r="10" spans="1:27" x14ac:dyDescent="0.35">
      <c r="A10" t="s">
        <v>14</v>
      </c>
      <c r="B10" s="21">
        <v>-17.483660130718953</v>
      </c>
      <c r="C10" s="21">
        <v>-60</v>
      </c>
      <c r="D10" s="21">
        <v>15.247524752475247</v>
      </c>
      <c r="E10" s="21">
        <v>116.66666666666667</v>
      </c>
      <c r="F10" s="21">
        <v>1.0309278350515463</v>
      </c>
      <c r="G10" s="21">
        <v>0</v>
      </c>
      <c r="H10" s="21">
        <v>2.5510204081632653</v>
      </c>
      <c r="I10" s="21">
        <v>-76.923076923076934</v>
      </c>
      <c r="J10" s="21">
        <v>-3.4825870646766171</v>
      </c>
      <c r="K10" s="21">
        <v>133.33333333333331</v>
      </c>
      <c r="L10" s="21">
        <v>-9.7938144329896915</v>
      </c>
      <c r="M10" s="21">
        <v>57.142857142857139</v>
      </c>
      <c r="N10" s="21">
        <v>6.2857142857142865</v>
      </c>
      <c r="O10" s="21">
        <v>-45.454545454545453</v>
      </c>
      <c r="P10" s="21">
        <v>-1.9713261648745519</v>
      </c>
      <c r="Q10" s="21">
        <v>66.666666666666657</v>
      </c>
      <c r="R10" s="21">
        <v>2.5594149908592323</v>
      </c>
      <c r="S10" s="21">
        <v>-30</v>
      </c>
      <c r="T10" s="21">
        <v>15.32976827094474</v>
      </c>
      <c r="U10" s="21">
        <v>200</v>
      </c>
      <c r="V10" s="21">
        <v>-15.301391035548686</v>
      </c>
      <c r="W10" s="21">
        <v>-42.857142857142854</v>
      </c>
      <c r="X10" s="21">
        <v>-1.4598540145985401</v>
      </c>
      <c r="Y10" s="21">
        <v>50</v>
      </c>
      <c r="AA10">
        <f t="shared" si="0"/>
        <v>-0.54068852501656017</v>
      </c>
    </row>
    <row r="11" spans="1:27" x14ac:dyDescent="0.35">
      <c r="A11" t="s">
        <v>15</v>
      </c>
      <c r="B11" s="21">
        <v>-1.0869565217391304</v>
      </c>
      <c r="C11" s="21">
        <v>-11.76470588235294</v>
      </c>
      <c r="D11" s="21">
        <v>5.4945054945054945</v>
      </c>
      <c r="E11" s="21">
        <v>-100</v>
      </c>
      <c r="F11" s="21">
        <v>0.41666666666666669</v>
      </c>
      <c r="G11" s="21">
        <v>1000</v>
      </c>
      <c r="H11" s="21">
        <v>0.41493775933609961</v>
      </c>
      <c r="I11" s="21">
        <v>400</v>
      </c>
      <c r="J11" s="21">
        <v>1.859504132231405</v>
      </c>
      <c r="K11" s="21">
        <v>20</v>
      </c>
      <c r="L11" s="21">
        <v>8.5192697768762677</v>
      </c>
      <c r="M11" s="21">
        <v>350</v>
      </c>
      <c r="N11" s="21">
        <v>-2.8037383177570092</v>
      </c>
      <c r="O11" s="21">
        <v>-85.18518518518519</v>
      </c>
      <c r="P11" s="21">
        <v>1.7307692307692308</v>
      </c>
      <c r="Q11" s="21">
        <v>-50</v>
      </c>
      <c r="R11" s="21">
        <v>10.586011342155009</v>
      </c>
      <c r="S11" s="21">
        <v>650</v>
      </c>
      <c r="T11" s="21">
        <v>7.1794871794871788</v>
      </c>
      <c r="U11" s="21">
        <v>60</v>
      </c>
      <c r="V11" s="21">
        <v>-10.207336523125997</v>
      </c>
      <c r="W11" s="21">
        <v>-75</v>
      </c>
      <c r="X11" s="21">
        <v>1.5985790408525755</v>
      </c>
      <c r="Y11" s="21">
        <v>33.333333333333329</v>
      </c>
      <c r="AA11">
        <f t="shared" si="0"/>
        <v>1.9751416050214832</v>
      </c>
    </row>
    <row r="12" spans="1:27" x14ac:dyDescent="0.35">
      <c r="A12" t="s">
        <v>16</v>
      </c>
      <c r="B12" s="21">
        <v>21.501706484641637</v>
      </c>
      <c r="C12" s="21">
        <v>100</v>
      </c>
      <c r="D12" s="21">
        <v>-14.325842696629213</v>
      </c>
      <c r="E12" s="21">
        <v>-64.285714285714292</v>
      </c>
      <c r="F12" s="21">
        <v>17.377049180327869</v>
      </c>
      <c r="G12" s="21">
        <v>-60</v>
      </c>
      <c r="H12" s="21">
        <v>-5.5865921787709496</v>
      </c>
      <c r="I12" s="21">
        <v>-100</v>
      </c>
      <c r="J12" s="21">
        <v>7.6923076923076925</v>
      </c>
      <c r="K12" s="21">
        <v>1000</v>
      </c>
      <c r="L12" s="21">
        <v>-5.2197802197802199</v>
      </c>
      <c r="M12" s="21">
        <v>-100</v>
      </c>
      <c r="N12" s="21">
        <v>1.7391304347826086</v>
      </c>
      <c r="O12" s="21">
        <v>1000</v>
      </c>
      <c r="P12" s="21">
        <v>28.490028490028489</v>
      </c>
      <c r="Q12" s="21">
        <v>100</v>
      </c>
      <c r="R12" s="21">
        <v>47.671840354767184</v>
      </c>
      <c r="S12" s="21">
        <v>16.666666666666664</v>
      </c>
      <c r="T12" s="21">
        <v>-11.411411411411411</v>
      </c>
      <c r="U12" s="21">
        <v>-100</v>
      </c>
      <c r="V12" s="21">
        <v>3.050847457627119</v>
      </c>
      <c r="W12" s="21">
        <v>1000</v>
      </c>
      <c r="X12" s="21">
        <v>-3.2894736842105261</v>
      </c>
      <c r="Y12" s="21">
        <v>650</v>
      </c>
      <c r="AA12">
        <f t="shared" si="0"/>
        <v>7.3074841586400234</v>
      </c>
    </row>
    <row r="13" spans="1:27" x14ac:dyDescent="0.35">
      <c r="A13" t="s">
        <v>21</v>
      </c>
      <c r="B13" s="21">
        <v>1.2389380530973451</v>
      </c>
      <c r="C13" s="21">
        <v>0</v>
      </c>
      <c r="D13" s="21">
        <v>3.1468531468531471</v>
      </c>
      <c r="E13" s="21">
        <v>-7.6923076923076925</v>
      </c>
      <c r="F13" s="21">
        <v>3.3898305084745761</v>
      </c>
      <c r="G13" s="21">
        <v>-16.666666666666664</v>
      </c>
      <c r="H13" s="21">
        <v>-7.8688524590163942</v>
      </c>
      <c r="I13" s="21">
        <v>-90</v>
      </c>
      <c r="J13" s="21">
        <v>2.4911032028469751</v>
      </c>
      <c r="K13" s="21">
        <v>600</v>
      </c>
      <c r="L13" s="21">
        <v>-1.3888888888888888</v>
      </c>
      <c r="M13" s="21">
        <v>42.857142857142854</v>
      </c>
      <c r="N13" s="21">
        <v>0.88028169014084512</v>
      </c>
      <c r="O13" s="21">
        <v>60</v>
      </c>
      <c r="P13" s="21">
        <v>-4.1884816753926701</v>
      </c>
      <c r="Q13" s="21">
        <v>6.25</v>
      </c>
      <c r="R13" s="21">
        <v>8.3788706739526422</v>
      </c>
      <c r="S13" s="21">
        <v>-41.17647058823529</v>
      </c>
      <c r="T13" s="21">
        <v>3.1932773109243695</v>
      </c>
      <c r="U13" s="21">
        <v>10</v>
      </c>
      <c r="V13" s="21">
        <v>-2.9315960912052117</v>
      </c>
      <c r="W13" s="21">
        <v>90.909090909090907</v>
      </c>
      <c r="X13" s="21">
        <v>-0.33557046979865773</v>
      </c>
      <c r="Y13" s="21">
        <v>-14.285714285714285</v>
      </c>
      <c r="AA13">
        <f t="shared" si="0"/>
        <v>0.50048041683233979</v>
      </c>
    </row>
    <row r="14" spans="1:27" x14ac:dyDescent="0.35">
      <c r="A14" t="s">
        <v>91</v>
      </c>
      <c r="B14" s="21">
        <v>25.806451612903224</v>
      </c>
      <c r="C14" s="21">
        <v>-11.538461538461538</v>
      </c>
      <c r="D14" s="21">
        <v>-39.6011396011396</v>
      </c>
      <c r="E14" s="21">
        <v>17.391304347826086</v>
      </c>
      <c r="F14" s="21">
        <v>25</v>
      </c>
      <c r="G14" s="21">
        <v>-37.037037037037038</v>
      </c>
      <c r="H14" s="21">
        <v>-86.79245283018868</v>
      </c>
      <c r="I14" s="21">
        <v>194.11764705882354</v>
      </c>
      <c r="J14" s="21">
        <v>471.42857142857144</v>
      </c>
      <c r="K14" s="21">
        <v>-100</v>
      </c>
      <c r="L14" s="21">
        <v>11.5</v>
      </c>
      <c r="M14" s="21">
        <v>1000</v>
      </c>
      <c r="N14" s="21">
        <v>15.246636771300448</v>
      </c>
      <c r="O14" s="21">
        <v>-52.631578947368418</v>
      </c>
      <c r="P14" s="21">
        <v>-15.56420233463035</v>
      </c>
      <c r="Q14" s="21">
        <v>88.888888888888886</v>
      </c>
      <c r="R14" s="21">
        <v>-1.3824884792626728</v>
      </c>
      <c r="S14" s="21">
        <v>-35.294117647058826</v>
      </c>
      <c r="T14" s="21">
        <v>62.616822429906534</v>
      </c>
      <c r="U14" s="21">
        <v>-27.27272727272727</v>
      </c>
      <c r="V14" s="21">
        <v>-14.942528735632186</v>
      </c>
      <c r="W14" s="21">
        <v>112.5</v>
      </c>
      <c r="X14" s="21">
        <v>8.7837837837837842</v>
      </c>
      <c r="Y14" s="21">
        <v>-82.35294117647058</v>
      </c>
      <c r="AA14">
        <f t="shared" si="0"/>
        <v>38.508287837134326</v>
      </c>
    </row>
    <row r="15" spans="1:27" x14ac:dyDescent="0.35">
      <c r="A15" t="s">
        <v>17</v>
      </c>
      <c r="B15" s="21">
        <v>-12.068965517241379</v>
      </c>
      <c r="C15" s="21">
        <v>-71.428571428571431</v>
      </c>
      <c r="D15" s="21">
        <v>12.352941176470589</v>
      </c>
      <c r="E15" s="21">
        <v>350</v>
      </c>
      <c r="F15" s="21">
        <v>-7.678883071553229</v>
      </c>
      <c r="G15" s="21">
        <v>-38.888888888888893</v>
      </c>
      <c r="H15" s="21">
        <v>1.890359168241966</v>
      </c>
      <c r="I15" s="21">
        <v>-45.454545454545453</v>
      </c>
      <c r="J15" s="21">
        <v>0.55658627087198509</v>
      </c>
      <c r="K15" s="21">
        <v>116.66666666666667</v>
      </c>
      <c r="L15" s="21">
        <v>3.1365313653136528</v>
      </c>
      <c r="M15" s="21">
        <v>-76.923076923076934</v>
      </c>
      <c r="N15" s="21">
        <v>2.8622540250447228</v>
      </c>
      <c r="O15" s="21">
        <v>0</v>
      </c>
      <c r="P15" s="21">
        <v>-3.1304347826086958</v>
      </c>
      <c r="Q15" s="21">
        <v>133.33333333333331</v>
      </c>
      <c r="R15" s="21">
        <v>2.8725314183123878</v>
      </c>
      <c r="S15" s="21">
        <v>185.71428571428572</v>
      </c>
      <c r="T15" s="21">
        <v>-5.4101221640488655</v>
      </c>
      <c r="U15" s="21">
        <v>-100</v>
      </c>
      <c r="V15" s="21">
        <v>12.177121771217712</v>
      </c>
      <c r="W15" s="21">
        <v>1000</v>
      </c>
      <c r="X15" s="21">
        <v>-9.7039473684210531</v>
      </c>
      <c r="Y15" s="21">
        <v>666.66666666666674</v>
      </c>
      <c r="AA15">
        <f t="shared" si="0"/>
        <v>-0.17866897570001727</v>
      </c>
    </row>
    <row r="16" spans="1:27" x14ac:dyDescent="0.35">
      <c r="A16" t="s">
        <v>90</v>
      </c>
      <c r="B16" s="21">
        <v>38.528138528138527</v>
      </c>
      <c r="C16" s="21">
        <v>-41.379310344827587</v>
      </c>
      <c r="D16" s="21">
        <v>-18.125</v>
      </c>
      <c r="E16" s="21">
        <v>76.470588235294116</v>
      </c>
      <c r="F16" s="21">
        <v>22.900763358778626</v>
      </c>
      <c r="G16" s="21">
        <v>-60</v>
      </c>
      <c r="H16" s="21">
        <v>-18.012422360248447</v>
      </c>
      <c r="I16" s="21">
        <v>141.66666666666669</v>
      </c>
      <c r="J16" s="21">
        <v>-0.75757575757575757</v>
      </c>
      <c r="K16" s="21">
        <v>-34.482758620689658</v>
      </c>
      <c r="L16" s="21">
        <v>-9.1603053435114496</v>
      </c>
      <c r="M16" s="21">
        <v>-42.105263157894733</v>
      </c>
      <c r="N16" s="21">
        <v>4.2016806722689077</v>
      </c>
      <c r="O16" s="21">
        <v>-18.181818181818183</v>
      </c>
      <c r="P16" s="21">
        <v>-17.338709677419356</v>
      </c>
      <c r="Q16" s="21">
        <v>-44.444444444444443</v>
      </c>
      <c r="R16" s="21">
        <v>-2.4390243902439024</v>
      </c>
      <c r="S16" s="21">
        <v>200</v>
      </c>
      <c r="T16" s="21">
        <v>61.5</v>
      </c>
      <c r="U16" s="21">
        <v>0</v>
      </c>
      <c r="V16" s="21">
        <v>-26.315789473684209</v>
      </c>
      <c r="W16" s="21">
        <v>26.666666666666668</v>
      </c>
      <c r="X16" s="21">
        <v>50.420168067226889</v>
      </c>
      <c r="Y16" s="21">
        <v>0</v>
      </c>
      <c r="AA16">
        <f t="shared" si="0"/>
        <v>7.1168269686441521</v>
      </c>
    </row>
    <row r="17" spans="1:27" x14ac:dyDescent="0.35">
      <c r="A17" t="s">
        <v>18</v>
      </c>
      <c r="B17" s="21">
        <v>5.2173913043478262</v>
      </c>
      <c r="C17" s="21">
        <v>200</v>
      </c>
      <c r="D17" s="21">
        <v>-1.8181818181818181</v>
      </c>
      <c r="E17" s="21">
        <v>-100</v>
      </c>
      <c r="F17" s="21">
        <v>-11.447811447811448</v>
      </c>
      <c r="G17" s="21">
        <v>1000</v>
      </c>
      <c r="H17" s="21">
        <v>8.9353612167300387</v>
      </c>
      <c r="I17" s="21">
        <v>55.555555555555557</v>
      </c>
      <c r="J17" s="21">
        <v>-2.9668411867364748</v>
      </c>
      <c r="K17" s="21">
        <v>-85.714285714285708</v>
      </c>
      <c r="L17" s="21">
        <v>5.2158273381294968</v>
      </c>
      <c r="M17" s="21">
        <v>400</v>
      </c>
      <c r="N17" s="21">
        <v>-5.1282051282051277</v>
      </c>
      <c r="O17" s="21">
        <v>10</v>
      </c>
      <c r="P17" s="21">
        <v>4.5045045045045047</v>
      </c>
      <c r="Q17" s="21">
        <v>-9.0909090909090917</v>
      </c>
      <c r="R17" s="21">
        <v>-1.7241379310344827</v>
      </c>
      <c r="S17" s="21">
        <v>-60</v>
      </c>
      <c r="T17" s="21">
        <v>5.6140350877192979</v>
      </c>
      <c r="U17" s="21">
        <v>450</v>
      </c>
      <c r="V17" s="21">
        <v>-3.8205980066445182</v>
      </c>
      <c r="W17" s="21">
        <v>-36.363636363636367</v>
      </c>
      <c r="X17" s="21">
        <v>0.5181347150259068</v>
      </c>
      <c r="Y17" s="21">
        <v>-7.1428571428571423</v>
      </c>
      <c r="AA17">
        <f t="shared" si="0"/>
        <v>0.25828988732026675</v>
      </c>
    </row>
    <row r="18" spans="1:27" x14ac:dyDescent="0.35">
      <c r="A18" t="s">
        <v>19</v>
      </c>
      <c r="B18" s="21">
        <v>4.6153846153846159</v>
      </c>
      <c r="C18" s="21">
        <v>0</v>
      </c>
      <c r="D18" s="21">
        <v>-11.76470588235294</v>
      </c>
      <c r="E18" s="21">
        <v>-100</v>
      </c>
      <c r="F18" s="21">
        <v>16.666666666666664</v>
      </c>
      <c r="G18" s="21">
        <v>1000</v>
      </c>
      <c r="H18" s="21">
        <v>-4.2857142857142856</v>
      </c>
      <c r="I18" s="21">
        <v>1000</v>
      </c>
      <c r="J18" s="21">
        <v>8.9552238805970141</v>
      </c>
      <c r="K18" s="21">
        <v>1000</v>
      </c>
      <c r="L18" s="21">
        <v>-13.698630136986301</v>
      </c>
      <c r="M18" s="21">
        <v>1000</v>
      </c>
      <c r="N18" s="21">
        <v>-1.5873015873015872</v>
      </c>
      <c r="O18" s="21">
        <v>1000</v>
      </c>
      <c r="P18" s="21">
        <v>12.903225806451612</v>
      </c>
      <c r="Q18" s="21">
        <v>1000</v>
      </c>
      <c r="R18" s="21">
        <v>27.142857142857142</v>
      </c>
      <c r="S18" s="21">
        <v>1000</v>
      </c>
      <c r="T18" s="21">
        <v>-22.471910112359549</v>
      </c>
      <c r="U18" s="21">
        <v>1000</v>
      </c>
      <c r="V18" s="21">
        <v>18.840579710144929</v>
      </c>
      <c r="W18" s="21">
        <v>-100</v>
      </c>
      <c r="X18" s="21">
        <v>-6.0975609756097562</v>
      </c>
      <c r="Y18" s="21">
        <v>1000</v>
      </c>
      <c r="AA18">
        <f t="shared" si="0"/>
        <v>2.4348429034814631</v>
      </c>
    </row>
    <row r="19" spans="1:27" x14ac:dyDescent="0.35">
      <c r="A19" t="s">
        <v>20</v>
      </c>
      <c r="B19" s="21">
        <v>1.9801980198019802</v>
      </c>
      <c r="C19" s="21">
        <v>-100</v>
      </c>
      <c r="D19" s="21">
        <v>-3.8834951456310676</v>
      </c>
      <c r="E19" s="21">
        <v>1000</v>
      </c>
      <c r="F19" s="21">
        <v>-3.0303030303030303</v>
      </c>
      <c r="G19" s="21">
        <v>1000</v>
      </c>
      <c r="H19" s="21">
        <v>-4.1666666666666661</v>
      </c>
      <c r="I19" s="21">
        <v>0</v>
      </c>
      <c r="J19" s="21">
        <v>6.5217391304347823</v>
      </c>
      <c r="K19" s="21">
        <v>-100</v>
      </c>
      <c r="L19" s="21">
        <v>0</v>
      </c>
      <c r="M19" s="21">
        <v>1000</v>
      </c>
      <c r="N19" s="21">
        <v>-10.204081632653061</v>
      </c>
      <c r="O19" s="21">
        <v>-100</v>
      </c>
      <c r="P19" s="21">
        <v>10.227272727272728</v>
      </c>
      <c r="Q19" s="21">
        <v>1000</v>
      </c>
      <c r="R19" s="21">
        <v>0</v>
      </c>
      <c r="S19" s="21">
        <v>-100</v>
      </c>
      <c r="T19" s="21">
        <v>0</v>
      </c>
      <c r="U19" s="21">
        <v>1000</v>
      </c>
      <c r="V19" s="21">
        <v>6.1855670103092786</v>
      </c>
      <c r="W19" s="21">
        <v>1000</v>
      </c>
      <c r="X19" s="21">
        <v>0</v>
      </c>
      <c r="Y19" s="21">
        <v>1000</v>
      </c>
      <c r="AA19">
        <f t="shared" si="0"/>
        <v>0.30251920104707869</v>
      </c>
    </row>
    <row r="20" spans="1:27" x14ac:dyDescent="0.35">
      <c r="A20" t="s">
        <v>89</v>
      </c>
      <c r="B20" s="21">
        <v>-36.227544910179645</v>
      </c>
      <c r="C20" s="21">
        <v>-41.17647058823529</v>
      </c>
      <c r="D20" s="21">
        <v>4.6948356807511731</v>
      </c>
      <c r="E20" s="21">
        <v>20</v>
      </c>
      <c r="F20" s="21">
        <v>8.9686098654708513</v>
      </c>
      <c r="G20" s="21">
        <v>-37.5</v>
      </c>
      <c r="H20" s="21">
        <v>-0.41152263374485598</v>
      </c>
      <c r="I20" s="21">
        <v>46.666666666666664</v>
      </c>
      <c r="J20" s="21">
        <v>-5.785123966942149</v>
      </c>
      <c r="K20" s="21">
        <v>-31.818181818181817</v>
      </c>
      <c r="L20" s="21">
        <v>-11.403508771929824</v>
      </c>
      <c r="M20" s="21">
        <v>20</v>
      </c>
      <c r="N20" s="21">
        <v>37.623762376237622</v>
      </c>
      <c r="O20" s="21">
        <v>-50</v>
      </c>
      <c r="P20" s="21">
        <v>-50</v>
      </c>
      <c r="Q20" s="21">
        <v>33.333333333333329</v>
      </c>
      <c r="R20" s="21">
        <v>56.115107913669057</v>
      </c>
      <c r="S20" s="21">
        <v>-16.666666666666664</v>
      </c>
      <c r="T20" s="21">
        <v>-9.67741935483871</v>
      </c>
      <c r="U20" s="21">
        <v>0</v>
      </c>
      <c r="V20" s="21">
        <v>19.897959183673468</v>
      </c>
      <c r="W20" s="21">
        <v>80</v>
      </c>
      <c r="X20" s="21">
        <v>27.23404255319149</v>
      </c>
      <c r="Y20" s="21">
        <v>-16.666666666666664</v>
      </c>
      <c r="AA20">
        <f t="shared" si="0"/>
        <v>3.4190998279465394</v>
      </c>
    </row>
    <row r="21" spans="1:27" x14ac:dyDescent="0.35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7" x14ac:dyDescent="0.35">
      <c r="A22" t="s">
        <v>203</v>
      </c>
      <c r="B22" s="21">
        <v>-0.69976428992339423</v>
      </c>
      <c r="C22" s="21">
        <v>-18.996415770609318</v>
      </c>
      <c r="D22" s="21">
        <v>-3.330613455975076</v>
      </c>
      <c r="E22" s="21">
        <v>-10.619469026548673</v>
      </c>
      <c r="F22" s="21">
        <v>0.19950890116635975</v>
      </c>
      <c r="G22" s="21">
        <v>-19.801980198019802</v>
      </c>
      <c r="H22" s="21">
        <v>-3.6069842242303571</v>
      </c>
      <c r="I22" s="21">
        <v>6.1728395061728394</v>
      </c>
      <c r="J22" s="21">
        <v>2.8442043378088506</v>
      </c>
      <c r="K22" s="21">
        <v>2.3255813953488373</v>
      </c>
      <c r="L22" s="21">
        <v>1.7149478563151794</v>
      </c>
      <c r="M22" s="21">
        <v>15.340909090909092</v>
      </c>
      <c r="N22" s="21">
        <v>-0.31138452191083771</v>
      </c>
      <c r="O22" s="21">
        <v>-22.660098522167488</v>
      </c>
      <c r="P22" s="21">
        <v>-2.7578851135151607</v>
      </c>
      <c r="Q22" s="21">
        <v>7.0063694267515926</v>
      </c>
      <c r="R22" s="21">
        <v>0.540582889376371</v>
      </c>
      <c r="S22" s="21">
        <v>1.7857142857142856</v>
      </c>
      <c r="T22" s="21">
        <v>7.496298605158576</v>
      </c>
      <c r="U22" s="21">
        <v>14.619883040935672</v>
      </c>
      <c r="V22" s="21">
        <v>-2.0224719101123596</v>
      </c>
      <c r="W22" s="21">
        <v>8.1632653061224492</v>
      </c>
      <c r="X22" s="21">
        <v>1.4945250073986387</v>
      </c>
      <c r="Y22" s="21">
        <v>7.0754716981132075</v>
      </c>
    </row>
  </sheetData>
  <mergeCells count="1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25220-2ADF-4915-9171-72B3F73E2376}">
  <dimension ref="A1:Z21"/>
  <sheetViews>
    <sheetView zoomScale="64" workbookViewId="0">
      <selection activeCell="AA2" sqref="AA2"/>
    </sheetView>
  </sheetViews>
  <sheetFormatPr defaultRowHeight="14.5" x14ac:dyDescent="0.35"/>
  <cols>
    <col min="1" max="1" width="17.90625" customWidth="1"/>
    <col min="2" max="2" width="10.36328125" hidden="1" customWidth="1"/>
    <col min="3" max="3" width="17.453125" hidden="1" customWidth="1"/>
    <col min="4" max="4" width="17.08984375" customWidth="1"/>
    <col min="5" max="5" width="10.1796875" hidden="1" customWidth="1"/>
    <col min="6" max="6" width="16.1796875" customWidth="1"/>
    <col min="7" max="7" width="8.26953125" hidden="1" customWidth="1"/>
    <col min="8" max="8" width="16.26953125" customWidth="1"/>
    <col min="9" max="9" width="0" hidden="1" customWidth="1"/>
    <col min="10" max="10" width="16.453125" customWidth="1"/>
    <col min="11" max="11" width="0" hidden="1" customWidth="1"/>
    <col min="12" max="12" width="16.6328125" customWidth="1"/>
    <col min="13" max="13" width="0" hidden="1" customWidth="1"/>
    <col min="14" max="14" width="16.36328125" customWidth="1"/>
    <col min="15" max="15" width="0" hidden="1" customWidth="1"/>
    <col min="16" max="16" width="16.7265625" customWidth="1"/>
    <col min="17" max="17" width="0" hidden="1" customWidth="1"/>
    <col min="18" max="18" width="16.54296875" customWidth="1"/>
    <col min="19" max="19" width="0" hidden="1" customWidth="1"/>
    <col min="20" max="20" width="17.1796875" customWidth="1"/>
    <col min="21" max="21" width="0" hidden="1" customWidth="1"/>
    <col min="22" max="22" width="17.08984375" customWidth="1"/>
    <col min="23" max="23" width="0" hidden="1" customWidth="1"/>
    <col min="24" max="24" width="17.36328125" customWidth="1"/>
    <col min="25" max="25" width="0" hidden="1" customWidth="1"/>
    <col min="26" max="26" width="17.81640625" customWidth="1"/>
  </cols>
  <sheetData>
    <row r="1" spans="1:26" x14ac:dyDescent="0.35">
      <c r="A1" t="s">
        <v>0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</row>
    <row r="2" spans="1:26" x14ac:dyDescent="0.35">
      <c r="A2" t="s">
        <v>9</v>
      </c>
      <c r="B2">
        <v>2914</v>
      </c>
      <c r="C2">
        <v>2834</v>
      </c>
      <c r="D2">
        <f>((C2-B2)/B2)*100</f>
        <v>-2.7453671928620453</v>
      </c>
      <c r="E2">
        <v>2828</v>
      </c>
      <c r="F2">
        <f>((E2-C2)/C2)*100</f>
        <v>-0.21171489061397319</v>
      </c>
      <c r="G2">
        <v>2740</v>
      </c>
      <c r="H2">
        <f t="shared" ref="H2:H19" si="0">((G2-E2)/E2)*100</f>
        <v>-3.1117397454031117</v>
      </c>
      <c r="I2">
        <v>2644</v>
      </c>
      <c r="J2">
        <f>((I2-G2)/G2)*100</f>
        <v>-3.5036496350364965</v>
      </c>
      <c r="K2">
        <v>2702</v>
      </c>
      <c r="L2">
        <f>((K2-I2)/I2)*100</f>
        <v>2.1936459909228443</v>
      </c>
      <c r="M2">
        <v>2833</v>
      </c>
      <c r="N2">
        <f>((M2-K2)/K2)*100</f>
        <v>4.848260547742413</v>
      </c>
      <c r="O2">
        <v>2850</v>
      </c>
      <c r="P2">
        <f>((O2-M2)/M2)*100</f>
        <v>0.60007059654076955</v>
      </c>
      <c r="Q2">
        <v>2712</v>
      </c>
      <c r="R2">
        <f>((Q2-O2)/O2)*100</f>
        <v>-4.8421052631578947</v>
      </c>
      <c r="S2">
        <v>2428</v>
      </c>
      <c r="T2">
        <f>((S2-Q2)/Q2)*100</f>
        <v>-10.471976401179942</v>
      </c>
      <c r="U2">
        <v>2812</v>
      </c>
      <c r="V2">
        <f>((U2-S2)/S2)*100</f>
        <v>15.815485996705107</v>
      </c>
      <c r="W2">
        <v>2753</v>
      </c>
      <c r="X2">
        <f>((W2-U2)/U2)*100</f>
        <v>-2.0981507823613086</v>
      </c>
      <c r="Y2">
        <v>2766</v>
      </c>
      <c r="Z2">
        <f>((Y2-W2)/W2)*100</f>
        <v>0.47221213221939706</v>
      </c>
    </row>
    <row r="3" spans="1:26" x14ac:dyDescent="0.35">
      <c r="A3" t="s">
        <v>10</v>
      </c>
      <c r="B3">
        <v>2280</v>
      </c>
      <c r="C3">
        <v>2255</v>
      </c>
      <c r="D3">
        <f t="shared" ref="D3:D19" si="1">((C3-B3)/B3)*100</f>
        <v>-1.0964912280701753</v>
      </c>
      <c r="E3">
        <v>2185</v>
      </c>
      <c r="F3">
        <f t="shared" ref="F3:F19" si="2">((E3-C3)/C3)*100</f>
        <v>-3.1042128603104215</v>
      </c>
      <c r="G3">
        <v>2163</v>
      </c>
      <c r="H3">
        <f t="shared" si="0"/>
        <v>-1.0068649885583525</v>
      </c>
      <c r="I3">
        <v>2126</v>
      </c>
      <c r="J3">
        <f t="shared" ref="J3:J19" si="3">((I3-G3)/G3)*100</f>
        <v>-1.7105871474803513</v>
      </c>
      <c r="K3">
        <v>2247</v>
      </c>
      <c r="L3">
        <f t="shared" ref="L3:L19" si="4">((K3-I3)/I3)*100</f>
        <v>5.691439322671684</v>
      </c>
      <c r="M3">
        <v>2263</v>
      </c>
      <c r="N3">
        <f t="shared" ref="N3:N19" si="5">((M3-K3)/K3)*100</f>
        <v>0.71206052514463725</v>
      </c>
      <c r="O3">
        <v>2278</v>
      </c>
      <c r="P3">
        <f t="shared" ref="P3:P19" si="6">((O3-M3)/M3)*100</f>
        <v>0.66283694211224042</v>
      </c>
      <c r="Q3">
        <v>2230</v>
      </c>
      <c r="R3">
        <f t="shared" ref="R3:R19" si="7">((Q3-O3)/O3)*100</f>
        <v>-2.1071115013169446</v>
      </c>
      <c r="S3">
        <v>2006</v>
      </c>
      <c r="T3">
        <f t="shared" ref="T3:T19" si="8">((S3-Q3)/Q3)*100</f>
        <v>-10.044843049327353</v>
      </c>
      <c r="U3">
        <v>2285</v>
      </c>
      <c r="V3">
        <f t="shared" ref="V3:V19" si="9">((U3-S3)/S3)*100</f>
        <v>13.90827517447657</v>
      </c>
      <c r="W3">
        <v>2310</v>
      </c>
      <c r="X3">
        <f t="shared" ref="X3:X19" si="10">((W3-U3)/U3)*100</f>
        <v>1.0940919037199124</v>
      </c>
      <c r="Y3">
        <v>2225</v>
      </c>
      <c r="Z3">
        <f t="shared" ref="Z3:Z19" si="11">((Y3-W3)/W3)*100</f>
        <v>-3.6796536796536801</v>
      </c>
    </row>
    <row r="4" spans="1:26" x14ac:dyDescent="0.35">
      <c r="A4" t="s">
        <v>11</v>
      </c>
      <c r="B4">
        <v>1400</v>
      </c>
      <c r="C4">
        <v>1570</v>
      </c>
      <c r="D4">
        <f t="shared" si="1"/>
        <v>12.142857142857142</v>
      </c>
      <c r="E4">
        <v>1512</v>
      </c>
      <c r="F4">
        <f t="shared" si="2"/>
        <v>-3.6942675159235669</v>
      </c>
      <c r="G4">
        <v>1543</v>
      </c>
      <c r="H4">
        <f t="shared" si="0"/>
        <v>2.0502645502645502</v>
      </c>
      <c r="I4">
        <v>1558</v>
      </c>
      <c r="J4">
        <f t="shared" si="3"/>
        <v>0.97213220998055727</v>
      </c>
      <c r="K4">
        <v>1482</v>
      </c>
      <c r="L4">
        <f t="shared" si="4"/>
        <v>-4.8780487804878048</v>
      </c>
      <c r="M4">
        <v>1561</v>
      </c>
      <c r="N4">
        <f t="shared" si="5"/>
        <v>5.3306342780026998</v>
      </c>
      <c r="O4">
        <v>1450</v>
      </c>
      <c r="P4">
        <f t="shared" si="6"/>
        <v>-7.1108263933376037</v>
      </c>
      <c r="Q4">
        <v>1425</v>
      </c>
      <c r="R4">
        <f t="shared" si="7"/>
        <v>-1.7241379310344827</v>
      </c>
      <c r="S4">
        <v>1257</v>
      </c>
      <c r="T4">
        <f t="shared" si="8"/>
        <v>-11.789473684210526</v>
      </c>
      <c r="U4">
        <v>1266</v>
      </c>
      <c r="V4">
        <f t="shared" si="9"/>
        <v>0.71599045346062051</v>
      </c>
      <c r="W4">
        <v>1376</v>
      </c>
      <c r="X4">
        <f t="shared" si="10"/>
        <v>8.6887835703001581</v>
      </c>
      <c r="Y4">
        <v>1451</v>
      </c>
      <c r="Z4">
        <f t="shared" si="11"/>
        <v>5.4505813953488369</v>
      </c>
    </row>
    <row r="5" spans="1:26" x14ac:dyDescent="0.35">
      <c r="A5" t="s">
        <v>12</v>
      </c>
      <c r="B5">
        <v>1440</v>
      </c>
      <c r="C5">
        <v>1424</v>
      </c>
      <c r="D5">
        <f t="shared" si="1"/>
        <v>-1.1111111111111112</v>
      </c>
      <c r="E5">
        <v>1390</v>
      </c>
      <c r="F5">
        <f t="shared" si="2"/>
        <v>-2.387640449438202</v>
      </c>
      <c r="G5">
        <v>1172</v>
      </c>
      <c r="H5">
        <f t="shared" si="0"/>
        <v>-15.683453237410072</v>
      </c>
      <c r="I5">
        <v>1198</v>
      </c>
      <c r="J5">
        <f t="shared" si="3"/>
        <v>2.218430034129693</v>
      </c>
      <c r="K5">
        <v>1243</v>
      </c>
      <c r="L5">
        <f t="shared" si="4"/>
        <v>3.7562604340567614</v>
      </c>
      <c r="M5">
        <v>1210</v>
      </c>
      <c r="N5">
        <f t="shared" si="5"/>
        <v>-2.6548672566371683</v>
      </c>
      <c r="O5">
        <v>1198</v>
      </c>
      <c r="P5">
        <f t="shared" si="6"/>
        <v>-0.99173553719008267</v>
      </c>
      <c r="Q5">
        <v>1144</v>
      </c>
      <c r="R5">
        <f t="shared" si="7"/>
        <v>-4.5075125208681133</v>
      </c>
      <c r="S5">
        <v>1160</v>
      </c>
      <c r="T5">
        <f t="shared" si="8"/>
        <v>1.3986013986013985</v>
      </c>
      <c r="U5">
        <v>1335</v>
      </c>
      <c r="V5">
        <f t="shared" si="9"/>
        <v>15.086206896551724</v>
      </c>
      <c r="W5">
        <v>1175</v>
      </c>
      <c r="X5">
        <f t="shared" si="10"/>
        <v>-11.985018726591761</v>
      </c>
      <c r="Y5">
        <v>1132</v>
      </c>
      <c r="Z5">
        <f t="shared" si="11"/>
        <v>-3.6595744680851063</v>
      </c>
    </row>
    <row r="6" spans="1:26" x14ac:dyDescent="0.35">
      <c r="A6" t="s">
        <v>41</v>
      </c>
      <c r="B6">
        <v>530</v>
      </c>
      <c r="C6">
        <v>483</v>
      </c>
      <c r="D6">
        <f t="shared" si="1"/>
        <v>-8.8679245283018862</v>
      </c>
      <c r="E6">
        <v>383</v>
      </c>
      <c r="F6">
        <f t="shared" si="2"/>
        <v>-20.703933747412009</v>
      </c>
      <c r="G6">
        <v>508</v>
      </c>
      <c r="H6">
        <f t="shared" si="0"/>
        <v>32.637075718015666</v>
      </c>
      <c r="I6">
        <v>514</v>
      </c>
      <c r="J6">
        <f t="shared" si="3"/>
        <v>1.1811023622047243</v>
      </c>
      <c r="K6">
        <v>492</v>
      </c>
      <c r="L6">
        <f t="shared" si="4"/>
        <v>-4.2801556420233462</v>
      </c>
      <c r="M6">
        <v>528</v>
      </c>
      <c r="N6">
        <f t="shared" si="5"/>
        <v>7.3170731707317067</v>
      </c>
      <c r="O6">
        <v>524</v>
      </c>
      <c r="P6">
        <f t="shared" si="6"/>
        <v>-0.75757575757575757</v>
      </c>
      <c r="Q6">
        <v>575</v>
      </c>
      <c r="R6">
        <f t="shared" si="7"/>
        <v>9.7328244274809155</v>
      </c>
      <c r="S6">
        <v>684</v>
      </c>
      <c r="T6">
        <f t="shared" si="8"/>
        <v>18.956521739130437</v>
      </c>
      <c r="U6">
        <v>591</v>
      </c>
      <c r="V6">
        <f t="shared" si="9"/>
        <v>-13.596491228070176</v>
      </c>
      <c r="W6">
        <v>589</v>
      </c>
      <c r="X6">
        <f t="shared" si="10"/>
        <v>-0.33840947546531303</v>
      </c>
      <c r="Y6">
        <v>631</v>
      </c>
      <c r="Z6">
        <f t="shared" si="11"/>
        <v>7.1307300509337868</v>
      </c>
    </row>
    <row r="7" spans="1:26" x14ac:dyDescent="0.35">
      <c r="A7" t="s">
        <v>92</v>
      </c>
      <c r="B7">
        <v>357</v>
      </c>
      <c r="C7">
        <v>282</v>
      </c>
      <c r="D7">
        <f t="shared" si="1"/>
        <v>-21.008403361344538</v>
      </c>
      <c r="E7">
        <v>190</v>
      </c>
      <c r="F7">
        <f t="shared" si="2"/>
        <v>-32.62411347517731</v>
      </c>
      <c r="G7">
        <v>291</v>
      </c>
      <c r="H7">
        <f t="shared" si="0"/>
        <v>53.157894736842103</v>
      </c>
      <c r="I7">
        <v>157</v>
      </c>
      <c r="J7">
        <f t="shared" si="3"/>
        <v>-46.048109965635739</v>
      </c>
      <c r="K7">
        <v>220</v>
      </c>
      <c r="L7">
        <f t="shared" si="4"/>
        <v>40.127388535031848</v>
      </c>
      <c r="M7">
        <v>271</v>
      </c>
      <c r="N7">
        <f t="shared" si="5"/>
        <v>23.18181818181818</v>
      </c>
      <c r="O7">
        <v>196</v>
      </c>
      <c r="P7">
        <f t="shared" si="6"/>
        <v>-27.67527675276753</v>
      </c>
      <c r="Q7">
        <v>149</v>
      </c>
      <c r="R7">
        <f t="shared" si="7"/>
        <v>-23.979591836734691</v>
      </c>
      <c r="S7">
        <v>270</v>
      </c>
      <c r="T7">
        <f t="shared" si="8"/>
        <v>81.208053691275168</v>
      </c>
      <c r="U7">
        <v>204</v>
      </c>
      <c r="V7">
        <f t="shared" si="9"/>
        <v>-24.444444444444443</v>
      </c>
      <c r="W7">
        <v>248</v>
      </c>
      <c r="X7">
        <f t="shared" si="10"/>
        <v>21.568627450980394</v>
      </c>
      <c r="Y7">
        <v>330</v>
      </c>
      <c r="Z7">
        <f t="shared" si="11"/>
        <v>33.064516129032256</v>
      </c>
    </row>
    <row r="8" spans="1:26" x14ac:dyDescent="0.35">
      <c r="A8" t="s">
        <v>13</v>
      </c>
      <c r="B8">
        <v>560</v>
      </c>
      <c r="C8">
        <v>575</v>
      </c>
      <c r="D8">
        <f t="shared" si="1"/>
        <v>2.6785714285714284</v>
      </c>
      <c r="E8">
        <v>564</v>
      </c>
      <c r="F8">
        <f t="shared" si="2"/>
        <v>-1.9130434782608694</v>
      </c>
      <c r="G8">
        <v>552</v>
      </c>
      <c r="H8">
        <f t="shared" si="0"/>
        <v>-2.1276595744680851</v>
      </c>
      <c r="I8">
        <v>591</v>
      </c>
      <c r="J8">
        <f t="shared" si="3"/>
        <v>7.0652173913043477</v>
      </c>
      <c r="K8">
        <v>585</v>
      </c>
      <c r="L8">
        <f t="shared" si="4"/>
        <v>-1.015228426395939</v>
      </c>
      <c r="M8">
        <v>560</v>
      </c>
      <c r="N8">
        <f t="shared" si="5"/>
        <v>-4.2735042735042734</v>
      </c>
      <c r="O8">
        <v>565</v>
      </c>
      <c r="P8">
        <f t="shared" si="6"/>
        <v>0.89285714285714279</v>
      </c>
      <c r="Q8">
        <v>588</v>
      </c>
      <c r="R8">
        <f t="shared" si="7"/>
        <v>4.0707964601769913</v>
      </c>
      <c r="S8">
        <v>661</v>
      </c>
      <c r="T8">
        <f t="shared" si="8"/>
        <v>12.414965986394558</v>
      </c>
      <c r="U8">
        <v>647</v>
      </c>
      <c r="V8">
        <f t="shared" si="9"/>
        <v>-2.118003025718608</v>
      </c>
      <c r="W8">
        <v>609</v>
      </c>
      <c r="X8">
        <f t="shared" si="10"/>
        <v>-5.873261205564142</v>
      </c>
      <c r="Y8">
        <v>599</v>
      </c>
      <c r="Z8">
        <f t="shared" si="11"/>
        <v>-1.6420361247947455</v>
      </c>
    </row>
    <row r="9" spans="1:26" x14ac:dyDescent="0.35">
      <c r="A9" t="s">
        <v>14</v>
      </c>
      <c r="B9">
        <v>612</v>
      </c>
      <c r="C9">
        <v>505</v>
      </c>
      <c r="D9">
        <f t="shared" si="1"/>
        <v>-17.483660130718953</v>
      </c>
      <c r="E9">
        <v>582</v>
      </c>
      <c r="F9">
        <f t="shared" si="2"/>
        <v>15.247524752475247</v>
      </c>
      <c r="G9">
        <v>588</v>
      </c>
      <c r="H9">
        <f t="shared" si="0"/>
        <v>1.0309278350515463</v>
      </c>
      <c r="I9">
        <v>603</v>
      </c>
      <c r="J9">
        <f t="shared" si="3"/>
        <v>2.5510204081632653</v>
      </c>
      <c r="K9">
        <v>582</v>
      </c>
      <c r="L9">
        <f t="shared" si="4"/>
        <v>-3.4825870646766171</v>
      </c>
      <c r="M9">
        <v>525</v>
      </c>
      <c r="N9">
        <f t="shared" si="5"/>
        <v>-9.7938144329896915</v>
      </c>
      <c r="O9">
        <v>558</v>
      </c>
      <c r="P9">
        <f t="shared" si="6"/>
        <v>6.2857142857142865</v>
      </c>
      <c r="Q9">
        <v>547</v>
      </c>
      <c r="R9">
        <f t="shared" si="7"/>
        <v>-1.9713261648745519</v>
      </c>
      <c r="S9">
        <v>561</v>
      </c>
      <c r="T9">
        <f t="shared" si="8"/>
        <v>2.5594149908592323</v>
      </c>
      <c r="U9">
        <v>647</v>
      </c>
      <c r="V9">
        <f t="shared" si="9"/>
        <v>15.32976827094474</v>
      </c>
      <c r="W9">
        <v>548</v>
      </c>
      <c r="X9">
        <f t="shared" si="10"/>
        <v>-15.301391035548686</v>
      </c>
      <c r="Y9">
        <v>540</v>
      </c>
      <c r="Z9">
        <f t="shared" si="11"/>
        <v>-1.4598540145985401</v>
      </c>
    </row>
    <row r="10" spans="1:26" x14ac:dyDescent="0.35">
      <c r="A10" t="s">
        <v>15</v>
      </c>
      <c r="B10">
        <v>460</v>
      </c>
      <c r="C10">
        <v>455</v>
      </c>
      <c r="D10">
        <f t="shared" si="1"/>
        <v>-1.0869565217391304</v>
      </c>
      <c r="E10">
        <v>480</v>
      </c>
      <c r="F10">
        <f t="shared" si="2"/>
        <v>5.4945054945054945</v>
      </c>
      <c r="G10">
        <v>482</v>
      </c>
      <c r="H10">
        <f t="shared" si="0"/>
        <v>0.41666666666666669</v>
      </c>
      <c r="I10">
        <v>484</v>
      </c>
      <c r="J10">
        <f t="shared" si="3"/>
        <v>0.41493775933609961</v>
      </c>
      <c r="K10">
        <v>493</v>
      </c>
      <c r="L10">
        <f t="shared" si="4"/>
        <v>1.859504132231405</v>
      </c>
      <c r="M10">
        <v>535</v>
      </c>
      <c r="N10">
        <f t="shared" si="5"/>
        <v>8.5192697768762677</v>
      </c>
      <c r="O10">
        <v>520</v>
      </c>
      <c r="P10">
        <f t="shared" si="6"/>
        <v>-2.8037383177570092</v>
      </c>
      <c r="Q10">
        <v>529</v>
      </c>
      <c r="R10">
        <f t="shared" si="7"/>
        <v>1.7307692307692308</v>
      </c>
      <c r="S10">
        <v>585</v>
      </c>
      <c r="T10">
        <f t="shared" si="8"/>
        <v>10.586011342155009</v>
      </c>
      <c r="U10">
        <v>627</v>
      </c>
      <c r="V10">
        <f t="shared" si="9"/>
        <v>7.1794871794871788</v>
      </c>
      <c r="W10">
        <v>563</v>
      </c>
      <c r="X10">
        <f t="shared" si="10"/>
        <v>-10.207336523125997</v>
      </c>
      <c r="Y10">
        <v>572</v>
      </c>
      <c r="Z10">
        <f t="shared" si="11"/>
        <v>1.5985790408525755</v>
      </c>
    </row>
    <row r="11" spans="1:26" x14ac:dyDescent="0.35">
      <c r="A11" t="s">
        <v>16</v>
      </c>
      <c r="B11">
        <v>293</v>
      </c>
      <c r="C11">
        <v>356</v>
      </c>
      <c r="D11">
        <f t="shared" si="1"/>
        <v>21.501706484641637</v>
      </c>
      <c r="E11">
        <v>305</v>
      </c>
      <c r="F11">
        <f t="shared" si="2"/>
        <v>-14.325842696629213</v>
      </c>
      <c r="G11">
        <v>358</v>
      </c>
      <c r="H11">
        <f t="shared" si="0"/>
        <v>17.377049180327869</v>
      </c>
      <c r="I11">
        <v>338</v>
      </c>
      <c r="J11">
        <f t="shared" si="3"/>
        <v>-5.5865921787709496</v>
      </c>
      <c r="K11">
        <v>364</v>
      </c>
      <c r="L11">
        <f t="shared" si="4"/>
        <v>7.6923076923076925</v>
      </c>
      <c r="M11">
        <v>345</v>
      </c>
      <c r="N11">
        <f t="shared" si="5"/>
        <v>-5.2197802197802199</v>
      </c>
      <c r="O11">
        <v>351</v>
      </c>
      <c r="P11">
        <f t="shared" si="6"/>
        <v>1.7391304347826086</v>
      </c>
      <c r="Q11">
        <v>451</v>
      </c>
      <c r="R11">
        <f t="shared" si="7"/>
        <v>28.490028490028489</v>
      </c>
      <c r="S11">
        <v>666</v>
      </c>
      <c r="T11">
        <f t="shared" si="8"/>
        <v>47.671840354767184</v>
      </c>
      <c r="U11">
        <v>590</v>
      </c>
      <c r="V11">
        <f t="shared" si="9"/>
        <v>-11.411411411411411</v>
      </c>
      <c r="W11">
        <v>608</v>
      </c>
      <c r="X11">
        <f t="shared" si="10"/>
        <v>3.050847457627119</v>
      </c>
      <c r="Y11">
        <v>588</v>
      </c>
      <c r="Z11">
        <f t="shared" si="11"/>
        <v>-3.2894736842105261</v>
      </c>
    </row>
    <row r="12" spans="1:26" x14ac:dyDescent="0.35">
      <c r="A12" t="s">
        <v>21</v>
      </c>
      <c r="B12">
        <v>565</v>
      </c>
      <c r="C12">
        <v>572</v>
      </c>
      <c r="D12">
        <f t="shared" si="1"/>
        <v>1.2389380530973451</v>
      </c>
      <c r="E12">
        <v>590</v>
      </c>
      <c r="F12">
        <f t="shared" si="2"/>
        <v>3.1468531468531471</v>
      </c>
      <c r="G12">
        <v>610</v>
      </c>
      <c r="H12">
        <f t="shared" si="0"/>
        <v>3.3898305084745761</v>
      </c>
      <c r="I12">
        <v>562</v>
      </c>
      <c r="J12">
        <f t="shared" si="3"/>
        <v>-7.8688524590163942</v>
      </c>
      <c r="K12">
        <v>576</v>
      </c>
      <c r="L12">
        <f t="shared" si="4"/>
        <v>2.4911032028469751</v>
      </c>
      <c r="M12">
        <v>568</v>
      </c>
      <c r="N12">
        <f t="shared" si="5"/>
        <v>-1.3888888888888888</v>
      </c>
      <c r="O12">
        <v>573</v>
      </c>
      <c r="P12">
        <f t="shared" si="6"/>
        <v>0.88028169014084512</v>
      </c>
      <c r="Q12">
        <v>549</v>
      </c>
      <c r="R12">
        <f t="shared" si="7"/>
        <v>-4.1884816753926701</v>
      </c>
      <c r="S12">
        <v>595</v>
      </c>
      <c r="T12">
        <f t="shared" si="8"/>
        <v>8.3788706739526422</v>
      </c>
      <c r="U12">
        <v>614</v>
      </c>
      <c r="V12">
        <f t="shared" si="9"/>
        <v>3.1932773109243695</v>
      </c>
      <c r="W12">
        <v>596</v>
      </c>
      <c r="X12">
        <f t="shared" si="10"/>
        <v>-2.9315960912052117</v>
      </c>
      <c r="Y12">
        <v>594</v>
      </c>
      <c r="Z12">
        <f t="shared" si="11"/>
        <v>-0.33557046979865773</v>
      </c>
    </row>
    <row r="13" spans="1:26" x14ac:dyDescent="0.35">
      <c r="A13" t="s">
        <v>91</v>
      </c>
      <c r="B13">
        <v>279</v>
      </c>
      <c r="C13">
        <v>351</v>
      </c>
      <c r="D13">
        <f t="shared" si="1"/>
        <v>25.806451612903224</v>
      </c>
      <c r="E13">
        <v>212</v>
      </c>
      <c r="F13">
        <f t="shared" si="2"/>
        <v>-39.6011396011396</v>
      </c>
      <c r="G13">
        <v>265</v>
      </c>
      <c r="H13">
        <f t="shared" si="0"/>
        <v>25</v>
      </c>
      <c r="I13">
        <v>35</v>
      </c>
      <c r="J13">
        <f t="shared" si="3"/>
        <v>-86.79245283018868</v>
      </c>
      <c r="K13">
        <v>200</v>
      </c>
      <c r="L13">
        <f t="shared" si="4"/>
        <v>471.42857142857144</v>
      </c>
      <c r="M13">
        <v>223</v>
      </c>
      <c r="N13">
        <f t="shared" si="5"/>
        <v>11.5</v>
      </c>
      <c r="O13">
        <v>257</v>
      </c>
      <c r="P13">
        <f t="shared" si="6"/>
        <v>15.246636771300448</v>
      </c>
      <c r="Q13">
        <v>217</v>
      </c>
      <c r="R13">
        <f t="shared" si="7"/>
        <v>-15.56420233463035</v>
      </c>
      <c r="S13">
        <v>214</v>
      </c>
      <c r="T13">
        <f t="shared" si="8"/>
        <v>-1.3824884792626728</v>
      </c>
      <c r="U13">
        <v>348</v>
      </c>
      <c r="V13">
        <f t="shared" si="9"/>
        <v>62.616822429906534</v>
      </c>
      <c r="W13">
        <v>296</v>
      </c>
      <c r="X13">
        <f t="shared" si="10"/>
        <v>-14.942528735632186</v>
      </c>
      <c r="Y13">
        <v>322</v>
      </c>
      <c r="Z13">
        <f t="shared" si="11"/>
        <v>8.7837837837837842</v>
      </c>
    </row>
    <row r="14" spans="1:26" x14ac:dyDescent="0.35">
      <c r="A14" t="s">
        <v>17</v>
      </c>
      <c r="B14">
        <v>580</v>
      </c>
      <c r="C14">
        <v>510</v>
      </c>
      <c r="D14">
        <f t="shared" si="1"/>
        <v>-12.068965517241379</v>
      </c>
      <c r="E14">
        <v>573</v>
      </c>
      <c r="F14">
        <f t="shared" si="2"/>
        <v>12.352941176470589</v>
      </c>
      <c r="G14">
        <v>529</v>
      </c>
      <c r="H14">
        <f t="shared" si="0"/>
        <v>-7.678883071553229</v>
      </c>
      <c r="I14">
        <v>539</v>
      </c>
      <c r="J14">
        <f t="shared" si="3"/>
        <v>1.890359168241966</v>
      </c>
      <c r="K14">
        <v>542</v>
      </c>
      <c r="L14">
        <f t="shared" si="4"/>
        <v>0.55658627087198509</v>
      </c>
      <c r="M14">
        <v>559</v>
      </c>
      <c r="N14">
        <f t="shared" si="5"/>
        <v>3.1365313653136528</v>
      </c>
      <c r="O14">
        <v>575</v>
      </c>
      <c r="P14">
        <f t="shared" si="6"/>
        <v>2.8622540250447228</v>
      </c>
      <c r="Q14">
        <v>557</v>
      </c>
      <c r="R14">
        <f t="shared" si="7"/>
        <v>-3.1304347826086958</v>
      </c>
      <c r="S14">
        <v>573</v>
      </c>
      <c r="T14">
        <f t="shared" si="8"/>
        <v>2.8725314183123878</v>
      </c>
      <c r="U14">
        <v>542</v>
      </c>
      <c r="V14">
        <f t="shared" si="9"/>
        <v>-5.4101221640488655</v>
      </c>
      <c r="W14">
        <v>608</v>
      </c>
      <c r="X14">
        <f t="shared" si="10"/>
        <v>12.177121771217712</v>
      </c>
      <c r="Y14">
        <v>549</v>
      </c>
      <c r="Z14">
        <f t="shared" si="11"/>
        <v>-9.7039473684210531</v>
      </c>
    </row>
    <row r="15" spans="1:26" x14ac:dyDescent="0.35">
      <c r="A15" t="s">
        <v>90</v>
      </c>
      <c r="B15">
        <v>231</v>
      </c>
      <c r="C15">
        <v>320</v>
      </c>
      <c r="D15">
        <f t="shared" si="1"/>
        <v>38.528138528138527</v>
      </c>
      <c r="E15">
        <v>262</v>
      </c>
      <c r="F15">
        <f t="shared" si="2"/>
        <v>-18.125</v>
      </c>
      <c r="G15">
        <v>322</v>
      </c>
      <c r="H15">
        <f t="shared" si="0"/>
        <v>22.900763358778626</v>
      </c>
      <c r="I15">
        <v>264</v>
      </c>
      <c r="J15">
        <f t="shared" si="3"/>
        <v>-18.012422360248447</v>
      </c>
      <c r="K15">
        <v>262</v>
      </c>
      <c r="L15">
        <f t="shared" si="4"/>
        <v>-0.75757575757575757</v>
      </c>
      <c r="M15">
        <v>238</v>
      </c>
      <c r="N15">
        <f t="shared" si="5"/>
        <v>-9.1603053435114496</v>
      </c>
      <c r="O15">
        <v>248</v>
      </c>
      <c r="P15">
        <f t="shared" si="6"/>
        <v>4.2016806722689077</v>
      </c>
      <c r="Q15">
        <v>205</v>
      </c>
      <c r="R15">
        <f t="shared" si="7"/>
        <v>-17.338709677419356</v>
      </c>
      <c r="S15">
        <v>200</v>
      </c>
      <c r="T15">
        <f t="shared" si="8"/>
        <v>-2.4390243902439024</v>
      </c>
      <c r="U15">
        <v>323</v>
      </c>
      <c r="V15">
        <f t="shared" si="9"/>
        <v>61.5</v>
      </c>
      <c r="W15">
        <v>238</v>
      </c>
      <c r="X15">
        <f t="shared" si="10"/>
        <v>-26.315789473684209</v>
      </c>
      <c r="Y15">
        <v>358</v>
      </c>
      <c r="Z15">
        <f t="shared" si="11"/>
        <v>50.420168067226889</v>
      </c>
    </row>
    <row r="16" spans="1:26" x14ac:dyDescent="0.35">
      <c r="A16" t="s">
        <v>18</v>
      </c>
      <c r="B16">
        <v>575</v>
      </c>
      <c r="C16">
        <v>605</v>
      </c>
      <c r="D16">
        <f t="shared" si="1"/>
        <v>5.2173913043478262</v>
      </c>
      <c r="E16">
        <v>594</v>
      </c>
      <c r="F16">
        <f t="shared" si="2"/>
        <v>-1.8181818181818181</v>
      </c>
      <c r="G16">
        <v>526</v>
      </c>
      <c r="H16">
        <f t="shared" si="0"/>
        <v>-11.447811447811448</v>
      </c>
      <c r="I16">
        <v>573</v>
      </c>
      <c r="J16">
        <f t="shared" si="3"/>
        <v>8.9353612167300387</v>
      </c>
      <c r="K16">
        <v>556</v>
      </c>
      <c r="L16">
        <f t="shared" si="4"/>
        <v>-2.9668411867364748</v>
      </c>
      <c r="M16">
        <v>585</v>
      </c>
      <c r="N16">
        <f t="shared" si="5"/>
        <v>5.2158273381294968</v>
      </c>
      <c r="O16">
        <v>555</v>
      </c>
      <c r="P16">
        <f t="shared" si="6"/>
        <v>-5.1282051282051277</v>
      </c>
      <c r="Q16">
        <v>580</v>
      </c>
      <c r="R16">
        <f t="shared" si="7"/>
        <v>4.5045045045045047</v>
      </c>
      <c r="S16">
        <v>570</v>
      </c>
      <c r="T16">
        <f t="shared" si="8"/>
        <v>-1.7241379310344827</v>
      </c>
      <c r="U16">
        <v>602</v>
      </c>
      <c r="V16">
        <f t="shared" si="9"/>
        <v>5.6140350877192979</v>
      </c>
      <c r="W16">
        <v>579</v>
      </c>
      <c r="X16">
        <f t="shared" si="10"/>
        <v>-3.8205980066445182</v>
      </c>
      <c r="Y16">
        <v>582</v>
      </c>
      <c r="Z16">
        <f t="shared" si="11"/>
        <v>0.5181347150259068</v>
      </c>
    </row>
    <row r="17" spans="1:26" x14ac:dyDescent="0.35">
      <c r="A17" t="s">
        <v>19</v>
      </c>
      <c r="B17">
        <v>65</v>
      </c>
      <c r="C17">
        <v>68</v>
      </c>
      <c r="D17">
        <f t="shared" si="1"/>
        <v>4.6153846153846159</v>
      </c>
      <c r="E17">
        <v>60</v>
      </c>
      <c r="F17">
        <f t="shared" si="2"/>
        <v>-11.76470588235294</v>
      </c>
      <c r="G17">
        <v>70</v>
      </c>
      <c r="H17">
        <f t="shared" si="0"/>
        <v>16.666666666666664</v>
      </c>
      <c r="I17">
        <v>67</v>
      </c>
      <c r="J17">
        <f t="shared" si="3"/>
        <v>-4.2857142857142856</v>
      </c>
      <c r="K17">
        <v>73</v>
      </c>
      <c r="L17">
        <f t="shared" si="4"/>
        <v>8.9552238805970141</v>
      </c>
      <c r="M17">
        <v>63</v>
      </c>
      <c r="N17">
        <f t="shared" si="5"/>
        <v>-13.698630136986301</v>
      </c>
      <c r="O17">
        <v>62</v>
      </c>
      <c r="P17">
        <f t="shared" si="6"/>
        <v>-1.5873015873015872</v>
      </c>
      <c r="Q17">
        <v>70</v>
      </c>
      <c r="R17">
        <f t="shared" si="7"/>
        <v>12.903225806451612</v>
      </c>
      <c r="S17">
        <v>89</v>
      </c>
      <c r="T17">
        <f t="shared" si="8"/>
        <v>27.142857142857142</v>
      </c>
      <c r="U17">
        <v>69</v>
      </c>
      <c r="V17">
        <f t="shared" si="9"/>
        <v>-22.471910112359549</v>
      </c>
      <c r="W17">
        <v>82</v>
      </c>
      <c r="X17">
        <f t="shared" si="10"/>
        <v>18.840579710144929</v>
      </c>
      <c r="Y17">
        <v>77</v>
      </c>
      <c r="Z17">
        <f t="shared" si="11"/>
        <v>-6.0975609756097562</v>
      </c>
    </row>
    <row r="18" spans="1:26" x14ac:dyDescent="0.35">
      <c r="A18" t="s">
        <v>20</v>
      </c>
      <c r="B18">
        <v>101</v>
      </c>
      <c r="C18">
        <v>103</v>
      </c>
      <c r="D18">
        <f t="shared" si="1"/>
        <v>1.9801980198019802</v>
      </c>
      <c r="E18">
        <v>99</v>
      </c>
      <c r="F18">
        <f t="shared" si="2"/>
        <v>-3.8834951456310676</v>
      </c>
      <c r="G18">
        <v>96</v>
      </c>
      <c r="H18">
        <f t="shared" si="0"/>
        <v>-3.0303030303030303</v>
      </c>
      <c r="I18">
        <v>92</v>
      </c>
      <c r="J18">
        <f t="shared" si="3"/>
        <v>-4.1666666666666661</v>
      </c>
      <c r="K18">
        <v>98</v>
      </c>
      <c r="L18">
        <f t="shared" si="4"/>
        <v>6.5217391304347823</v>
      </c>
      <c r="M18">
        <v>98</v>
      </c>
      <c r="N18">
        <f t="shared" si="5"/>
        <v>0</v>
      </c>
      <c r="O18">
        <v>88</v>
      </c>
      <c r="P18">
        <f t="shared" si="6"/>
        <v>-10.204081632653061</v>
      </c>
      <c r="Q18">
        <v>97</v>
      </c>
      <c r="R18">
        <f t="shared" si="7"/>
        <v>10.227272727272728</v>
      </c>
      <c r="S18">
        <v>97</v>
      </c>
      <c r="T18">
        <f t="shared" si="8"/>
        <v>0</v>
      </c>
      <c r="U18">
        <v>97</v>
      </c>
      <c r="V18">
        <f t="shared" si="9"/>
        <v>0</v>
      </c>
      <c r="W18">
        <v>103</v>
      </c>
      <c r="X18">
        <f t="shared" si="10"/>
        <v>6.1855670103092786</v>
      </c>
      <c r="Y18">
        <v>103</v>
      </c>
      <c r="Z18">
        <f t="shared" si="11"/>
        <v>0</v>
      </c>
    </row>
    <row r="19" spans="1:26" x14ac:dyDescent="0.35">
      <c r="A19" t="s">
        <v>89</v>
      </c>
      <c r="B19">
        <v>334</v>
      </c>
      <c r="C19">
        <v>213</v>
      </c>
      <c r="D19">
        <f t="shared" si="1"/>
        <v>-36.227544910179645</v>
      </c>
      <c r="E19">
        <v>223</v>
      </c>
      <c r="F19">
        <f t="shared" si="2"/>
        <v>4.6948356807511731</v>
      </c>
      <c r="G19">
        <v>243</v>
      </c>
      <c r="H19">
        <f t="shared" si="0"/>
        <v>8.9686098654708513</v>
      </c>
      <c r="I19">
        <v>242</v>
      </c>
      <c r="J19">
        <f t="shared" si="3"/>
        <v>-0.41152263374485598</v>
      </c>
      <c r="K19">
        <v>228</v>
      </c>
      <c r="L19">
        <f t="shared" si="4"/>
        <v>-5.785123966942149</v>
      </c>
      <c r="M19">
        <v>202</v>
      </c>
      <c r="N19">
        <f t="shared" si="5"/>
        <v>-11.403508771929824</v>
      </c>
      <c r="O19">
        <v>278</v>
      </c>
      <c r="P19">
        <f t="shared" si="6"/>
        <v>37.623762376237622</v>
      </c>
      <c r="Q19">
        <v>139</v>
      </c>
      <c r="R19">
        <f t="shared" si="7"/>
        <v>-50</v>
      </c>
      <c r="S19">
        <v>217</v>
      </c>
      <c r="T19">
        <f t="shared" si="8"/>
        <v>56.115107913669057</v>
      </c>
      <c r="U19">
        <v>196</v>
      </c>
      <c r="V19">
        <f t="shared" si="9"/>
        <v>-9.67741935483871</v>
      </c>
      <c r="W19">
        <v>235</v>
      </c>
      <c r="X19">
        <f t="shared" si="10"/>
        <v>19.897959183673468</v>
      </c>
      <c r="Y19">
        <v>299</v>
      </c>
      <c r="Z19">
        <f t="shared" si="11"/>
        <v>27.23404255319149</v>
      </c>
    </row>
    <row r="21" spans="1:26" x14ac:dyDescent="0.35">
      <c r="A21" t="s">
        <v>203</v>
      </c>
      <c r="B21">
        <f>SUM(B2:B19)</f>
        <v>13576</v>
      </c>
      <c r="C21">
        <f>SUM(C2:C19)</f>
        <v>13481</v>
      </c>
      <c r="D21">
        <f>((C21-B21)/B21)*100</f>
        <v>-0.69976428992339423</v>
      </c>
      <c r="E21">
        <f>SUM(E2:E19)</f>
        <v>13032</v>
      </c>
      <c r="F21">
        <f>((E21-C21)/C21)*100</f>
        <v>-3.330613455975076</v>
      </c>
      <c r="G21">
        <f>SUM(G2:G19)</f>
        <v>13058</v>
      </c>
      <c r="H21">
        <f>((G21-E21)/E21)*100</f>
        <v>0.19950890116635975</v>
      </c>
      <c r="I21">
        <f>SUM(I2:I19)</f>
        <v>12587</v>
      </c>
      <c r="J21">
        <f>((I21-G21)/G21)*100</f>
        <v>-3.6069842242303571</v>
      </c>
      <c r="K21">
        <f>SUM(K2:K19)</f>
        <v>12945</v>
      </c>
      <c r="L21">
        <f>((K21-I21)/I21)*100</f>
        <v>2.8442043378088506</v>
      </c>
      <c r="M21">
        <f>SUM(M2:M19)</f>
        <v>13167</v>
      </c>
      <c r="N21">
        <f>((M21-K21)/K21)*100</f>
        <v>1.7149478563151794</v>
      </c>
      <c r="O21">
        <f>SUM(O2:O19)</f>
        <v>13126</v>
      </c>
      <c r="P21">
        <f>((O21-M21)/M21)*100</f>
        <v>-0.31138452191083771</v>
      </c>
      <c r="Q21">
        <f>SUM(Q2:Q19)</f>
        <v>12764</v>
      </c>
      <c r="R21">
        <f>((Q21-O21)/O21)*100</f>
        <v>-2.7578851135151607</v>
      </c>
      <c r="S21">
        <f>SUM(S2:S19)</f>
        <v>12833</v>
      </c>
      <c r="T21">
        <f>((S21-Q21)/Q21)*100</f>
        <v>0.540582889376371</v>
      </c>
      <c r="U21">
        <f>SUM(U2:U19)</f>
        <v>13795</v>
      </c>
      <c r="V21">
        <f>((U21-S21)/S21)*100</f>
        <v>7.496298605158576</v>
      </c>
      <c r="W21">
        <f>SUM(W2:W19)</f>
        <v>13516</v>
      </c>
      <c r="X21">
        <f>((W21-U21)/U21)*100</f>
        <v>-2.0224719101123596</v>
      </c>
      <c r="Y21">
        <f>SUM(Y2:Y19)</f>
        <v>13718</v>
      </c>
      <c r="Z21">
        <f>((Y21-W21)/W21)*100</f>
        <v>1.4945250073986387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60FF-A632-45FC-ABF3-A0C622865835}">
  <dimension ref="A1:J6"/>
  <sheetViews>
    <sheetView workbookViewId="0">
      <selection activeCell="M8" sqref="M8"/>
    </sheetView>
  </sheetViews>
  <sheetFormatPr defaultRowHeight="14.5" x14ac:dyDescent="0.35"/>
  <cols>
    <col min="4" max="4" width="21.26953125" customWidth="1"/>
    <col min="5" max="5" width="15" customWidth="1"/>
    <col min="6" max="6" width="14.90625" customWidth="1"/>
    <col min="7" max="7" width="14.26953125" customWidth="1"/>
    <col min="8" max="8" width="14.7265625" customWidth="1"/>
  </cols>
  <sheetData>
    <row r="1" spans="1:10" x14ac:dyDescent="0.35">
      <c r="A1" s="32" t="s">
        <v>163</v>
      </c>
      <c r="B1" s="32"/>
      <c r="C1" s="32"/>
      <c r="D1" s="27" t="s">
        <v>221</v>
      </c>
      <c r="E1" s="27" t="s">
        <v>222</v>
      </c>
      <c r="F1" s="27" t="s">
        <v>223</v>
      </c>
      <c r="G1" s="27" t="s">
        <v>224</v>
      </c>
      <c r="H1" s="27" t="s">
        <v>225</v>
      </c>
      <c r="I1" s="25"/>
      <c r="J1" s="27" t="s">
        <v>260</v>
      </c>
    </row>
    <row r="2" spans="1:10" x14ac:dyDescent="0.35">
      <c r="A2" s="31" t="s">
        <v>95</v>
      </c>
      <c r="B2" s="31"/>
      <c r="C2" s="31"/>
      <c r="D2" s="25">
        <v>110.28749999999999</v>
      </c>
      <c r="E2" s="25">
        <v>27</v>
      </c>
      <c r="F2" s="25">
        <v>30</v>
      </c>
      <c r="G2" s="25">
        <v>23</v>
      </c>
      <c r="H2" s="25">
        <v>38.924999999999997</v>
      </c>
      <c r="I2" s="25"/>
      <c r="J2" s="25">
        <f>E2+F2</f>
        <v>57</v>
      </c>
    </row>
    <row r="3" spans="1:10" x14ac:dyDescent="0.35">
      <c r="A3" s="31" t="s">
        <v>96</v>
      </c>
      <c r="B3" s="31"/>
      <c r="C3" s="31"/>
      <c r="D3" s="25">
        <v>99.224999999999994</v>
      </c>
      <c r="E3" s="25">
        <v>25</v>
      </c>
      <c r="F3" s="25">
        <v>34</v>
      </c>
      <c r="G3" s="25">
        <v>21</v>
      </c>
      <c r="H3" s="25">
        <v>38.875</v>
      </c>
      <c r="I3" s="25"/>
      <c r="J3" s="25">
        <f t="shared" ref="J3:J6" si="0">E3+F3</f>
        <v>59</v>
      </c>
    </row>
    <row r="4" spans="1:10" x14ac:dyDescent="0.35">
      <c r="A4" s="31" t="s">
        <v>97</v>
      </c>
      <c r="B4" s="31"/>
      <c r="C4" s="31"/>
      <c r="D4" s="25">
        <v>101.125</v>
      </c>
      <c r="E4" s="25">
        <v>27</v>
      </c>
      <c r="F4" s="25">
        <v>29</v>
      </c>
      <c r="G4" s="25">
        <v>24</v>
      </c>
      <c r="H4" s="25">
        <v>38.862499999999997</v>
      </c>
      <c r="I4" s="25"/>
      <c r="J4" s="25">
        <f t="shared" si="0"/>
        <v>56</v>
      </c>
    </row>
    <row r="5" spans="1:10" x14ac:dyDescent="0.35">
      <c r="A5" s="31" t="s">
        <v>98</v>
      </c>
      <c r="B5" s="31"/>
      <c r="C5" s="31"/>
      <c r="D5" s="25">
        <v>96.912499999999994</v>
      </c>
      <c r="E5" s="25">
        <v>26</v>
      </c>
      <c r="F5" s="25">
        <v>35</v>
      </c>
      <c r="G5" s="25">
        <v>19</v>
      </c>
      <c r="H5" s="25">
        <v>39.087499999999999</v>
      </c>
      <c r="I5" s="25"/>
      <c r="J5" s="25">
        <f t="shared" si="0"/>
        <v>61</v>
      </c>
    </row>
    <row r="6" spans="1:10" x14ac:dyDescent="0.35">
      <c r="A6" s="31" t="s">
        <v>99</v>
      </c>
      <c r="B6" s="31"/>
      <c r="C6" s="31"/>
      <c r="D6" s="25">
        <v>93.5</v>
      </c>
      <c r="E6" s="25">
        <v>34</v>
      </c>
      <c r="F6" s="25">
        <v>28</v>
      </c>
      <c r="G6" s="25">
        <v>18</v>
      </c>
      <c r="H6" s="25">
        <v>39.85</v>
      </c>
      <c r="I6" s="25"/>
      <c r="J6" s="25">
        <f t="shared" si="0"/>
        <v>62</v>
      </c>
    </row>
  </sheetData>
  <mergeCells count="6">
    <mergeCell ref="A3:C3"/>
    <mergeCell ref="A4:C4"/>
    <mergeCell ref="A5:C5"/>
    <mergeCell ref="A6:C6"/>
    <mergeCell ref="A1:C1"/>
    <mergeCell ref="A2:C2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3A9F0-3772-46BC-9F4D-77837F96F90E}">
  <dimension ref="A1:O30"/>
  <sheetViews>
    <sheetView topLeftCell="A14" zoomScale="108" workbookViewId="0">
      <selection activeCell="D27" sqref="D27"/>
    </sheetView>
  </sheetViews>
  <sheetFormatPr defaultRowHeight="14.5" x14ac:dyDescent="0.35"/>
  <cols>
    <col min="1" max="2" width="18.36328125" customWidth="1"/>
    <col min="3" max="4" width="10.6328125" customWidth="1"/>
    <col min="5" max="6" width="9.90625" customWidth="1"/>
    <col min="7" max="8" width="11.6328125" customWidth="1"/>
    <col min="9" max="9" width="11.26953125" customWidth="1"/>
    <col min="11" max="11" width="9.453125" customWidth="1"/>
    <col min="12" max="13" width="10.6328125" customWidth="1"/>
    <col min="14" max="14" width="9.36328125" customWidth="1"/>
  </cols>
  <sheetData>
    <row r="1" spans="1:15" x14ac:dyDescent="0.35">
      <c r="A1" t="s">
        <v>0</v>
      </c>
      <c r="B1" t="s">
        <v>233</v>
      </c>
      <c r="C1" s="28" t="s">
        <v>103</v>
      </c>
      <c r="D1" s="28"/>
      <c r="E1" s="28" t="s">
        <v>104</v>
      </c>
      <c r="F1" s="28"/>
      <c r="G1" s="28" t="s">
        <v>105</v>
      </c>
      <c r="H1" s="28"/>
      <c r="I1" t="s">
        <v>230</v>
      </c>
      <c r="J1" s="28" t="s">
        <v>100</v>
      </c>
      <c r="K1" s="28"/>
      <c r="L1" s="28" t="s">
        <v>101</v>
      </c>
      <c r="M1" s="28"/>
      <c r="N1" s="28" t="s">
        <v>102</v>
      </c>
      <c r="O1" s="28"/>
    </row>
    <row r="2" spans="1:15" x14ac:dyDescent="0.35">
      <c r="A2" t="s">
        <v>0</v>
      </c>
      <c r="C2" t="s">
        <v>103</v>
      </c>
      <c r="D2" t="s">
        <v>228</v>
      </c>
      <c r="E2" t="s">
        <v>104</v>
      </c>
      <c r="F2" t="s">
        <v>228</v>
      </c>
      <c r="G2" t="s">
        <v>105</v>
      </c>
      <c r="H2" t="s">
        <v>228</v>
      </c>
      <c r="I2" t="s">
        <v>231</v>
      </c>
      <c r="J2" t="s">
        <v>100</v>
      </c>
      <c r="K2" t="s">
        <v>228</v>
      </c>
      <c r="L2" t="s">
        <v>101</v>
      </c>
      <c r="M2" t="s">
        <v>228</v>
      </c>
      <c r="N2" t="s">
        <v>102</v>
      </c>
      <c r="O2" t="s">
        <v>228</v>
      </c>
    </row>
    <row r="3" spans="1:15" x14ac:dyDescent="0.35">
      <c r="A3" t="s">
        <v>9</v>
      </c>
      <c r="B3">
        <f>800/80</f>
        <v>10</v>
      </c>
      <c r="C3">
        <v>6148</v>
      </c>
      <c r="D3">
        <f>C3*B3</f>
        <v>61480</v>
      </c>
      <c r="E3">
        <v>5465</v>
      </c>
      <c r="F3">
        <f>E3*B3</f>
        <v>54650</v>
      </c>
      <c r="G3">
        <v>5575</v>
      </c>
      <c r="H3">
        <f>G3*B3</f>
        <v>55750</v>
      </c>
      <c r="I3" s="33" t="s">
        <v>232</v>
      </c>
      <c r="J3">
        <v>6702</v>
      </c>
      <c r="K3">
        <f>J3*B3</f>
        <v>67020</v>
      </c>
      <c r="L3">
        <v>6160</v>
      </c>
      <c r="M3">
        <f>L3*B3</f>
        <v>61600</v>
      </c>
      <c r="N3">
        <v>6708</v>
      </c>
      <c r="O3">
        <f>N3*B3</f>
        <v>67080</v>
      </c>
    </row>
    <row r="4" spans="1:15" x14ac:dyDescent="0.35">
      <c r="A4" t="s">
        <v>10</v>
      </c>
      <c r="B4">
        <f>800/80</f>
        <v>10</v>
      </c>
      <c r="C4">
        <v>4867</v>
      </c>
      <c r="D4">
        <f t="shared" ref="D4:D20" si="0">C4*B4</f>
        <v>48670</v>
      </c>
      <c r="E4">
        <v>4531</v>
      </c>
      <c r="F4">
        <f t="shared" ref="F4:F20" si="1">E4*B4</f>
        <v>45310</v>
      </c>
      <c r="G4">
        <v>4422</v>
      </c>
      <c r="H4">
        <f t="shared" ref="H4:H20" si="2">G4*B4</f>
        <v>44220</v>
      </c>
      <c r="I4" s="33"/>
      <c r="J4">
        <v>5438</v>
      </c>
      <c r="K4">
        <f t="shared" ref="K4:K20" si="3">J4*B4</f>
        <v>54380</v>
      </c>
      <c r="L4">
        <v>5130</v>
      </c>
      <c r="M4">
        <f t="shared" ref="M4:M20" si="4">L4*B4</f>
        <v>51300</v>
      </c>
      <c r="N4">
        <v>5215</v>
      </c>
      <c r="O4">
        <f t="shared" ref="O4:O20" si="5">N4*B4</f>
        <v>52150</v>
      </c>
    </row>
    <row r="5" spans="1:15" x14ac:dyDescent="0.35">
      <c r="A5" t="s">
        <v>11</v>
      </c>
      <c r="B5">
        <f>800/80</f>
        <v>10</v>
      </c>
      <c r="C5">
        <v>3195</v>
      </c>
      <c r="D5">
        <f t="shared" si="0"/>
        <v>31950</v>
      </c>
      <c r="E5">
        <v>3094</v>
      </c>
      <c r="F5">
        <f t="shared" si="1"/>
        <v>30940</v>
      </c>
      <c r="G5">
        <v>2888</v>
      </c>
      <c r="H5">
        <f t="shared" si="2"/>
        <v>28880</v>
      </c>
      <c r="I5" s="33"/>
      <c r="J5">
        <v>3435</v>
      </c>
      <c r="K5">
        <f t="shared" si="3"/>
        <v>34350</v>
      </c>
      <c r="L5">
        <v>3272</v>
      </c>
      <c r="M5">
        <f t="shared" si="4"/>
        <v>32720</v>
      </c>
      <c r="N5">
        <v>3436</v>
      </c>
      <c r="O5">
        <f t="shared" si="5"/>
        <v>34360</v>
      </c>
    </row>
    <row r="6" spans="1:15" x14ac:dyDescent="0.35">
      <c r="A6" t="s">
        <v>12</v>
      </c>
      <c r="B6">
        <f>584/80</f>
        <v>7.3</v>
      </c>
      <c r="C6">
        <v>2729</v>
      </c>
      <c r="D6">
        <f t="shared" si="0"/>
        <v>19921.7</v>
      </c>
      <c r="E6">
        <v>2553</v>
      </c>
      <c r="F6">
        <f t="shared" si="1"/>
        <v>18636.899999999998</v>
      </c>
      <c r="G6">
        <v>2571</v>
      </c>
      <c r="H6">
        <f t="shared" si="2"/>
        <v>18768.3</v>
      </c>
      <c r="I6" s="33"/>
      <c r="J6">
        <v>3177</v>
      </c>
      <c r="K6">
        <f t="shared" si="3"/>
        <v>23192.1</v>
      </c>
      <c r="L6">
        <v>2795</v>
      </c>
      <c r="M6">
        <f t="shared" si="4"/>
        <v>20403.5</v>
      </c>
      <c r="N6">
        <v>2781</v>
      </c>
      <c r="O6">
        <f t="shared" si="5"/>
        <v>20301.3</v>
      </c>
    </row>
    <row r="7" spans="1:15" x14ac:dyDescent="0.35">
      <c r="A7" t="s">
        <v>41</v>
      </c>
      <c r="B7">
        <f>800/80</f>
        <v>10</v>
      </c>
      <c r="C7">
        <v>1185</v>
      </c>
      <c r="D7">
        <f t="shared" si="0"/>
        <v>11850</v>
      </c>
      <c r="E7">
        <v>1158</v>
      </c>
      <c r="F7">
        <f t="shared" si="1"/>
        <v>11580</v>
      </c>
      <c r="G7">
        <v>1143</v>
      </c>
      <c r="H7">
        <f t="shared" si="2"/>
        <v>11430</v>
      </c>
      <c r="I7" s="33"/>
      <c r="J7">
        <v>1243</v>
      </c>
      <c r="K7">
        <f t="shared" si="3"/>
        <v>12430</v>
      </c>
      <c r="L7">
        <v>1301</v>
      </c>
      <c r="M7">
        <f t="shared" si="4"/>
        <v>13010</v>
      </c>
      <c r="N7">
        <v>1294</v>
      </c>
      <c r="O7">
        <f t="shared" si="5"/>
        <v>12940</v>
      </c>
    </row>
    <row r="8" spans="1:15" x14ac:dyDescent="0.35">
      <c r="A8" t="s">
        <v>92</v>
      </c>
      <c r="B8">
        <f>960/80</f>
        <v>12</v>
      </c>
      <c r="C8">
        <v>552</v>
      </c>
      <c r="D8">
        <f t="shared" si="0"/>
        <v>6624</v>
      </c>
      <c r="E8">
        <v>536</v>
      </c>
      <c r="F8">
        <f t="shared" si="1"/>
        <v>6432</v>
      </c>
      <c r="G8">
        <v>512</v>
      </c>
      <c r="H8">
        <f t="shared" si="2"/>
        <v>6144</v>
      </c>
      <c r="I8" s="33"/>
      <c r="J8">
        <v>556</v>
      </c>
      <c r="K8">
        <f t="shared" si="3"/>
        <v>6672</v>
      </c>
      <c r="L8">
        <v>538</v>
      </c>
      <c r="M8">
        <f t="shared" si="4"/>
        <v>6456</v>
      </c>
      <c r="N8">
        <v>589</v>
      </c>
      <c r="O8">
        <f t="shared" si="5"/>
        <v>7068</v>
      </c>
    </row>
    <row r="9" spans="1:15" x14ac:dyDescent="0.35">
      <c r="A9" t="s">
        <v>13</v>
      </c>
      <c r="B9">
        <f>800/80</f>
        <v>10</v>
      </c>
      <c r="C9">
        <v>1308</v>
      </c>
      <c r="D9">
        <f t="shared" si="0"/>
        <v>13080</v>
      </c>
      <c r="E9">
        <v>1286</v>
      </c>
      <c r="F9">
        <f t="shared" si="1"/>
        <v>12860</v>
      </c>
      <c r="G9">
        <v>1208</v>
      </c>
      <c r="H9">
        <f t="shared" si="2"/>
        <v>12080</v>
      </c>
      <c r="I9" s="33"/>
      <c r="J9">
        <v>1356</v>
      </c>
      <c r="K9">
        <f t="shared" si="3"/>
        <v>13560</v>
      </c>
      <c r="L9">
        <v>1366</v>
      </c>
      <c r="M9">
        <f t="shared" si="4"/>
        <v>13660</v>
      </c>
      <c r="N9">
        <v>1328</v>
      </c>
      <c r="O9">
        <f t="shared" si="5"/>
        <v>13280</v>
      </c>
    </row>
    <row r="10" spans="1:15" x14ac:dyDescent="0.35">
      <c r="A10" t="s">
        <v>14</v>
      </c>
      <c r="B10">
        <f>1200/80</f>
        <v>15</v>
      </c>
      <c r="C10">
        <v>1177</v>
      </c>
      <c r="D10">
        <f t="shared" si="0"/>
        <v>17655</v>
      </c>
      <c r="E10">
        <v>1196</v>
      </c>
      <c r="F10">
        <f t="shared" si="1"/>
        <v>17940</v>
      </c>
      <c r="G10">
        <v>1259</v>
      </c>
      <c r="H10">
        <f t="shared" si="2"/>
        <v>18885</v>
      </c>
      <c r="I10" s="33"/>
      <c r="J10">
        <v>1392</v>
      </c>
      <c r="K10">
        <f t="shared" si="3"/>
        <v>20880</v>
      </c>
      <c r="L10">
        <v>1305</v>
      </c>
      <c r="M10">
        <f t="shared" si="4"/>
        <v>19575</v>
      </c>
      <c r="N10">
        <v>1267</v>
      </c>
      <c r="O10">
        <f t="shared" si="5"/>
        <v>19005</v>
      </c>
    </row>
    <row r="11" spans="1:15" x14ac:dyDescent="0.35">
      <c r="A11" t="s">
        <v>15</v>
      </c>
      <c r="B11">
        <f>800/80</f>
        <v>10</v>
      </c>
      <c r="C11">
        <v>1175</v>
      </c>
      <c r="D11">
        <f t="shared" si="0"/>
        <v>11750</v>
      </c>
      <c r="E11">
        <v>1066</v>
      </c>
      <c r="F11">
        <f t="shared" si="1"/>
        <v>10660</v>
      </c>
      <c r="G11">
        <v>1160</v>
      </c>
      <c r="H11">
        <f t="shared" si="2"/>
        <v>11600</v>
      </c>
      <c r="I11" s="33"/>
      <c r="J11">
        <v>1258</v>
      </c>
      <c r="K11">
        <f t="shared" si="3"/>
        <v>12580</v>
      </c>
      <c r="L11">
        <v>1150</v>
      </c>
      <c r="M11">
        <f t="shared" si="4"/>
        <v>11500</v>
      </c>
      <c r="N11">
        <v>1154</v>
      </c>
      <c r="O11">
        <f t="shared" si="5"/>
        <v>11540</v>
      </c>
    </row>
    <row r="12" spans="1:15" x14ac:dyDescent="0.35">
      <c r="A12" t="s">
        <v>16</v>
      </c>
      <c r="B12">
        <f>800/80</f>
        <v>10</v>
      </c>
      <c r="C12">
        <v>965</v>
      </c>
      <c r="D12">
        <f t="shared" si="0"/>
        <v>9650</v>
      </c>
      <c r="E12">
        <v>907</v>
      </c>
      <c r="F12">
        <f t="shared" si="1"/>
        <v>9070</v>
      </c>
      <c r="G12">
        <v>983</v>
      </c>
      <c r="H12">
        <f t="shared" si="2"/>
        <v>9830</v>
      </c>
      <c r="I12" s="33"/>
      <c r="J12">
        <v>1019</v>
      </c>
      <c r="K12">
        <f t="shared" si="3"/>
        <v>10190</v>
      </c>
      <c r="L12">
        <v>953</v>
      </c>
      <c r="M12">
        <f t="shared" si="4"/>
        <v>9530</v>
      </c>
      <c r="N12">
        <v>970</v>
      </c>
      <c r="O12">
        <f t="shared" si="5"/>
        <v>9700</v>
      </c>
    </row>
    <row r="13" spans="1:15" x14ac:dyDescent="0.35">
      <c r="A13" t="s">
        <v>21</v>
      </c>
      <c r="B13">
        <f>480/80</f>
        <v>6</v>
      </c>
      <c r="C13">
        <v>1263</v>
      </c>
      <c r="D13">
        <f t="shared" si="0"/>
        <v>7578</v>
      </c>
      <c r="E13">
        <v>1233</v>
      </c>
      <c r="F13">
        <f t="shared" si="1"/>
        <v>7398</v>
      </c>
      <c r="G13">
        <v>1189</v>
      </c>
      <c r="H13">
        <f t="shared" si="2"/>
        <v>7134</v>
      </c>
      <c r="I13" s="33"/>
      <c r="J13">
        <v>1353</v>
      </c>
      <c r="K13">
        <f t="shared" si="3"/>
        <v>8118</v>
      </c>
      <c r="L13">
        <v>1309</v>
      </c>
      <c r="M13">
        <f t="shared" si="4"/>
        <v>7854</v>
      </c>
      <c r="N13">
        <v>1407</v>
      </c>
      <c r="O13">
        <f t="shared" si="5"/>
        <v>8442</v>
      </c>
    </row>
    <row r="14" spans="1:15" x14ac:dyDescent="0.35">
      <c r="A14" t="s">
        <v>91</v>
      </c>
      <c r="B14">
        <f>960/80</f>
        <v>12</v>
      </c>
      <c r="C14">
        <v>533</v>
      </c>
      <c r="D14">
        <f t="shared" si="0"/>
        <v>6396</v>
      </c>
      <c r="E14">
        <v>490</v>
      </c>
      <c r="F14">
        <f t="shared" si="1"/>
        <v>5880</v>
      </c>
      <c r="G14">
        <v>532</v>
      </c>
      <c r="H14">
        <f t="shared" si="2"/>
        <v>6384</v>
      </c>
      <c r="I14" s="33"/>
      <c r="J14">
        <v>649</v>
      </c>
      <c r="K14">
        <f t="shared" si="3"/>
        <v>7788</v>
      </c>
      <c r="L14">
        <v>544</v>
      </c>
      <c r="M14">
        <f t="shared" si="4"/>
        <v>6528</v>
      </c>
      <c r="N14">
        <v>603</v>
      </c>
      <c r="O14">
        <f t="shared" si="5"/>
        <v>7236</v>
      </c>
    </row>
    <row r="15" spans="1:15" x14ac:dyDescent="0.35">
      <c r="A15" t="s">
        <v>17</v>
      </c>
      <c r="B15">
        <f>640/80</f>
        <v>8</v>
      </c>
      <c r="C15">
        <v>1223</v>
      </c>
      <c r="D15">
        <f t="shared" si="0"/>
        <v>9784</v>
      </c>
      <c r="E15">
        <v>1151</v>
      </c>
      <c r="F15">
        <f t="shared" si="1"/>
        <v>9208</v>
      </c>
      <c r="G15">
        <v>1164</v>
      </c>
      <c r="H15">
        <f t="shared" si="2"/>
        <v>9312</v>
      </c>
      <c r="I15" s="33"/>
      <c r="J15">
        <v>1372</v>
      </c>
      <c r="K15">
        <f t="shared" si="3"/>
        <v>10976</v>
      </c>
      <c r="L15">
        <v>1244</v>
      </c>
      <c r="M15">
        <f t="shared" si="4"/>
        <v>9952</v>
      </c>
      <c r="N15">
        <v>1275</v>
      </c>
      <c r="O15">
        <f t="shared" si="5"/>
        <v>10200</v>
      </c>
    </row>
    <row r="16" spans="1:15" x14ac:dyDescent="0.35">
      <c r="A16" t="s">
        <v>90</v>
      </c>
      <c r="B16">
        <v>8</v>
      </c>
      <c r="C16">
        <v>536</v>
      </c>
      <c r="D16">
        <f t="shared" si="0"/>
        <v>4288</v>
      </c>
      <c r="E16">
        <v>521</v>
      </c>
      <c r="F16">
        <f t="shared" si="1"/>
        <v>4168</v>
      </c>
      <c r="G16">
        <v>566</v>
      </c>
      <c r="H16">
        <f t="shared" si="2"/>
        <v>4528</v>
      </c>
      <c r="I16" s="33"/>
      <c r="J16">
        <v>699</v>
      </c>
      <c r="K16">
        <f t="shared" si="3"/>
        <v>5592</v>
      </c>
      <c r="L16">
        <v>638</v>
      </c>
      <c r="M16">
        <f t="shared" si="4"/>
        <v>5104</v>
      </c>
      <c r="N16">
        <v>618</v>
      </c>
      <c r="O16">
        <f t="shared" si="5"/>
        <v>4944</v>
      </c>
    </row>
    <row r="17" spans="1:15" x14ac:dyDescent="0.35">
      <c r="A17" t="s">
        <v>18</v>
      </c>
      <c r="B17">
        <v>10</v>
      </c>
      <c r="C17">
        <v>1266</v>
      </c>
      <c r="D17">
        <f t="shared" si="0"/>
        <v>12660</v>
      </c>
      <c r="E17">
        <v>1178</v>
      </c>
      <c r="F17">
        <f t="shared" si="1"/>
        <v>11780</v>
      </c>
      <c r="G17">
        <v>1209</v>
      </c>
      <c r="H17">
        <f t="shared" si="2"/>
        <v>12090</v>
      </c>
      <c r="I17" s="33"/>
      <c r="J17">
        <v>1377</v>
      </c>
      <c r="K17">
        <f t="shared" si="3"/>
        <v>13770</v>
      </c>
      <c r="L17">
        <v>1285</v>
      </c>
      <c r="M17">
        <f t="shared" si="4"/>
        <v>12850</v>
      </c>
      <c r="N17">
        <v>1354</v>
      </c>
      <c r="O17">
        <f t="shared" si="5"/>
        <v>13540</v>
      </c>
    </row>
    <row r="18" spans="1:15" x14ac:dyDescent="0.35">
      <c r="A18" t="s">
        <v>19</v>
      </c>
      <c r="B18">
        <f>3105/80</f>
        <v>38.8125</v>
      </c>
      <c r="C18">
        <v>148</v>
      </c>
      <c r="D18">
        <f t="shared" si="0"/>
        <v>5744.25</v>
      </c>
      <c r="E18">
        <v>138</v>
      </c>
      <c r="F18">
        <f t="shared" si="1"/>
        <v>5356.125</v>
      </c>
      <c r="G18">
        <v>149</v>
      </c>
      <c r="H18">
        <f t="shared" si="2"/>
        <v>5783.0625</v>
      </c>
      <c r="I18" s="33"/>
      <c r="J18">
        <v>172</v>
      </c>
      <c r="K18">
        <f t="shared" si="3"/>
        <v>6675.75</v>
      </c>
      <c r="L18">
        <v>156</v>
      </c>
      <c r="M18">
        <f t="shared" si="4"/>
        <v>6054.75</v>
      </c>
      <c r="N18">
        <v>188</v>
      </c>
      <c r="O18">
        <f t="shared" si="5"/>
        <v>7296.75</v>
      </c>
    </row>
    <row r="19" spans="1:15" x14ac:dyDescent="0.35">
      <c r="A19" t="s">
        <v>20</v>
      </c>
      <c r="B19">
        <f>6210/80</f>
        <v>77.625</v>
      </c>
      <c r="C19">
        <v>214</v>
      </c>
      <c r="D19">
        <f t="shared" si="0"/>
        <v>16611.75</v>
      </c>
      <c r="E19">
        <v>190</v>
      </c>
      <c r="F19">
        <f t="shared" si="1"/>
        <v>14748.75</v>
      </c>
      <c r="G19">
        <v>202</v>
      </c>
      <c r="H19">
        <f t="shared" si="2"/>
        <v>15680.25</v>
      </c>
      <c r="I19" s="33"/>
      <c r="J19">
        <v>232</v>
      </c>
      <c r="K19">
        <f t="shared" si="3"/>
        <v>18009</v>
      </c>
      <c r="L19">
        <v>219</v>
      </c>
      <c r="M19">
        <f t="shared" si="4"/>
        <v>16999.875</v>
      </c>
      <c r="N19">
        <v>250</v>
      </c>
      <c r="O19">
        <f t="shared" si="5"/>
        <v>19406.25</v>
      </c>
    </row>
    <row r="20" spans="1:15" x14ac:dyDescent="0.35">
      <c r="A20" t="s">
        <v>89</v>
      </c>
      <c r="B20">
        <v>10</v>
      </c>
      <c r="C20">
        <v>426</v>
      </c>
      <c r="D20">
        <f t="shared" si="0"/>
        <v>4260</v>
      </c>
      <c r="E20">
        <v>533</v>
      </c>
      <c r="F20">
        <f t="shared" si="1"/>
        <v>5330</v>
      </c>
      <c r="G20">
        <v>526</v>
      </c>
      <c r="H20">
        <f t="shared" si="2"/>
        <v>5260</v>
      </c>
      <c r="I20" s="33"/>
      <c r="J20">
        <v>533</v>
      </c>
      <c r="K20">
        <f t="shared" si="3"/>
        <v>5330</v>
      </c>
      <c r="L20">
        <v>478</v>
      </c>
      <c r="M20">
        <f t="shared" si="4"/>
        <v>4780</v>
      </c>
      <c r="N20">
        <v>660</v>
      </c>
      <c r="O20">
        <f t="shared" si="5"/>
        <v>6600</v>
      </c>
    </row>
    <row r="22" spans="1:15" x14ac:dyDescent="0.35">
      <c r="A22" s="28" t="s">
        <v>249</v>
      </c>
      <c r="B22" s="28"/>
      <c r="C22">
        <f t="shared" ref="C22:H22" si="6">SUM(C3:C20)</f>
        <v>28910</v>
      </c>
      <c r="D22">
        <f t="shared" si="6"/>
        <v>299952.7</v>
      </c>
      <c r="E22">
        <f t="shared" si="6"/>
        <v>27226</v>
      </c>
      <c r="F22">
        <f t="shared" si="6"/>
        <v>281947.77500000002</v>
      </c>
      <c r="G22">
        <f t="shared" si="6"/>
        <v>27258</v>
      </c>
      <c r="H22">
        <f t="shared" si="6"/>
        <v>283758.61249999999</v>
      </c>
      <c r="J22">
        <f t="shared" ref="J22:O22" si="7">SUM(J3:J20)</f>
        <v>31963</v>
      </c>
      <c r="K22">
        <f t="shared" si="7"/>
        <v>331512.84999999998</v>
      </c>
      <c r="L22">
        <f t="shared" si="7"/>
        <v>29843</v>
      </c>
      <c r="M22">
        <f t="shared" si="7"/>
        <v>309877.125</v>
      </c>
      <c r="N22">
        <f t="shared" si="7"/>
        <v>31097</v>
      </c>
      <c r="O22">
        <f t="shared" si="7"/>
        <v>325089.3</v>
      </c>
    </row>
    <row r="25" spans="1:15" x14ac:dyDescent="0.35">
      <c r="A25" t="s">
        <v>103</v>
      </c>
      <c r="B25">
        <v>299952.7</v>
      </c>
    </row>
    <row r="26" spans="1:15" x14ac:dyDescent="0.35">
      <c r="A26" t="s">
        <v>104</v>
      </c>
      <c r="B26">
        <v>281947.77500000002</v>
      </c>
    </row>
    <row r="27" spans="1:15" x14ac:dyDescent="0.35">
      <c r="A27" t="s">
        <v>105</v>
      </c>
      <c r="B27">
        <v>283758.61249999999</v>
      </c>
    </row>
    <row r="28" spans="1:15" x14ac:dyDescent="0.35">
      <c r="A28" t="s">
        <v>100</v>
      </c>
      <c r="B28">
        <v>331512.84999999998</v>
      </c>
    </row>
    <row r="29" spans="1:15" x14ac:dyDescent="0.35">
      <c r="A29" t="s">
        <v>101</v>
      </c>
      <c r="B29">
        <v>309877.125</v>
      </c>
    </row>
    <row r="30" spans="1:15" x14ac:dyDescent="0.35">
      <c r="A30" t="s">
        <v>102</v>
      </c>
      <c r="B30">
        <v>325089.3</v>
      </c>
    </row>
  </sheetData>
  <mergeCells count="8">
    <mergeCell ref="L1:M1"/>
    <mergeCell ref="N1:O1"/>
    <mergeCell ref="A22:B22"/>
    <mergeCell ref="I3:I20"/>
    <mergeCell ref="C1:D1"/>
    <mergeCell ref="E1:F1"/>
    <mergeCell ref="G1:H1"/>
    <mergeCell ref="J1:K1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088F-1140-45A6-A391-D7B07E8C2481}">
  <dimension ref="A1:T30"/>
  <sheetViews>
    <sheetView workbookViewId="0">
      <selection activeCell="F1" sqref="F1"/>
    </sheetView>
  </sheetViews>
  <sheetFormatPr defaultRowHeight="14.5" x14ac:dyDescent="0.35"/>
  <cols>
    <col min="1" max="2" width="11.1796875" customWidth="1"/>
    <col min="3" max="3" width="12.7265625" customWidth="1"/>
    <col min="5" max="5" width="11.81640625" customWidth="1"/>
    <col min="8" max="8" width="26.1796875" customWidth="1"/>
    <col min="11" max="11" width="19.81640625" customWidth="1"/>
    <col min="12" max="12" width="11.36328125" bestFit="1" customWidth="1"/>
    <col min="16" max="16" width="12.26953125" customWidth="1"/>
    <col min="18" max="18" width="15" customWidth="1"/>
    <col min="20" max="20" width="14.1796875" customWidth="1"/>
  </cols>
  <sheetData>
    <row r="1" spans="1:20" ht="43.5" x14ac:dyDescent="0.35">
      <c r="A1" s="11" t="s">
        <v>248</v>
      </c>
      <c r="B1" s="11" t="s">
        <v>228</v>
      </c>
      <c r="C1" s="5" t="s">
        <v>175</v>
      </c>
      <c r="D1" s="11" t="s">
        <v>204</v>
      </c>
      <c r="E1" s="5" t="s">
        <v>172</v>
      </c>
      <c r="I1" t="s">
        <v>253</v>
      </c>
      <c r="J1" t="s">
        <v>251</v>
      </c>
      <c r="K1" t="s">
        <v>252</v>
      </c>
      <c r="P1" s="23" t="s">
        <v>248</v>
      </c>
      <c r="Q1" s="23" t="s">
        <v>228</v>
      </c>
      <c r="R1" s="24" t="s">
        <v>175</v>
      </c>
      <c r="S1" s="23" t="s">
        <v>204</v>
      </c>
      <c r="T1" s="24" t="s">
        <v>172</v>
      </c>
    </row>
    <row r="2" spans="1:20" x14ac:dyDescent="0.35">
      <c r="A2" t="s">
        <v>178</v>
      </c>
      <c r="B2">
        <v>138135</v>
      </c>
      <c r="C2">
        <f>B2</f>
        <v>138135</v>
      </c>
      <c r="D2">
        <v>26704</v>
      </c>
      <c r="E2">
        <f>D2</f>
        <v>26704</v>
      </c>
      <c r="H2" t="s">
        <v>228</v>
      </c>
      <c r="I2">
        <f>AVERAGE(B2:B14)</f>
        <v>137028.44615384616</v>
      </c>
      <c r="J2">
        <f>MEDIAN(B2:B14)</f>
        <v>136642</v>
      </c>
      <c r="K2">
        <f>STDEV(B2:B14)</f>
        <v>4408.5403655131677</v>
      </c>
      <c r="P2" s="25" t="s">
        <v>178</v>
      </c>
      <c r="Q2" s="26">
        <v>0.26125149450103602</v>
      </c>
      <c r="R2" s="26">
        <v>-1.5905276189480499</v>
      </c>
      <c r="S2" s="26">
        <v>0.173240374752481</v>
      </c>
      <c r="T2" s="26">
        <v>-1.57333465614434</v>
      </c>
    </row>
    <row r="3" spans="1:20" x14ac:dyDescent="0.35">
      <c r="A3" t="s">
        <v>179</v>
      </c>
      <c r="B3">
        <v>136837</v>
      </c>
      <c r="C3">
        <f>C2+B3</f>
        <v>274972</v>
      </c>
      <c r="D3">
        <v>25227.25</v>
      </c>
      <c r="E3">
        <f>E2+D3</f>
        <v>51931.25</v>
      </c>
      <c r="H3" t="s">
        <v>175</v>
      </c>
      <c r="I3">
        <f>AVERAGE(C2:C14)</f>
        <v>949565.5538461539</v>
      </c>
      <c r="J3">
        <f>MEDIAN(C2:C14)</f>
        <v>944646.8</v>
      </c>
      <c r="K3">
        <f>STDEV(C2:C14)</f>
        <v>530995.93328240048</v>
      </c>
      <c r="P3" s="25" t="s">
        <v>179</v>
      </c>
      <c r="Q3" s="26">
        <v>-4.5199421594014098E-2</v>
      </c>
      <c r="R3" s="26">
        <v>-1.3223062329497299</v>
      </c>
      <c r="S3" s="26">
        <v>-0.75277873253730099</v>
      </c>
      <c r="T3" s="26">
        <v>-1.32072100412462</v>
      </c>
    </row>
    <row r="4" spans="1:20" x14ac:dyDescent="0.35">
      <c r="A4" t="s">
        <v>181</v>
      </c>
      <c r="B4">
        <v>131884</v>
      </c>
      <c r="C4">
        <f t="shared" ref="C4:C14" si="0">C3+B4</f>
        <v>406856</v>
      </c>
      <c r="D4">
        <v>22902.5</v>
      </c>
      <c r="E4">
        <f t="shared" ref="E4:E14" si="1">E3+D4</f>
        <v>74833.75</v>
      </c>
      <c r="H4" t="s">
        <v>204</v>
      </c>
      <c r="I4">
        <f>AVERAGE(D2:D14)</f>
        <v>26427.728461538463</v>
      </c>
      <c r="J4">
        <f>MEDIAN(D2:D14)</f>
        <v>26344.1</v>
      </c>
      <c r="K4">
        <f>STDEV(D2:D14)</f>
        <v>1659.8471027820913</v>
      </c>
      <c r="P4" s="25" t="s">
        <v>181</v>
      </c>
      <c r="Q4" s="26">
        <v>-1.21457645350371</v>
      </c>
      <c r="R4" s="26">
        <v>-1.0637934822244099</v>
      </c>
      <c r="S4" s="26">
        <v>-2.2105494585721202</v>
      </c>
      <c r="T4" s="26">
        <v>-1.0913862900602</v>
      </c>
    </row>
    <row r="5" spans="1:20" x14ac:dyDescent="0.35">
      <c r="A5" t="s">
        <v>183</v>
      </c>
      <c r="B5">
        <v>134400</v>
      </c>
      <c r="C5">
        <f t="shared" si="0"/>
        <v>541256</v>
      </c>
      <c r="D5">
        <v>26038.100000000002</v>
      </c>
      <c r="E5">
        <f t="shared" si="1"/>
        <v>100871.85</v>
      </c>
      <c r="H5" t="s">
        <v>172</v>
      </c>
      <c r="I5">
        <f>AVERAGE(E2:E14)</f>
        <v>183824.98846153848</v>
      </c>
      <c r="J5">
        <f>MEDIAN(E2:E14)</f>
        <v>185882.95</v>
      </c>
      <c r="K5">
        <f>STDEV(E2:E14)</f>
        <v>103942.73659630369</v>
      </c>
      <c r="P5" s="25" t="s">
        <v>183</v>
      </c>
      <c r="Q5" s="26">
        <v>-0.62056219703595406</v>
      </c>
      <c r="R5" s="26">
        <v>-0.80034898783931596</v>
      </c>
      <c r="S5" s="26">
        <v>-0.24432260039176301</v>
      </c>
      <c r="T5" s="26">
        <v>-0.83065317279000495</v>
      </c>
    </row>
    <row r="6" spans="1:20" x14ac:dyDescent="0.35">
      <c r="A6" t="s">
        <v>185</v>
      </c>
      <c r="B6">
        <v>129791.8</v>
      </c>
      <c r="C6">
        <f t="shared" si="0"/>
        <v>671047.80000000005</v>
      </c>
      <c r="D6">
        <v>26344.1</v>
      </c>
      <c r="E6">
        <f t="shared" si="1"/>
        <v>127215.95000000001</v>
      </c>
      <c r="P6" s="25" t="s">
        <v>185</v>
      </c>
      <c r="Q6" s="26">
        <v>-1.7085337775823399</v>
      </c>
      <c r="R6" s="26">
        <v>-0.54593726814934895</v>
      </c>
      <c r="S6" s="26">
        <v>-5.24405304200894E-2</v>
      </c>
      <c r="T6" s="26">
        <v>-0.56685591743428099</v>
      </c>
    </row>
    <row r="7" spans="1:20" x14ac:dyDescent="0.35">
      <c r="A7" t="s">
        <v>187</v>
      </c>
      <c r="B7">
        <v>135852</v>
      </c>
      <c r="C7">
        <f t="shared" si="0"/>
        <v>806899.8</v>
      </c>
      <c r="D7">
        <v>29184</v>
      </c>
      <c r="E7">
        <f t="shared" si="1"/>
        <v>156399.95000000001</v>
      </c>
      <c r="H7" s="28" t="s">
        <v>254</v>
      </c>
      <c r="I7" s="28"/>
      <c r="J7" s="28"/>
      <c r="K7" s="28"/>
      <c r="L7">
        <f>CORREL(B2:B14,C2:C14)</f>
        <v>0.61505671424305797</v>
      </c>
      <c r="P7" s="25" t="s">
        <v>187</v>
      </c>
      <c r="Q7" s="26">
        <v>-0.27775269767538902</v>
      </c>
      <c r="R7" s="26">
        <v>-0.27964663235170001</v>
      </c>
      <c r="S7" s="26">
        <v>1.7283630333464599</v>
      </c>
      <c r="T7" s="26">
        <v>-0.274621257669801</v>
      </c>
    </row>
    <row r="8" spans="1:20" x14ac:dyDescent="0.35">
      <c r="A8" t="s">
        <v>189</v>
      </c>
      <c r="B8">
        <v>137747</v>
      </c>
      <c r="C8">
        <f t="shared" si="0"/>
        <v>944646.8</v>
      </c>
      <c r="D8">
        <v>29483</v>
      </c>
      <c r="E8">
        <f t="shared" si="1"/>
        <v>185882.95</v>
      </c>
      <c r="H8" s="28" t="s">
        <v>255</v>
      </c>
      <c r="I8" s="28"/>
      <c r="J8" s="28"/>
      <c r="K8" s="28"/>
      <c r="L8">
        <f>CORREL(B2:B14,D2:D14)</f>
        <v>0.31008325915143342</v>
      </c>
      <c r="P8" s="25" t="s">
        <v>189</v>
      </c>
      <c r="Q8" s="26">
        <v>0.16964675224766201</v>
      </c>
      <c r="R8" s="26">
        <v>-9.6415075893210196E-3</v>
      </c>
      <c r="S8" s="26">
        <v>1.9158556442011401</v>
      </c>
      <c r="T8" s="26">
        <v>2.0607445518115799E-2</v>
      </c>
    </row>
    <row r="9" spans="1:20" x14ac:dyDescent="0.35">
      <c r="A9" t="s">
        <v>191</v>
      </c>
      <c r="B9">
        <v>136642</v>
      </c>
      <c r="C9">
        <f t="shared" si="0"/>
        <v>1081288.8</v>
      </c>
      <c r="D9">
        <v>26801.850000000002</v>
      </c>
      <c r="E9">
        <f t="shared" si="1"/>
        <v>212684.80000000002</v>
      </c>
      <c r="H9" s="28" t="s">
        <v>256</v>
      </c>
      <c r="I9" s="28"/>
      <c r="J9" s="28"/>
      <c r="K9" s="28"/>
      <c r="L9">
        <f>CORREL(B2:B14,E2:E14)</f>
        <v>0.61525559870020752</v>
      </c>
      <c r="P9" s="25" t="s">
        <v>191</v>
      </c>
      <c r="Q9" s="26">
        <v>-9.1237887417230504E-2</v>
      </c>
      <c r="R9" s="26">
        <v>0.25819764867383499</v>
      </c>
      <c r="S9" s="26">
        <v>0.234598742552249</v>
      </c>
      <c r="T9" s="26">
        <v>0.28898839109818097</v>
      </c>
    </row>
    <row r="10" spans="1:20" ht="15" thickBot="1" x14ac:dyDescent="0.4">
      <c r="A10" t="s">
        <v>193</v>
      </c>
      <c r="B10">
        <v>133989</v>
      </c>
      <c r="C10">
        <f t="shared" si="0"/>
        <v>1215277.8</v>
      </c>
      <c r="D10">
        <v>25473.919999999998</v>
      </c>
      <c r="E10">
        <f t="shared" si="1"/>
        <v>238158.72000000003</v>
      </c>
      <c r="H10" s="28" t="s">
        <v>257</v>
      </c>
      <c r="I10" s="28"/>
      <c r="J10" s="28"/>
      <c r="K10" s="28"/>
      <c r="L10">
        <f>CORREL(C2:C14,D2:D14)</f>
        <v>0.19253837023585713</v>
      </c>
      <c r="P10" s="25" t="s">
        <v>193</v>
      </c>
      <c r="Q10" s="26">
        <v>-0.71759711730950304</v>
      </c>
      <c r="R10" s="26">
        <v>0.52083652038636996</v>
      </c>
      <c r="S10" s="26">
        <v>-0.59810046391013405</v>
      </c>
      <c r="T10" s="26">
        <v>0.54407207887461995</v>
      </c>
    </row>
    <row r="11" spans="1:20" ht="15" thickBot="1" x14ac:dyDescent="0.4">
      <c r="A11" t="s">
        <v>195</v>
      </c>
      <c r="B11">
        <v>135317</v>
      </c>
      <c r="C11">
        <f t="shared" si="0"/>
        <v>1350594.8</v>
      </c>
      <c r="D11">
        <v>25656.5</v>
      </c>
      <c r="E11">
        <f t="shared" si="1"/>
        <v>263815.22000000003</v>
      </c>
      <c r="H11" s="28" t="s">
        <v>258</v>
      </c>
      <c r="I11" s="28"/>
      <c r="J11" s="28"/>
      <c r="K11" s="34"/>
      <c r="L11" s="22">
        <f>CORREL(C2:C14,E2:E14)</f>
        <v>0.99975950049384599</v>
      </c>
      <c r="P11" s="25" t="s">
        <v>195</v>
      </c>
      <c r="Q11" s="26">
        <v>-0.40406336031857198</v>
      </c>
      <c r="R11" s="26">
        <v>0.786078474602947</v>
      </c>
      <c r="S11" s="26">
        <v>-0.48361082882703199</v>
      </c>
      <c r="T11" s="26">
        <v>0.80098403570875498</v>
      </c>
    </row>
    <row r="12" spans="1:20" ht="15" thickBot="1" x14ac:dyDescent="0.4">
      <c r="A12" t="s">
        <v>197</v>
      </c>
      <c r="B12">
        <v>144293</v>
      </c>
      <c r="C12">
        <f t="shared" si="0"/>
        <v>1494887.8</v>
      </c>
      <c r="D12">
        <v>26938.25</v>
      </c>
      <c r="E12">
        <f t="shared" si="1"/>
        <v>290753.47000000003</v>
      </c>
      <c r="H12" s="28" t="s">
        <v>259</v>
      </c>
      <c r="I12" s="28"/>
      <c r="J12" s="28"/>
      <c r="K12" s="34"/>
      <c r="L12" s="22">
        <f>CORREL(D2:D14,E2:E14)</f>
        <v>0.20199052435659401</v>
      </c>
      <c r="P12" s="25" t="s">
        <v>197</v>
      </c>
      <c r="Q12" s="26">
        <v>1.7151226357285501</v>
      </c>
      <c r="R12" s="26">
        <v>1.06891475755167</v>
      </c>
      <c r="S12" s="26">
        <v>0.32013048877491701</v>
      </c>
      <c r="T12" s="26">
        <v>1.0707308258471999</v>
      </c>
    </row>
    <row r="13" spans="1:20" ht="15" thickBot="1" x14ac:dyDescent="0.4">
      <c r="A13" t="s">
        <v>199</v>
      </c>
      <c r="B13">
        <v>142232</v>
      </c>
      <c r="C13">
        <f t="shared" si="0"/>
        <v>1637119.8</v>
      </c>
      <c r="D13">
        <v>26159</v>
      </c>
      <c r="E13">
        <f t="shared" si="1"/>
        <v>316912.47000000003</v>
      </c>
      <c r="K13" s="22"/>
      <c r="L13" s="22"/>
      <c r="P13" s="25" t="s">
        <v>199</v>
      </c>
      <c r="Q13" s="26">
        <v>1.22853146618164</v>
      </c>
      <c r="R13" s="26">
        <v>1.34771116622266</v>
      </c>
      <c r="S13" s="26">
        <v>-0.16851037078530801</v>
      </c>
      <c r="T13" s="26">
        <v>1.3326745780668801</v>
      </c>
    </row>
    <row r="14" spans="1:20" ht="15" thickBot="1" x14ac:dyDescent="0.4">
      <c r="A14" t="s">
        <v>201</v>
      </c>
      <c r="B14">
        <v>144250</v>
      </c>
      <c r="C14">
        <f t="shared" si="0"/>
        <v>1781369.8</v>
      </c>
      <c r="D14">
        <v>26648</v>
      </c>
      <c r="E14">
        <f t="shared" si="1"/>
        <v>343560.47000000003</v>
      </c>
      <c r="K14" s="22"/>
      <c r="L14" s="22"/>
      <c r="P14" s="25" t="s">
        <v>201</v>
      </c>
      <c r="Q14" s="26">
        <v>1.7049705637777901</v>
      </c>
      <c r="R14" s="26">
        <v>1.6304631626143999</v>
      </c>
      <c r="S14" s="26">
        <v>0.138124701816488</v>
      </c>
      <c r="T14" s="26">
        <v>1.5995149431094999</v>
      </c>
    </row>
    <row r="15" spans="1:20" ht="15" thickBot="1" x14ac:dyDescent="0.4">
      <c r="K15" s="22"/>
      <c r="L15" s="22"/>
    </row>
    <row r="16" spans="1:20" ht="15" thickBot="1" x14ac:dyDescent="0.4">
      <c r="J16" s="11"/>
      <c r="K16" s="22"/>
      <c r="L16" s="22"/>
    </row>
    <row r="17" spans="2:12" ht="15" thickBot="1" x14ac:dyDescent="0.4">
      <c r="B17" s="25"/>
      <c r="C17" s="25"/>
      <c r="D17" s="25"/>
      <c r="E17" s="25"/>
      <c r="F17" s="25"/>
      <c r="K17" s="22"/>
      <c r="L17" s="22"/>
    </row>
    <row r="18" spans="2:12" ht="15" thickBot="1" x14ac:dyDescent="0.4">
      <c r="B18" s="26"/>
      <c r="C18" s="26"/>
      <c r="D18" s="26"/>
      <c r="E18" s="26"/>
      <c r="F18" s="26"/>
      <c r="K18" s="22"/>
      <c r="L18" s="22"/>
    </row>
    <row r="19" spans="2:12" ht="15" thickBot="1" x14ac:dyDescent="0.4">
      <c r="B19" s="26"/>
      <c r="C19" s="26"/>
      <c r="D19" s="26"/>
      <c r="E19" s="26"/>
      <c r="F19" s="26"/>
      <c r="K19" s="22"/>
      <c r="L19" s="22"/>
    </row>
    <row r="20" spans="2:12" ht="15" thickBot="1" x14ac:dyDescent="0.4">
      <c r="B20" s="26"/>
      <c r="C20" s="26"/>
      <c r="D20" s="26"/>
      <c r="E20" s="26"/>
      <c r="F20" s="26"/>
      <c r="K20" s="22"/>
      <c r="L20" s="22"/>
    </row>
    <row r="21" spans="2:12" ht="15" thickBot="1" x14ac:dyDescent="0.4">
      <c r="B21" s="26"/>
      <c r="C21" s="26"/>
      <c r="D21" s="26"/>
      <c r="E21" s="26"/>
      <c r="F21" s="26"/>
      <c r="K21" s="22"/>
      <c r="L21" s="22"/>
    </row>
    <row r="22" spans="2:12" ht="15" thickBot="1" x14ac:dyDescent="0.4">
      <c r="B22" s="26"/>
      <c r="C22" s="26"/>
      <c r="D22" s="26"/>
      <c r="E22" s="26"/>
      <c r="F22" s="26"/>
      <c r="K22" s="22"/>
      <c r="L22" s="22"/>
    </row>
    <row r="23" spans="2:12" x14ac:dyDescent="0.35">
      <c r="B23" s="26"/>
      <c r="C23" s="26"/>
      <c r="D23" s="26"/>
      <c r="E23" s="26"/>
      <c r="F23" s="26"/>
    </row>
    <row r="24" spans="2:12" x14ac:dyDescent="0.35">
      <c r="B24" s="26"/>
      <c r="C24" s="26"/>
      <c r="D24" s="26"/>
      <c r="E24" s="26"/>
      <c r="F24" s="26"/>
    </row>
    <row r="25" spans="2:12" x14ac:dyDescent="0.35">
      <c r="B25" s="26"/>
      <c r="C25" s="26"/>
      <c r="D25" s="26"/>
      <c r="E25" s="26"/>
      <c r="F25" s="26"/>
    </row>
    <row r="26" spans="2:12" x14ac:dyDescent="0.35">
      <c r="B26" s="26"/>
      <c r="C26" s="26"/>
      <c r="D26" s="26"/>
      <c r="E26" s="26"/>
      <c r="F26" s="26"/>
    </row>
    <row r="27" spans="2:12" x14ac:dyDescent="0.35">
      <c r="B27" s="26"/>
      <c r="C27" s="26"/>
      <c r="D27" s="26"/>
      <c r="E27" s="26"/>
      <c r="F27" s="26"/>
    </row>
    <row r="28" spans="2:12" x14ac:dyDescent="0.35">
      <c r="B28" s="26"/>
      <c r="C28" s="26"/>
      <c r="D28" s="26"/>
      <c r="E28" s="26"/>
      <c r="F28" s="26"/>
    </row>
    <row r="29" spans="2:12" x14ac:dyDescent="0.35">
      <c r="B29" s="26"/>
      <c r="C29" s="26"/>
      <c r="D29" s="26"/>
      <c r="E29" s="26"/>
      <c r="F29" s="26"/>
    </row>
    <row r="30" spans="2:12" x14ac:dyDescent="0.35">
      <c r="B30" s="26"/>
      <c r="C30" s="26"/>
      <c r="D30" s="26"/>
      <c r="E30" s="26"/>
      <c r="F30" s="26"/>
    </row>
  </sheetData>
  <mergeCells count="6">
    <mergeCell ref="H12:K12"/>
    <mergeCell ref="H7:K7"/>
    <mergeCell ref="H8:K8"/>
    <mergeCell ref="H9:K9"/>
    <mergeCell ref="H10:K10"/>
    <mergeCell ref="H11:K11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F5010-7217-4BEB-BD40-2011830CCB7A}">
  <dimension ref="A1:N20"/>
  <sheetViews>
    <sheetView topLeftCell="A13" workbookViewId="0">
      <selection activeCell="D24" sqref="D24"/>
    </sheetView>
  </sheetViews>
  <sheetFormatPr defaultRowHeight="14.5" x14ac:dyDescent="0.35"/>
  <cols>
    <col min="1" max="1" width="18.7265625" customWidth="1"/>
  </cols>
  <sheetData>
    <row r="1" spans="1:14" x14ac:dyDescent="0.35">
      <c r="A1" t="s">
        <v>0</v>
      </c>
      <c r="B1" t="s">
        <v>178</v>
      </c>
      <c r="C1" t="s">
        <v>179</v>
      </c>
      <c r="D1" t="s">
        <v>181</v>
      </c>
      <c r="E1" t="s">
        <v>183</v>
      </c>
      <c r="F1" t="s">
        <v>185</v>
      </c>
      <c r="G1" t="s">
        <v>187</v>
      </c>
      <c r="H1" t="s">
        <v>189</v>
      </c>
      <c r="I1" t="s">
        <v>191</v>
      </c>
      <c r="J1" t="s">
        <v>193</v>
      </c>
      <c r="K1" t="s">
        <v>195</v>
      </c>
      <c r="L1" t="s">
        <v>197</v>
      </c>
      <c r="M1" t="s">
        <v>199</v>
      </c>
      <c r="N1" t="s">
        <v>201</v>
      </c>
    </row>
    <row r="2" spans="1:14" x14ac:dyDescent="0.35">
      <c r="A2" t="s">
        <v>9</v>
      </c>
      <c r="B2">
        <v>20</v>
      </c>
      <c r="C2">
        <v>17.5</v>
      </c>
      <c r="D2">
        <v>15</v>
      </c>
      <c r="E2">
        <v>19.2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</row>
    <row r="3" spans="1:14" x14ac:dyDescent="0.35">
      <c r="A3" t="s">
        <v>10</v>
      </c>
      <c r="B3">
        <v>15</v>
      </c>
      <c r="C3">
        <v>15</v>
      </c>
      <c r="D3">
        <v>15</v>
      </c>
      <c r="E3">
        <v>15</v>
      </c>
      <c r="F3">
        <v>16.999999999999993</v>
      </c>
      <c r="G3">
        <v>20</v>
      </c>
      <c r="H3">
        <v>20</v>
      </c>
      <c r="I3">
        <v>15.999999999999998</v>
      </c>
      <c r="J3">
        <v>15</v>
      </c>
      <c r="K3">
        <v>15</v>
      </c>
      <c r="L3">
        <v>15</v>
      </c>
      <c r="M3">
        <v>15</v>
      </c>
      <c r="N3">
        <v>15</v>
      </c>
    </row>
    <row r="4" spans="1:14" x14ac:dyDescent="0.35">
      <c r="A4" t="s">
        <v>11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15.999999999999998</v>
      </c>
      <c r="J4">
        <v>15</v>
      </c>
      <c r="K4">
        <v>15</v>
      </c>
      <c r="L4">
        <v>15</v>
      </c>
      <c r="M4">
        <v>15</v>
      </c>
      <c r="N4">
        <v>15</v>
      </c>
    </row>
    <row r="5" spans="1:14" x14ac:dyDescent="0.35">
      <c r="A5" t="s">
        <v>12</v>
      </c>
      <c r="B5">
        <v>16.666666666666664</v>
      </c>
      <c r="C5">
        <v>16.666666666666664</v>
      </c>
      <c r="D5">
        <v>16.666666666666664</v>
      </c>
      <c r="E5">
        <v>24.166666666666671</v>
      </c>
      <c r="F5">
        <v>30.303030303030305</v>
      </c>
      <c r="G5">
        <v>37.5</v>
      </c>
      <c r="H5">
        <v>37.5</v>
      </c>
      <c r="I5">
        <v>27.500000000000004</v>
      </c>
      <c r="J5">
        <v>25</v>
      </c>
      <c r="K5">
        <v>25</v>
      </c>
      <c r="L5">
        <v>21.875</v>
      </c>
      <c r="M5">
        <v>18.75</v>
      </c>
      <c r="N5">
        <v>18.75</v>
      </c>
    </row>
    <row r="6" spans="1:14" x14ac:dyDescent="0.35">
      <c r="A6" t="s">
        <v>41</v>
      </c>
      <c r="B6">
        <v>15</v>
      </c>
      <c r="C6">
        <v>15</v>
      </c>
      <c r="D6">
        <v>15</v>
      </c>
      <c r="E6">
        <v>15</v>
      </c>
      <c r="F6">
        <v>15</v>
      </c>
      <c r="G6">
        <v>15</v>
      </c>
      <c r="H6">
        <v>15</v>
      </c>
      <c r="I6">
        <v>15</v>
      </c>
      <c r="J6">
        <v>15</v>
      </c>
      <c r="K6">
        <v>15</v>
      </c>
      <c r="L6">
        <v>15</v>
      </c>
      <c r="M6">
        <v>15</v>
      </c>
      <c r="N6">
        <v>15</v>
      </c>
    </row>
    <row r="7" spans="1:14" x14ac:dyDescent="0.35">
      <c r="A7" t="s">
        <v>92</v>
      </c>
      <c r="B7">
        <v>16.666666666666664</v>
      </c>
      <c r="C7">
        <v>16.666666666666664</v>
      </c>
      <c r="D7">
        <v>16.666666666666664</v>
      </c>
      <c r="E7">
        <v>16.666666666666664</v>
      </c>
      <c r="F7">
        <v>16.666666666666664</v>
      </c>
      <c r="G7">
        <v>16.666666666666664</v>
      </c>
      <c r="H7">
        <v>16.666666666666664</v>
      </c>
      <c r="I7">
        <v>16.666666666666664</v>
      </c>
      <c r="J7">
        <v>16.666666666666664</v>
      </c>
      <c r="K7">
        <v>16.666666666666664</v>
      </c>
      <c r="L7">
        <v>16.666666666666664</v>
      </c>
      <c r="M7">
        <v>16.666666666666664</v>
      </c>
      <c r="N7">
        <v>16.666666666666664</v>
      </c>
    </row>
    <row r="8" spans="1:14" x14ac:dyDescent="0.35">
      <c r="A8" t="s">
        <v>13</v>
      </c>
      <c r="B8">
        <v>20</v>
      </c>
      <c r="C8">
        <v>20</v>
      </c>
      <c r="D8">
        <v>20</v>
      </c>
      <c r="E8">
        <v>20</v>
      </c>
      <c r="F8">
        <v>20</v>
      </c>
      <c r="G8">
        <v>20</v>
      </c>
      <c r="H8">
        <v>20</v>
      </c>
      <c r="I8">
        <v>20</v>
      </c>
      <c r="J8">
        <v>20</v>
      </c>
      <c r="K8">
        <v>20</v>
      </c>
      <c r="L8">
        <v>20</v>
      </c>
      <c r="M8">
        <v>20</v>
      </c>
      <c r="N8">
        <v>20</v>
      </c>
    </row>
    <row r="9" spans="1:14" x14ac:dyDescent="0.35">
      <c r="A9" t="s">
        <v>14</v>
      </c>
      <c r="B9">
        <v>13.333333333333334</v>
      </c>
      <c r="C9">
        <v>11.666666666666666</v>
      </c>
      <c r="D9">
        <v>10</v>
      </c>
      <c r="E9">
        <v>15.599999999999998</v>
      </c>
      <c r="F9">
        <v>16.000000000000004</v>
      </c>
      <c r="G9">
        <v>13.333333333333334</v>
      </c>
      <c r="H9">
        <v>13.333333333333334</v>
      </c>
      <c r="I9">
        <v>13.333333333333334</v>
      </c>
      <c r="J9">
        <v>13.333333333333334</v>
      </c>
      <c r="K9">
        <v>13.333333333333334</v>
      </c>
      <c r="L9">
        <v>13.333333333333334</v>
      </c>
      <c r="M9">
        <v>13.333333333333334</v>
      </c>
      <c r="N9">
        <v>13.333333333333334</v>
      </c>
    </row>
    <row r="10" spans="1:14" x14ac:dyDescent="0.35">
      <c r="A10" t="s">
        <v>15</v>
      </c>
      <c r="B10">
        <v>20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20</v>
      </c>
      <c r="I10">
        <v>15.999999999999998</v>
      </c>
      <c r="J10">
        <v>15</v>
      </c>
      <c r="K10">
        <v>15</v>
      </c>
      <c r="L10">
        <v>15</v>
      </c>
      <c r="M10">
        <v>15</v>
      </c>
      <c r="N10">
        <v>15</v>
      </c>
    </row>
    <row r="11" spans="1:14" x14ac:dyDescent="0.35">
      <c r="A11" t="s">
        <v>16</v>
      </c>
      <c r="B11">
        <v>15</v>
      </c>
      <c r="C11">
        <v>15</v>
      </c>
      <c r="D11">
        <v>15</v>
      </c>
      <c r="E11">
        <v>15</v>
      </c>
      <c r="F11">
        <v>15</v>
      </c>
      <c r="G11">
        <v>15</v>
      </c>
      <c r="H11">
        <v>15</v>
      </c>
      <c r="I11">
        <v>19.499999999999993</v>
      </c>
      <c r="J11">
        <v>19.2</v>
      </c>
      <c r="K11">
        <v>15</v>
      </c>
      <c r="L11">
        <v>15</v>
      </c>
      <c r="M11">
        <v>15</v>
      </c>
      <c r="N11">
        <v>15</v>
      </c>
    </row>
    <row r="12" spans="1:14" x14ac:dyDescent="0.35">
      <c r="A12" t="s">
        <v>21</v>
      </c>
      <c r="B12">
        <v>25</v>
      </c>
      <c r="C12">
        <v>25</v>
      </c>
      <c r="D12">
        <v>25</v>
      </c>
      <c r="E12">
        <v>25</v>
      </c>
      <c r="F12">
        <v>25</v>
      </c>
      <c r="G12">
        <v>25</v>
      </c>
      <c r="H12">
        <v>25</v>
      </c>
      <c r="I12">
        <v>25</v>
      </c>
      <c r="J12">
        <v>25</v>
      </c>
      <c r="K12">
        <v>25</v>
      </c>
      <c r="L12">
        <v>25</v>
      </c>
      <c r="M12">
        <v>25</v>
      </c>
      <c r="N12">
        <v>25</v>
      </c>
    </row>
    <row r="13" spans="1:14" x14ac:dyDescent="0.35">
      <c r="A13" t="s">
        <v>91</v>
      </c>
      <c r="B13">
        <v>25</v>
      </c>
      <c r="C13">
        <v>25</v>
      </c>
      <c r="D13">
        <v>25</v>
      </c>
      <c r="E13">
        <v>25</v>
      </c>
      <c r="F13">
        <v>25</v>
      </c>
      <c r="G13">
        <v>25</v>
      </c>
      <c r="H13">
        <v>25</v>
      </c>
      <c r="I13">
        <v>25</v>
      </c>
      <c r="J13">
        <v>25</v>
      </c>
      <c r="K13">
        <v>25</v>
      </c>
      <c r="L13">
        <v>25</v>
      </c>
      <c r="M13">
        <v>25</v>
      </c>
      <c r="N13">
        <v>25</v>
      </c>
    </row>
    <row r="14" spans="1:14" x14ac:dyDescent="0.35">
      <c r="A14" t="s">
        <v>17</v>
      </c>
      <c r="B14">
        <v>25</v>
      </c>
      <c r="C14">
        <v>25</v>
      </c>
      <c r="D14">
        <v>25</v>
      </c>
      <c r="E14">
        <v>25</v>
      </c>
      <c r="F14">
        <v>25</v>
      </c>
      <c r="G14">
        <v>25</v>
      </c>
      <c r="H14">
        <v>25</v>
      </c>
      <c r="I14">
        <v>25</v>
      </c>
      <c r="J14">
        <v>25</v>
      </c>
      <c r="K14">
        <v>25</v>
      </c>
      <c r="L14">
        <v>21.875</v>
      </c>
      <c r="M14">
        <v>18.75</v>
      </c>
      <c r="N14">
        <v>18.75</v>
      </c>
    </row>
    <row r="15" spans="1:14" x14ac:dyDescent="0.35">
      <c r="A15" t="s">
        <v>90</v>
      </c>
      <c r="B15">
        <v>25</v>
      </c>
      <c r="C15">
        <v>25</v>
      </c>
      <c r="D15">
        <v>25</v>
      </c>
      <c r="E15">
        <v>25</v>
      </c>
      <c r="F15">
        <v>25</v>
      </c>
      <c r="G15">
        <v>25</v>
      </c>
      <c r="H15">
        <v>25</v>
      </c>
      <c r="I15">
        <v>25</v>
      </c>
      <c r="J15">
        <v>25</v>
      </c>
      <c r="K15">
        <v>25</v>
      </c>
      <c r="L15">
        <v>25</v>
      </c>
      <c r="M15">
        <v>25</v>
      </c>
      <c r="N15">
        <v>25</v>
      </c>
    </row>
    <row r="16" spans="1:14" x14ac:dyDescent="0.35">
      <c r="A16" t="s">
        <v>18</v>
      </c>
      <c r="B16">
        <v>30</v>
      </c>
      <c r="C16">
        <v>25</v>
      </c>
      <c r="D16">
        <v>20</v>
      </c>
      <c r="E16">
        <v>15.8</v>
      </c>
      <c r="F16">
        <v>15</v>
      </c>
      <c r="G16">
        <v>15</v>
      </c>
      <c r="H16">
        <v>15</v>
      </c>
      <c r="I16">
        <v>15</v>
      </c>
      <c r="J16">
        <v>15</v>
      </c>
      <c r="K16">
        <v>15</v>
      </c>
      <c r="L16">
        <v>15</v>
      </c>
      <c r="M16">
        <v>15</v>
      </c>
      <c r="N16">
        <v>15</v>
      </c>
    </row>
    <row r="17" spans="1:14" x14ac:dyDescent="0.35">
      <c r="A17" t="s">
        <v>19</v>
      </c>
      <c r="B17">
        <v>20</v>
      </c>
      <c r="C17">
        <v>18.571428571428573</v>
      </c>
      <c r="D17">
        <v>17.142857142857142</v>
      </c>
      <c r="E17">
        <v>23.90194075587333</v>
      </c>
      <c r="F17">
        <v>26</v>
      </c>
      <c r="G17">
        <v>27.500000000000004</v>
      </c>
      <c r="H17">
        <v>27.500000000000004</v>
      </c>
      <c r="I17">
        <v>27.500000000000004</v>
      </c>
      <c r="J17">
        <v>27.500000000000004</v>
      </c>
      <c r="K17">
        <v>27.500000000000004</v>
      </c>
      <c r="L17">
        <v>27.500000000000004</v>
      </c>
      <c r="M17">
        <v>27.500000000000004</v>
      </c>
      <c r="N17">
        <v>27.500000000000004</v>
      </c>
    </row>
    <row r="18" spans="1:14" x14ac:dyDescent="0.35">
      <c r="A18" t="s">
        <v>20</v>
      </c>
      <c r="B18">
        <v>21.428571428571427</v>
      </c>
      <c r="C18">
        <v>19.285714285714288</v>
      </c>
      <c r="D18">
        <v>17.142857142857142</v>
      </c>
      <c r="E18">
        <v>23.882503192848016</v>
      </c>
      <c r="F18">
        <v>25.875000000000004</v>
      </c>
      <c r="G18">
        <v>27.500000000000004</v>
      </c>
      <c r="H18">
        <v>27.500000000000004</v>
      </c>
      <c r="I18">
        <v>27.500000000000004</v>
      </c>
      <c r="J18">
        <v>27.500000000000004</v>
      </c>
      <c r="K18">
        <v>27.500000000000004</v>
      </c>
      <c r="L18">
        <v>27.500000000000004</v>
      </c>
      <c r="M18">
        <v>27.500000000000004</v>
      </c>
      <c r="N18">
        <v>27.500000000000004</v>
      </c>
    </row>
    <row r="19" spans="1:14" x14ac:dyDescent="0.35">
      <c r="A19" t="s">
        <v>89</v>
      </c>
      <c r="B19">
        <v>30</v>
      </c>
      <c r="C19">
        <v>30</v>
      </c>
      <c r="D19">
        <v>30</v>
      </c>
      <c r="E19">
        <v>30</v>
      </c>
      <c r="F19">
        <v>30</v>
      </c>
      <c r="G19">
        <v>30</v>
      </c>
      <c r="H19">
        <v>30</v>
      </c>
      <c r="I19">
        <v>30</v>
      </c>
      <c r="J19">
        <v>30</v>
      </c>
      <c r="K19">
        <v>30</v>
      </c>
      <c r="L19">
        <v>30</v>
      </c>
      <c r="M19">
        <v>30</v>
      </c>
      <c r="N19">
        <v>30</v>
      </c>
    </row>
    <row r="20" spans="1:14" x14ac:dyDescent="0.35">
      <c r="A20" t="s">
        <v>229</v>
      </c>
      <c r="B20">
        <v>19.331813081405873</v>
      </c>
      <c r="C20">
        <v>18.435985881011714</v>
      </c>
      <c r="D20">
        <v>17.365639501380002</v>
      </c>
      <c r="E20">
        <v>19.373586309523809</v>
      </c>
      <c r="F20">
        <v>20.297199052636607</v>
      </c>
      <c r="G20">
        <v>21.482201218973589</v>
      </c>
      <c r="H20">
        <v>21.403732930662738</v>
      </c>
      <c r="I20">
        <v>19.614649961212514</v>
      </c>
      <c r="J20">
        <v>19.011948742060913</v>
      </c>
      <c r="K20">
        <v>18.96029323736116</v>
      </c>
      <c r="L20">
        <v>18.669131558703473</v>
      </c>
      <c r="M20">
        <v>18.391782439957254</v>
      </c>
      <c r="N20">
        <v>18.473483535528594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7382-68DA-4AA9-A518-EFBA75C3B4B3}">
  <dimension ref="A1:K10"/>
  <sheetViews>
    <sheetView tabSelected="1" zoomScale="69" workbookViewId="0">
      <selection activeCell="N22" sqref="N22"/>
    </sheetView>
  </sheetViews>
  <sheetFormatPr defaultRowHeight="14.5" x14ac:dyDescent="0.35"/>
  <cols>
    <col min="1" max="1" width="26.90625" customWidth="1"/>
    <col min="3" max="3" width="9.36328125" customWidth="1"/>
    <col min="4" max="4" width="9.54296875" customWidth="1"/>
    <col min="5" max="5" width="23.26953125" customWidth="1"/>
    <col min="6" max="6" width="12" customWidth="1"/>
    <col min="7" max="7" width="20.453125" customWidth="1"/>
    <col min="8" max="8" width="17.6328125" bestFit="1" customWidth="1"/>
    <col min="9" max="9" width="14.1796875" customWidth="1"/>
    <col min="11" max="11" width="24.36328125" customWidth="1"/>
  </cols>
  <sheetData>
    <row r="1" spans="1:11" x14ac:dyDescent="0.35">
      <c r="F1" s="30" t="s">
        <v>159</v>
      </c>
      <c r="G1" s="30"/>
      <c r="H1" s="30"/>
      <c r="I1" s="30"/>
    </row>
    <row r="2" spans="1:11" ht="48" customHeight="1" x14ac:dyDescent="0.35">
      <c r="A2" s="11" t="s">
        <v>142</v>
      </c>
      <c r="B2" s="11" t="s">
        <v>143</v>
      </c>
      <c r="C2" s="11" t="s">
        <v>144</v>
      </c>
      <c r="D2" s="5" t="s">
        <v>147</v>
      </c>
      <c r="E2" s="11" t="s">
        <v>154</v>
      </c>
      <c r="F2" s="11" t="s">
        <v>155</v>
      </c>
      <c r="G2" s="5" t="s">
        <v>156</v>
      </c>
      <c r="H2" s="11" t="s">
        <v>157</v>
      </c>
      <c r="I2" s="11" t="s">
        <v>158</v>
      </c>
      <c r="K2" s="5" t="s">
        <v>227</v>
      </c>
    </row>
    <row r="3" spans="1:11" x14ac:dyDescent="0.35">
      <c r="A3" t="s">
        <v>148</v>
      </c>
      <c r="B3">
        <v>46</v>
      </c>
      <c r="C3" s="13">
        <v>15500</v>
      </c>
      <c r="D3">
        <v>8</v>
      </c>
      <c r="E3" s="11" t="s">
        <v>146</v>
      </c>
      <c r="F3" s="7">
        <v>2</v>
      </c>
      <c r="G3" s="7">
        <v>2</v>
      </c>
      <c r="H3" s="7">
        <v>3</v>
      </c>
      <c r="I3" s="7">
        <v>3</v>
      </c>
      <c r="J3" s="7"/>
      <c r="K3" s="7">
        <f>AVERAGE(F3:I3)</f>
        <v>2.5</v>
      </c>
    </row>
    <row r="4" spans="1:11" x14ac:dyDescent="0.35">
      <c r="A4" t="s">
        <v>149</v>
      </c>
      <c r="B4">
        <v>37</v>
      </c>
      <c r="C4" s="13">
        <v>18000</v>
      </c>
      <c r="D4">
        <v>8</v>
      </c>
      <c r="E4" s="11" t="s">
        <v>167</v>
      </c>
      <c r="F4" s="7">
        <v>4</v>
      </c>
      <c r="G4" s="7">
        <v>3</v>
      </c>
      <c r="H4" s="7">
        <v>2</v>
      </c>
      <c r="I4" s="7">
        <v>3</v>
      </c>
      <c r="J4" s="7"/>
      <c r="K4" s="7">
        <f t="shared" ref="K4:K8" si="0">AVERAGE(F4:I4)</f>
        <v>3</v>
      </c>
    </row>
    <row r="5" spans="1:11" x14ac:dyDescent="0.35">
      <c r="A5" t="s">
        <v>150</v>
      </c>
      <c r="B5">
        <v>51</v>
      </c>
      <c r="C5" s="13">
        <v>30000</v>
      </c>
      <c r="D5">
        <v>7</v>
      </c>
      <c r="E5" s="11" t="s">
        <v>145</v>
      </c>
      <c r="F5" s="7">
        <v>3</v>
      </c>
      <c r="G5" s="7">
        <v>3</v>
      </c>
      <c r="H5" s="7">
        <v>2</v>
      </c>
      <c r="I5" s="7">
        <v>4</v>
      </c>
      <c r="J5" s="7"/>
      <c r="K5" s="7">
        <f t="shared" si="0"/>
        <v>3</v>
      </c>
    </row>
    <row r="6" spans="1:11" x14ac:dyDescent="0.35">
      <c r="A6" t="s">
        <v>151</v>
      </c>
      <c r="B6">
        <v>48</v>
      </c>
      <c r="C6" s="13">
        <v>28500</v>
      </c>
      <c r="D6">
        <v>7</v>
      </c>
      <c r="E6" s="11" t="s">
        <v>145</v>
      </c>
      <c r="F6" s="7">
        <v>2</v>
      </c>
      <c r="G6" s="7">
        <v>3</v>
      </c>
      <c r="H6" s="7">
        <v>2</v>
      </c>
      <c r="I6" s="7">
        <v>3</v>
      </c>
      <c r="J6" s="7"/>
      <c r="K6" s="7">
        <f t="shared" si="0"/>
        <v>2.5</v>
      </c>
    </row>
    <row r="7" spans="1:11" x14ac:dyDescent="0.35">
      <c r="A7" t="s">
        <v>152</v>
      </c>
      <c r="B7">
        <v>32</v>
      </c>
      <c r="C7" s="13">
        <v>16000</v>
      </c>
      <c r="D7">
        <v>8</v>
      </c>
      <c r="E7" s="11" t="s">
        <v>146</v>
      </c>
      <c r="F7" s="7">
        <v>2</v>
      </c>
      <c r="G7" s="7">
        <v>4</v>
      </c>
      <c r="H7" s="7">
        <v>3</v>
      </c>
      <c r="I7" s="7">
        <v>3</v>
      </c>
      <c r="J7" s="7"/>
      <c r="K7" s="7">
        <f t="shared" si="0"/>
        <v>3</v>
      </c>
    </row>
    <row r="8" spans="1:11" x14ac:dyDescent="0.35">
      <c r="A8" t="s">
        <v>153</v>
      </c>
      <c r="B8">
        <v>28</v>
      </c>
      <c r="C8" s="13">
        <v>12000</v>
      </c>
      <c r="D8">
        <v>8</v>
      </c>
      <c r="E8" s="11" t="s">
        <v>168</v>
      </c>
      <c r="F8" s="7">
        <v>2</v>
      </c>
      <c r="G8" s="7">
        <v>3</v>
      </c>
      <c r="H8" s="7">
        <v>3</v>
      </c>
      <c r="I8" s="7">
        <v>3</v>
      </c>
      <c r="J8" s="7"/>
      <c r="K8" s="7">
        <f t="shared" si="0"/>
        <v>2.75</v>
      </c>
    </row>
    <row r="9" spans="1:11" x14ac:dyDescent="0.35">
      <c r="F9" s="7"/>
      <c r="G9" s="7"/>
      <c r="H9" s="7"/>
      <c r="I9" s="7"/>
      <c r="J9" s="7"/>
      <c r="K9" s="7"/>
    </row>
    <row r="10" spans="1:11" x14ac:dyDescent="0.35">
      <c r="A10" t="s">
        <v>226</v>
      </c>
      <c r="B10">
        <f>AVERAGE(B3:B8)</f>
        <v>40.333333333333336</v>
      </c>
      <c r="C10">
        <f t="shared" ref="C10:I10" si="1">AVERAGE(C3:C8)</f>
        <v>20000</v>
      </c>
      <c r="D10">
        <f t="shared" si="1"/>
        <v>7.666666666666667</v>
      </c>
      <c r="F10" s="7">
        <f t="shared" si="1"/>
        <v>2.5</v>
      </c>
      <c r="G10" s="7">
        <f t="shared" si="1"/>
        <v>3</v>
      </c>
      <c r="H10" s="7">
        <f t="shared" si="1"/>
        <v>2.5</v>
      </c>
      <c r="I10" s="7">
        <f t="shared" si="1"/>
        <v>3.1666666666666665</v>
      </c>
      <c r="J10" s="7"/>
      <c r="K10" s="7"/>
    </row>
  </sheetData>
  <mergeCells count="1">
    <mergeCell ref="F1:I1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58EB-A574-4BE6-BC54-11A4DCCA19F8}">
  <dimension ref="A1:H20"/>
  <sheetViews>
    <sheetView zoomScale="77" workbookViewId="0">
      <selection activeCell="T4" sqref="T4"/>
    </sheetView>
  </sheetViews>
  <sheetFormatPr defaultRowHeight="14.5" x14ac:dyDescent="0.35"/>
  <cols>
    <col min="1" max="1" width="19.36328125" customWidth="1"/>
    <col min="8" max="8" width="25.08984375" customWidth="1"/>
  </cols>
  <sheetData>
    <row r="1" spans="1:8" ht="73.5" customHeight="1" x14ac:dyDescent="0.35">
      <c r="A1" s="5" t="s">
        <v>0</v>
      </c>
      <c r="B1" s="5" t="s">
        <v>129</v>
      </c>
      <c r="C1" s="5" t="s">
        <v>128</v>
      </c>
      <c r="D1" s="5" t="s">
        <v>134</v>
      </c>
      <c r="E1" s="5" t="s">
        <v>162</v>
      </c>
      <c r="F1" s="5" t="s">
        <v>160</v>
      </c>
      <c r="G1" s="5" t="s">
        <v>161</v>
      </c>
      <c r="H1" s="5" t="s">
        <v>205</v>
      </c>
    </row>
    <row r="2" spans="1:8" x14ac:dyDescent="0.35">
      <c r="A2" t="s">
        <v>9</v>
      </c>
      <c r="B2" s="11">
        <v>10</v>
      </c>
      <c r="C2" s="11">
        <v>8.06</v>
      </c>
      <c r="D2" s="11">
        <v>35816</v>
      </c>
      <c r="E2" s="18">
        <f t="shared" ref="E2:E19" si="0">D2*C2</f>
        <v>288676.96000000002</v>
      </c>
      <c r="F2" s="11">
        <f t="shared" ref="F2:F19" si="1">D2*B2</f>
        <v>358160</v>
      </c>
      <c r="G2" s="18">
        <f t="shared" ref="G2:G19" si="2">F2-E2</f>
        <v>69483.039999999979</v>
      </c>
      <c r="H2">
        <f>(G2/F2)*100</f>
        <v>19.399999999999995</v>
      </c>
    </row>
    <row r="3" spans="1:8" x14ac:dyDescent="0.35">
      <c r="A3" t="s">
        <v>10</v>
      </c>
      <c r="B3" s="11">
        <v>10</v>
      </c>
      <c r="C3" s="11">
        <v>8.4</v>
      </c>
      <c r="D3" s="11">
        <v>28853</v>
      </c>
      <c r="E3" s="18">
        <f t="shared" si="0"/>
        <v>242365.2</v>
      </c>
      <c r="F3" s="11">
        <f t="shared" si="1"/>
        <v>288530</v>
      </c>
      <c r="G3" s="18">
        <f t="shared" si="2"/>
        <v>46164.799999999988</v>
      </c>
      <c r="H3">
        <f t="shared" ref="H3:H20" si="3">(G3/F3)*100</f>
        <v>15.999999999999995</v>
      </c>
    </row>
    <row r="4" spans="1:8" x14ac:dyDescent="0.35">
      <c r="A4" t="s">
        <v>11</v>
      </c>
      <c r="B4" s="11">
        <v>10</v>
      </c>
      <c r="C4" s="11">
        <v>8.2200000000000006</v>
      </c>
      <c r="D4" s="11">
        <v>18851</v>
      </c>
      <c r="E4" s="18">
        <f t="shared" si="0"/>
        <v>154955.22</v>
      </c>
      <c r="F4" s="11">
        <f t="shared" si="1"/>
        <v>188510</v>
      </c>
      <c r="G4" s="18">
        <f t="shared" si="2"/>
        <v>33554.78</v>
      </c>
      <c r="H4">
        <f t="shared" si="3"/>
        <v>17.8</v>
      </c>
    </row>
    <row r="5" spans="1:8" x14ac:dyDescent="0.35">
      <c r="A5" t="s">
        <v>12</v>
      </c>
      <c r="B5" s="11">
        <v>7.28</v>
      </c>
      <c r="C5" s="11">
        <v>5.48</v>
      </c>
      <c r="D5" s="11">
        <v>16221</v>
      </c>
      <c r="E5" s="18">
        <f t="shared" si="0"/>
        <v>88891.08</v>
      </c>
      <c r="F5" s="11">
        <f t="shared" si="1"/>
        <v>118088.88</v>
      </c>
      <c r="G5" s="18">
        <f t="shared" si="2"/>
        <v>29197.800000000003</v>
      </c>
      <c r="H5">
        <f t="shared" si="3"/>
        <v>24.725274725274726</v>
      </c>
    </row>
    <row r="6" spans="1:8" x14ac:dyDescent="0.35">
      <c r="A6" t="s">
        <v>20</v>
      </c>
      <c r="B6" s="11">
        <v>77.56</v>
      </c>
      <c r="C6" s="11">
        <v>57.88</v>
      </c>
      <c r="D6" s="11">
        <v>1272</v>
      </c>
      <c r="E6" s="18">
        <f t="shared" si="0"/>
        <v>73623.360000000001</v>
      </c>
      <c r="F6" s="11">
        <f t="shared" si="1"/>
        <v>98656.320000000007</v>
      </c>
      <c r="G6" s="18">
        <f t="shared" si="2"/>
        <v>25032.960000000006</v>
      </c>
      <c r="H6">
        <f t="shared" si="3"/>
        <v>25.373904074265091</v>
      </c>
    </row>
    <row r="7" spans="1:8" x14ac:dyDescent="0.35">
      <c r="A7" t="s">
        <v>13</v>
      </c>
      <c r="B7" s="11">
        <v>10</v>
      </c>
      <c r="C7" s="11">
        <v>8</v>
      </c>
      <c r="D7" s="11">
        <v>7656</v>
      </c>
      <c r="E7" s="18">
        <f t="shared" si="0"/>
        <v>61248</v>
      </c>
      <c r="F7" s="11">
        <f t="shared" si="1"/>
        <v>76560</v>
      </c>
      <c r="G7" s="18">
        <f t="shared" si="2"/>
        <v>15312</v>
      </c>
      <c r="H7">
        <f t="shared" si="3"/>
        <v>20</v>
      </c>
    </row>
    <row r="8" spans="1:8" x14ac:dyDescent="0.35">
      <c r="A8" t="s">
        <v>14</v>
      </c>
      <c r="B8" s="11">
        <v>15</v>
      </c>
      <c r="C8" s="11">
        <v>13.01</v>
      </c>
      <c r="D8" s="11">
        <v>7398</v>
      </c>
      <c r="E8" s="18">
        <f t="shared" si="0"/>
        <v>96247.98</v>
      </c>
      <c r="F8" s="11">
        <f t="shared" si="1"/>
        <v>110970</v>
      </c>
      <c r="G8" s="18">
        <f t="shared" si="2"/>
        <v>14722.020000000004</v>
      </c>
      <c r="H8">
        <f t="shared" si="3"/>
        <v>13.266666666666671</v>
      </c>
    </row>
    <row r="9" spans="1:8" x14ac:dyDescent="0.35">
      <c r="A9" t="s">
        <v>17</v>
      </c>
      <c r="B9" s="11">
        <v>8</v>
      </c>
      <c r="C9" s="11">
        <v>6.09</v>
      </c>
      <c r="D9" s="11">
        <v>7236</v>
      </c>
      <c r="E9" s="18">
        <f t="shared" si="0"/>
        <v>44067.24</v>
      </c>
      <c r="F9" s="11">
        <f t="shared" si="1"/>
        <v>57888</v>
      </c>
      <c r="G9" s="18">
        <f t="shared" si="2"/>
        <v>13820.760000000002</v>
      </c>
      <c r="H9">
        <f t="shared" si="3"/>
        <v>23.875000000000004</v>
      </c>
    </row>
    <row r="10" spans="1:8" x14ac:dyDescent="0.35">
      <c r="A10" t="s">
        <v>18</v>
      </c>
      <c r="B10" s="11">
        <v>10</v>
      </c>
      <c r="C10" s="11">
        <v>8.26</v>
      </c>
      <c r="D10" s="11">
        <v>7482</v>
      </c>
      <c r="E10" s="18">
        <f t="shared" si="0"/>
        <v>61801.32</v>
      </c>
      <c r="F10" s="11">
        <f t="shared" si="1"/>
        <v>74820</v>
      </c>
      <c r="G10" s="18">
        <f t="shared" si="2"/>
        <v>13018.68</v>
      </c>
      <c r="H10">
        <f t="shared" si="3"/>
        <v>17.400000000000002</v>
      </c>
    </row>
    <row r="11" spans="1:8" x14ac:dyDescent="0.35">
      <c r="A11" t="s">
        <v>15</v>
      </c>
      <c r="B11" s="11">
        <v>10</v>
      </c>
      <c r="C11" s="11">
        <v>8.2200000000000006</v>
      </c>
      <c r="D11" s="11">
        <v>6785</v>
      </c>
      <c r="E11" s="18">
        <f t="shared" si="0"/>
        <v>55772.700000000004</v>
      </c>
      <c r="F11" s="11">
        <f t="shared" si="1"/>
        <v>67850</v>
      </c>
      <c r="G11" s="18">
        <f t="shared" si="2"/>
        <v>12077.299999999996</v>
      </c>
      <c r="H11">
        <f t="shared" si="3"/>
        <v>17.799999999999994</v>
      </c>
    </row>
    <row r="12" spans="1:8" x14ac:dyDescent="0.35">
      <c r="A12" t="s">
        <v>21</v>
      </c>
      <c r="B12" s="11">
        <v>6</v>
      </c>
      <c r="C12" s="11">
        <v>4.5</v>
      </c>
      <c r="D12" s="11">
        <v>7564</v>
      </c>
      <c r="E12" s="18">
        <f t="shared" si="0"/>
        <v>34038</v>
      </c>
      <c r="F12" s="11">
        <f t="shared" si="1"/>
        <v>45384</v>
      </c>
      <c r="G12" s="18">
        <f t="shared" si="2"/>
        <v>11346</v>
      </c>
      <c r="H12">
        <f t="shared" si="3"/>
        <v>25</v>
      </c>
    </row>
    <row r="13" spans="1:8" x14ac:dyDescent="0.35">
      <c r="A13" t="s">
        <v>41</v>
      </c>
      <c r="B13" s="11">
        <v>10</v>
      </c>
      <c r="C13" s="11">
        <v>8.5</v>
      </c>
      <c r="D13" s="11">
        <v>7132</v>
      </c>
      <c r="E13" s="18">
        <f t="shared" si="0"/>
        <v>60622</v>
      </c>
      <c r="F13" s="11">
        <f t="shared" si="1"/>
        <v>71320</v>
      </c>
      <c r="G13" s="18">
        <f t="shared" si="2"/>
        <v>10698</v>
      </c>
      <c r="H13">
        <f t="shared" si="3"/>
        <v>15</v>
      </c>
    </row>
    <row r="14" spans="1:8" x14ac:dyDescent="0.35">
      <c r="A14" t="s">
        <v>91</v>
      </c>
      <c r="B14" s="11">
        <v>12</v>
      </c>
      <c r="C14" s="11">
        <v>9</v>
      </c>
      <c r="D14" s="11">
        <v>3219</v>
      </c>
      <c r="E14" s="18">
        <f t="shared" si="0"/>
        <v>28971</v>
      </c>
      <c r="F14" s="11">
        <f t="shared" si="1"/>
        <v>38628</v>
      </c>
      <c r="G14" s="18">
        <f t="shared" si="2"/>
        <v>9657</v>
      </c>
      <c r="H14">
        <f t="shared" si="3"/>
        <v>25</v>
      </c>
    </row>
    <row r="15" spans="1:8" x14ac:dyDescent="0.35">
      <c r="A15" t="s">
        <v>89</v>
      </c>
      <c r="B15" s="11">
        <v>10</v>
      </c>
      <c r="C15" s="11">
        <v>7</v>
      </c>
      <c r="D15" s="11">
        <v>3039</v>
      </c>
      <c r="E15" s="18">
        <f t="shared" si="0"/>
        <v>21273</v>
      </c>
      <c r="F15" s="11">
        <f t="shared" si="1"/>
        <v>30390</v>
      </c>
      <c r="G15" s="18">
        <f t="shared" si="2"/>
        <v>9117</v>
      </c>
      <c r="H15">
        <f t="shared" si="3"/>
        <v>30</v>
      </c>
    </row>
    <row r="16" spans="1:8" x14ac:dyDescent="0.35">
      <c r="A16" t="s">
        <v>19</v>
      </c>
      <c r="B16" s="11">
        <v>38.78</v>
      </c>
      <c r="C16" s="11">
        <v>29</v>
      </c>
      <c r="D16" s="11">
        <v>921</v>
      </c>
      <c r="E16" s="18">
        <f t="shared" si="0"/>
        <v>26709</v>
      </c>
      <c r="F16" s="11">
        <f t="shared" si="1"/>
        <v>35716.380000000005</v>
      </c>
      <c r="G16" s="18">
        <f t="shared" si="2"/>
        <v>9007.3800000000047</v>
      </c>
      <c r="H16">
        <f t="shared" si="3"/>
        <v>25.219185146982991</v>
      </c>
    </row>
    <row r="17" spans="1:8" x14ac:dyDescent="0.35">
      <c r="A17" t="s">
        <v>16</v>
      </c>
      <c r="B17" s="11">
        <v>10</v>
      </c>
      <c r="C17" s="11">
        <v>8.43</v>
      </c>
      <c r="D17" s="11">
        <v>5613</v>
      </c>
      <c r="E17" s="18">
        <f t="shared" si="0"/>
        <v>47317.59</v>
      </c>
      <c r="F17" s="11">
        <f t="shared" si="1"/>
        <v>56130</v>
      </c>
      <c r="G17" s="18">
        <f t="shared" si="2"/>
        <v>8812.4100000000035</v>
      </c>
      <c r="H17">
        <f t="shared" si="3"/>
        <v>15.700000000000006</v>
      </c>
    </row>
    <row r="18" spans="1:8" x14ac:dyDescent="0.35">
      <c r="A18" t="s">
        <v>90</v>
      </c>
      <c r="B18" s="11">
        <v>8</v>
      </c>
      <c r="C18" s="11">
        <v>6</v>
      </c>
      <c r="D18" s="11">
        <v>3471</v>
      </c>
      <c r="E18" s="18">
        <f t="shared" si="0"/>
        <v>20826</v>
      </c>
      <c r="F18" s="11">
        <f t="shared" si="1"/>
        <v>27768</v>
      </c>
      <c r="G18" s="18">
        <f t="shared" si="2"/>
        <v>6942</v>
      </c>
      <c r="H18">
        <f t="shared" si="3"/>
        <v>25</v>
      </c>
    </row>
    <row r="19" spans="1:8" x14ac:dyDescent="0.35">
      <c r="A19" t="s">
        <v>92</v>
      </c>
      <c r="B19" s="11">
        <v>12</v>
      </c>
      <c r="C19" s="11">
        <v>10</v>
      </c>
      <c r="D19" s="11">
        <v>3165</v>
      </c>
      <c r="E19" s="18">
        <f t="shared" si="0"/>
        <v>31650</v>
      </c>
      <c r="F19" s="11">
        <f t="shared" si="1"/>
        <v>37980</v>
      </c>
      <c r="G19" s="18">
        <f t="shared" si="2"/>
        <v>6330</v>
      </c>
      <c r="H19">
        <f t="shared" si="3"/>
        <v>16.666666666666664</v>
      </c>
    </row>
    <row r="20" spans="1:8" x14ac:dyDescent="0.35">
      <c r="A20" s="28" t="s">
        <v>250</v>
      </c>
      <c r="B20" s="28"/>
      <c r="C20" s="28"/>
      <c r="D20" s="28"/>
      <c r="E20" s="28"/>
      <c r="F20" s="11">
        <f>SUM(F2:F19)</f>
        <v>1783349.58</v>
      </c>
      <c r="G20" s="8">
        <f>SUM(G2:G19)</f>
        <v>344293.93000000005</v>
      </c>
      <c r="H20">
        <f t="shared" si="3"/>
        <v>19.30602579893506</v>
      </c>
    </row>
  </sheetData>
  <mergeCells count="1">
    <mergeCell ref="A20:E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D528-77F1-4A6E-B2B1-D2018BE60110}">
  <dimension ref="A1:I20"/>
  <sheetViews>
    <sheetView workbookViewId="0">
      <selection activeCell="I2" sqref="I2:I20"/>
    </sheetView>
  </sheetViews>
  <sheetFormatPr defaultRowHeight="14.5" x14ac:dyDescent="0.35"/>
  <cols>
    <col min="1" max="1" width="19.81640625" customWidth="1"/>
    <col min="2" max="2" width="15" customWidth="1"/>
    <col min="3" max="3" width="14" customWidth="1"/>
    <col min="4" max="4" width="12.81640625" customWidth="1"/>
    <col min="5" max="5" width="11.08984375" customWidth="1"/>
    <col min="6" max="7" width="11.6328125" customWidth="1"/>
    <col min="9" max="9" width="16.08984375" customWidth="1"/>
  </cols>
  <sheetData>
    <row r="1" spans="1:9" ht="39.5" customHeight="1" x14ac:dyDescent="0.35">
      <c r="A1" t="s">
        <v>0</v>
      </c>
      <c r="B1" t="s">
        <v>128</v>
      </c>
      <c r="C1" t="s">
        <v>129</v>
      </c>
      <c r="D1" t="s">
        <v>4</v>
      </c>
      <c r="E1" t="s">
        <v>24</v>
      </c>
      <c r="F1" t="s">
        <v>5</v>
      </c>
      <c r="G1" t="s">
        <v>228</v>
      </c>
      <c r="H1" t="s">
        <v>204</v>
      </c>
      <c r="I1" s="5" t="s">
        <v>206</v>
      </c>
    </row>
    <row r="2" spans="1:9" x14ac:dyDescent="0.35">
      <c r="A2" t="s">
        <v>9</v>
      </c>
      <c r="B2">
        <v>8</v>
      </c>
      <c r="C2">
        <v>10</v>
      </c>
      <c r="D2">
        <v>2950</v>
      </c>
      <c r="E2">
        <v>31</v>
      </c>
      <c r="F2">
        <v>2914</v>
      </c>
      <c r="G2">
        <f>F2*C2</f>
        <v>29140</v>
      </c>
      <c r="H2" s="6">
        <f t="shared" ref="H2:H19" si="0">F2*(C2-B2)</f>
        <v>5828</v>
      </c>
      <c r="I2">
        <f t="shared" ref="I2:I19" si="1">(H2/(F2*C2))*100</f>
        <v>20</v>
      </c>
    </row>
    <row r="3" spans="1:9" x14ac:dyDescent="0.35">
      <c r="A3" t="s">
        <v>10</v>
      </c>
      <c r="B3">
        <v>8.5</v>
      </c>
      <c r="C3">
        <v>10</v>
      </c>
      <c r="D3">
        <v>2300</v>
      </c>
      <c r="E3">
        <v>26</v>
      </c>
      <c r="F3">
        <v>2280</v>
      </c>
      <c r="G3">
        <f t="shared" ref="G3:G19" si="2">F3*C3</f>
        <v>22800</v>
      </c>
      <c r="H3" s="6">
        <f t="shared" si="0"/>
        <v>3420</v>
      </c>
      <c r="I3">
        <f t="shared" si="1"/>
        <v>15</v>
      </c>
    </row>
    <row r="4" spans="1:9" x14ac:dyDescent="0.35">
      <c r="A4" t="s">
        <v>11</v>
      </c>
      <c r="B4">
        <v>8</v>
      </c>
      <c r="C4">
        <v>10</v>
      </c>
      <c r="D4">
        <v>1400</v>
      </c>
      <c r="E4">
        <v>5</v>
      </c>
      <c r="F4">
        <v>1400</v>
      </c>
      <c r="G4">
        <f t="shared" si="2"/>
        <v>14000</v>
      </c>
      <c r="H4" s="6">
        <f t="shared" si="0"/>
        <v>2800</v>
      </c>
      <c r="I4">
        <f t="shared" si="1"/>
        <v>20</v>
      </c>
    </row>
    <row r="5" spans="1:9" x14ac:dyDescent="0.35">
      <c r="A5" t="s">
        <v>12</v>
      </c>
      <c r="B5">
        <v>5</v>
      </c>
      <c r="C5">
        <v>6</v>
      </c>
      <c r="D5">
        <v>1430</v>
      </c>
      <c r="E5">
        <v>19</v>
      </c>
      <c r="F5">
        <v>1440</v>
      </c>
      <c r="G5">
        <f t="shared" si="2"/>
        <v>8640</v>
      </c>
      <c r="H5" s="6">
        <f t="shared" si="0"/>
        <v>1440</v>
      </c>
      <c r="I5">
        <f t="shared" si="1"/>
        <v>16.666666666666664</v>
      </c>
    </row>
    <row r="6" spans="1:9" x14ac:dyDescent="0.35">
      <c r="A6" t="s">
        <v>41</v>
      </c>
      <c r="B6">
        <v>8.5</v>
      </c>
      <c r="C6">
        <v>10</v>
      </c>
      <c r="D6">
        <v>540</v>
      </c>
      <c r="E6">
        <v>0</v>
      </c>
      <c r="F6">
        <v>530</v>
      </c>
      <c r="G6">
        <f t="shared" si="2"/>
        <v>5300</v>
      </c>
      <c r="H6" s="6">
        <f t="shared" si="0"/>
        <v>795</v>
      </c>
      <c r="I6">
        <f t="shared" si="1"/>
        <v>15</v>
      </c>
    </row>
    <row r="7" spans="1:9" x14ac:dyDescent="0.35">
      <c r="A7" t="s">
        <v>92</v>
      </c>
      <c r="B7">
        <v>10</v>
      </c>
      <c r="C7">
        <v>12</v>
      </c>
      <c r="D7">
        <v>379</v>
      </c>
      <c r="E7">
        <v>22</v>
      </c>
      <c r="F7">
        <v>357</v>
      </c>
      <c r="G7">
        <f t="shared" si="2"/>
        <v>4284</v>
      </c>
      <c r="H7" s="6">
        <f t="shared" si="0"/>
        <v>714</v>
      </c>
      <c r="I7">
        <f t="shared" si="1"/>
        <v>16.666666666666664</v>
      </c>
    </row>
    <row r="8" spans="1:9" x14ac:dyDescent="0.35">
      <c r="A8" t="s">
        <v>13</v>
      </c>
      <c r="B8">
        <v>8</v>
      </c>
      <c r="C8">
        <v>10</v>
      </c>
      <c r="D8">
        <v>580</v>
      </c>
      <c r="E8">
        <v>14</v>
      </c>
      <c r="F8">
        <v>560</v>
      </c>
      <c r="G8">
        <f t="shared" si="2"/>
        <v>5600</v>
      </c>
      <c r="H8" s="6">
        <f t="shared" si="0"/>
        <v>1120</v>
      </c>
      <c r="I8">
        <f t="shared" si="1"/>
        <v>20</v>
      </c>
    </row>
    <row r="9" spans="1:9" x14ac:dyDescent="0.35">
      <c r="A9" t="s">
        <v>14</v>
      </c>
      <c r="B9">
        <v>13</v>
      </c>
      <c r="C9">
        <v>15</v>
      </c>
      <c r="D9">
        <v>600</v>
      </c>
      <c r="E9">
        <v>15</v>
      </c>
      <c r="F9">
        <v>612</v>
      </c>
      <c r="G9">
        <f t="shared" si="2"/>
        <v>9180</v>
      </c>
      <c r="H9" s="6">
        <f t="shared" si="0"/>
        <v>1224</v>
      </c>
      <c r="I9">
        <f t="shared" si="1"/>
        <v>13.333333333333334</v>
      </c>
    </row>
    <row r="10" spans="1:9" x14ac:dyDescent="0.35">
      <c r="A10" t="s">
        <v>15</v>
      </c>
      <c r="B10">
        <v>8</v>
      </c>
      <c r="C10">
        <v>10</v>
      </c>
      <c r="D10">
        <v>480</v>
      </c>
      <c r="E10">
        <v>17</v>
      </c>
      <c r="F10">
        <v>460</v>
      </c>
      <c r="G10">
        <f t="shared" si="2"/>
        <v>4600</v>
      </c>
      <c r="H10" s="6">
        <f t="shared" si="0"/>
        <v>920</v>
      </c>
      <c r="I10">
        <f t="shared" si="1"/>
        <v>20</v>
      </c>
    </row>
    <row r="11" spans="1:9" x14ac:dyDescent="0.35">
      <c r="A11" t="s">
        <v>16</v>
      </c>
      <c r="B11">
        <v>8.5</v>
      </c>
      <c r="C11">
        <v>10</v>
      </c>
      <c r="D11">
        <v>300</v>
      </c>
      <c r="E11">
        <v>7</v>
      </c>
      <c r="F11">
        <v>293</v>
      </c>
      <c r="G11">
        <f t="shared" si="2"/>
        <v>2930</v>
      </c>
      <c r="H11" s="6">
        <f t="shared" si="0"/>
        <v>439.5</v>
      </c>
      <c r="I11">
        <f t="shared" si="1"/>
        <v>15</v>
      </c>
    </row>
    <row r="12" spans="1:9" x14ac:dyDescent="0.35">
      <c r="A12" t="s">
        <v>21</v>
      </c>
      <c r="B12">
        <v>4.5</v>
      </c>
      <c r="C12">
        <v>6</v>
      </c>
      <c r="D12">
        <v>580</v>
      </c>
      <c r="E12">
        <v>13</v>
      </c>
      <c r="F12">
        <v>565</v>
      </c>
      <c r="G12">
        <f t="shared" si="2"/>
        <v>3390</v>
      </c>
      <c r="H12" s="6">
        <f t="shared" si="0"/>
        <v>847.5</v>
      </c>
      <c r="I12">
        <f t="shared" si="1"/>
        <v>25</v>
      </c>
    </row>
    <row r="13" spans="1:9" x14ac:dyDescent="0.35">
      <c r="A13" t="s">
        <v>91</v>
      </c>
      <c r="B13">
        <v>9</v>
      </c>
      <c r="C13">
        <v>12</v>
      </c>
      <c r="D13">
        <v>302</v>
      </c>
      <c r="E13">
        <v>26</v>
      </c>
      <c r="F13">
        <v>279</v>
      </c>
      <c r="G13">
        <f t="shared" si="2"/>
        <v>3348</v>
      </c>
      <c r="H13" s="6">
        <f t="shared" si="0"/>
        <v>837</v>
      </c>
      <c r="I13">
        <f t="shared" si="1"/>
        <v>25</v>
      </c>
    </row>
    <row r="14" spans="1:9" x14ac:dyDescent="0.35">
      <c r="A14" t="s">
        <v>17</v>
      </c>
      <c r="B14">
        <v>6</v>
      </c>
      <c r="C14">
        <v>8</v>
      </c>
      <c r="D14">
        <v>580</v>
      </c>
      <c r="E14">
        <v>14</v>
      </c>
      <c r="F14">
        <v>580</v>
      </c>
      <c r="G14">
        <f t="shared" si="2"/>
        <v>4640</v>
      </c>
      <c r="H14" s="6">
        <f t="shared" si="0"/>
        <v>1160</v>
      </c>
      <c r="I14">
        <f t="shared" si="1"/>
        <v>25</v>
      </c>
    </row>
    <row r="15" spans="1:9" x14ac:dyDescent="0.35">
      <c r="A15" t="s">
        <v>90</v>
      </c>
      <c r="B15">
        <v>6</v>
      </c>
      <c r="C15">
        <v>8</v>
      </c>
      <c r="D15">
        <v>325</v>
      </c>
      <c r="E15">
        <v>29</v>
      </c>
      <c r="F15">
        <v>231</v>
      </c>
      <c r="G15">
        <f t="shared" si="2"/>
        <v>1848</v>
      </c>
      <c r="H15" s="6">
        <f t="shared" si="0"/>
        <v>462</v>
      </c>
      <c r="I15">
        <f t="shared" si="1"/>
        <v>25</v>
      </c>
    </row>
    <row r="16" spans="1:9" x14ac:dyDescent="0.35">
      <c r="A16" t="s">
        <v>18</v>
      </c>
      <c r="B16">
        <v>7</v>
      </c>
      <c r="C16">
        <v>10</v>
      </c>
      <c r="D16">
        <v>600</v>
      </c>
      <c r="E16">
        <v>4</v>
      </c>
      <c r="F16">
        <v>575</v>
      </c>
      <c r="G16">
        <f t="shared" si="2"/>
        <v>5750</v>
      </c>
      <c r="H16" s="6">
        <f t="shared" si="0"/>
        <v>1725</v>
      </c>
      <c r="I16">
        <f t="shared" si="1"/>
        <v>30</v>
      </c>
    </row>
    <row r="17" spans="1:9" x14ac:dyDescent="0.35">
      <c r="A17" t="s">
        <v>19</v>
      </c>
      <c r="B17">
        <v>28</v>
      </c>
      <c r="C17">
        <v>35</v>
      </c>
      <c r="D17">
        <v>65</v>
      </c>
      <c r="E17">
        <v>2</v>
      </c>
      <c r="F17">
        <v>65</v>
      </c>
      <c r="G17">
        <f t="shared" si="2"/>
        <v>2275</v>
      </c>
      <c r="H17" s="6">
        <f t="shared" si="0"/>
        <v>455</v>
      </c>
      <c r="I17">
        <f t="shared" si="1"/>
        <v>20</v>
      </c>
    </row>
    <row r="18" spans="1:9" x14ac:dyDescent="0.35">
      <c r="A18" t="s">
        <v>20</v>
      </c>
      <c r="B18">
        <v>55</v>
      </c>
      <c r="C18">
        <v>70</v>
      </c>
      <c r="D18">
        <v>100</v>
      </c>
      <c r="E18">
        <v>1</v>
      </c>
      <c r="F18">
        <v>101</v>
      </c>
      <c r="G18">
        <f t="shared" si="2"/>
        <v>7070</v>
      </c>
      <c r="H18" s="6">
        <f t="shared" si="0"/>
        <v>1515</v>
      </c>
      <c r="I18">
        <f t="shared" si="1"/>
        <v>21.428571428571427</v>
      </c>
    </row>
    <row r="19" spans="1:9" x14ac:dyDescent="0.35">
      <c r="A19" t="s">
        <v>89</v>
      </c>
      <c r="B19">
        <v>7</v>
      </c>
      <c r="C19">
        <v>10</v>
      </c>
      <c r="D19">
        <v>405</v>
      </c>
      <c r="E19">
        <v>34</v>
      </c>
      <c r="F19">
        <v>334</v>
      </c>
      <c r="G19">
        <f t="shared" si="2"/>
        <v>3340</v>
      </c>
      <c r="H19" s="6">
        <f t="shared" si="0"/>
        <v>1002</v>
      </c>
      <c r="I19">
        <f t="shared" si="1"/>
        <v>30</v>
      </c>
    </row>
    <row r="20" spans="1:9" x14ac:dyDescent="0.35">
      <c r="F20" t="s">
        <v>229</v>
      </c>
      <c r="G20">
        <f>SUM(G2:G19)</f>
        <v>138135</v>
      </c>
      <c r="H20" s="6">
        <f>SUM(H2:H19)</f>
        <v>26704</v>
      </c>
      <c r="I20">
        <f>(H20/G20)*100</f>
        <v>19.331813081405873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AEA-5848-4D7E-9FD1-CBAFE7B7CE02}">
  <dimension ref="A1:I20"/>
  <sheetViews>
    <sheetView workbookViewId="0">
      <selection activeCell="B2" sqref="B2"/>
    </sheetView>
  </sheetViews>
  <sheetFormatPr defaultRowHeight="14.5" x14ac:dyDescent="0.35"/>
  <cols>
    <col min="1" max="1" width="18.08984375" customWidth="1"/>
    <col min="2" max="2" width="14.7265625" customWidth="1"/>
    <col min="3" max="3" width="14" customWidth="1"/>
    <col min="4" max="4" width="12.08984375" customWidth="1"/>
    <col min="5" max="5" width="11" customWidth="1"/>
    <col min="9" max="9" width="17.08984375" customWidth="1"/>
  </cols>
  <sheetData>
    <row r="1" spans="1:9" ht="35.5" customHeight="1" x14ac:dyDescent="0.35">
      <c r="A1" t="s">
        <v>0</v>
      </c>
      <c r="B1" t="s">
        <v>128</v>
      </c>
      <c r="C1" t="s">
        <v>129</v>
      </c>
      <c r="D1" t="s">
        <v>4</v>
      </c>
      <c r="E1" t="s">
        <v>24</v>
      </c>
      <c r="F1" t="s">
        <v>5</v>
      </c>
      <c r="G1" t="s">
        <v>228</v>
      </c>
      <c r="H1" t="s">
        <v>204</v>
      </c>
      <c r="I1" s="20" t="s">
        <v>206</v>
      </c>
    </row>
    <row r="2" spans="1:9" x14ac:dyDescent="0.35">
      <c r="A2" t="s">
        <v>9</v>
      </c>
      <c r="B2">
        <v>8.25</v>
      </c>
      <c r="C2">
        <v>10</v>
      </c>
      <c r="D2">
        <v>2850</v>
      </c>
      <c r="E2">
        <v>14</v>
      </c>
      <c r="F2">
        <v>2834</v>
      </c>
      <c r="G2">
        <f>F2*C2</f>
        <v>28340</v>
      </c>
      <c r="H2">
        <f>F2*(C2-B2)</f>
        <v>4959.5</v>
      </c>
      <c r="I2">
        <f>(H2/(F2*C2))*100</f>
        <v>17.5</v>
      </c>
    </row>
    <row r="3" spans="1:9" x14ac:dyDescent="0.35">
      <c r="A3" t="s">
        <v>10</v>
      </c>
      <c r="B3">
        <v>8.5</v>
      </c>
      <c r="C3">
        <v>10</v>
      </c>
      <c r="D3">
        <v>2250</v>
      </c>
      <c r="E3">
        <v>16</v>
      </c>
      <c r="F3">
        <v>2255</v>
      </c>
      <c r="G3">
        <f t="shared" ref="G3:G19" si="0">F3*C3</f>
        <v>22550</v>
      </c>
      <c r="H3">
        <f t="shared" ref="H3:H19" si="1">F3*(C3-B3)</f>
        <v>3382.5</v>
      </c>
      <c r="I3">
        <f t="shared" ref="I3:I19" si="2">(H3/(F3*C3))*100</f>
        <v>15</v>
      </c>
    </row>
    <row r="4" spans="1:9" x14ac:dyDescent="0.35">
      <c r="A4" t="s">
        <v>11</v>
      </c>
      <c r="B4">
        <v>8</v>
      </c>
      <c r="C4">
        <v>10</v>
      </c>
      <c r="D4">
        <v>1580</v>
      </c>
      <c r="E4">
        <v>8</v>
      </c>
      <c r="F4">
        <v>1570</v>
      </c>
      <c r="G4">
        <f t="shared" si="0"/>
        <v>15700</v>
      </c>
      <c r="H4">
        <f t="shared" si="1"/>
        <v>3140</v>
      </c>
      <c r="I4">
        <f t="shared" si="2"/>
        <v>20</v>
      </c>
    </row>
    <row r="5" spans="1:9" x14ac:dyDescent="0.35">
      <c r="A5" t="s">
        <v>12</v>
      </c>
      <c r="B5">
        <v>5</v>
      </c>
      <c r="C5">
        <v>6</v>
      </c>
      <c r="D5">
        <v>1430</v>
      </c>
      <c r="E5">
        <v>6</v>
      </c>
      <c r="F5">
        <v>1424</v>
      </c>
      <c r="G5">
        <f t="shared" si="0"/>
        <v>8544</v>
      </c>
      <c r="H5">
        <f t="shared" si="1"/>
        <v>1424</v>
      </c>
      <c r="I5">
        <f t="shared" si="2"/>
        <v>16.666666666666664</v>
      </c>
    </row>
    <row r="6" spans="1:9" x14ac:dyDescent="0.35">
      <c r="A6" t="s">
        <v>41</v>
      </c>
      <c r="B6">
        <v>8.5</v>
      </c>
      <c r="C6">
        <v>10</v>
      </c>
      <c r="D6">
        <v>485</v>
      </c>
      <c r="E6">
        <v>8</v>
      </c>
      <c r="F6">
        <v>483</v>
      </c>
      <c r="G6">
        <f t="shared" si="0"/>
        <v>4830</v>
      </c>
      <c r="H6">
        <f t="shared" si="1"/>
        <v>724.5</v>
      </c>
      <c r="I6">
        <f t="shared" si="2"/>
        <v>15</v>
      </c>
    </row>
    <row r="7" spans="1:9" x14ac:dyDescent="0.35">
      <c r="A7" t="s">
        <v>92</v>
      </c>
      <c r="B7">
        <v>10</v>
      </c>
      <c r="C7">
        <v>12</v>
      </c>
      <c r="D7">
        <v>372</v>
      </c>
      <c r="E7">
        <v>37</v>
      </c>
      <c r="F7">
        <v>282</v>
      </c>
      <c r="G7">
        <f t="shared" si="0"/>
        <v>3384</v>
      </c>
      <c r="H7">
        <f t="shared" si="1"/>
        <v>564</v>
      </c>
      <c r="I7">
        <f t="shared" si="2"/>
        <v>16.666666666666664</v>
      </c>
    </row>
    <row r="8" spans="1:9" x14ac:dyDescent="0.35">
      <c r="A8" t="s">
        <v>13</v>
      </c>
      <c r="B8">
        <v>8</v>
      </c>
      <c r="C8">
        <v>10</v>
      </c>
      <c r="D8">
        <v>600</v>
      </c>
      <c r="E8">
        <v>11</v>
      </c>
      <c r="F8">
        <v>575</v>
      </c>
      <c r="G8">
        <f t="shared" si="0"/>
        <v>5750</v>
      </c>
      <c r="H8">
        <f t="shared" si="1"/>
        <v>1150</v>
      </c>
      <c r="I8">
        <f t="shared" si="2"/>
        <v>20</v>
      </c>
    </row>
    <row r="9" spans="1:9" x14ac:dyDescent="0.35">
      <c r="A9" t="s">
        <v>14</v>
      </c>
      <c r="B9">
        <v>13.25</v>
      </c>
      <c r="C9">
        <v>15</v>
      </c>
      <c r="D9">
        <v>515</v>
      </c>
      <c r="E9">
        <v>6</v>
      </c>
      <c r="F9">
        <v>505</v>
      </c>
      <c r="G9">
        <f t="shared" si="0"/>
        <v>7575</v>
      </c>
      <c r="H9">
        <f t="shared" si="1"/>
        <v>883.75</v>
      </c>
      <c r="I9">
        <f t="shared" si="2"/>
        <v>11.666666666666666</v>
      </c>
    </row>
    <row r="10" spans="1:9" x14ac:dyDescent="0.35">
      <c r="A10" t="s">
        <v>15</v>
      </c>
      <c r="B10">
        <v>8</v>
      </c>
      <c r="C10">
        <v>10</v>
      </c>
      <c r="D10">
        <v>470</v>
      </c>
      <c r="E10">
        <v>15</v>
      </c>
      <c r="F10">
        <v>455</v>
      </c>
      <c r="G10">
        <f t="shared" si="0"/>
        <v>4550</v>
      </c>
      <c r="H10">
        <f t="shared" si="1"/>
        <v>910</v>
      </c>
      <c r="I10">
        <f t="shared" si="2"/>
        <v>20</v>
      </c>
    </row>
    <row r="11" spans="1:9" x14ac:dyDescent="0.35">
      <c r="A11" t="s">
        <v>16</v>
      </c>
      <c r="B11">
        <v>8.5</v>
      </c>
      <c r="C11">
        <v>10</v>
      </c>
      <c r="D11">
        <v>370</v>
      </c>
      <c r="E11">
        <v>14</v>
      </c>
      <c r="F11">
        <v>356</v>
      </c>
      <c r="G11">
        <f t="shared" si="0"/>
        <v>3560</v>
      </c>
      <c r="H11">
        <f t="shared" si="1"/>
        <v>534</v>
      </c>
      <c r="I11">
        <f t="shared" si="2"/>
        <v>15</v>
      </c>
    </row>
    <row r="12" spans="1:9" x14ac:dyDescent="0.35">
      <c r="A12" t="s">
        <v>21</v>
      </c>
      <c r="B12">
        <v>4.5</v>
      </c>
      <c r="C12">
        <v>6</v>
      </c>
      <c r="D12">
        <v>600</v>
      </c>
      <c r="E12">
        <v>13</v>
      </c>
      <c r="F12">
        <v>572</v>
      </c>
      <c r="G12">
        <f t="shared" si="0"/>
        <v>3432</v>
      </c>
      <c r="H12">
        <f t="shared" si="1"/>
        <v>858</v>
      </c>
      <c r="I12">
        <f t="shared" si="2"/>
        <v>25</v>
      </c>
    </row>
    <row r="13" spans="1:9" x14ac:dyDescent="0.35">
      <c r="A13" t="s">
        <v>91</v>
      </c>
      <c r="B13">
        <v>9</v>
      </c>
      <c r="C13">
        <v>12</v>
      </c>
      <c r="D13">
        <v>365</v>
      </c>
      <c r="E13">
        <v>23</v>
      </c>
      <c r="F13">
        <v>351</v>
      </c>
      <c r="G13">
        <f t="shared" si="0"/>
        <v>4212</v>
      </c>
      <c r="H13">
        <f t="shared" si="1"/>
        <v>1053</v>
      </c>
      <c r="I13">
        <f t="shared" si="2"/>
        <v>25</v>
      </c>
    </row>
    <row r="14" spans="1:9" x14ac:dyDescent="0.35">
      <c r="A14" t="s">
        <v>17</v>
      </c>
      <c r="B14">
        <v>6</v>
      </c>
      <c r="C14">
        <v>8</v>
      </c>
      <c r="D14">
        <v>515</v>
      </c>
      <c r="E14">
        <v>4</v>
      </c>
      <c r="F14">
        <v>510</v>
      </c>
      <c r="G14">
        <f t="shared" si="0"/>
        <v>4080</v>
      </c>
      <c r="H14">
        <f t="shared" si="1"/>
        <v>1020</v>
      </c>
      <c r="I14">
        <f t="shared" si="2"/>
        <v>25</v>
      </c>
    </row>
    <row r="15" spans="1:9" x14ac:dyDescent="0.35">
      <c r="A15" t="s">
        <v>90</v>
      </c>
      <c r="B15">
        <v>6</v>
      </c>
      <c r="C15">
        <v>8</v>
      </c>
      <c r="D15">
        <v>287</v>
      </c>
      <c r="E15">
        <v>17</v>
      </c>
      <c r="F15">
        <v>320</v>
      </c>
      <c r="G15">
        <f t="shared" si="0"/>
        <v>2560</v>
      </c>
      <c r="H15">
        <f t="shared" si="1"/>
        <v>640</v>
      </c>
      <c r="I15">
        <f t="shared" si="2"/>
        <v>25</v>
      </c>
    </row>
    <row r="16" spans="1:9" x14ac:dyDescent="0.35">
      <c r="A16" t="s">
        <v>18</v>
      </c>
      <c r="B16">
        <v>7.5</v>
      </c>
      <c r="C16">
        <v>10</v>
      </c>
      <c r="D16">
        <v>600</v>
      </c>
      <c r="E16">
        <v>12</v>
      </c>
      <c r="F16">
        <v>605</v>
      </c>
      <c r="G16">
        <f t="shared" si="0"/>
        <v>6050</v>
      </c>
      <c r="H16">
        <f t="shared" si="1"/>
        <v>1512.5</v>
      </c>
      <c r="I16">
        <f t="shared" si="2"/>
        <v>25</v>
      </c>
    </row>
    <row r="17" spans="1:9" x14ac:dyDescent="0.35">
      <c r="A17" t="s">
        <v>19</v>
      </c>
      <c r="B17">
        <v>28.5</v>
      </c>
      <c r="C17">
        <v>35</v>
      </c>
      <c r="D17">
        <v>70</v>
      </c>
      <c r="E17">
        <v>2</v>
      </c>
      <c r="F17">
        <v>68</v>
      </c>
      <c r="G17">
        <f t="shared" si="0"/>
        <v>2380</v>
      </c>
      <c r="H17">
        <f t="shared" si="1"/>
        <v>442</v>
      </c>
      <c r="I17">
        <f t="shared" si="2"/>
        <v>18.571428571428573</v>
      </c>
    </row>
    <row r="18" spans="1:9" x14ac:dyDescent="0.35">
      <c r="A18" t="s">
        <v>20</v>
      </c>
      <c r="B18">
        <v>56.5</v>
      </c>
      <c r="C18">
        <v>70</v>
      </c>
      <c r="D18">
        <v>101</v>
      </c>
      <c r="E18">
        <v>0</v>
      </c>
      <c r="F18">
        <v>103</v>
      </c>
      <c r="G18">
        <f t="shared" si="0"/>
        <v>7210</v>
      </c>
      <c r="H18">
        <f t="shared" si="1"/>
        <v>1390.5</v>
      </c>
      <c r="I18">
        <f t="shared" si="2"/>
        <v>19.285714285714288</v>
      </c>
    </row>
    <row r="19" spans="1:9" x14ac:dyDescent="0.35">
      <c r="A19" t="s">
        <v>89</v>
      </c>
      <c r="B19">
        <v>7</v>
      </c>
      <c r="C19">
        <v>10</v>
      </c>
      <c r="D19">
        <v>210</v>
      </c>
      <c r="E19">
        <v>20</v>
      </c>
      <c r="F19">
        <v>213</v>
      </c>
      <c r="G19">
        <f t="shared" si="0"/>
        <v>2130</v>
      </c>
      <c r="H19">
        <f t="shared" si="1"/>
        <v>639</v>
      </c>
      <c r="I19">
        <f t="shared" si="2"/>
        <v>30</v>
      </c>
    </row>
    <row r="20" spans="1:9" x14ac:dyDescent="0.35">
      <c r="F20" t="s">
        <v>229</v>
      </c>
      <c r="G20">
        <f>SUM(G2:G19)</f>
        <v>136837</v>
      </c>
      <c r="H20">
        <f>SUM(H2:H19)</f>
        <v>25227.25</v>
      </c>
      <c r="I20">
        <f>(H20/G20)*100</f>
        <v>18.435985881011714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49BD-2EBD-485C-8325-1B8A52BD3365}">
  <dimension ref="A1:I20"/>
  <sheetViews>
    <sheetView workbookViewId="0">
      <selection activeCell="I2" sqref="I2:I20"/>
    </sheetView>
  </sheetViews>
  <sheetFormatPr defaultRowHeight="14.5" x14ac:dyDescent="0.35"/>
  <cols>
    <col min="1" max="1" width="18.08984375" customWidth="1"/>
    <col min="2" max="2" width="14.6328125" customWidth="1"/>
    <col min="3" max="3" width="13.7265625" customWidth="1"/>
    <col min="4" max="4" width="12.90625" customWidth="1"/>
    <col min="5" max="5" width="11.7265625" customWidth="1"/>
    <col min="6" max="7" width="10" customWidth="1"/>
    <col min="9" max="9" width="18.6328125" customWidth="1"/>
  </cols>
  <sheetData>
    <row r="1" spans="1:9" ht="36" customHeight="1" x14ac:dyDescent="0.35">
      <c r="A1" t="s">
        <v>0</v>
      </c>
      <c r="B1" t="s">
        <v>128</v>
      </c>
      <c r="C1" t="s">
        <v>129</v>
      </c>
      <c r="D1" t="s">
        <v>4</v>
      </c>
      <c r="E1" t="s">
        <v>24</v>
      </c>
      <c r="F1" t="s">
        <v>5</v>
      </c>
      <c r="G1" t="s">
        <v>228</v>
      </c>
      <c r="H1" t="s">
        <v>204</v>
      </c>
      <c r="I1" s="20" t="s">
        <v>206</v>
      </c>
    </row>
    <row r="2" spans="1:9" x14ac:dyDescent="0.35">
      <c r="A2" t="s">
        <v>9</v>
      </c>
      <c r="B2">
        <v>8.5</v>
      </c>
      <c r="C2">
        <v>10</v>
      </c>
      <c r="D2">
        <v>2830</v>
      </c>
      <c r="E2">
        <v>9</v>
      </c>
      <c r="F2">
        <v>2828</v>
      </c>
      <c r="G2">
        <f>F2*C2</f>
        <v>28280</v>
      </c>
      <c r="H2">
        <f>F2*(C2-B2)</f>
        <v>4242</v>
      </c>
      <c r="I2">
        <f>(H2/(F2*C2))*100</f>
        <v>15</v>
      </c>
    </row>
    <row r="3" spans="1:9" x14ac:dyDescent="0.35">
      <c r="A3" t="s">
        <v>10</v>
      </c>
      <c r="B3">
        <v>8.5</v>
      </c>
      <c r="C3">
        <v>10</v>
      </c>
      <c r="D3">
        <v>2225</v>
      </c>
      <c r="E3">
        <v>11</v>
      </c>
      <c r="F3">
        <v>2185</v>
      </c>
      <c r="G3">
        <f t="shared" ref="G3:G19" si="0">F3*C3</f>
        <v>21850</v>
      </c>
      <c r="H3">
        <f t="shared" ref="H3:H19" si="1">F3*(C3-B3)</f>
        <v>3277.5</v>
      </c>
      <c r="I3">
        <f t="shared" ref="I3:I19" si="2">(H3/(F3*C3))*100</f>
        <v>15</v>
      </c>
    </row>
    <row r="4" spans="1:9" x14ac:dyDescent="0.35">
      <c r="A4" t="s">
        <v>11</v>
      </c>
      <c r="B4">
        <v>8</v>
      </c>
      <c r="C4">
        <v>10</v>
      </c>
      <c r="D4">
        <v>1530</v>
      </c>
      <c r="E4">
        <v>3</v>
      </c>
      <c r="F4">
        <v>1512</v>
      </c>
      <c r="G4">
        <f t="shared" si="0"/>
        <v>15120</v>
      </c>
      <c r="H4">
        <f t="shared" si="1"/>
        <v>3024</v>
      </c>
      <c r="I4">
        <f t="shared" si="2"/>
        <v>20</v>
      </c>
    </row>
    <row r="5" spans="1:9" x14ac:dyDescent="0.35">
      <c r="A5" t="s">
        <v>12</v>
      </c>
      <c r="B5">
        <v>5</v>
      </c>
      <c r="C5">
        <v>6</v>
      </c>
      <c r="D5">
        <v>1400</v>
      </c>
      <c r="E5">
        <v>11</v>
      </c>
      <c r="F5">
        <v>1390</v>
      </c>
      <c r="G5">
        <f t="shared" si="0"/>
        <v>8340</v>
      </c>
      <c r="H5">
        <f t="shared" si="1"/>
        <v>1390</v>
      </c>
      <c r="I5">
        <f t="shared" si="2"/>
        <v>16.666666666666664</v>
      </c>
    </row>
    <row r="6" spans="1:9" x14ac:dyDescent="0.35">
      <c r="A6" t="s">
        <v>41</v>
      </c>
      <c r="B6">
        <v>8.5</v>
      </c>
      <c r="C6">
        <v>10</v>
      </c>
      <c r="D6">
        <v>490</v>
      </c>
      <c r="E6">
        <v>11</v>
      </c>
      <c r="F6">
        <v>383</v>
      </c>
      <c r="G6">
        <f t="shared" si="0"/>
        <v>3830</v>
      </c>
      <c r="H6">
        <f t="shared" si="1"/>
        <v>574.5</v>
      </c>
      <c r="I6">
        <f t="shared" si="2"/>
        <v>15</v>
      </c>
    </row>
    <row r="7" spans="1:9" x14ac:dyDescent="0.35">
      <c r="A7" t="s">
        <v>92</v>
      </c>
      <c r="B7">
        <v>10</v>
      </c>
      <c r="C7">
        <v>12</v>
      </c>
      <c r="D7">
        <v>180</v>
      </c>
      <c r="E7">
        <v>12</v>
      </c>
      <c r="F7">
        <v>190</v>
      </c>
      <c r="G7">
        <f t="shared" si="0"/>
        <v>2280</v>
      </c>
      <c r="H7">
        <f t="shared" si="1"/>
        <v>380</v>
      </c>
      <c r="I7">
        <f t="shared" si="2"/>
        <v>16.666666666666664</v>
      </c>
    </row>
    <row r="8" spans="1:9" x14ac:dyDescent="0.35">
      <c r="A8" t="s">
        <v>13</v>
      </c>
      <c r="B8">
        <v>8</v>
      </c>
      <c r="C8">
        <v>10</v>
      </c>
      <c r="D8">
        <v>560</v>
      </c>
      <c r="E8">
        <v>16</v>
      </c>
      <c r="F8">
        <v>564</v>
      </c>
      <c r="G8">
        <f t="shared" si="0"/>
        <v>5640</v>
      </c>
      <c r="H8">
        <f t="shared" si="1"/>
        <v>1128</v>
      </c>
      <c r="I8">
        <f t="shared" si="2"/>
        <v>20</v>
      </c>
    </row>
    <row r="9" spans="1:9" x14ac:dyDescent="0.35">
      <c r="A9" t="s">
        <v>14</v>
      </c>
      <c r="B9">
        <v>13.5</v>
      </c>
      <c r="C9">
        <v>15</v>
      </c>
      <c r="D9">
        <v>600</v>
      </c>
      <c r="E9">
        <v>13</v>
      </c>
      <c r="F9">
        <v>582</v>
      </c>
      <c r="G9">
        <f t="shared" si="0"/>
        <v>8730</v>
      </c>
      <c r="H9">
        <f t="shared" si="1"/>
        <v>873</v>
      </c>
      <c r="I9">
        <f t="shared" si="2"/>
        <v>10</v>
      </c>
    </row>
    <row r="10" spans="1:9" x14ac:dyDescent="0.35">
      <c r="A10" t="s">
        <v>15</v>
      </c>
      <c r="B10">
        <v>8</v>
      </c>
      <c r="C10">
        <v>10</v>
      </c>
      <c r="D10">
        <v>480</v>
      </c>
      <c r="E10">
        <v>0</v>
      </c>
      <c r="F10">
        <v>480</v>
      </c>
      <c r="G10">
        <f t="shared" si="0"/>
        <v>4800</v>
      </c>
      <c r="H10">
        <f t="shared" si="1"/>
        <v>960</v>
      </c>
      <c r="I10">
        <f t="shared" si="2"/>
        <v>20</v>
      </c>
    </row>
    <row r="11" spans="1:9" x14ac:dyDescent="0.35">
      <c r="A11" t="s">
        <v>16</v>
      </c>
      <c r="B11">
        <v>8.5</v>
      </c>
      <c r="C11">
        <v>10</v>
      </c>
      <c r="D11">
        <v>310</v>
      </c>
      <c r="E11">
        <v>5</v>
      </c>
      <c r="F11">
        <v>305</v>
      </c>
      <c r="G11">
        <f t="shared" si="0"/>
        <v>3050</v>
      </c>
      <c r="H11">
        <f t="shared" si="1"/>
        <v>457.5</v>
      </c>
      <c r="I11">
        <f t="shared" si="2"/>
        <v>15</v>
      </c>
    </row>
    <row r="12" spans="1:9" x14ac:dyDescent="0.35">
      <c r="A12" t="s">
        <v>21</v>
      </c>
      <c r="B12">
        <v>4.5</v>
      </c>
      <c r="C12">
        <v>6</v>
      </c>
      <c r="D12">
        <v>585</v>
      </c>
      <c r="E12">
        <v>12</v>
      </c>
      <c r="F12">
        <v>590</v>
      </c>
      <c r="G12">
        <f t="shared" si="0"/>
        <v>3540</v>
      </c>
      <c r="H12">
        <f t="shared" si="1"/>
        <v>885</v>
      </c>
      <c r="I12">
        <f t="shared" si="2"/>
        <v>25</v>
      </c>
    </row>
    <row r="13" spans="1:9" x14ac:dyDescent="0.35">
      <c r="A13" t="s">
        <v>91</v>
      </c>
      <c r="B13">
        <v>9</v>
      </c>
      <c r="C13">
        <v>12</v>
      </c>
      <c r="D13">
        <v>270</v>
      </c>
      <c r="E13">
        <v>27</v>
      </c>
      <c r="F13">
        <v>212</v>
      </c>
      <c r="G13">
        <f t="shared" si="0"/>
        <v>2544</v>
      </c>
      <c r="H13">
        <f t="shared" si="1"/>
        <v>636</v>
      </c>
      <c r="I13">
        <f t="shared" si="2"/>
        <v>25</v>
      </c>
    </row>
    <row r="14" spans="1:9" x14ac:dyDescent="0.35">
      <c r="A14" t="s">
        <v>17</v>
      </c>
      <c r="B14">
        <v>6</v>
      </c>
      <c r="C14">
        <v>8</v>
      </c>
      <c r="D14">
        <v>590</v>
      </c>
      <c r="E14">
        <v>18</v>
      </c>
      <c r="F14">
        <v>573</v>
      </c>
      <c r="G14">
        <f t="shared" si="0"/>
        <v>4584</v>
      </c>
      <c r="H14">
        <f t="shared" si="1"/>
        <v>1146</v>
      </c>
      <c r="I14">
        <f t="shared" si="2"/>
        <v>25</v>
      </c>
    </row>
    <row r="15" spans="1:9" x14ac:dyDescent="0.35">
      <c r="A15" t="s">
        <v>90</v>
      </c>
      <c r="B15">
        <v>6</v>
      </c>
      <c r="C15">
        <v>8</v>
      </c>
      <c r="D15">
        <v>315</v>
      </c>
      <c r="E15">
        <v>30</v>
      </c>
      <c r="F15">
        <v>262</v>
      </c>
      <c r="G15">
        <f t="shared" si="0"/>
        <v>2096</v>
      </c>
      <c r="H15">
        <f t="shared" si="1"/>
        <v>524</v>
      </c>
      <c r="I15">
        <f t="shared" si="2"/>
        <v>25</v>
      </c>
    </row>
    <row r="16" spans="1:9" x14ac:dyDescent="0.35">
      <c r="A16" t="s">
        <v>18</v>
      </c>
      <c r="B16">
        <v>8</v>
      </c>
      <c r="C16">
        <v>10</v>
      </c>
      <c r="D16">
        <v>590</v>
      </c>
      <c r="E16">
        <v>0</v>
      </c>
      <c r="F16">
        <v>594</v>
      </c>
      <c r="G16">
        <f t="shared" si="0"/>
        <v>5940</v>
      </c>
      <c r="H16">
        <f t="shared" si="1"/>
        <v>1188</v>
      </c>
      <c r="I16">
        <f t="shared" si="2"/>
        <v>20</v>
      </c>
    </row>
    <row r="17" spans="1:9" x14ac:dyDescent="0.35">
      <c r="A17" t="s">
        <v>19</v>
      </c>
      <c r="B17">
        <v>29</v>
      </c>
      <c r="C17">
        <v>35</v>
      </c>
      <c r="D17">
        <v>63</v>
      </c>
      <c r="E17">
        <v>0</v>
      </c>
      <c r="F17">
        <v>60</v>
      </c>
      <c r="G17">
        <f t="shared" si="0"/>
        <v>2100</v>
      </c>
      <c r="H17">
        <f t="shared" si="1"/>
        <v>360</v>
      </c>
      <c r="I17">
        <f t="shared" si="2"/>
        <v>17.142857142857142</v>
      </c>
    </row>
    <row r="18" spans="1:9" x14ac:dyDescent="0.35">
      <c r="A18" t="s">
        <v>20</v>
      </c>
      <c r="B18">
        <v>58</v>
      </c>
      <c r="C18">
        <v>70</v>
      </c>
      <c r="D18">
        <v>99</v>
      </c>
      <c r="E18">
        <v>0</v>
      </c>
      <c r="F18">
        <v>99</v>
      </c>
      <c r="G18">
        <f t="shared" si="0"/>
        <v>6930</v>
      </c>
      <c r="H18">
        <f t="shared" si="1"/>
        <v>1188</v>
      </c>
      <c r="I18">
        <f t="shared" si="2"/>
        <v>17.142857142857142</v>
      </c>
    </row>
    <row r="19" spans="1:9" x14ac:dyDescent="0.35">
      <c r="A19" t="s">
        <v>89</v>
      </c>
      <c r="B19">
        <v>7</v>
      </c>
      <c r="C19">
        <v>10</v>
      </c>
      <c r="D19">
        <v>240</v>
      </c>
      <c r="E19">
        <v>24</v>
      </c>
      <c r="F19">
        <v>223</v>
      </c>
      <c r="G19">
        <f t="shared" si="0"/>
        <v>2230</v>
      </c>
      <c r="H19">
        <f t="shared" si="1"/>
        <v>669</v>
      </c>
      <c r="I19">
        <f t="shared" si="2"/>
        <v>30</v>
      </c>
    </row>
    <row r="20" spans="1:9" x14ac:dyDescent="0.35">
      <c r="F20" t="s">
        <v>229</v>
      </c>
      <c r="G20">
        <f>SUM(G2:G19)</f>
        <v>131884</v>
      </c>
      <c r="H20">
        <f>SUM(H2:H19)</f>
        <v>22902.5</v>
      </c>
      <c r="I20">
        <f>(H20/G20)*100</f>
        <v>17.365639501380002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061E3-2010-405A-86ED-735642160AFF}">
  <dimension ref="A1:I20"/>
  <sheetViews>
    <sheetView topLeftCell="A3" workbookViewId="0">
      <selection activeCell="I2" sqref="I2:I20"/>
    </sheetView>
  </sheetViews>
  <sheetFormatPr defaultRowHeight="14.5" x14ac:dyDescent="0.35"/>
  <cols>
    <col min="1" max="1" width="17" customWidth="1"/>
    <col min="2" max="2" width="14.90625" customWidth="1"/>
    <col min="3" max="3" width="14.36328125" customWidth="1"/>
    <col min="4" max="4" width="12.54296875" customWidth="1"/>
    <col min="5" max="5" width="10.453125" customWidth="1"/>
    <col min="9" max="9" width="20.36328125" customWidth="1"/>
  </cols>
  <sheetData>
    <row r="1" spans="1:9" ht="38" customHeight="1" x14ac:dyDescent="0.35">
      <c r="A1" t="s">
        <v>0</v>
      </c>
      <c r="B1" t="s">
        <v>128</v>
      </c>
      <c r="C1" t="s">
        <v>129</v>
      </c>
      <c r="D1" t="s">
        <v>4</v>
      </c>
      <c r="E1" t="s">
        <v>24</v>
      </c>
      <c r="F1" t="s">
        <v>5</v>
      </c>
      <c r="G1" t="s">
        <v>228</v>
      </c>
      <c r="H1" t="s">
        <v>204</v>
      </c>
      <c r="I1" s="20" t="s">
        <v>206</v>
      </c>
    </row>
    <row r="2" spans="1:9" x14ac:dyDescent="0.35">
      <c r="A2" t="s">
        <v>9</v>
      </c>
      <c r="B2">
        <v>8.08</v>
      </c>
      <c r="C2">
        <v>10</v>
      </c>
      <c r="D2">
        <v>2780</v>
      </c>
      <c r="E2">
        <v>16</v>
      </c>
      <c r="F2">
        <v>2740</v>
      </c>
      <c r="G2">
        <f>F2*C2</f>
        <v>27400</v>
      </c>
      <c r="H2">
        <f>F2*(C2-B2)</f>
        <v>5260.8</v>
      </c>
      <c r="I2">
        <f>(H2/(F2*C2))*100</f>
        <v>19.2</v>
      </c>
    </row>
    <row r="3" spans="1:9" x14ac:dyDescent="0.35">
      <c r="A3" t="s">
        <v>10</v>
      </c>
      <c r="B3">
        <v>8.5</v>
      </c>
      <c r="C3">
        <v>10</v>
      </c>
      <c r="D3">
        <v>2142</v>
      </c>
      <c r="E3">
        <v>10</v>
      </c>
      <c r="F3">
        <v>2163</v>
      </c>
      <c r="G3">
        <f t="shared" ref="G3:G19" si="0">F3*C3</f>
        <v>21630</v>
      </c>
      <c r="H3">
        <f t="shared" ref="H3:H19" si="1">F3*(C3-B3)</f>
        <v>3244.5</v>
      </c>
      <c r="I3">
        <f t="shared" ref="I3:I19" si="2">(H3/(F3*C3))*100</f>
        <v>15</v>
      </c>
    </row>
    <row r="4" spans="1:9" x14ac:dyDescent="0.35">
      <c r="A4" t="s">
        <v>11</v>
      </c>
      <c r="B4">
        <v>8</v>
      </c>
      <c r="C4">
        <v>10</v>
      </c>
      <c r="D4">
        <v>1550</v>
      </c>
      <c r="E4">
        <v>21</v>
      </c>
      <c r="F4">
        <v>1543</v>
      </c>
      <c r="G4">
        <f t="shared" si="0"/>
        <v>15430</v>
      </c>
      <c r="H4">
        <f t="shared" si="1"/>
        <v>3086</v>
      </c>
      <c r="I4">
        <f t="shared" si="2"/>
        <v>20</v>
      </c>
    </row>
    <row r="5" spans="1:9" x14ac:dyDescent="0.35">
      <c r="A5" t="s">
        <v>12</v>
      </c>
      <c r="B5">
        <v>4.55</v>
      </c>
      <c r="C5">
        <v>6</v>
      </c>
      <c r="D5">
        <v>1196</v>
      </c>
      <c r="E5">
        <v>2</v>
      </c>
      <c r="F5">
        <v>1172</v>
      </c>
      <c r="G5">
        <f t="shared" si="0"/>
        <v>7032</v>
      </c>
      <c r="H5">
        <f t="shared" si="1"/>
        <v>1699.4000000000003</v>
      </c>
      <c r="I5">
        <f t="shared" si="2"/>
        <v>24.166666666666671</v>
      </c>
    </row>
    <row r="6" spans="1:9" x14ac:dyDescent="0.35">
      <c r="A6" t="s">
        <v>41</v>
      </c>
      <c r="B6">
        <v>8.5</v>
      </c>
      <c r="C6">
        <v>10</v>
      </c>
      <c r="D6">
        <v>510</v>
      </c>
      <c r="E6">
        <v>2</v>
      </c>
      <c r="F6">
        <v>508</v>
      </c>
      <c r="G6">
        <f t="shared" si="0"/>
        <v>5080</v>
      </c>
      <c r="H6">
        <f t="shared" si="1"/>
        <v>762</v>
      </c>
      <c r="I6">
        <f t="shared" si="2"/>
        <v>15</v>
      </c>
    </row>
    <row r="7" spans="1:9" x14ac:dyDescent="0.35">
      <c r="A7" t="s">
        <v>92</v>
      </c>
      <c r="B7">
        <v>10</v>
      </c>
      <c r="C7">
        <v>12</v>
      </c>
      <c r="D7">
        <v>273</v>
      </c>
      <c r="E7">
        <v>13</v>
      </c>
      <c r="F7">
        <v>291</v>
      </c>
      <c r="G7">
        <f t="shared" si="0"/>
        <v>3492</v>
      </c>
      <c r="H7">
        <f t="shared" si="1"/>
        <v>582</v>
      </c>
      <c r="I7">
        <f t="shared" si="2"/>
        <v>16.666666666666664</v>
      </c>
    </row>
    <row r="8" spans="1:9" x14ac:dyDescent="0.35">
      <c r="A8" t="s">
        <v>13</v>
      </c>
      <c r="B8">
        <v>8</v>
      </c>
      <c r="C8">
        <v>10</v>
      </c>
      <c r="D8">
        <v>560</v>
      </c>
      <c r="E8">
        <v>7</v>
      </c>
      <c r="F8">
        <v>552</v>
      </c>
      <c r="G8">
        <f t="shared" si="0"/>
        <v>5520</v>
      </c>
      <c r="H8">
        <f t="shared" si="1"/>
        <v>1104</v>
      </c>
      <c r="I8">
        <f t="shared" si="2"/>
        <v>20</v>
      </c>
    </row>
    <row r="9" spans="1:9" x14ac:dyDescent="0.35">
      <c r="A9" t="s">
        <v>14</v>
      </c>
      <c r="B9">
        <v>12.66</v>
      </c>
      <c r="C9">
        <v>15</v>
      </c>
      <c r="D9">
        <v>600</v>
      </c>
      <c r="E9">
        <v>13</v>
      </c>
      <c r="F9">
        <v>588</v>
      </c>
      <c r="G9">
        <f t="shared" si="0"/>
        <v>8820</v>
      </c>
      <c r="H9">
        <f t="shared" si="1"/>
        <v>1375.9199999999998</v>
      </c>
      <c r="I9">
        <f t="shared" si="2"/>
        <v>15.599999999999998</v>
      </c>
    </row>
    <row r="10" spans="1:9" x14ac:dyDescent="0.35">
      <c r="A10" t="s">
        <v>15</v>
      </c>
      <c r="B10">
        <v>8</v>
      </c>
      <c r="C10">
        <v>10</v>
      </c>
      <c r="D10">
        <v>480</v>
      </c>
      <c r="E10">
        <v>1</v>
      </c>
      <c r="F10">
        <v>482</v>
      </c>
      <c r="G10">
        <f t="shared" si="0"/>
        <v>4820</v>
      </c>
      <c r="H10">
        <f t="shared" si="1"/>
        <v>964</v>
      </c>
      <c r="I10">
        <f t="shared" si="2"/>
        <v>20</v>
      </c>
    </row>
    <row r="11" spans="1:9" x14ac:dyDescent="0.35">
      <c r="A11" t="s">
        <v>16</v>
      </c>
      <c r="B11">
        <v>8.5</v>
      </c>
      <c r="C11">
        <v>10</v>
      </c>
      <c r="D11">
        <v>360</v>
      </c>
      <c r="E11">
        <v>2</v>
      </c>
      <c r="F11">
        <v>358</v>
      </c>
      <c r="G11">
        <f t="shared" si="0"/>
        <v>3580</v>
      </c>
      <c r="H11">
        <f t="shared" si="1"/>
        <v>537</v>
      </c>
      <c r="I11">
        <f t="shared" si="2"/>
        <v>15</v>
      </c>
    </row>
    <row r="12" spans="1:9" x14ac:dyDescent="0.35">
      <c r="A12" t="s">
        <v>21</v>
      </c>
      <c r="B12">
        <v>4.5</v>
      </c>
      <c r="C12">
        <v>6</v>
      </c>
      <c r="D12">
        <v>622</v>
      </c>
      <c r="E12">
        <v>10</v>
      </c>
      <c r="F12">
        <v>610</v>
      </c>
      <c r="G12">
        <f t="shared" si="0"/>
        <v>3660</v>
      </c>
      <c r="H12">
        <f t="shared" si="1"/>
        <v>915</v>
      </c>
      <c r="I12">
        <f t="shared" si="2"/>
        <v>25</v>
      </c>
    </row>
    <row r="13" spans="1:9" x14ac:dyDescent="0.35">
      <c r="A13" t="s">
        <v>91</v>
      </c>
      <c r="B13">
        <v>9</v>
      </c>
      <c r="C13">
        <v>12</v>
      </c>
      <c r="D13">
        <v>286</v>
      </c>
      <c r="E13">
        <v>17</v>
      </c>
      <c r="F13">
        <v>265</v>
      </c>
      <c r="G13">
        <f t="shared" si="0"/>
        <v>3180</v>
      </c>
      <c r="H13">
        <f t="shared" si="1"/>
        <v>795</v>
      </c>
      <c r="I13">
        <f t="shared" si="2"/>
        <v>25</v>
      </c>
    </row>
    <row r="14" spans="1:9" x14ac:dyDescent="0.35">
      <c r="A14" t="s">
        <v>17</v>
      </c>
      <c r="B14">
        <v>6</v>
      </c>
      <c r="C14">
        <v>8</v>
      </c>
      <c r="D14">
        <v>542</v>
      </c>
      <c r="E14">
        <v>11</v>
      </c>
      <c r="F14">
        <v>529</v>
      </c>
      <c r="G14">
        <f t="shared" si="0"/>
        <v>4232</v>
      </c>
      <c r="H14">
        <f t="shared" si="1"/>
        <v>1058</v>
      </c>
      <c r="I14">
        <f t="shared" si="2"/>
        <v>25</v>
      </c>
    </row>
    <row r="15" spans="1:9" x14ac:dyDescent="0.35">
      <c r="A15" t="s">
        <v>90</v>
      </c>
      <c r="B15">
        <v>6</v>
      </c>
      <c r="C15">
        <v>8</v>
      </c>
      <c r="D15">
        <v>296</v>
      </c>
      <c r="E15">
        <v>12</v>
      </c>
      <c r="F15">
        <v>322</v>
      </c>
      <c r="G15">
        <f t="shared" si="0"/>
        <v>2576</v>
      </c>
      <c r="H15">
        <f t="shared" si="1"/>
        <v>644</v>
      </c>
      <c r="I15">
        <f t="shared" si="2"/>
        <v>25</v>
      </c>
    </row>
    <row r="16" spans="1:9" x14ac:dyDescent="0.35">
      <c r="A16" t="s">
        <v>18</v>
      </c>
      <c r="B16">
        <v>8.42</v>
      </c>
      <c r="C16">
        <v>10</v>
      </c>
      <c r="D16">
        <v>537</v>
      </c>
      <c r="E16">
        <v>9</v>
      </c>
      <c r="F16">
        <v>526</v>
      </c>
      <c r="G16">
        <f t="shared" si="0"/>
        <v>5260</v>
      </c>
      <c r="H16">
        <f t="shared" si="1"/>
        <v>831.08</v>
      </c>
      <c r="I16">
        <f t="shared" si="2"/>
        <v>15.8</v>
      </c>
    </row>
    <row r="17" spans="1:9" x14ac:dyDescent="0.35">
      <c r="A17" t="s">
        <v>19</v>
      </c>
      <c r="B17">
        <v>29.8</v>
      </c>
      <c r="C17">
        <v>39.159999999999997</v>
      </c>
      <c r="D17">
        <v>65</v>
      </c>
      <c r="E17">
        <v>0</v>
      </c>
      <c r="F17">
        <v>70</v>
      </c>
      <c r="G17">
        <f t="shared" si="0"/>
        <v>2741.2</v>
      </c>
      <c r="H17">
        <f t="shared" si="1"/>
        <v>655.1999999999997</v>
      </c>
      <c r="I17">
        <f t="shared" si="2"/>
        <v>23.90194075587333</v>
      </c>
    </row>
    <row r="18" spans="1:9" x14ac:dyDescent="0.35">
      <c r="A18" t="s">
        <v>20</v>
      </c>
      <c r="B18">
        <v>59.6</v>
      </c>
      <c r="C18">
        <v>78.3</v>
      </c>
      <c r="D18">
        <v>98</v>
      </c>
      <c r="E18">
        <v>1</v>
      </c>
      <c r="F18">
        <v>96</v>
      </c>
      <c r="G18">
        <f t="shared" si="0"/>
        <v>7516.7999999999993</v>
      </c>
      <c r="H18">
        <f t="shared" si="1"/>
        <v>1795.1999999999996</v>
      </c>
      <c r="I18">
        <f t="shared" si="2"/>
        <v>23.882503192848016</v>
      </c>
    </row>
    <row r="19" spans="1:9" x14ac:dyDescent="0.35">
      <c r="A19" t="s">
        <v>89</v>
      </c>
      <c r="B19">
        <v>7</v>
      </c>
      <c r="C19">
        <v>10</v>
      </c>
      <c r="D19">
        <v>295</v>
      </c>
      <c r="E19">
        <v>15</v>
      </c>
      <c r="F19">
        <v>243</v>
      </c>
      <c r="G19">
        <f t="shared" si="0"/>
        <v>2430</v>
      </c>
      <c r="H19">
        <f t="shared" si="1"/>
        <v>729</v>
      </c>
      <c r="I19">
        <f t="shared" si="2"/>
        <v>30</v>
      </c>
    </row>
    <row r="20" spans="1:9" x14ac:dyDescent="0.35">
      <c r="F20" t="s">
        <v>229</v>
      </c>
      <c r="G20">
        <f>SUM(G2:G19)</f>
        <v>134400</v>
      </c>
      <c r="H20">
        <f>SUM(H2:H19)</f>
        <v>26038.100000000002</v>
      </c>
      <c r="I20">
        <f>(H20/G20)*100</f>
        <v>19.373586309523809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E84F-F5CF-44C5-933B-E14D32FA0608}">
  <dimension ref="A1:I20"/>
  <sheetViews>
    <sheetView topLeftCell="A2" workbookViewId="0">
      <selection activeCell="I2" sqref="I2:I20"/>
    </sheetView>
  </sheetViews>
  <sheetFormatPr defaultRowHeight="14.5" x14ac:dyDescent="0.35"/>
  <cols>
    <col min="1" max="1" width="17.90625" customWidth="1"/>
    <col min="2" max="2" width="14.54296875" customWidth="1"/>
    <col min="3" max="3" width="14.08984375" customWidth="1"/>
    <col min="4" max="4" width="12.1796875" customWidth="1"/>
    <col min="5" max="5" width="9.1796875" customWidth="1"/>
    <col min="9" max="9" width="19.6328125" customWidth="1"/>
  </cols>
  <sheetData>
    <row r="1" spans="1:9" ht="40.5" customHeight="1" x14ac:dyDescent="0.35">
      <c r="A1" t="s">
        <v>0</v>
      </c>
      <c r="B1" t="s">
        <v>128</v>
      </c>
      <c r="C1" t="s">
        <v>129</v>
      </c>
      <c r="D1" t="s">
        <v>4</v>
      </c>
      <c r="E1" t="s">
        <v>24</v>
      </c>
      <c r="F1" t="s">
        <v>5</v>
      </c>
      <c r="G1" t="s">
        <v>228</v>
      </c>
      <c r="H1" t="s">
        <v>204</v>
      </c>
      <c r="I1" s="20" t="s">
        <v>206</v>
      </c>
    </row>
    <row r="2" spans="1:9" x14ac:dyDescent="0.35">
      <c r="A2" t="s">
        <v>9</v>
      </c>
      <c r="B2">
        <v>8</v>
      </c>
      <c r="C2">
        <v>10</v>
      </c>
      <c r="D2">
        <v>2668</v>
      </c>
      <c r="E2">
        <v>15</v>
      </c>
      <c r="F2">
        <v>2644</v>
      </c>
      <c r="G2">
        <f>F2*C2</f>
        <v>26440</v>
      </c>
      <c r="H2">
        <f>F2*(C2-B2)</f>
        <v>5288</v>
      </c>
      <c r="I2">
        <f>(H2/(F2*C2))*100</f>
        <v>20</v>
      </c>
    </row>
    <row r="3" spans="1:9" x14ac:dyDescent="0.35">
      <c r="A3" t="s">
        <v>10</v>
      </c>
      <c r="B3">
        <v>8.3000000000000007</v>
      </c>
      <c r="C3">
        <v>10</v>
      </c>
      <c r="D3">
        <v>2140</v>
      </c>
      <c r="E3">
        <v>15</v>
      </c>
      <c r="F3">
        <v>2126</v>
      </c>
      <c r="G3">
        <f t="shared" ref="G3:G19" si="0">F3*C3</f>
        <v>21260</v>
      </c>
      <c r="H3">
        <f t="shared" ref="H3:H19" si="1">F3*(C3-B3)</f>
        <v>3614.1999999999985</v>
      </c>
      <c r="I3">
        <f t="shared" ref="I3:I19" si="2">(H3/(F3*C3))*100</f>
        <v>16.999999999999993</v>
      </c>
    </row>
    <row r="4" spans="1:9" x14ac:dyDescent="0.35">
      <c r="A4" t="s">
        <v>11</v>
      </c>
      <c r="B4">
        <v>8</v>
      </c>
      <c r="C4">
        <v>10</v>
      </c>
      <c r="D4">
        <v>1560</v>
      </c>
      <c r="E4">
        <v>1</v>
      </c>
      <c r="F4">
        <v>1558</v>
      </c>
      <c r="G4">
        <f t="shared" si="0"/>
        <v>15580</v>
      </c>
      <c r="H4">
        <f t="shared" si="1"/>
        <v>3116</v>
      </c>
      <c r="I4">
        <f t="shared" si="2"/>
        <v>20</v>
      </c>
    </row>
    <row r="5" spans="1:9" x14ac:dyDescent="0.35">
      <c r="A5" t="s">
        <v>12</v>
      </c>
      <c r="B5">
        <v>4.5999999999999996</v>
      </c>
      <c r="C5">
        <v>6.6</v>
      </c>
      <c r="D5">
        <v>1180</v>
      </c>
      <c r="E5">
        <v>0</v>
      </c>
      <c r="F5">
        <v>1198</v>
      </c>
      <c r="G5">
        <f t="shared" si="0"/>
        <v>7906.7999999999993</v>
      </c>
      <c r="H5">
        <f t="shared" si="1"/>
        <v>2396</v>
      </c>
      <c r="I5">
        <f t="shared" si="2"/>
        <v>30.303030303030305</v>
      </c>
    </row>
    <row r="6" spans="1:9" x14ac:dyDescent="0.35">
      <c r="A6" t="s">
        <v>41</v>
      </c>
      <c r="B6">
        <v>8.5</v>
      </c>
      <c r="C6">
        <v>10</v>
      </c>
      <c r="D6">
        <v>520</v>
      </c>
      <c r="E6">
        <v>3</v>
      </c>
      <c r="F6">
        <v>514</v>
      </c>
      <c r="G6">
        <f t="shared" si="0"/>
        <v>5140</v>
      </c>
      <c r="H6">
        <f t="shared" si="1"/>
        <v>771</v>
      </c>
      <c r="I6">
        <f t="shared" si="2"/>
        <v>15</v>
      </c>
    </row>
    <row r="7" spans="1:9" x14ac:dyDescent="0.35">
      <c r="A7" t="s">
        <v>92</v>
      </c>
      <c r="B7">
        <v>10</v>
      </c>
      <c r="C7">
        <v>12</v>
      </c>
      <c r="D7">
        <v>190</v>
      </c>
      <c r="E7">
        <v>7</v>
      </c>
      <c r="F7">
        <v>157</v>
      </c>
      <c r="G7">
        <f t="shared" si="0"/>
        <v>1884</v>
      </c>
      <c r="H7">
        <f t="shared" si="1"/>
        <v>314</v>
      </c>
      <c r="I7">
        <f t="shared" si="2"/>
        <v>16.666666666666664</v>
      </c>
    </row>
    <row r="8" spans="1:9" x14ac:dyDescent="0.35">
      <c r="A8" t="s">
        <v>13</v>
      </c>
      <c r="B8">
        <v>8</v>
      </c>
      <c r="C8">
        <v>10</v>
      </c>
      <c r="D8">
        <v>600</v>
      </c>
      <c r="E8">
        <v>0</v>
      </c>
      <c r="F8">
        <v>591</v>
      </c>
      <c r="G8">
        <f t="shared" si="0"/>
        <v>5910</v>
      </c>
      <c r="H8">
        <f t="shared" si="1"/>
        <v>1182</v>
      </c>
      <c r="I8">
        <f t="shared" si="2"/>
        <v>20</v>
      </c>
    </row>
    <row r="9" spans="1:9" x14ac:dyDescent="0.35">
      <c r="A9" t="s">
        <v>14</v>
      </c>
      <c r="B9">
        <v>12.6</v>
      </c>
      <c r="C9">
        <v>15</v>
      </c>
      <c r="D9">
        <v>600</v>
      </c>
      <c r="E9">
        <v>3</v>
      </c>
      <c r="F9">
        <v>603</v>
      </c>
      <c r="G9">
        <f t="shared" si="0"/>
        <v>9045</v>
      </c>
      <c r="H9">
        <f t="shared" si="1"/>
        <v>1447.2000000000003</v>
      </c>
      <c r="I9">
        <f t="shared" si="2"/>
        <v>16.000000000000004</v>
      </c>
    </row>
    <row r="10" spans="1:9" x14ac:dyDescent="0.35">
      <c r="A10" t="s">
        <v>15</v>
      </c>
      <c r="B10">
        <v>8</v>
      </c>
      <c r="C10">
        <v>10</v>
      </c>
      <c r="D10">
        <v>490</v>
      </c>
      <c r="E10">
        <v>5</v>
      </c>
      <c r="F10">
        <v>484</v>
      </c>
      <c r="G10">
        <f t="shared" si="0"/>
        <v>4840</v>
      </c>
      <c r="H10">
        <f t="shared" si="1"/>
        <v>968</v>
      </c>
      <c r="I10">
        <f t="shared" si="2"/>
        <v>20</v>
      </c>
    </row>
    <row r="11" spans="1:9" x14ac:dyDescent="0.35">
      <c r="A11" t="s">
        <v>16</v>
      </c>
      <c r="B11">
        <v>8.5</v>
      </c>
      <c r="C11">
        <v>10</v>
      </c>
      <c r="D11">
        <v>343</v>
      </c>
      <c r="E11">
        <v>0</v>
      </c>
      <c r="F11">
        <v>338</v>
      </c>
      <c r="G11">
        <f t="shared" si="0"/>
        <v>3380</v>
      </c>
      <c r="H11">
        <f t="shared" si="1"/>
        <v>507</v>
      </c>
      <c r="I11">
        <f t="shared" si="2"/>
        <v>15</v>
      </c>
    </row>
    <row r="12" spans="1:9" x14ac:dyDescent="0.35">
      <c r="A12" t="s">
        <v>21</v>
      </c>
      <c r="B12">
        <v>4.5</v>
      </c>
      <c r="C12">
        <v>6</v>
      </c>
      <c r="D12">
        <v>572</v>
      </c>
      <c r="E12">
        <v>1</v>
      </c>
      <c r="F12">
        <v>562</v>
      </c>
      <c r="G12">
        <f t="shared" si="0"/>
        <v>3372</v>
      </c>
      <c r="H12">
        <f t="shared" si="1"/>
        <v>843</v>
      </c>
      <c r="I12">
        <f t="shared" si="2"/>
        <v>25</v>
      </c>
    </row>
    <row r="13" spans="1:9" x14ac:dyDescent="0.35">
      <c r="A13" t="s">
        <v>91</v>
      </c>
      <c r="B13">
        <v>9</v>
      </c>
      <c r="C13">
        <v>12</v>
      </c>
      <c r="D13">
        <v>50</v>
      </c>
      <c r="E13">
        <v>50</v>
      </c>
      <c r="F13">
        <v>35</v>
      </c>
      <c r="G13">
        <f t="shared" si="0"/>
        <v>420</v>
      </c>
      <c r="H13">
        <f t="shared" si="1"/>
        <v>105</v>
      </c>
      <c r="I13">
        <f t="shared" si="2"/>
        <v>25</v>
      </c>
    </row>
    <row r="14" spans="1:9" x14ac:dyDescent="0.35">
      <c r="A14" t="s">
        <v>17</v>
      </c>
      <c r="B14">
        <v>6</v>
      </c>
      <c r="C14">
        <v>8</v>
      </c>
      <c r="D14">
        <v>560</v>
      </c>
      <c r="E14">
        <v>6</v>
      </c>
      <c r="F14">
        <v>539</v>
      </c>
      <c r="G14">
        <f t="shared" si="0"/>
        <v>4312</v>
      </c>
      <c r="H14">
        <f t="shared" si="1"/>
        <v>1078</v>
      </c>
      <c r="I14">
        <f t="shared" si="2"/>
        <v>25</v>
      </c>
    </row>
    <row r="15" spans="1:9" x14ac:dyDescent="0.35">
      <c r="A15" t="s">
        <v>90</v>
      </c>
      <c r="B15">
        <v>6</v>
      </c>
      <c r="C15">
        <v>8</v>
      </c>
      <c r="D15">
        <v>293</v>
      </c>
      <c r="E15">
        <v>29</v>
      </c>
      <c r="F15">
        <v>264</v>
      </c>
      <c r="G15">
        <f t="shared" si="0"/>
        <v>2112</v>
      </c>
      <c r="H15">
        <f t="shared" si="1"/>
        <v>528</v>
      </c>
      <c r="I15">
        <f t="shared" si="2"/>
        <v>25</v>
      </c>
    </row>
    <row r="16" spans="1:9" x14ac:dyDescent="0.35">
      <c r="A16" t="s">
        <v>18</v>
      </c>
      <c r="B16">
        <v>8.5</v>
      </c>
      <c r="C16">
        <v>10</v>
      </c>
      <c r="D16">
        <v>593</v>
      </c>
      <c r="E16">
        <v>14</v>
      </c>
      <c r="F16">
        <v>573</v>
      </c>
      <c r="G16">
        <f t="shared" si="0"/>
        <v>5730</v>
      </c>
      <c r="H16">
        <f t="shared" si="1"/>
        <v>859.5</v>
      </c>
      <c r="I16">
        <f t="shared" si="2"/>
        <v>15</v>
      </c>
    </row>
    <row r="17" spans="1:9" x14ac:dyDescent="0.35">
      <c r="A17" t="s">
        <v>19</v>
      </c>
      <c r="B17">
        <v>29.6</v>
      </c>
      <c r="C17">
        <v>40</v>
      </c>
      <c r="D17">
        <v>69</v>
      </c>
      <c r="E17">
        <v>0</v>
      </c>
      <c r="F17">
        <v>67</v>
      </c>
      <c r="G17">
        <f t="shared" si="0"/>
        <v>2680</v>
      </c>
      <c r="H17">
        <f t="shared" si="1"/>
        <v>696.8</v>
      </c>
      <c r="I17">
        <f t="shared" si="2"/>
        <v>26</v>
      </c>
    </row>
    <row r="18" spans="1:9" x14ac:dyDescent="0.35">
      <c r="A18" t="s">
        <v>20</v>
      </c>
      <c r="B18">
        <v>59.3</v>
      </c>
      <c r="C18">
        <v>80</v>
      </c>
      <c r="D18">
        <v>95</v>
      </c>
      <c r="E18">
        <v>1</v>
      </c>
      <c r="F18">
        <v>92</v>
      </c>
      <c r="G18">
        <f t="shared" si="0"/>
        <v>7360</v>
      </c>
      <c r="H18">
        <f t="shared" si="1"/>
        <v>1904.4000000000003</v>
      </c>
      <c r="I18">
        <f t="shared" si="2"/>
        <v>25.875000000000004</v>
      </c>
    </row>
    <row r="19" spans="1:9" x14ac:dyDescent="0.35">
      <c r="A19" t="s">
        <v>89</v>
      </c>
      <c r="B19">
        <v>7</v>
      </c>
      <c r="C19">
        <v>10</v>
      </c>
      <c r="D19">
        <v>227</v>
      </c>
      <c r="E19">
        <v>22</v>
      </c>
      <c r="F19">
        <v>242</v>
      </c>
      <c r="G19">
        <f t="shared" si="0"/>
        <v>2420</v>
      </c>
      <c r="H19">
        <f t="shared" si="1"/>
        <v>726</v>
      </c>
      <c r="I19">
        <f t="shared" si="2"/>
        <v>30</v>
      </c>
    </row>
    <row r="20" spans="1:9" x14ac:dyDescent="0.35">
      <c r="F20" t="s">
        <v>229</v>
      </c>
      <c r="G20">
        <f>SUM(G2:G19)</f>
        <v>129791.8</v>
      </c>
      <c r="H20">
        <f>SUM(H2:H19)</f>
        <v>26344.1</v>
      </c>
      <c r="I20">
        <f>(H20/G20)*100</f>
        <v>20.297199052636607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0494-24DC-48BA-AE70-E6D8AA817DD1}">
  <dimension ref="A1:I20"/>
  <sheetViews>
    <sheetView topLeftCell="A3" workbookViewId="0">
      <selection activeCell="I2" sqref="I2:I20"/>
    </sheetView>
  </sheetViews>
  <sheetFormatPr defaultRowHeight="14.5" x14ac:dyDescent="0.35"/>
  <cols>
    <col min="1" max="1" width="16.81640625" customWidth="1"/>
    <col min="2" max="2" width="14.90625" customWidth="1"/>
    <col min="3" max="3" width="14.26953125" customWidth="1"/>
    <col min="4" max="4" width="10.54296875" customWidth="1"/>
    <col min="5" max="5" width="9.81640625" customWidth="1"/>
    <col min="9" max="9" width="19.26953125" customWidth="1"/>
  </cols>
  <sheetData>
    <row r="1" spans="1:9" ht="42" customHeight="1" x14ac:dyDescent="0.35">
      <c r="A1" t="s">
        <v>0</v>
      </c>
      <c r="B1" t="s">
        <v>128</v>
      </c>
      <c r="C1" t="s">
        <v>129</v>
      </c>
      <c r="D1" t="s">
        <v>4</v>
      </c>
      <c r="E1" t="s">
        <v>24</v>
      </c>
      <c r="F1" t="s">
        <v>5</v>
      </c>
      <c r="G1" t="s">
        <v>228</v>
      </c>
      <c r="H1" t="s">
        <v>204</v>
      </c>
      <c r="I1" s="20" t="s">
        <v>206</v>
      </c>
    </row>
    <row r="2" spans="1:9" x14ac:dyDescent="0.35">
      <c r="A2" t="s">
        <v>9</v>
      </c>
      <c r="B2">
        <v>8</v>
      </c>
      <c r="C2">
        <v>10</v>
      </c>
      <c r="D2">
        <v>2715</v>
      </c>
      <c r="E2">
        <v>28</v>
      </c>
      <c r="F2">
        <v>2702</v>
      </c>
      <c r="G2">
        <f>F2*C2</f>
        <v>27020</v>
      </c>
      <c r="H2">
        <f>F2*(C2-B2)</f>
        <v>5404</v>
      </c>
      <c r="I2">
        <f>((C2-B2)/C2)*100</f>
        <v>20</v>
      </c>
    </row>
    <row r="3" spans="1:9" x14ac:dyDescent="0.35">
      <c r="A3" t="s">
        <v>10</v>
      </c>
      <c r="B3">
        <v>8</v>
      </c>
      <c r="C3">
        <v>10</v>
      </c>
      <c r="D3">
        <v>2272</v>
      </c>
      <c r="E3">
        <v>16</v>
      </c>
      <c r="F3">
        <v>2247</v>
      </c>
      <c r="G3">
        <f t="shared" ref="G3:G19" si="0">F3*C3</f>
        <v>22470</v>
      </c>
      <c r="H3">
        <f t="shared" ref="H3:H19" si="1">F3*(C3-B3)</f>
        <v>4494</v>
      </c>
      <c r="I3">
        <f t="shared" ref="I3:I19" si="2">((C3-B3)/C3)*100</f>
        <v>20</v>
      </c>
    </row>
    <row r="4" spans="1:9" x14ac:dyDescent="0.35">
      <c r="A4" t="s">
        <v>11</v>
      </c>
      <c r="B4">
        <v>8</v>
      </c>
      <c r="C4">
        <v>10</v>
      </c>
      <c r="D4">
        <v>1500</v>
      </c>
      <c r="E4">
        <v>2</v>
      </c>
      <c r="F4">
        <v>1482</v>
      </c>
      <c r="G4">
        <f t="shared" si="0"/>
        <v>14820</v>
      </c>
      <c r="H4">
        <f t="shared" si="1"/>
        <v>2964</v>
      </c>
      <c r="I4">
        <f t="shared" si="2"/>
        <v>20</v>
      </c>
    </row>
    <row r="5" spans="1:9" x14ac:dyDescent="0.35">
      <c r="A5" t="s">
        <v>12</v>
      </c>
      <c r="B5">
        <v>5</v>
      </c>
      <c r="C5">
        <v>8</v>
      </c>
      <c r="D5">
        <v>1250</v>
      </c>
      <c r="E5">
        <v>14</v>
      </c>
      <c r="F5">
        <v>1243</v>
      </c>
      <c r="G5">
        <f t="shared" si="0"/>
        <v>9944</v>
      </c>
      <c r="H5">
        <f t="shared" si="1"/>
        <v>3729</v>
      </c>
      <c r="I5">
        <f t="shared" si="2"/>
        <v>37.5</v>
      </c>
    </row>
    <row r="6" spans="1:9" x14ac:dyDescent="0.35">
      <c r="A6" t="s">
        <v>41</v>
      </c>
      <c r="B6">
        <v>8.5</v>
      </c>
      <c r="C6">
        <v>10</v>
      </c>
      <c r="D6">
        <v>490</v>
      </c>
      <c r="E6">
        <v>1</v>
      </c>
      <c r="F6">
        <v>492</v>
      </c>
      <c r="G6">
        <f t="shared" si="0"/>
        <v>4920</v>
      </c>
      <c r="H6">
        <f t="shared" si="1"/>
        <v>738</v>
      </c>
      <c r="I6">
        <f t="shared" si="2"/>
        <v>15</v>
      </c>
    </row>
    <row r="7" spans="1:9" x14ac:dyDescent="0.35">
      <c r="A7" t="s">
        <v>92</v>
      </c>
      <c r="B7">
        <v>10</v>
      </c>
      <c r="C7">
        <v>12</v>
      </c>
      <c r="D7">
        <v>230</v>
      </c>
      <c r="E7">
        <v>36</v>
      </c>
      <c r="F7">
        <v>220</v>
      </c>
      <c r="G7">
        <f t="shared" si="0"/>
        <v>2640</v>
      </c>
      <c r="H7">
        <f t="shared" si="1"/>
        <v>440</v>
      </c>
      <c r="I7">
        <f t="shared" si="2"/>
        <v>16.666666666666664</v>
      </c>
    </row>
    <row r="8" spans="1:9" x14ac:dyDescent="0.35">
      <c r="A8" t="s">
        <v>13</v>
      </c>
      <c r="B8">
        <v>8</v>
      </c>
      <c r="C8">
        <v>10</v>
      </c>
      <c r="D8">
        <v>590</v>
      </c>
      <c r="E8">
        <v>9</v>
      </c>
      <c r="F8">
        <v>585</v>
      </c>
      <c r="G8">
        <f t="shared" si="0"/>
        <v>5850</v>
      </c>
      <c r="H8">
        <f t="shared" si="1"/>
        <v>1170</v>
      </c>
      <c r="I8">
        <f t="shared" si="2"/>
        <v>20</v>
      </c>
    </row>
    <row r="9" spans="1:9" x14ac:dyDescent="0.35">
      <c r="A9" t="s">
        <v>14</v>
      </c>
      <c r="B9">
        <v>13</v>
      </c>
      <c r="C9">
        <v>15</v>
      </c>
      <c r="D9">
        <v>590</v>
      </c>
      <c r="E9">
        <v>7</v>
      </c>
      <c r="F9">
        <v>582</v>
      </c>
      <c r="G9">
        <f t="shared" si="0"/>
        <v>8730</v>
      </c>
      <c r="H9">
        <f t="shared" si="1"/>
        <v>1164</v>
      </c>
      <c r="I9">
        <f t="shared" si="2"/>
        <v>13.333333333333334</v>
      </c>
    </row>
    <row r="10" spans="1:9" x14ac:dyDescent="0.35">
      <c r="A10" t="s">
        <v>15</v>
      </c>
      <c r="B10">
        <v>8</v>
      </c>
      <c r="C10">
        <v>10</v>
      </c>
      <c r="D10">
        <v>500</v>
      </c>
      <c r="E10">
        <v>6</v>
      </c>
      <c r="F10">
        <v>493</v>
      </c>
      <c r="G10">
        <f t="shared" si="0"/>
        <v>4930</v>
      </c>
      <c r="H10">
        <f t="shared" si="1"/>
        <v>986</v>
      </c>
      <c r="I10">
        <f t="shared" si="2"/>
        <v>20</v>
      </c>
    </row>
    <row r="11" spans="1:9" x14ac:dyDescent="0.35">
      <c r="A11" t="s">
        <v>16</v>
      </c>
      <c r="B11">
        <v>8.5</v>
      </c>
      <c r="C11">
        <v>10</v>
      </c>
      <c r="D11">
        <v>360</v>
      </c>
      <c r="E11">
        <v>1</v>
      </c>
      <c r="F11">
        <v>364</v>
      </c>
      <c r="G11">
        <f t="shared" si="0"/>
        <v>3640</v>
      </c>
      <c r="H11">
        <f t="shared" si="1"/>
        <v>546</v>
      </c>
      <c r="I11">
        <f t="shared" si="2"/>
        <v>15</v>
      </c>
    </row>
    <row r="12" spans="1:9" x14ac:dyDescent="0.35">
      <c r="A12" t="s">
        <v>21</v>
      </c>
      <c r="B12">
        <v>4.5</v>
      </c>
      <c r="C12">
        <v>6</v>
      </c>
      <c r="D12">
        <v>580</v>
      </c>
      <c r="E12">
        <v>7</v>
      </c>
      <c r="F12">
        <v>576</v>
      </c>
      <c r="G12">
        <f t="shared" si="0"/>
        <v>3456</v>
      </c>
      <c r="H12">
        <f t="shared" si="1"/>
        <v>864</v>
      </c>
      <c r="I12">
        <f t="shared" si="2"/>
        <v>25</v>
      </c>
    </row>
    <row r="13" spans="1:9" x14ac:dyDescent="0.35">
      <c r="A13" t="s">
        <v>91</v>
      </c>
      <c r="B13">
        <v>9</v>
      </c>
      <c r="C13">
        <v>12</v>
      </c>
      <c r="D13">
        <v>200</v>
      </c>
      <c r="E13">
        <v>0</v>
      </c>
      <c r="F13">
        <v>200</v>
      </c>
      <c r="G13">
        <f t="shared" si="0"/>
        <v>2400</v>
      </c>
      <c r="H13">
        <f t="shared" si="1"/>
        <v>600</v>
      </c>
      <c r="I13">
        <f t="shared" si="2"/>
        <v>25</v>
      </c>
    </row>
    <row r="14" spans="1:9" x14ac:dyDescent="0.35">
      <c r="A14" t="s">
        <v>17</v>
      </c>
      <c r="B14">
        <v>6</v>
      </c>
      <c r="C14">
        <v>8</v>
      </c>
      <c r="D14">
        <v>540</v>
      </c>
      <c r="E14">
        <v>13</v>
      </c>
      <c r="F14">
        <v>542</v>
      </c>
      <c r="G14">
        <f t="shared" si="0"/>
        <v>4336</v>
      </c>
      <c r="H14">
        <f t="shared" si="1"/>
        <v>1084</v>
      </c>
      <c r="I14">
        <f t="shared" si="2"/>
        <v>25</v>
      </c>
    </row>
    <row r="15" spans="1:9" x14ac:dyDescent="0.35">
      <c r="A15" t="s">
        <v>90</v>
      </c>
      <c r="B15">
        <v>6</v>
      </c>
      <c r="C15">
        <v>8</v>
      </c>
      <c r="D15">
        <v>300</v>
      </c>
      <c r="E15">
        <v>19</v>
      </c>
      <c r="F15">
        <v>262</v>
      </c>
      <c r="G15">
        <f t="shared" si="0"/>
        <v>2096</v>
      </c>
      <c r="H15">
        <f t="shared" si="1"/>
        <v>524</v>
      </c>
      <c r="I15">
        <f t="shared" si="2"/>
        <v>25</v>
      </c>
    </row>
    <row r="16" spans="1:9" x14ac:dyDescent="0.35">
      <c r="A16" t="s">
        <v>18</v>
      </c>
      <c r="B16">
        <v>8.5</v>
      </c>
      <c r="C16">
        <v>10</v>
      </c>
      <c r="D16">
        <v>567</v>
      </c>
      <c r="E16">
        <v>2</v>
      </c>
      <c r="F16">
        <v>556</v>
      </c>
      <c r="G16">
        <f t="shared" si="0"/>
        <v>5560</v>
      </c>
      <c r="H16">
        <f t="shared" si="1"/>
        <v>834</v>
      </c>
      <c r="I16">
        <f t="shared" si="2"/>
        <v>15</v>
      </c>
    </row>
    <row r="17" spans="1:9" x14ac:dyDescent="0.35">
      <c r="A17" t="s">
        <v>19</v>
      </c>
      <c r="B17">
        <v>29</v>
      </c>
      <c r="C17">
        <v>40</v>
      </c>
      <c r="D17">
        <v>73</v>
      </c>
      <c r="E17">
        <v>0</v>
      </c>
      <c r="F17">
        <v>73</v>
      </c>
      <c r="G17">
        <f t="shared" si="0"/>
        <v>2920</v>
      </c>
      <c r="H17">
        <f t="shared" si="1"/>
        <v>803</v>
      </c>
      <c r="I17">
        <f t="shared" si="2"/>
        <v>27.500000000000004</v>
      </c>
    </row>
    <row r="18" spans="1:9" x14ac:dyDescent="0.35">
      <c r="A18" t="s">
        <v>20</v>
      </c>
      <c r="B18">
        <v>58</v>
      </c>
      <c r="C18">
        <v>80</v>
      </c>
      <c r="D18">
        <v>96</v>
      </c>
      <c r="E18">
        <v>0</v>
      </c>
      <c r="F18">
        <v>98</v>
      </c>
      <c r="G18">
        <f t="shared" si="0"/>
        <v>7840</v>
      </c>
      <c r="H18">
        <f t="shared" si="1"/>
        <v>2156</v>
      </c>
      <c r="I18">
        <f t="shared" si="2"/>
        <v>27.500000000000004</v>
      </c>
    </row>
    <row r="19" spans="1:9" x14ac:dyDescent="0.35">
      <c r="A19" t="s">
        <v>89</v>
      </c>
      <c r="B19">
        <v>7</v>
      </c>
      <c r="C19">
        <v>10</v>
      </c>
      <c r="D19">
        <v>222</v>
      </c>
      <c r="E19">
        <v>15</v>
      </c>
      <c r="F19">
        <v>228</v>
      </c>
      <c r="G19">
        <f t="shared" si="0"/>
        <v>2280</v>
      </c>
      <c r="H19">
        <f t="shared" si="1"/>
        <v>684</v>
      </c>
      <c r="I19">
        <f t="shared" si="2"/>
        <v>30</v>
      </c>
    </row>
    <row r="20" spans="1:9" x14ac:dyDescent="0.35">
      <c r="F20" t="s">
        <v>229</v>
      </c>
      <c r="G20">
        <f>SUM(G2:G19)</f>
        <v>135852</v>
      </c>
      <c r="H20">
        <f>SUM(H2:H19)</f>
        <v>29184</v>
      </c>
      <c r="I20">
        <f>(H20/G20)*100</f>
        <v>21.482201218973589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Daily Sales and Production Data</vt:lpstr>
      <vt:lpstr>Daily Milk Data</vt:lpstr>
      <vt:lpstr>Worker Data</vt:lpstr>
      <vt:lpstr>WEEK-1</vt:lpstr>
      <vt:lpstr>WEEK-2</vt:lpstr>
      <vt:lpstr>WEEK-3</vt:lpstr>
      <vt:lpstr>WEEK-4</vt:lpstr>
      <vt:lpstr>WEEK-5</vt:lpstr>
      <vt:lpstr>WEEK-6</vt:lpstr>
      <vt:lpstr>WEEK-7</vt:lpstr>
      <vt:lpstr>WEEK-8</vt:lpstr>
      <vt:lpstr>WEEK-9</vt:lpstr>
      <vt:lpstr>WEEK-10</vt:lpstr>
      <vt:lpstr>WEEK-11</vt:lpstr>
      <vt:lpstr>WEEK-12</vt:lpstr>
      <vt:lpstr>WEEK-13</vt:lpstr>
      <vt:lpstr>Total Sell table </vt:lpstr>
      <vt:lpstr>Total Profitable table</vt:lpstr>
      <vt:lpstr>SALES EFFICIENCY TABLE</vt:lpstr>
      <vt:lpstr>WEEKLY PRODUCTION TABLE</vt:lpstr>
      <vt:lpstr>Total revenue table</vt:lpstr>
      <vt:lpstr>Total Value</vt:lpstr>
      <vt:lpstr>WASTAGE TRENDS CALCULATION</vt:lpstr>
      <vt:lpstr>sale and wastage trends</vt:lpstr>
      <vt:lpstr>SELL TREND CALCULATION</vt:lpstr>
      <vt:lpstr>ANALYZED MILK DATA </vt:lpstr>
      <vt:lpstr>DAY WISE DATA</vt:lpstr>
      <vt:lpstr>weekly profit analysis</vt:lpstr>
      <vt:lpstr>WEEKLY PROD WISE PROFIT MARGIN</vt:lpstr>
      <vt:lpstr>PRODUCT WISE PROFIT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KOUSTAV DAS</dc:creator>
  <cp:lastModifiedBy>KOUSTAV DAS</cp:lastModifiedBy>
  <dcterms:created xsi:type="dcterms:W3CDTF">2024-07-16T02:17:15Z</dcterms:created>
  <dcterms:modified xsi:type="dcterms:W3CDTF">2024-09-08T18:27:01Z</dcterms:modified>
</cp:coreProperties>
</file>