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po5\Desktop\아톰\퍼지\"/>
    </mc:Choice>
  </mc:AlternateContent>
  <xr:revisionPtr revIDLastSave="0" documentId="13_ncr:1_{D0D914A3-267F-433E-BAF2-A8BABD958520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H17" i="1" l="1"/>
  <c r="H16" i="1"/>
  <c r="H15" i="1"/>
  <c r="H14" i="1"/>
  <c r="G17" i="1"/>
  <c r="G16" i="1"/>
  <c r="G15" i="1"/>
  <c r="G14" i="1"/>
  <c r="D17" i="1"/>
  <c r="D16" i="1"/>
  <c r="D15" i="1"/>
  <c r="D14" i="1"/>
  <c r="C17" i="1"/>
  <c r="C16" i="1"/>
  <c r="C15" i="1"/>
  <c r="C18" i="1" l="1"/>
  <c r="H18" i="1"/>
  <c r="G18" i="1"/>
  <c r="D18" i="1"/>
  <c r="E14" i="1" l="1"/>
  <c r="E15" i="1"/>
  <c r="E16" i="1"/>
  <c r="E17" i="1"/>
  <c r="I17" i="1"/>
  <c r="I15" i="1"/>
  <c r="I14" i="1"/>
  <c r="I16" i="1"/>
  <c r="B23" i="1" l="1"/>
  <c r="F25" i="1"/>
  <c r="G25" i="1" s="1"/>
  <c r="B24" i="1"/>
  <c r="C24" i="1" s="1"/>
  <c r="B26" i="1"/>
  <c r="C26" i="1" s="1"/>
  <c r="B25" i="1"/>
  <c r="D25" i="1" s="1"/>
  <c r="F23" i="1"/>
  <c r="F26" i="1"/>
  <c r="F24" i="1"/>
  <c r="D26" i="1" l="1"/>
  <c r="H25" i="1"/>
  <c r="D24" i="1"/>
  <c r="H26" i="1"/>
  <c r="G26" i="1"/>
  <c r="H24" i="1"/>
  <c r="G24" i="1"/>
  <c r="H23" i="1"/>
  <c r="G23" i="1"/>
  <c r="C25" i="1"/>
  <c r="C23" i="1"/>
  <c r="D23" i="1"/>
  <c r="D27" i="1" l="1"/>
  <c r="G27" i="1"/>
  <c r="H27" i="1"/>
  <c r="C27" i="1"/>
  <c r="I26" i="1" l="1"/>
  <c r="I25" i="1"/>
  <c r="I24" i="1"/>
  <c r="I23" i="1"/>
  <c r="E24" i="1"/>
  <c r="E23" i="1"/>
  <c r="E26" i="1"/>
  <c r="E25" i="1"/>
  <c r="B33" i="1" l="1"/>
  <c r="D33" i="1" s="1"/>
  <c r="B32" i="1"/>
  <c r="C32" i="1" s="1"/>
  <c r="B34" i="1"/>
  <c r="F34" i="1"/>
  <c r="C33" i="1"/>
  <c r="B35" i="1"/>
  <c r="F35" i="1"/>
  <c r="F32" i="1"/>
  <c r="F33" i="1"/>
  <c r="D32" i="1" l="1"/>
  <c r="G33" i="1"/>
  <c r="H33" i="1"/>
  <c r="G32" i="1"/>
  <c r="H32" i="1"/>
  <c r="G35" i="1"/>
  <c r="H35" i="1"/>
  <c r="G34" i="1"/>
  <c r="H34" i="1"/>
  <c r="D35" i="1"/>
  <c r="C35" i="1"/>
  <c r="C34" i="1"/>
  <c r="D34" i="1"/>
  <c r="C36" i="1" l="1"/>
  <c r="D36" i="1"/>
  <c r="H36" i="1"/>
  <c r="G36" i="1"/>
  <c r="I62" i="1" l="1"/>
  <c r="E32" i="1"/>
  <c r="E35" i="1"/>
  <c r="E33" i="1"/>
  <c r="E34" i="1"/>
  <c r="I53" i="1"/>
  <c r="I44" i="1"/>
  <c r="I33" i="1"/>
  <c r="F42" i="1" s="1"/>
  <c r="I34" i="1"/>
  <c r="I35" i="1"/>
  <c r="I32" i="1"/>
  <c r="F43" i="1" l="1"/>
  <c r="G43" i="1" s="1"/>
  <c r="F41" i="1"/>
  <c r="G41" i="1" s="1"/>
  <c r="B43" i="1"/>
  <c r="C43" i="1" s="1"/>
  <c r="F44" i="1"/>
  <c r="H44" i="1" s="1"/>
  <c r="B44" i="1"/>
  <c r="C44" i="1" s="1"/>
  <c r="B42" i="1"/>
  <c r="D42" i="1" s="1"/>
  <c r="B41" i="1"/>
  <c r="C41" i="1" s="1"/>
  <c r="H43" i="1"/>
  <c r="G42" i="1"/>
  <c r="H42" i="1"/>
  <c r="H41" i="1" l="1"/>
  <c r="H45" i="1" s="1"/>
  <c r="C42" i="1"/>
  <c r="C45" i="1" s="1"/>
  <c r="G44" i="1"/>
  <c r="G45" i="1" s="1"/>
  <c r="D41" i="1"/>
  <c r="D43" i="1"/>
  <c r="D44" i="1"/>
  <c r="D45" i="1" l="1"/>
  <c r="E44" i="1" s="1"/>
  <c r="I41" i="1"/>
  <c r="I43" i="1"/>
  <c r="I42" i="1"/>
  <c r="E41" i="1" l="1"/>
  <c r="F50" i="1" s="1"/>
  <c r="H50" i="1" s="1"/>
  <c r="E42" i="1"/>
  <c r="F51" i="1" s="1"/>
  <c r="E43" i="1"/>
  <c r="F52" i="1" s="1"/>
  <c r="B53" i="1"/>
  <c r="F53" i="1"/>
  <c r="B51" i="1" l="1"/>
  <c r="C51" i="1" s="1"/>
  <c r="H51" i="1"/>
  <c r="G51" i="1"/>
  <c r="B50" i="1"/>
  <c r="D50" i="1" s="1"/>
  <c r="B52" i="1"/>
  <c r="C52" i="1" s="1"/>
  <c r="G52" i="1"/>
  <c r="H52" i="1"/>
  <c r="G50" i="1"/>
  <c r="C53" i="1"/>
  <c r="D53" i="1"/>
  <c r="G53" i="1"/>
  <c r="H53" i="1"/>
  <c r="D51" i="1" l="1"/>
  <c r="D52" i="1"/>
  <c r="C50" i="1"/>
  <c r="C54" i="1" s="1"/>
  <c r="G54" i="1"/>
  <c r="H54" i="1"/>
  <c r="D54" i="1" l="1"/>
  <c r="E50" i="1" s="1"/>
  <c r="I52" i="1"/>
  <c r="I51" i="1"/>
  <c r="I50" i="1"/>
  <c r="E52" i="1"/>
  <c r="E51" i="1"/>
  <c r="E53" i="1" l="1"/>
  <c r="F62" i="1" s="1"/>
  <c r="B61" i="1"/>
  <c r="C61" i="1" s="1"/>
  <c r="F59" i="1"/>
  <c r="G59" i="1" s="1"/>
  <c r="F60" i="1"/>
  <c r="G60" i="1" s="1"/>
  <c r="B62" i="1"/>
  <c r="B59" i="1"/>
  <c r="B60" i="1"/>
  <c r="F61" i="1"/>
  <c r="H59" i="1" l="1"/>
  <c r="D61" i="1"/>
  <c r="H60" i="1"/>
  <c r="G62" i="1"/>
  <c r="H62" i="1"/>
  <c r="G61" i="1"/>
  <c r="H61" i="1"/>
  <c r="D59" i="1"/>
  <c r="C59" i="1"/>
  <c r="C62" i="1"/>
  <c r="D62" i="1"/>
  <c r="C60" i="1"/>
  <c r="D60" i="1"/>
  <c r="C63" i="1" l="1"/>
  <c r="G63" i="1"/>
  <c r="H63" i="1"/>
  <c r="I60" i="1" s="1"/>
  <c r="D63" i="1"/>
  <c r="E62" i="1" s="1"/>
  <c r="I59" i="1" l="1"/>
  <c r="I61" i="1"/>
  <c r="E59" i="1"/>
  <c r="E60" i="1"/>
  <c r="E61" i="1"/>
</calcChain>
</file>

<file path=xl/sharedStrings.xml><?xml version="1.0" encoding="utf-8"?>
<sst xmlns="http://schemas.openxmlformats.org/spreadsheetml/2006/main" count="99" uniqueCount="25">
  <si>
    <t>x1</t>
    <phoneticPr fontId="1" type="noConversion"/>
  </si>
  <si>
    <t>x2</t>
    <phoneticPr fontId="1" type="noConversion"/>
  </si>
  <si>
    <t>data</t>
    <phoneticPr fontId="1" type="noConversion"/>
  </si>
  <si>
    <t>data</t>
    <phoneticPr fontId="1" type="noConversion"/>
  </si>
  <si>
    <t>cluster 1</t>
    <phoneticPr fontId="1" type="noConversion"/>
  </si>
  <si>
    <t>cluster 2</t>
    <phoneticPr fontId="1" type="noConversion"/>
  </si>
  <si>
    <t>obs 1</t>
    <phoneticPr fontId="1" type="noConversion"/>
  </si>
  <si>
    <t>obs 2</t>
    <phoneticPr fontId="1" type="noConversion"/>
  </si>
  <si>
    <t>obs 3</t>
    <phoneticPr fontId="1" type="noConversion"/>
  </si>
  <si>
    <t>obs 4</t>
    <phoneticPr fontId="1" type="noConversion"/>
  </si>
  <si>
    <t>Fuzzy K-means Clustering</t>
    <phoneticPr fontId="1" type="noConversion"/>
  </si>
  <si>
    <r>
      <t xml:space="preserve">weight
</t>
    </r>
    <r>
      <rPr>
        <b/>
        <sz val="14"/>
        <color theme="1"/>
        <rFont val="맑은 고딕"/>
        <family val="3"/>
        <charset val="129"/>
        <scheme val="minor"/>
      </rPr>
      <t>w</t>
    </r>
    <r>
      <rPr>
        <b/>
        <sz val="8"/>
        <color theme="1"/>
        <rFont val="맑은 고딕"/>
        <family val="3"/>
        <charset val="129"/>
        <scheme val="minor"/>
      </rPr>
      <t>i1</t>
    </r>
    <phoneticPr fontId="1" type="noConversion"/>
  </si>
  <si>
    <r>
      <t>1/d(</t>
    </r>
    <r>
      <rPr>
        <b/>
        <sz val="14"/>
        <color theme="1"/>
        <rFont val="맑은 고딕"/>
        <family val="3"/>
        <charset val="129"/>
        <scheme val="minor"/>
      </rPr>
      <t>x</t>
    </r>
    <r>
      <rPr>
        <b/>
        <sz val="8"/>
        <color theme="1"/>
        <rFont val="맑은 고딕"/>
        <family val="3"/>
        <charset val="129"/>
        <scheme val="minor"/>
      </rPr>
      <t>i</t>
    </r>
    <r>
      <rPr>
        <b/>
        <sz val="11"/>
        <color theme="1"/>
        <rFont val="맑은 고딕"/>
        <family val="3"/>
        <charset val="129"/>
        <scheme val="minor"/>
      </rPr>
      <t xml:space="preserve">, </t>
    </r>
    <r>
      <rPr>
        <b/>
        <sz val="14"/>
        <color theme="1"/>
        <rFont val="맑은 고딕"/>
        <family val="3"/>
        <charset val="129"/>
        <scheme val="minor"/>
      </rPr>
      <t>c</t>
    </r>
    <r>
      <rPr>
        <b/>
        <sz val="8"/>
        <color theme="1"/>
        <rFont val="맑은 고딕"/>
        <family val="3"/>
        <charset val="129"/>
        <scheme val="minor"/>
      </rPr>
      <t>1</t>
    </r>
    <r>
      <rPr>
        <b/>
        <sz val="11"/>
        <color theme="1"/>
        <rFont val="맑은 고딕"/>
        <family val="3"/>
        <charset val="129"/>
        <scheme val="minor"/>
      </rPr>
      <t>)^2</t>
    </r>
    <phoneticPr fontId="1" type="noConversion"/>
  </si>
  <si>
    <r>
      <t xml:space="preserve">weight
</t>
    </r>
    <r>
      <rPr>
        <b/>
        <sz val="14"/>
        <color theme="1"/>
        <rFont val="맑은 고딕"/>
        <family val="3"/>
        <charset val="129"/>
        <scheme val="minor"/>
      </rPr>
      <t>w</t>
    </r>
    <r>
      <rPr>
        <b/>
        <sz val="8"/>
        <color theme="1"/>
        <rFont val="맑은 고딕"/>
        <family val="3"/>
        <charset val="129"/>
        <scheme val="minor"/>
      </rPr>
      <t>i2</t>
    </r>
    <phoneticPr fontId="1" type="noConversion"/>
  </si>
  <si>
    <r>
      <t>1/d(</t>
    </r>
    <r>
      <rPr>
        <b/>
        <sz val="14"/>
        <color theme="1"/>
        <rFont val="맑은 고딕"/>
        <family val="3"/>
        <charset val="129"/>
        <scheme val="minor"/>
      </rPr>
      <t>x</t>
    </r>
    <r>
      <rPr>
        <b/>
        <sz val="8"/>
        <color theme="1"/>
        <rFont val="맑은 고딕"/>
        <family val="3"/>
        <charset val="129"/>
        <scheme val="minor"/>
      </rPr>
      <t>i</t>
    </r>
    <r>
      <rPr>
        <b/>
        <sz val="11"/>
        <color theme="1"/>
        <rFont val="맑은 고딕"/>
        <family val="3"/>
        <charset val="129"/>
        <scheme val="minor"/>
      </rPr>
      <t xml:space="preserve">, </t>
    </r>
    <r>
      <rPr>
        <b/>
        <sz val="14"/>
        <color theme="1"/>
        <rFont val="맑은 고딕"/>
        <family val="3"/>
        <charset val="129"/>
        <scheme val="minor"/>
      </rPr>
      <t>c</t>
    </r>
    <r>
      <rPr>
        <b/>
        <sz val="8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)^2</t>
    </r>
    <phoneticPr fontId="1" type="noConversion"/>
  </si>
  <si>
    <t>new centroid
(new mean)</t>
    <phoneticPr fontId="1" type="noConversion"/>
  </si>
  <si>
    <t>2nd iteration</t>
    <phoneticPr fontId="1" type="noConversion"/>
  </si>
  <si>
    <t>1st iteration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</si>
  <si>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w</t>
    </r>
    <r>
      <rPr>
        <b/>
        <sz val="8"/>
        <color theme="1"/>
        <rFont val="맑은 고딕"/>
        <family val="3"/>
        <charset val="129"/>
        <scheme val="minor"/>
      </rPr>
      <t>i1^2*</t>
    </r>
    <r>
      <rPr>
        <b/>
        <sz val="14"/>
        <color theme="1"/>
        <rFont val="맑은 고딕"/>
        <family val="3"/>
        <charset val="129"/>
        <scheme val="minor"/>
      </rPr>
      <t>x</t>
    </r>
    <r>
      <rPr>
        <b/>
        <sz val="8"/>
        <color theme="1"/>
        <rFont val="맑은 고딕"/>
        <family val="3"/>
        <charset val="129"/>
        <scheme val="minor"/>
      </rPr>
      <t>i
(x1, x2)</t>
    </r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</si>
  <si>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w</t>
    </r>
    <r>
      <rPr>
        <b/>
        <sz val="8"/>
        <color theme="1"/>
        <rFont val="맑은 고딕"/>
        <family val="3"/>
        <charset val="129"/>
        <scheme val="minor"/>
      </rPr>
      <t>i2^2*</t>
    </r>
    <r>
      <rPr>
        <b/>
        <sz val="14"/>
        <color theme="1"/>
        <rFont val="맑은 고딕"/>
        <family val="3"/>
        <charset val="129"/>
        <scheme val="minor"/>
      </rPr>
      <t>x</t>
    </r>
    <r>
      <rPr>
        <b/>
        <sz val="8"/>
        <color theme="1"/>
        <rFont val="맑은 고딕"/>
        <family val="3"/>
        <charset val="129"/>
        <scheme val="minor"/>
      </rPr>
      <t>i
(x1, x2)</t>
    </r>
    <phoneticPr fontId="1" type="noConversion"/>
  </si>
  <si>
    <t>3rd iteration</t>
    <phoneticPr fontId="1" type="noConversion"/>
  </si>
  <si>
    <t>4th iteration</t>
    <phoneticPr fontId="1" type="noConversion"/>
  </si>
  <si>
    <t>5th iteration</t>
    <phoneticPr fontId="1" type="noConversion"/>
  </si>
  <si>
    <t>p = 2, Squared euclidean distance</t>
    <phoneticPr fontId="1" type="noConversion"/>
  </si>
  <si>
    <t>6th iteration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</si>
</sst>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2" fontId="0" fillId="0" borderId="2" xfId="0" applyNumberFormat="1" applyBorder="1">
      <alignment vertical="center"/>
    </xf>
    <xf numFmtId="2" fontId="0" fillId="0" borderId="5" xfId="0" applyNumberForma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topLeftCell="A10" workbookViewId="0">
      <selection activeCell="E14" sqref="E14"/>
    </sheetView>
  </sheetViews>
  <sheetFormatPr defaultRowHeight="17.399999999999999" x14ac:dyDescent="0.4"/>
  <cols>
    <col min="1" max="1" width="14.3984375" style="1" customWidth="1"/>
    <col min="3" max="3" width="8.5" customWidth="1"/>
    <col min="4" max="4" width="8.59765625" customWidth="1"/>
    <col min="5" max="5" width="12.59765625" bestFit="1" customWidth="1"/>
    <col min="7" max="7" width="8.3984375" customWidth="1"/>
    <col min="8" max="8" width="8.19921875" customWidth="1"/>
    <col min="9" max="9" width="12.59765625" bestFit="1" customWidth="1"/>
  </cols>
  <sheetData>
    <row r="1" spans="1:9" ht="19.2" x14ac:dyDescent="0.4">
      <c r="A1" s="3" t="s">
        <v>10</v>
      </c>
    </row>
    <row r="3" spans="1:9" s="1" customFormat="1" x14ac:dyDescent="0.4">
      <c r="A3" s="6" t="s">
        <v>2</v>
      </c>
      <c r="B3" s="6" t="s">
        <v>0</v>
      </c>
      <c r="C3" s="6" t="s">
        <v>1</v>
      </c>
    </row>
    <row r="4" spans="1:9" x14ac:dyDescent="0.4">
      <c r="A4" s="4" t="s">
        <v>6</v>
      </c>
      <c r="B4" s="5">
        <v>1</v>
      </c>
      <c r="C4" s="5">
        <v>2</v>
      </c>
    </row>
    <row r="5" spans="1:9" x14ac:dyDescent="0.4">
      <c r="A5" s="4" t="s">
        <v>7</v>
      </c>
      <c r="B5" s="5">
        <v>1</v>
      </c>
      <c r="C5" s="5">
        <v>1</v>
      </c>
    </row>
    <row r="6" spans="1:9" x14ac:dyDescent="0.4">
      <c r="A6" s="4" t="s">
        <v>8</v>
      </c>
      <c r="B6" s="5">
        <v>0</v>
      </c>
      <c r="C6" s="5">
        <v>3</v>
      </c>
    </row>
    <row r="7" spans="1:9" x14ac:dyDescent="0.4">
      <c r="A7" s="4" t="s">
        <v>9</v>
      </c>
      <c r="B7" s="5">
        <v>1</v>
      </c>
      <c r="C7" s="5">
        <v>2</v>
      </c>
    </row>
    <row r="9" spans="1:9" x14ac:dyDescent="0.4">
      <c r="A9" s="2" t="s">
        <v>23</v>
      </c>
    </row>
    <row r="10" spans="1:9" x14ac:dyDescent="0.4">
      <c r="A10" s="2"/>
    </row>
    <row r="11" spans="1:9" x14ac:dyDescent="0.4">
      <c r="A11" s="2" t="s">
        <v>17</v>
      </c>
    </row>
    <row r="12" spans="1:9" s="1" customFormat="1" x14ac:dyDescent="0.4">
      <c r="A12" s="17" t="s">
        <v>3</v>
      </c>
      <c r="B12" s="19" t="s">
        <v>4</v>
      </c>
      <c r="C12" s="19"/>
      <c r="D12" s="19"/>
      <c r="E12" s="20"/>
      <c r="F12" s="21" t="s">
        <v>5</v>
      </c>
      <c r="G12" s="19"/>
      <c r="H12" s="19"/>
      <c r="I12" s="19"/>
    </row>
    <row r="13" spans="1:9" s="1" customFormat="1" ht="38.4" x14ac:dyDescent="0.4">
      <c r="A13" s="18"/>
      <c r="B13" s="8" t="s">
        <v>11</v>
      </c>
      <c r="C13" s="22" t="s">
        <v>18</v>
      </c>
      <c r="D13" s="22"/>
      <c r="E13" s="11" t="s">
        <v>12</v>
      </c>
      <c r="F13" s="13" t="s">
        <v>13</v>
      </c>
      <c r="G13" s="22" t="s">
        <v>19</v>
      </c>
      <c r="H13" s="22"/>
      <c r="I13" s="6" t="s">
        <v>14</v>
      </c>
    </row>
    <row r="14" spans="1:9" x14ac:dyDescent="0.4">
      <c r="A14" s="4" t="s">
        <v>6</v>
      </c>
      <c r="B14" s="5">
        <v>0.8</v>
      </c>
      <c r="C14" s="5">
        <f>B14^2*$B$4</f>
        <v>0.64000000000000012</v>
      </c>
      <c r="D14" s="5">
        <f>B14^2*$C$4</f>
        <v>1.2800000000000002</v>
      </c>
      <c r="E14" s="15">
        <f>1/(($B$4-C$18)^2+($C$4-D$18)^2)</f>
        <v>2.4033264033264046</v>
      </c>
      <c r="F14" s="14">
        <v>0.2</v>
      </c>
      <c r="G14" s="5">
        <f>F14^2*$B$4</f>
        <v>4.0000000000000008E-2</v>
      </c>
      <c r="H14" s="5">
        <f>F14^2*$C$4</f>
        <v>8.0000000000000016E-2</v>
      </c>
      <c r="I14" s="7">
        <f>1/((B4-$G$18)^2+(C4-$H$18)^2)</f>
        <v>5.115044247787611</v>
      </c>
    </row>
    <row r="15" spans="1:9" x14ac:dyDescent="0.4">
      <c r="A15" s="4" t="s">
        <v>7</v>
      </c>
      <c r="B15" s="5">
        <v>0.2</v>
      </c>
      <c r="C15" s="5">
        <f>B15^2*$B$5</f>
        <v>4.0000000000000008E-2</v>
      </c>
      <c r="D15" s="5">
        <f>B15^2*$C$5</f>
        <v>4.0000000000000008E-2</v>
      </c>
      <c r="E15" s="15">
        <f>1/(($B$5-C$18)^2+($C$5-D$18)^2)</f>
        <v>0.43507715468573599</v>
      </c>
      <c r="F15" s="14">
        <v>0.8</v>
      </c>
      <c r="G15" s="5">
        <f>F15^2*$B$5</f>
        <v>0.64000000000000012</v>
      </c>
      <c r="H15" s="5">
        <f>F15^2*$C$5</f>
        <v>0.64000000000000012</v>
      </c>
      <c r="I15" s="7">
        <f>1/((B5-$G$18)^2+(C5-$H$18)^2)</f>
        <v>3.193370165745856</v>
      </c>
    </row>
    <row r="16" spans="1:9" x14ac:dyDescent="0.4">
      <c r="A16" s="4" t="s">
        <v>8</v>
      </c>
      <c r="B16" s="5">
        <v>0.8</v>
      </c>
      <c r="C16" s="5">
        <f>B16^2*$B$6</f>
        <v>0</v>
      </c>
      <c r="D16" s="5">
        <f>B16^2*$C$6</f>
        <v>1.9200000000000004</v>
      </c>
      <c r="E16" s="15">
        <f>1/(($B$6-C$18)^2+($C$6-D$18)^2)</f>
        <v>1.6875912408759113</v>
      </c>
      <c r="F16" s="14">
        <v>0.2</v>
      </c>
      <c r="G16" s="5">
        <f>F16^2*$B$6</f>
        <v>0</v>
      </c>
      <c r="H16" s="5">
        <f>F16^2*$C$6</f>
        <v>0.12000000000000002</v>
      </c>
      <c r="I16" s="7">
        <f>1/((B6-$G$18)^2+(C6-$H$18)^2)</f>
        <v>0.33123209169054441</v>
      </c>
    </row>
    <row r="17" spans="1:9" x14ac:dyDescent="0.4">
      <c r="A17" s="4" t="s">
        <v>9</v>
      </c>
      <c r="B17" s="5">
        <v>0.2</v>
      </c>
      <c r="C17" s="5">
        <f>B17^2*$B$7</f>
        <v>4.0000000000000008E-2</v>
      </c>
      <c r="D17" s="5">
        <f>B17^2*$C$7</f>
        <v>8.0000000000000016E-2</v>
      </c>
      <c r="E17" s="15">
        <f>1/(($B$7-C$18)^2+($C$7-D$18)^2)</f>
        <v>2.4033264033264046</v>
      </c>
      <c r="F17" s="14">
        <v>0.8</v>
      </c>
      <c r="G17" s="5">
        <f>F17^2*$B$7</f>
        <v>0.64000000000000012</v>
      </c>
      <c r="H17" s="5">
        <f>F17^2*$C$7</f>
        <v>1.2800000000000002</v>
      </c>
      <c r="I17" s="7">
        <f>1/((B7-$G$18)^2+(C7-$H$18)^2)</f>
        <v>5.115044247787611</v>
      </c>
    </row>
    <row r="18" spans="1:9" ht="34.799999999999997" x14ac:dyDescent="0.4">
      <c r="A18" s="9" t="s">
        <v>15</v>
      </c>
      <c r="B18" s="5"/>
      <c r="C18" s="10">
        <f>SUM(C14:C17)/(B14^2+B15^2+B16^2+B17^2)</f>
        <v>0.52941176470588236</v>
      </c>
      <c r="D18" s="10">
        <f>SUM(D14:D17)/(B14^2+B15^2+B16^2+B17^2)</f>
        <v>2.4411764705882351</v>
      </c>
      <c r="E18" s="12"/>
      <c r="F18" s="14"/>
      <c r="G18" s="10">
        <f>SUM(G14:G17)/(F14^2+F15^2+F16^2+F17^2)</f>
        <v>0.97058823529411764</v>
      </c>
      <c r="H18" s="10">
        <f>SUM(H14:H17)/(F14^2+F15^2+F16^2+F17^2)</f>
        <v>1.5588235294117647</v>
      </c>
      <c r="I18" s="5"/>
    </row>
    <row r="20" spans="1:9" x14ac:dyDescent="0.4">
      <c r="A20" s="2" t="s">
        <v>16</v>
      </c>
    </row>
    <row r="21" spans="1:9" x14ac:dyDescent="0.4">
      <c r="A21" s="17" t="s">
        <v>3</v>
      </c>
      <c r="B21" s="19" t="s">
        <v>4</v>
      </c>
      <c r="C21" s="19"/>
      <c r="D21" s="19"/>
      <c r="E21" s="20"/>
      <c r="F21" s="21" t="s">
        <v>5</v>
      </c>
      <c r="G21" s="19"/>
      <c r="H21" s="19"/>
      <c r="I21" s="19"/>
    </row>
    <row r="22" spans="1:9" ht="38.4" x14ac:dyDescent="0.4">
      <c r="A22" s="18"/>
      <c r="B22" s="8" t="s">
        <v>11</v>
      </c>
      <c r="C22" s="22" t="s">
        <v>18</v>
      </c>
      <c r="D22" s="22"/>
      <c r="E22" s="11" t="s">
        <v>12</v>
      </c>
      <c r="F22" s="13" t="s">
        <v>13</v>
      </c>
      <c r="G22" s="22" t="s">
        <v>19</v>
      </c>
      <c r="H22" s="22"/>
      <c r="I22" s="6" t="s">
        <v>14</v>
      </c>
    </row>
    <row r="23" spans="1:9" x14ac:dyDescent="0.4">
      <c r="A23" s="4" t="s">
        <v>6</v>
      </c>
      <c r="B23" s="7">
        <f>E14/(E14+I14)</f>
        <v>0.31966053748231976</v>
      </c>
      <c r="C23" s="7">
        <f>B23^2*$B$4</f>
        <v>0.10218285922348556</v>
      </c>
      <c r="D23" s="7">
        <f>B23^2*$C$4</f>
        <v>0.20436571844697113</v>
      </c>
      <c r="E23" s="15">
        <f>1/(($B$4-C27)^2+($C$4-D27)^2)</f>
        <v>0.87995385904817935</v>
      </c>
      <c r="F23" s="16">
        <f>I14/(E14+I14)</f>
        <v>0.68033946251768029</v>
      </c>
      <c r="G23" s="7">
        <f>F23^2*$B$4</f>
        <v>0.46286178425884611</v>
      </c>
      <c r="H23" s="7">
        <f>F23^2*$C$4</f>
        <v>0.92572356851769222</v>
      </c>
      <c r="I23" s="7">
        <f>1/((B4-G27)^2+(C4-H27)^2)</f>
        <v>5.3301138507084866</v>
      </c>
    </row>
    <row r="24" spans="1:9" x14ac:dyDescent="0.4">
      <c r="A24" s="4" t="s">
        <v>7</v>
      </c>
      <c r="B24" s="7">
        <f t="shared" ref="B24:B26" si="0">E15/(E15+I15)</f>
        <v>0.11990725405763504</v>
      </c>
      <c r="C24" s="7">
        <f>B24^2*$B$5</f>
        <v>1.4377749575642236E-2</v>
      </c>
      <c r="D24" s="7">
        <f>B24^2*$C$5</f>
        <v>1.4377749575642236E-2</v>
      </c>
      <c r="E24" s="15">
        <f>1/(($B$5-C27)^2+($C$5-D27)^2)</f>
        <v>0.27561361480952601</v>
      </c>
      <c r="F24" s="16">
        <f t="shared" ref="F24:F26" si="1">I15/(E15+I15)</f>
        <v>0.88009274594236497</v>
      </c>
      <c r="G24" s="7">
        <f>F24^2*$B$5</f>
        <v>0.77456324146037214</v>
      </c>
      <c r="H24" s="7">
        <f>F24^2*$C$5</f>
        <v>0.77456324146037214</v>
      </c>
      <c r="I24" s="7">
        <f>1/((B5-G27)^2+(C5-H27)^2)</f>
        <v>3.1066770724726678</v>
      </c>
    </row>
    <row r="25" spans="1:9" x14ac:dyDescent="0.4">
      <c r="A25" s="4" t="s">
        <v>8</v>
      </c>
      <c r="B25" s="7">
        <f t="shared" si="0"/>
        <v>0.83592814371257484</v>
      </c>
      <c r="C25" s="7">
        <f>B25^2*$B$6</f>
        <v>0</v>
      </c>
      <c r="D25" s="7">
        <f>B25^2*$C$6</f>
        <v>2.0963275843522537</v>
      </c>
      <c r="E25" s="15">
        <f>1/(($B$6-C27)^2+($C$6-D27)^2)</f>
        <v>8.237665769110512</v>
      </c>
      <c r="F25" s="16">
        <f t="shared" si="1"/>
        <v>0.16407185628742524</v>
      </c>
      <c r="G25" s="7">
        <f>F25^2*$B$6</f>
        <v>0</v>
      </c>
      <c r="H25" s="7">
        <f>F25^2*$C$6</f>
        <v>8.0758722076804554E-2</v>
      </c>
      <c r="I25" s="7">
        <f>1/((B6-G27)^2+(C6-H27)^2)</f>
        <v>0.33088829577234274</v>
      </c>
    </row>
    <row r="26" spans="1:9" x14ac:dyDescent="0.4">
      <c r="A26" s="4" t="s">
        <v>9</v>
      </c>
      <c r="B26" s="7">
        <f t="shared" si="0"/>
        <v>0.31966053748231976</v>
      </c>
      <c r="C26" s="7">
        <f>B26^2*$B$7</f>
        <v>0.10218285922348556</v>
      </c>
      <c r="D26" s="7">
        <f>B26^2*$C$7</f>
        <v>0.20436571844697113</v>
      </c>
      <c r="E26" s="15">
        <f>1/(($B$7-C27)^2+($C$7-D27)^2)</f>
        <v>0.87995385904817935</v>
      </c>
      <c r="F26" s="16">
        <f t="shared" si="1"/>
        <v>0.68033946251768029</v>
      </c>
      <c r="G26" s="7">
        <f>F26^2*$B$7</f>
        <v>0.46286178425884611</v>
      </c>
      <c r="H26" s="7">
        <f>F26^2*$C$7</f>
        <v>0.92572356851769222</v>
      </c>
      <c r="I26" s="7">
        <f>1/((B7-G27)^2+(C7-H27)^2)</f>
        <v>5.3301138507084866</v>
      </c>
    </row>
    <row r="27" spans="1:9" ht="34.799999999999997" x14ac:dyDescent="0.4">
      <c r="A27" s="9" t="s">
        <v>15</v>
      </c>
      <c r="B27" s="5"/>
      <c r="C27" s="10">
        <f>SUM(C23:C26)/(B23^2+B24^2+B25^2+B26^2)</f>
        <v>0.23840747654675262</v>
      </c>
      <c r="D27" s="10">
        <f>SUM(D23:D26)/(B23^2+B24^2+B25^2+B26^2)</f>
        <v>2.7459222818422129</v>
      </c>
      <c r="E27" s="12"/>
      <c r="F27" s="14"/>
      <c r="G27" s="10">
        <f>SUM(G23:G26)/(F23^2+F24^2+F25^2+F26^2)</f>
        <v>0.9844143848269008</v>
      </c>
      <c r="H27" s="10">
        <f>SUM(H23:H26)/(F23^2+F24^2+F25^2+F26^2)</f>
        <v>1.5671370402755622</v>
      </c>
      <c r="I27" s="5"/>
    </row>
    <row r="29" spans="1:9" x14ac:dyDescent="0.4">
      <c r="A29" s="2" t="s">
        <v>20</v>
      </c>
    </row>
    <row r="30" spans="1:9" x14ac:dyDescent="0.4">
      <c r="A30" s="17" t="s">
        <v>3</v>
      </c>
      <c r="B30" s="19" t="s">
        <v>4</v>
      </c>
      <c r="C30" s="19"/>
      <c r="D30" s="19"/>
      <c r="E30" s="20"/>
      <c r="F30" s="21" t="s">
        <v>5</v>
      </c>
      <c r="G30" s="19"/>
      <c r="H30" s="19"/>
      <c r="I30" s="19"/>
    </row>
    <row r="31" spans="1:9" ht="38.4" x14ac:dyDescent="0.4">
      <c r="A31" s="18"/>
      <c r="B31" s="8" t="s">
        <v>11</v>
      </c>
      <c r="C31" s="22" t="s">
        <v>18</v>
      </c>
      <c r="D31" s="22"/>
      <c r="E31" s="11" t="s">
        <v>12</v>
      </c>
      <c r="F31" s="13" t="s">
        <v>13</v>
      </c>
      <c r="G31" s="22" t="s">
        <v>19</v>
      </c>
      <c r="H31" s="22"/>
      <c r="I31" s="6" t="s">
        <v>14</v>
      </c>
    </row>
    <row r="32" spans="1:9" x14ac:dyDescent="0.4">
      <c r="A32" s="4" t="s">
        <v>6</v>
      </c>
      <c r="B32" s="7">
        <f>E23/(E23+I23)</f>
        <v>0.1416979492293908</v>
      </c>
      <c r="C32" s="7">
        <f>B32^2*$B$4</f>
        <v>2.0078308815815012E-2</v>
      </c>
      <c r="D32" s="7">
        <f>B32^2*$C$4</f>
        <v>4.0156617631630025E-2</v>
      </c>
      <c r="E32" s="15">
        <f>1/(($B$4-C36)^2+($C$4-D36)^2)</f>
        <v>0.55589289519005591</v>
      </c>
      <c r="F32" s="16">
        <f>I23/(E23+I23)</f>
        <v>0.85830205077060917</v>
      </c>
      <c r="G32" s="7">
        <f>F32^2*$B$4</f>
        <v>0.73668241035703341</v>
      </c>
      <c r="H32" s="7">
        <f>F32^2*$C$4</f>
        <v>1.4733648207140668</v>
      </c>
      <c r="I32" s="7">
        <f>1/(($B$4-G36)^2+($C$4-H36)^2)</f>
        <v>7.5790870287800312</v>
      </c>
    </row>
    <row r="33" spans="1:9" x14ac:dyDescent="0.4">
      <c r="A33" s="4" t="s">
        <v>7</v>
      </c>
      <c r="B33" s="7">
        <f t="shared" ref="B33:B35" si="2">E24/(E24+I24)</f>
        <v>8.1487264192242628E-2</v>
      </c>
      <c r="C33" s="7">
        <f>B33^2*$B$5</f>
        <v>6.6401742255363478E-3</v>
      </c>
      <c r="D33" s="7">
        <f>B33^2*$C$5</f>
        <v>6.6401742255363478E-3</v>
      </c>
      <c r="E33" s="15">
        <f>1/(($B$5-C36)^2+($C$5-D36)^2)</f>
        <v>0.21327199927384596</v>
      </c>
      <c r="F33" s="16">
        <f t="shared" ref="F33:F35" si="3">I24/(E24+I24)</f>
        <v>0.91851273580775739</v>
      </c>
      <c r="G33" s="7">
        <f>F33^2*$B$5</f>
        <v>0.84366564584105108</v>
      </c>
      <c r="H33" s="7">
        <f>F33^2*$C$5</f>
        <v>0.84366564584105108</v>
      </c>
      <c r="I33" s="7">
        <f>1/(($B$5-G36)^2+($C$5-H36)^2)</f>
        <v>2.4662938510383787</v>
      </c>
    </row>
    <row r="34" spans="1:9" x14ac:dyDescent="0.4">
      <c r="A34" s="4" t="s">
        <v>8</v>
      </c>
      <c r="B34" s="7">
        <f t="shared" si="2"/>
        <v>0.96138341507017533</v>
      </c>
      <c r="C34" s="7">
        <f>B34^2*$B$6</f>
        <v>0</v>
      </c>
      <c r="D34" s="7">
        <f>B34^2*$C$6</f>
        <v>2.7727742123159791</v>
      </c>
      <c r="E34" s="15">
        <f>1/(($B$6-C36)^2+($C$6-D36)^2)</f>
        <v>186.89070739461857</v>
      </c>
      <c r="F34" s="16">
        <f t="shared" si="3"/>
        <v>3.8616584929824616E-2</v>
      </c>
      <c r="G34" s="7">
        <f>F34^2*$B$6</f>
        <v>0</v>
      </c>
      <c r="H34" s="7">
        <f>F34^2*$C$6</f>
        <v>4.4737218949270725E-3</v>
      </c>
      <c r="I34" s="7">
        <f>1/(($B$6-G36)^2+($C$6-H36)^2)</f>
        <v>0.35000145666929644</v>
      </c>
    </row>
    <row r="35" spans="1:9" x14ac:dyDescent="0.4">
      <c r="A35" s="4" t="s">
        <v>9</v>
      </c>
      <c r="B35" s="7">
        <f t="shared" si="2"/>
        <v>0.1416979492293908</v>
      </c>
      <c r="C35" s="7">
        <f>B35^2*$B$7</f>
        <v>2.0078308815815012E-2</v>
      </c>
      <c r="D35" s="7">
        <f>B35^2*$C$7</f>
        <v>4.0156617631630025E-2</v>
      </c>
      <c r="E35" s="15">
        <f>1/(($B$7-C36)^2+($C$7-D36)^2)</f>
        <v>0.55589289519005591</v>
      </c>
      <c r="F35" s="16">
        <f t="shared" si="3"/>
        <v>0.85830205077060917</v>
      </c>
      <c r="G35" s="7">
        <f>F35^2*$B$7</f>
        <v>0.73668241035703341</v>
      </c>
      <c r="H35" s="7">
        <f>F35^2*$C$7</f>
        <v>1.4733648207140668</v>
      </c>
      <c r="I35" s="7">
        <f>1/(($B$7-$G$36)^2+($C$7-$H$36)^2)</f>
        <v>7.5790870287800312</v>
      </c>
    </row>
    <row r="36" spans="1:9" ht="34.799999999999997" x14ac:dyDescent="0.4">
      <c r="A36" s="9" t="s">
        <v>15</v>
      </c>
      <c r="B36" s="5"/>
      <c r="C36" s="10">
        <f>SUM(C32:C35)/(B32^2+B33^2+B34^2+B35^2)</f>
        <v>4.8191707449425351E-2</v>
      </c>
      <c r="D36" s="10">
        <f>SUM(D32:D35)/(B32^2+B33^2+B34^2+B35^2)</f>
        <v>2.9449701884628636</v>
      </c>
      <c r="E36" s="12"/>
      <c r="F36" s="14"/>
      <c r="G36" s="10">
        <f>SUM(G32:G35)/(F32^2+F33^2+F34^2+F35^2)</f>
        <v>0.99935681403067311</v>
      </c>
      <c r="H36" s="10">
        <f>SUM(H32:H35)/(F32^2+F33^2+F34^2+F35^2)</f>
        <v>1.6367623375710019</v>
      </c>
      <c r="I36" s="5"/>
    </row>
    <row r="38" spans="1:9" x14ac:dyDescent="0.4">
      <c r="A38" s="2" t="s">
        <v>21</v>
      </c>
    </row>
    <row r="39" spans="1:9" x14ac:dyDescent="0.4">
      <c r="A39" s="17" t="s">
        <v>3</v>
      </c>
      <c r="B39" s="19" t="s">
        <v>4</v>
      </c>
      <c r="C39" s="19"/>
      <c r="D39" s="19"/>
      <c r="E39" s="20"/>
      <c r="F39" s="21" t="s">
        <v>5</v>
      </c>
      <c r="G39" s="19"/>
      <c r="H39" s="19"/>
      <c r="I39" s="19"/>
    </row>
    <row r="40" spans="1:9" ht="38.4" x14ac:dyDescent="0.4">
      <c r="A40" s="18"/>
      <c r="B40" s="8" t="s">
        <v>11</v>
      </c>
      <c r="C40" s="22" t="s">
        <v>18</v>
      </c>
      <c r="D40" s="22"/>
      <c r="E40" s="11" t="s">
        <v>12</v>
      </c>
      <c r="F40" s="13" t="s">
        <v>13</v>
      </c>
      <c r="G40" s="22" t="s">
        <v>19</v>
      </c>
      <c r="H40" s="22"/>
      <c r="I40" s="6" t="s">
        <v>14</v>
      </c>
    </row>
    <row r="41" spans="1:9" x14ac:dyDescent="0.4">
      <c r="A41" s="4" t="s">
        <v>6</v>
      </c>
      <c r="B41" s="7">
        <f>E32/(E32+I32)</f>
        <v>6.8333652988139801E-2</v>
      </c>
      <c r="C41" s="7">
        <f>B41^2*$B$4</f>
        <v>4.6694881307035073E-3</v>
      </c>
      <c r="D41" s="7">
        <f>B41^2*$C$4</f>
        <v>9.3389762614070147E-3</v>
      </c>
      <c r="E41" s="15">
        <f>1/(($B$4-C45)^2+($C$4-D45)^2)</f>
        <v>0.51914695309562497</v>
      </c>
      <c r="F41" s="16">
        <f>I32/(E32+I32)</f>
        <v>0.93166634701186013</v>
      </c>
      <c r="G41" s="7">
        <f>F41^2*$B$4</f>
        <v>0.86800218215442382</v>
      </c>
      <c r="H41" s="7">
        <f>F41^2*$C$4</f>
        <v>1.7360043643088476</v>
      </c>
      <c r="I41" s="7">
        <f>1/(($B$4-G45)^2+($C$4-H45)^2)</f>
        <v>9.2978863325093712</v>
      </c>
    </row>
    <row r="42" spans="1:9" x14ac:dyDescent="0.4">
      <c r="A42" s="4" t="s">
        <v>7</v>
      </c>
      <c r="B42" s="7">
        <f t="shared" ref="B42:B44" si="4">E33/(E33+I33)</f>
        <v>7.9591997804045522E-2</v>
      </c>
      <c r="C42" s="7">
        <f>B42^2*$B$5</f>
        <v>6.3348861144391869E-3</v>
      </c>
      <c r="D42" s="7">
        <f>B42^2*$C$5</f>
        <v>6.3348861144391869E-3</v>
      </c>
      <c r="E42" s="15">
        <f>1/(($B$5-C45)^2+($C$5-D45)^2)</f>
        <v>0.20480309599397856</v>
      </c>
      <c r="F42" s="16">
        <f t="shared" ref="F42:F44" si="5">I33/(E33+I33)</f>
        <v>0.92040800219595442</v>
      </c>
      <c r="G42" s="7">
        <f>F42^2*$B$5</f>
        <v>0.84715089050634806</v>
      </c>
      <c r="H42" s="7">
        <f>F42^2*$C$5</f>
        <v>0.84715089050634806</v>
      </c>
      <c r="I42" s="7">
        <f>1/(($B$5-G45)^2+($C$5-H45)^2)</f>
        <v>2.2140991827759842</v>
      </c>
    </row>
    <row r="43" spans="1:9" x14ac:dyDescent="0.4">
      <c r="A43" s="4" t="s">
        <v>8</v>
      </c>
      <c r="B43" s="7">
        <f t="shared" si="4"/>
        <v>0.99813074059152762</v>
      </c>
      <c r="C43" s="7">
        <f>B43^2*$B$6</f>
        <v>0</v>
      </c>
      <c r="D43" s="7">
        <f>B43^2*$C$6</f>
        <v>2.9887949259413742</v>
      </c>
      <c r="E43" s="15">
        <f>1/(($B$6-C45)^2+($C$6-D45)^2)</f>
        <v>1402.6617866593888</v>
      </c>
      <c r="F43" s="16">
        <f t="shared" si="5"/>
        <v>1.8692594084723209E-3</v>
      </c>
      <c r="G43" s="7">
        <f>F43^2*$B$6</f>
        <v>0</v>
      </c>
      <c r="H43" s="7">
        <f>F43^2*$C$6</f>
        <v>1.0482392208486873E-5</v>
      </c>
      <c r="I43" s="7">
        <f>1/(($B$6-G45)^2+($C$6-H45)^2)</f>
        <v>0.36186663898309779</v>
      </c>
    </row>
    <row r="44" spans="1:9" x14ac:dyDescent="0.4">
      <c r="A44" s="4" t="s">
        <v>9</v>
      </c>
      <c r="B44" s="7">
        <f t="shared" si="4"/>
        <v>6.8333652988139801E-2</v>
      </c>
      <c r="C44" s="7">
        <f>B44^2*$B$7</f>
        <v>4.6694881307035073E-3</v>
      </c>
      <c r="D44" s="7">
        <f>B44^2*$C$7</f>
        <v>9.3389762614070147E-3</v>
      </c>
      <c r="E44" s="15">
        <f>1/(($B$7-C45)^2+($C$7-D45)^2)</f>
        <v>0.51914695309562497</v>
      </c>
      <c r="F44" s="16">
        <f t="shared" si="5"/>
        <v>0.93166634701186013</v>
      </c>
      <c r="G44" s="7">
        <f>F44^2*$B$7</f>
        <v>0.86800218215442382</v>
      </c>
      <c r="H44" s="7">
        <f>F44^2*$C$7</f>
        <v>1.7360043643088476</v>
      </c>
      <c r="I44" s="7">
        <f>1/(($B$7-$G$36)^2+($C$7-$H$36)^2)</f>
        <v>7.5790870287800312</v>
      </c>
    </row>
    <row r="45" spans="1:9" ht="34.799999999999997" x14ac:dyDescent="0.4">
      <c r="A45" s="9" t="s">
        <v>15</v>
      </c>
      <c r="B45" s="5"/>
      <c r="C45" s="10">
        <f>SUM(C41:C44)/(B41^2+B42^2+B43^2+B44^2)</f>
        <v>1.5488942406471196E-2</v>
      </c>
      <c r="D45" s="10">
        <f>SUM(D41:D44)/(B41^2+B42^2+B43^2+B44^2)</f>
        <v>2.9782509103608139</v>
      </c>
      <c r="E45" s="12"/>
      <c r="F45" s="14"/>
      <c r="G45" s="10">
        <f>SUM(G41:G44)/(F41^2+F42^2+F43^2+F44^2)</f>
        <v>0.99999864734184929</v>
      </c>
      <c r="H45" s="10">
        <f>SUM(H41:H44)/(F41^2+F42^2+F43^2+F44^2)</f>
        <v>1.6720498123774648</v>
      </c>
      <c r="I45" s="5"/>
    </row>
    <row r="47" spans="1:9" x14ac:dyDescent="0.4">
      <c r="A47" s="2" t="s">
        <v>22</v>
      </c>
    </row>
    <row r="48" spans="1:9" x14ac:dyDescent="0.4">
      <c r="A48" s="17" t="s">
        <v>3</v>
      </c>
      <c r="B48" s="19" t="s">
        <v>4</v>
      </c>
      <c r="C48" s="19"/>
      <c r="D48" s="19"/>
      <c r="E48" s="20"/>
      <c r="F48" s="21" t="s">
        <v>5</v>
      </c>
      <c r="G48" s="19"/>
      <c r="H48" s="19"/>
      <c r="I48" s="19"/>
    </row>
    <row r="49" spans="1:9" ht="38.4" x14ac:dyDescent="0.4">
      <c r="A49" s="18"/>
      <c r="B49" s="8" t="s">
        <v>11</v>
      </c>
      <c r="C49" s="22" t="s">
        <v>18</v>
      </c>
      <c r="D49" s="22"/>
      <c r="E49" s="11" t="s">
        <v>12</v>
      </c>
      <c r="F49" s="13" t="s">
        <v>13</v>
      </c>
      <c r="G49" s="22" t="s">
        <v>19</v>
      </c>
      <c r="H49" s="22"/>
      <c r="I49" s="6" t="s">
        <v>14</v>
      </c>
    </row>
    <row r="50" spans="1:9" x14ac:dyDescent="0.4">
      <c r="A50" s="4" t="s">
        <v>6</v>
      </c>
      <c r="B50" s="7">
        <f>E41/(E41+I41)</f>
        <v>5.2882264732346931E-2</v>
      </c>
      <c r="C50" s="7">
        <f>B50^2*$B$4</f>
        <v>2.7965339232220239E-3</v>
      </c>
      <c r="D50" s="7">
        <f>B50^2*$C$4</f>
        <v>5.5930678464440478E-3</v>
      </c>
      <c r="E50" s="15">
        <f>1/(($B$4-C54)^2+($C$4-D54)^2)</f>
        <v>0.5178822902563931</v>
      </c>
      <c r="F50" s="16">
        <f>I41/(E41+I41)</f>
        <v>0.94711773526765308</v>
      </c>
      <c r="G50" s="7">
        <f>F50^2*$B$4</f>
        <v>0.89703200445852815</v>
      </c>
      <c r="H50" s="7">
        <f>F50^2*$C$4</f>
        <v>1.7940640089170563</v>
      </c>
      <c r="I50" s="7">
        <f>1/(($B$4-G54)^2+($C$4-H54)^2)</f>
        <v>9.7100118621617018</v>
      </c>
    </row>
    <row r="51" spans="1:9" x14ac:dyDescent="0.4">
      <c r="A51" s="4" t="s">
        <v>7</v>
      </c>
      <c r="B51" s="7">
        <f t="shared" ref="B51:B53" si="6">E42/(E42+I42)</f>
        <v>8.4667784139722702E-2</v>
      </c>
      <c r="C51" s="7">
        <f>B51^2*$B$5</f>
        <v>7.1686336711306795E-3</v>
      </c>
      <c r="D51" s="7">
        <f>B51^2*$C$5</f>
        <v>7.1686336711306795E-3</v>
      </c>
      <c r="E51" s="15">
        <f>1/(($B$5-C54)^2+($C$5-D54)^2)</f>
        <v>0.20453987389968403</v>
      </c>
      <c r="F51" s="16">
        <f t="shared" ref="F51:F53" si="7">I42/(E42+I42)</f>
        <v>0.91533221586027724</v>
      </c>
      <c r="G51" s="7">
        <f>F51^2*$B$5</f>
        <v>0.83783306539168523</v>
      </c>
      <c r="H51" s="7">
        <f>F51^2*$C$5</f>
        <v>0.83783306539168523</v>
      </c>
      <c r="I51" s="7">
        <f>1/(($B$5-G54)^2+($C$5-H54)^2)</f>
        <v>2.1684620288452505</v>
      </c>
    </row>
    <row r="52" spans="1:9" x14ac:dyDescent="0.4">
      <c r="A52" s="4" t="s">
        <v>8</v>
      </c>
      <c r="B52" s="7">
        <f t="shared" si="6"/>
        <v>0.99974208087074479</v>
      </c>
      <c r="C52" s="7">
        <f>B52^2*$B$6</f>
        <v>0</v>
      </c>
      <c r="D52" s="7">
        <f>B52^2*$C$6</f>
        <v>2.9984526847913004</v>
      </c>
      <c r="E52" s="15">
        <f>1/(($B$6-C54)^2+($C$6-D54)^2)</f>
        <v>1581.9697711547383</v>
      </c>
      <c r="F52" s="16">
        <f t="shared" si="7"/>
        <v>2.5791912925515157E-4</v>
      </c>
      <c r="G52" s="7">
        <f>F52^2*$B$6</f>
        <v>0</v>
      </c>
      <c r="H52" s="7">
        <f>F52^2*$C$6</f>
        <v>1.9956683170720676E-7</v>
      </c>
      <c r="I52" s="7">
        <f>1/(($B$6-G54)^2+($C$6-H54)^2)</f>
        <v>0.3643230680092614</v>
      </c>
    </row>
    <row r="53" spans="1:9" x14ac:dyDescent="0.4">
      <c r="A53" s="4" t="s">
        <v>9</v>
      </c>
      <c r="B53" s="7">
        <f t="shared" si="6"/>
        <v>6.4106193308011053E-2</v>
      </c>
      <c r="C53" s="7">
        <f>B53^2*$B$7</f>
        <v>4.1096040204440815E-3</v>
      </c>
      <c r="D53" s="7">
        <f>B53^2*$C$7</f>
        <v>8.2192080408881631E-3</v>
      </c>
      <c r="E53" s="15">
        <f>1/(($B$7-C54)^2+($C$7-D54)^2)</f>
        <v>0.5178822902563931</v>
      </c>
      <c r="F53" s="16">
        <f t="shared" si="7"/>
        <v>0.93589380669198885</v>
      </c>
      <c r="G53" s="7">
        <f>F53^2*$B$7</f>
        <v>0.87589721740442184</v>
      </c>
      <c r="H53" s="7">
        <f>F53^2*$C$7</f>
        <v>1.7517944348088437</v>
      </c>
      <c r="I53" s="7">
        <f>1/(($B$7-$G$36)^2+($C$7-$H$36)^2)</f>
        <v>7.5790870287800312</v>
      </c>
    </row>
    <row r="54" spans="1:9" ht="34.799999999999997" x14ac:dyDescent="0.4">
      <c r="A54" s="9" t="s">
        <v>15</v>
      </c>
      <c r="B54" s="5"/>
      <c r="C54" s="10">
        <f>SUM(C50:C53)/(B50^2+B51^2+B52^2+B53^2)</f>
        <v>1.3886484769493548E-2</v>
      </c>
      <c r="D54" s="10">
        <f>SUM(D50:D53)/(B50^2+B51^2+B52^2+B53^2)</f>
        <v>2.9790407807651333</v>
      </c>
      <c r="E54" s="12"/>
      <c r="F54" s="14"/>
      <c r="G54" s="10">
        <f>SUM(G50:G53)/(F50^2+F51^2+F52^2+F53^2)</f>
        <v>0.9999999745199798</v>
      </c>
      <c r="H54" s="10">
        <f>SUM(H50:H53)/(F50^2+F51^2+F52^2+F53^2)</f>
        <v>1.6790849241190642</v>
      </c>
      <c r="I54" s="5"/>
    </row>
    <row r="56" spans="1:9" x14ac:dyDescent="0.4">
      <c r="A56" s="2" t="s">
        <v>24</v>
      </c>
    </row>
    <row r="57" spans="1:9" x14ac:dyDescent="0.4">
      <c r="A57" s="17" t="s">
        <v>3</v>
      </c>
      <c r="B57" s="19" t="s">
        <v>4</v>
      </c>
      <c r="C57" s="19"/>
      <c r="D57" s="19"/>
      <c r="E57" s="20"/>
      <c r="F57" s="21" t="s">
        <v>5</v>
      </c>
      <c r="G57" s="19"/>
      <c r="H57" s="19"/>
      <c r="I57" s="19"/>
    </row>
    <row r="58" spans="1:9" ht="38.4" x14ac:dyDescent="0.4">
      <c r="A58" s="18"/>
      <c r="B58" s="8" t="s">
        <v>11</v>
      </c>
      <c r="C58" s="22" t="s">
        <v>18</v>
      </c>
      <c r="D58" s="22"/>
      <c r="E58" s="11" t="s">
        <v>12</v>
      </c>
      <c r="F58" s="13" t="s">
        <v>13</v>
      </c>
      <c r="G58" s="22" t="s">
        <v>19</v>
      </c>
      <c r="H58" s="22"/>
      <c r="I58" s="6" t="s">
        <v>14</v>
      </c>
    </row>
    <row r="59" spans="1:9" x14ac:dyDescent="0.4">
      <c r="A59" s="4" t="s">
        <v>6</v>
      </c>
      <c r="B59" s="7">
        <f>E50/(E50+I50)</f>
        <v>5.0634302872009533E-2</v>
      </c>
      <c r="C59" s="7">
        <f>B59^2*$B$4</f>
        <v>2.563832627334393E-3</v>
      </c>
      <c r="D59" s="7">
        <f>B59^2*$C$4</f>
        <v>5.1276652546687861E-3</v>
      </c>
      <c r="E59" s="15">
        <f>1/(($B$4-C63)^2+($C$4-D63)^2)</f>
        <v>0.51802612149629879</v>
      </c>
      <c r="F59" s="16">
        <f>I50/(E50+I50)</f>
        <v>0.94936569712799046</v>
      </c>
      <c r="G59" s="7">
        <f>F59^2*$B$4</f>
        <v>0.90129522688331531</v>
      </c>
      <c r="H59" s="7">
        <f>F59^2*$C$4</f>
        <v>1.8025904537666306</v>
      </c>
      <c r="I59" s="7">
        <f>1/(($B$4-G63)^2+($C$4-H63)^2)</f>
        <v>9.7881332419620026</v>
      </c>
    </row>
    <row r="60" spans="1:9" x14ac:dyDescent="0.4">
      <c r="A60" s="4" t="s">
        <v>7</v>
      </c>
      <c r="B60" s="7">
        <f t="shared" ref="B60:B62" si="8">E51/(E51+I51)</f>
        <v>8.6194568012392059E-2</v>
      </c>
      <c r="C60" s="7">
        <f>B60^2*$B$5</f>
        <v>7.4295035548428805E-3</v>
      </c>
      <c r="D60" s="7">
        <f>B60^2*$C$5</f>
        <v>7.4295035548428805E-3</v>
      </c>
      <c r="E60" s="15">
        <f>1/(($B$5-C63)^2+($C$5-D63)^2)</f>
        <v>0.20458451576528178</v>
      </c>
      <c r="F60" s="16">
        <f t="shared" ref="F60:F62" si="9">I51/(E51+I51)</f>
        <v>0.91380543198760789</v>
      </c>
      <c r="G60" s="7">
        <f>F60^2*$B$5</f>
        <v>0.83504036753005861</v>
      </c>
      <c r="H60" s="7">
        <f>F60^2*$C$5</f>
        <v>0.83504036753005861</v>
      </c>
      <c r="I60" s="7">
        <f>1/(($B$5-G63)^2+($C$5-H63)^2)</f>
        <v>2.1602900465446488</v>
      </c>
    </row>
    <row r="61" spans="1:9" x14ac:dyDescent="0.4">
      <c r="A61" s="4" t="s">
        <v>8</v>
      </c>
      <c r="B61" s="7">
        <f t="shared" si="8"/>
        <v>0.99976975591353334</v>
      </c>
      <c r="C61" s="7">
        <f>B61^2*$B$6</f>
        <v>0</v>
      </c>
      <c r="D61" s="7">
        <f>B61^2*$C$6</f>
        <v>2.9986186945182185</v>
      </c>
      <c r="E61" s="15">
        <f>1/(($B$6-C63)^2+($C$6-D63)^2)</f>
        <v>1553.8786448404162</v>
      </c>
      <c r="F61" s="16">
        <f t="shared" si="9"/>
        <v>2.3024408646659362E-4</v>
      </c>
      <c r="G61" s="7">
        <f>F61^2*$B$6</f>
        <v>0</v>
      </c>
      <c r="H61" s="7">
        <f>F61^2*$C$6</f>
        <v>1.5903701805850873E-7</v>
      </c>
      <c r="I61" s="7">
        <f>1/(($B$6-G63)^2+($C$6-H63)^2)</f>
        <v>0.36477336772043734</v>
      </c>
    </row>
    <row r="62" spans="1:9" x14ac:dyDescent="0.4">
      <c r="A62" s="4" t="s">
        <v>9</v>
      </c>
      <c r="B62" s="7">
        <f t="shared" si="8"/>
        <v>6.3960016377834494E-2</v>
      </c>
      <c r="C62" s="7">
        <f>B62^2*$B$7</f>
        <v>4.0908836950528564E-3</v>
      </c>
      <c r="D62" s="7">
        <f>B62^2*$C$7</f>
        <v>8.1817673901057129E-3</v>
      </c>
      <c r="E62" s="15">
        <f>1/(($B$7-C63)^2+($C$7-D63)^2)</f>
        <v>0.51802612149629879</v>
      </c>
      <c r="F62" s="16">
        <f t="shared" si="9"/>
        <v>0.93603998362216556</v>
      </c>
      <c r="G62" s="7">
        <f>F62^2*$B$7</f>
        <v>0.87617085093938396</v>
      </c>
      <c r="H62" s="7">
        <f>F62^2*$C$7</f>
        <v>1.7523417018787679</v>
      </c>
      <c r="I62" s="7">
        <f>1/(($B$7-$G$36)^2+($C$7-$H$36)^2)</f>
        <v>7.5790870287800312</v>
      </c>
    </row>
    <row r="63" spans="1:9" ht="34.799999999999997" x14ac:dyDescent="0.4">
      <c r="A63" s="9" t="s">
        <v>15</v>
      </c>
      <c r="B63" s="5"/>
      <c r="C63" s="10">
        <f>SUM(C59:C62)/(B59^2+B60^2+B61^2+B62^2)</f>
        <v>1.3894918498945294E-2</v>
      </c>
      <c r="D63" s="10">
        <f>SUM(D59:D62)/(B59^2+B60^2+B61^2+B62^2)</f>
        <v>2.9787754354658449</v>
      </c>
      <c r="E63" s="12"/>
      <c r="F63" s="14"/>
      <c r="G63" s="10">
        <f>SUM(G59:G62)/(F59^2+F60^2+F61^2+F62^2)</f>
        <v>0.99999997970824595</v>
      </c>
      <c r="H63" s="10">
        <f>SUM(H59:H62)/(F59^2+F60^2+F61^2+F62^2)</f>
        <v>1.6803681387815546</v>
      </c>
      <c r="I63" s="5"/>
    </row>
  </sheetData>
  <mergeCells count="30">
    <mergeCell ref="A12:A13"/>
    <mergeCell ref="A21:A22"/>
    <mergeCell ref="B21:E21"/>
    <mergeCell ref="F21:I21"/>
    <mergeCell ref="C22:D22"/>
    <mergeCell ref="G22:H22"/>
    <mergeCell ref="C13:D13"/>
    <mergeCell ref="G13:H13"/>
    <mergeCell ref="B12:E12"/>
    <mergeCell ref="F12:I12"/>
    <mergeCell ref="A39:A40"/>
    <mergeCell ref="B39:E39"/>
    <mergeCell ref="F39:I39"/>
    <mergeCell ref="C40:D40"/>
    <mergeCell ref="G40:H40"/>
    <mergeCell ref="A30:A31"/>
    <mergeCell ref="B30:E30"/>
    <mergeCell ref="F30:I30"/>
    <mergeCell ref="C31:D31"/>
    <mergeCell ref="G31:H31"/>
    <mergeCell ref="A57:A58"/>
    <mergeCell ref="B57:E57"/>
    <mergeCell ref="F57:I57"/>
    <mergeCell ref="C58:D58"/>
    <mergeCell ref="G58:H58"/>
    <mergeCell ref="A48:A49"/>
    <mergeCell ref="B48:E48"/>
    <mergeCell ref="F48:I48"/>
    <mergeCell ref="C49:D49"/>
    <mergeCell ref="G49:H4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박헌성</cp:lastModifiedBy>
  <dcterms:created xsi:type="dcterms:W3CDTF">2016-08-15T14:16:59Z</dcterms:created>
  <dcterms:modified xsi:type="dcterms:W3CDTF">2018-12-14T12:51:15Z</dcterms:modified>
</cp:coreProperties>
</file>