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som\Downloads\"/>
    </mc:Choice>
  </mc:AlternateContent>
  <xr:revisionPtr revIDLastSave="0" documentId="13_ncr:1_{5ED554BF-4A20-433E-9744-43DF4A389EDD}" xr6:coauthVersionLast="47" xr6:coauthVersionMax="47" xr10:uidLastSave="{00000000-0000-0000-0000-000000000000}"/>
  <bookViews>
    <workbookView xWindow="2469" yWindow="-180" windowWidth="16457" windowHeight="9549" xr2:uid="{00000000-000D-0000-FFFF-FFFF00000000}"/>
  </bookViews>
  <sheets>
    <sheet name=".....검사....." sheetId="8" r:id="rId1"/>
    <sheet name=".....결과.....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12" l="1"/>
  <c r="O6" i="12"/>
  <c r="V16" i="12" s="1"/>
  <c r="M6" i="12"/>
  <c r="W15" i="12" s="1"/>
  <c r="K6" i="12"/>
  <c r="V15" i="12" s="1"/>
  <c r="I6" i="12"/>
  <c r="G6" i="12"/>
  <c r="V14" i="12" s="1"/>
  <c r="E6" i="12"/>
  <c r="W13" i="12" s="1"/>
  <c r="C6" i="12"/>
  <c r="V13" i="12" s="1"/>
  <c r="W16" i="12"/>
  <c r="W14" i="12"/>
  <c r="G7" i="12" l="1"/>
  <c r="O7" i="12"/>
  <c r="G8" i="12"/>
  <c r="M3" i="12" s="1"/>
  <c r="O8" i="12"/>
  <c r="O3" i="12" s="1"/>
  <c r="E10" i="12"/>
  <c r="I10" i="12"/>
  <c r="M10" i="12"/>
  <c r="Q10" i="12"/>
  <c r="C7" i="12"/>
  <c r="K7" i="12"/>
  <c r="C8" i="12"/>
  <c r="L3" i="12" s="1"/>
  <c r="K8" i="12"/>
  <c r="N3" i="12" s="1"/>
  <c r="C10" i="12"/>
  <c r="G10" i="12"/>
  <c r="K10" i="12"/>
  <c r="O10" i="12"/>
  <c r="B15" i="12" l="1"/>
  <c r="C15" i="12"/>
  <c r="B13" i="12"/>
  <c r="C13" i="12"/>
  <c r="R15" i="12"/>
  <c r="S15" i="12"/>
  <c r="R13" i="12"/>
  <c r="S13" i="12"/>
  <c r="B16" i="12"/>
  <c r="C16" i="12"/>
  <c r="B14" i="12"/>
  <c r="C14" i="12"/>
  <c r="R16" i="12"/>
  <c r="S16" i="12"/>
  <c r="R14" i="12"/>
  <c r="S14" i="12"/>
</calcChain>
</file>

<file path=xl/sharedStrings.xml><?xml version="1.0" encoding="utf-8"?>
<sst xmlns="http://schemas.openxmlformats.org/spreadsheetml/2006/main" count="189" uniqueCount="121">
  <si>
    <t xml:space="preserve">세상은 더 좋아질 거다. 보다 많은 사람들이 </t>
  </si>
  <si>
    <t>나는</t>
  </si>
  <si>
    <t>미리 계획하거나 준비하지 않아도, 여유롭게 지내면서 그때그때 필요한 걸 마련, 충당, 활용할 수 있다.</t>
  </si>
  <si>
    <t>새로운 사람들을 만났을 때</t>
  </si>
  <si>
    <t>세익스피어</t>
  </si>
  <si>
    <t>아인슈타인</t>
  </si>
  <si>
    <t xml:space="preserve">내 주위에서 일어나는 현실적인 일들, 실제 벌어지는 상황을 향해 있다. </t>
  </si>
  <si>
    <t>나는 이렇게 생각한다.</t>
  </si>
  <si>
    <t>회의할 때</t>
  </si>
  <si>
    <t>나는 말하면서 동시에 생각할 수 있다. 사실 무언가에 대해 이야기하는 와중에 더 좋은 생각이 번뜩이기도 한다.</t>
  </si>
  <si>
    <t xml:space="preserve">  </t>
  </si>
  <si>
    <t>나에게 더 자주 일어나는 일은?</t>
  </si>
  <si>
    <t xml:space="preserve">뭔가를 물어보면, 바로바로 대답을 안 해서 답답한 사람들이 있다. </t>
  </si>
  <si>
    <t>나는 실망스럽고 당황스럽다. 누군가가</t>
  </si>
  <si>
    <t>냉정하고 공격적일 때</t>
  </si>
  <si>
    <t>비논리적이고 감정적일 때</t>
  </si>
  <si>
    <t>*</t>
  </si>
  <si>
    <t>내가 더 중요하다고 생각하는 건</t>
    <phoneticPr fontId="2" type="noConversion"/>
  </si>
  <si>
    <t>난 이 사람의 천재성이 더 탐난다. 나에게 하나가 주어진다면 그의 재능을 택하겠다.</t>
    <phoneticPr fontId="2" type="noConversion"/>
  </si>
  <si>
    <t>내가 바라는 미래의 내 모습은 이렇다.</t>
    <phoneticPr fontId="2" type="noConversion"/>
  </si>
  <si>
    <t>사람들의 표정, 눈빛, 말투, 억양 등을 보고 들으면서 그 사람이 말하고자 하는 바를 알아챌 수 있다.</t>
    <phoneticPr fontId="2" type="noConversion"/>
  </si>
  <si>
    <t>나는 상대방과 대화할 때</t>
    <phoneticPr fontId="2" type="noConversion"/>
  </si>
  <si>
    <t>논리적인 분석, 이성적인 사리 판단도 물론 중요하지만, 때와 장소를 불문하고 논리만 내세우는 사람들을 보면 안타깝고 답답하다.</t>
    <phoneticPr fontId="2" type="noConversion"/>
  </si>
  <si>
    <t>결과를 중심으로 과정을 구성한다. 목표한 결과에 이르기 위해 무엇을 해야 하는지에 초점을 맞추고, 필요한 과정을 설계, 작업에 착수한다.</t>
    <phoneticPr fontId="2" type="noConversion"/>
  </si>
  <si>
    <t>과정 자체가 중요하다고 본다. 과정상 다양성과 가능성을 열어 둘 때 더 훌륭한 결과를 얻을 수 있다. 매 단계에 충실한 것 자체가 훌륭한 결과다.</t>
    <phoneticPr fontId="2" type="noConversion"/>
  </si>
  <si>
    <t>나는 이럴 때 파티가 더 즐겁다.</t>
    <phoneticPr fontId="2" type="noConversion"/>
  </si>
  <si>
    <t>지적으로 나를 자극하는 대화가 오갈 때</t>
    <phoneticPr fontId="2" type="noConversion"/>
  </si>
  <si>
    <t xml:space="preserve">자유롭고 딱딱하지 않은 분위기일 때 </t>
    <phoneticPr fontId="2" type="noConversion"/>
  </si>
  <si>
    <t>새로운 상황이 닥치면 자연스럽게 사람들의 반응이 나타난다. 이런 식으로 일을 진행시켜야 다른 사람들도 주어진 상황에 잘 적응할 수 있다.</t>
    <phoneticPr fontId="2" type="noConversion"/>
  </si>
  <si>
    <t>내가 일을 추진할 때 더 선호하는 방식은 이렇다.</t>
    <phoneticPr fontId="2" type="noConversion"/>
  </si>
  <si>
    <t>나는 사람들 사이에서 정확하고 명쾌한 합의를 이끌어낼 수 있다. 그렇게 이끌어낸 합의는 사람들로부터 끝까지 지지를 받을 것이다.</t>
    <phoneticPr fontId="2" type="noConversion"/>
  </si>
  <si>
    <t>내가 너무 말이 많더라고. 대화에 과도하게 적극적으로 참여하더라고.</t>
    <phoneticPr fontId="2" type="noConversion"/>
  </si>
  <si>
    <t>말을 아끼는 건지 할 말이 없는 건지, 내가 너무 말수가 적어 다른 사람들만 계속 얘기하더라고.</t>
    <phoneticPr fontId="2" type="noConversion"/>
  </si>
  <si>
    <t>괴로워하는 친구를 보니 동정심이 인다. 더 이상 그의 잘못을 따져 묻지 않고 부드럽게 상황을 마무리 짓기로 한다.</t>
    <phoneticPr fontId="2" type="noConversion"/>
  </si>
  <si>
    <t>이런 리더는 최악이다.</t>
    <phoneticPr fontId="2" type="noConversion"/>
  </si>
  <si>
    <t>일을 지시하면서도 단호하지 못하고, 작업 방식을 어영부영 설명한다. 팀원들에게 미치는 영향력도 부족하다.</t>
    <phoneticPr fontId="2" type="noConversion"/>
  </si>
  <si>
    <t>누군가가 자신이 생각해 낸 아이디어라며 이를 소개할 때, 나는</t>
    <phoneticPr fontId="2" type="noConversion"/>
  </si>
  <si>
    <t>MBTI 테스트 28 문항</t>
    <phoneticPr fontId="2" type="noConversion"/>
  </si>
  <si>
    <t>다음은 MBTI 약식 테스트지로, 총 28개의 문항으로 짜여져 있다.</t>
    <phoneticPr fontId="2" type="noConversion"/>
  </si>
  <si>
    <t>일을 신속하게 진행시켜 지루할 틈이 없는 분위기</t>
    <phoneticPr fontId="2" type="noConversion"/>
  </si>
  <si>
    <t>묻지마 살인 사건이 일어나는 이유, 사회적 문제점, 근본적인 원인</t>
    <phoneticPr fontId="2" type="noConversion"/>
  </si>
  <si>
    <t>박근혜가 주거 정책으로 들고나온 행복주택이 은행과 중산층, 부유층에 미치는 영향</t>
    <phoneticPr fontId="2" type="noConversion"/>
  </si>
  <si>
    <t>박근혜의 행복주택 정책으로 내가 받을 수 있는 최저리 대출의 연이자율, 내가 소유한 집값에 미치는 영향</t>
    <phoneticPr fontId="2" type="noConversion"/>
  </si>
  <si>
    <t>머리, 이성, 지성을 더 적극 활용한다면</t>
    <phoneticPr fontId="2" type="noConversion"/>
  </si>
  <si>
    <t>마음, 감성, 품성을 더 적극 활용한다면</t>
    <phoneticPr fontId="2" type="noConversion"/>
  </si>
  <si>
    <t>대화에 앞서 사람들에 대한 정보가 주어지거나 사람들의 입장을 미리 파악하고 있으면, 더 생산적인 또는 더 즐거운 대화가 될 것이다.</t>
    <phoneticPr fontId="2" type="noConversion"/>
  </si>
  <si>
    <t>현실적으로 도움이 되는 상식, 현실에서 유용한 에티켓이다.</t>
    <phoneticPr fontId="2" type="noConversion"/>
  </si>
  <si>
    <t>나는 이렇다.</t>
    <phoneticPr fontId="2" type="noConversion"/>
  </si>
  <si>
    <t>심오하고 이해하기 어려운 것들을 이해할 수 있다.</t>
    <phoneticPr fontId="2" type="noConversion"/>
  </si>
  <si>
    <t>내가 다른 사람들에게 다가가면, 사람들은 쉽게 또는 나보다 더 많이 내게 마음을 연다.</t>
    <phoneticPr fontId="2" type="noConversion"/>
  </si>
  <si>
    <t>내 감정과 생각은 나도 모르게</t>
    <phoneticPr fontId="2" type="noConversion"/>
  </si>
  <si>
    <t>정당하고 합리적인 기준이나 원칙에 따른다.</t>
    <phoneticPr fontId="2" type="noConversion"/>
  </si>
  <si>
    <t>개인의 상황에 대한 이해와 서로 간의 믿음을 바탕으로, 훈훈하게 그리고 인간적으로 접근한다.</t>
    <phoneticPr fontId="2" type="noConversion"/>
  </si>
  <si>
    <t>생전 처음 해 보는 새로운 메뉴를 요리할 때</t>
    <phoneticPr fontId="2" type="noConversion"/>
  </si>
  <si>
    <t>레시피를 거의 그대로 따라 한다. 제시된 시간과 순서를 가능한 한 정확히 지키려고 한다.</t>
    <phoneticPr fontId="2" type="noConversion"/>
  </si>
  <si>
    <t>어떤 질문도 통과하거나 '중간' 또는 '둘 다'를 택할 순 없다. 매 질문마다 하나의 보기를 고른다.</t>
    <phoneticPr fontId="2" type="noConversion"/>
  </si>
  <si>
    <t>일에 집중할 충분한 시간적 여유가 주어지는 분위기</t>
    <phoneticPr fontId="2" type="noConversion"/>
  </si>
  <si>
    <t>묻지마 살인 사건의 범인, 그의 직업, 전과, 나이, 결혼 여부, 피해자와의 관계</t>
    <phoneticPr fontId="2" type="noConversion"/>
  </si>
  <si>
    <t>사람들에 대한 사전 정보나 주어진 주제 없이, 일상적인 이야기로 대화를 시작하는 편이 더 자연스럽다. 대화 도중 화젯거리는 계속해서 생겨난다.</t>
    <phoneticPr fontId="2" type="noConversion"/>
  </si>
  <si>
    <t>유망하거나 안정적인 길이 아니더라도, 또다른 미래를 꿈꿀 수 있다는 선택권에 행복한 고민 중이다.</t>
    <phoneticPr fontId="2" type="noConversion"/>
  </si>
  <si>
    <t xml:space="preserve">지금 여기에서 무슨 일이 일어나고 있는지보다 추상적인 관념, 개념, 사상, 사색을 향해 있다. </t>
    <phoneticPr fontId="2" type="noConversion"/>
  </si>
  <si>
    <t>상황에 따라 단계를 뛰어넘기도 하고 순서를 뒤바꾸기도 한다. 요리에 대한 기본적인 상식과 감이 레시피보다 더 중요할 수 있다고 생각한다.</t>
    <phoneticPr fontId="2" type="noConversion"/>
  </si>
  <si>
    <t xml:space="preserve">둘 중 하나를 고르기 어렵다면 요리가 아닌 다른 분야에 대해 생각해 본다. 예를 들어 조립식 가구를 샀다고 치자. </t>
    <phoneticPr fontId="2" type="noConversion"/>
  </si>
  <si>
    <t>이때 ① 설명서를 보고 차근차근 조립하는지 ② 대충 맞는 나사를 끼워 보고 맞춰 보며 조립하는지를 생각해 본다.</t>
    <phoneticPr fontId="2" type="noConversion"/>
  </si>
  <si>
    <t>사람들과 교류할 때</t>
    <phoneticPr fontId="2" type="noConversion"/>
  </si>
  <si>
    <t>일대일 관계도 즐기지만, 몇몇 사람들이 함께 모여 왁자지껄한 자리도 신난다. 사람이 많을수록 분위기가 더 화기애애한 건 사실이다.</t>
    <phoneticPr fontId="2" type="noConversion"/>
  </si>
  <si>
    <t>유쾌하고 활기 넘치는 모임도 즐기지만, 일대일 대화를 더 선호한다. 여럿이 모여도 파장 때 내 옆에 남는 건 결국 한 사람이다.</t>
    <phoneticPr fontId="2" type="noConversion"/>
  </si>
  <si>
    <t xml:space="preserve">그가 사용한 단어의 숨은 의미가 뭔지, 그가 제시한 유일한 사례가 결론적으로 무엇을 상징하는지 짐작할 수 있다. </t>
    <phoneticPr fontId="2" type="noConversion"/>
  </si>
  <si>
    <t>내가 어떤 내용을 설명하거나 설득해야 하는지, 사전에 파악하고 준비할 시간이 필요하다.</t>
    <phoneticPr fontId="2" type="noConversion"/>
  </si>
  <si>
    <r>
      <t xml:space="preserve">사람들과 소통할 때, 누군가가 이렇게 말하면 거슬리거나 무시하게 된다. 더 </t>
    </r>
    <r>
      <rPr>
        <u/>
        <sz val="10"/>
        <color theme="1"/>
        <rFont val="굴림"/>
        <family val="3"/>
        <charset val="129"/>
      </rPr>
      <t>참을 수 없는 것</t>
    </r>
    <r>
      <rPr>
        <sz val="10"/>
        <color theme="1"/>
        <rFont val="굴림"/>
        <family val="2"/>
        <charset val="129"/>
      </rPr>
      <t>은?</t>
    </r>
    <phoneticPr fontId="2" type="noConversion"/>
  </si>
  <si>
    <r>
      <t xml:space="preserve">학창 시절, 이런 선생님은 영 </t>
    </r>
    <r>
      <rPr>
        <u/>
        <sz val="10"/>
        <color theme="1"/>
        <rFont val="굴림"/>
        <family val="3"/>
        <charset val="129"/>
      </rPr>
      <t>별로</t>
    </r>
    <r>
      <rPr>
        <sz val="10"/>
        <color theme="1"/>
        <rFont val="굴림"/>
        <family val="2"/>
        <charset val="129"/>
      </rPr>
      <t>였다.</t>
    </r>
    <phoneticPr fontId="2" type="noConversion"/>
  </si>
  <si>
    <t>인생의 의미나 대학의 사회적 역할 등 수업 내용과 관련 없는 생뚱맞은 얘길 꺼낸다거나 이에 대한 학생들의 생각을 물어보는 선생님</t>
    <phoneticPr fontId="2" type="noConversion"/>
  </si>
  <si>
    <t>교과서 범위 밖의 엉뚱한 질문, 독특한 발상, 남다른 의견이나 방식 등에는 대꾸할 가치가 없다고 생각하는 선생님</t>
    <phoneticPr fontId="2" type="noConversion"/>
  </si>
  <si>
    <t>나는 어떤 일에 대한 책임이 일부 내 친구에게 있다고 본다. 그런데 친구는 책임이 있든 없든 그렇게 생각한 나 때문에 속상해하고 있다고 한다. 나는</t>
    <phoneticPr fontId="2" type="noConversion"/>
  </si>
  <si>
    <t>독창적이고 기발한 아이디어인지를 가장 먼저 본다. 평소 나의 생각을 한 단계 발전시키는 데 도움이 될 만한 얘기라면 더 흥미롭다.</t>
    <phoneticPr fontId="2" type="noConversion"/>
  </si>
  <si>
    <t>다같이 함께하는 분위기에서</t>
    <phoneticPr fontId="2" type="noConversion"/>
  </si>
  <si>
    <t xml:space="preserve">- 끝 - </t>
    <phoneticPr fontId="2" type="noConversion"/>
  </si>
  <si>
    <t>E</t>
    <phoneticPr fontId="2" type="noConversion"/>
  </si>
  <si>
    <t>I</t>
    <phoneticPr fontId="2" type="noConversion"/>
  </si>
  <si>
    <t>N</t>
    <phoneticPr fontId="2" type="noConversion"/>
  </si>
  <si>
    <t>S</t>
    <phoneticPr fontId="2" type="noConversion"/>
  </si>
  <si>
    <t>T</t>
    <phoneticPr fontId="2" type="noConversion"/>
  </si>
  <si>
    <t>F</t>
    <phoneticPr fontId="2" type="noConversion"/>
  </si>
  <si>
    <t>P</t>
    <phoneticPr fontId="2" type="noConversion"/>
  </si>
  <si>
    <t>J</t>
    <phoneticPr fontId="2" type="noConversion"/>
  </si>
  <si>
    <t>외향</t>
    <phoneticPr fontId="2" type="noConversion"/>
  </si>
  <si>
    <t>내향</t>
    <phoneticPr fontId="2" type="noConversion"/>
  </si>
  <si>
    <t>직관</t>
    <phoneticPr fontId="2" type="noConversion"/>
  </si>
  <si>
    <t>감각</t>
    <phoneticPr fontId="2" type="noConversion"/>
  </si>
  <si>
    <t>사고</t>
    <phoneticPr fontId="2" type="noConversion"/>
  </si>
  <si>
    <t>감정</t>
    <phoneticPr fontId="2" type="noConversion"/>
  </si>
  <si>
    <t>인식</t>
    <phoneticPr fontId="2" type="noConversion"/>
  </si>
  <si>
    <t>판단</t>
    <phoneticPr fontId="2" type="noConversion"/>
  </si>
  <si>
    <r>
      <t xml:space="preserve">4쌍의 지표 구분 </t>
    </r>
    <r>
      <rPr>
        <vertAlign val="superscript"/>
        <sz val="10"/>
        <rFont val="굴림"/>
        <family val="3"/>
        <charset val="129"/>
      </rPr>
      <t>Link</t>
    </r>
    <phoneticPr fontId="2" type="noConversion"/>
  </si>
  <si>
    <r>
      <t xml:space="preserve">심리유형별 유명인 </t>
    </r>
    <r>
      <rPr>
        <vertAlign val="superscript"/>
        <sz val="10"/>
        <rFont val="굴림"/>
        <family val="3"/>
        <charset val="129"/>
      </rPr>
      <t>Link</t>
    </r>
    <phoneticPr fontId="2" type="noConversion"/>
  </si>
  <si>
    <t>당신의 MBTI 심리 유형은</t>
    <phoneticPr fontId="2" type="noConversion"/>
  </si>
  <si>
    <t>입니다.</t>
    <phoneticPr fontId="2" type="noConversion"/>
  </si>
  <si>
    <r>
      <t xml:space="preserve">나에게 맞는 직업 </t>
    </r>
    <r>
      <rPr>
        <vertAlign val="superscript"/>
        <sz val="10"/>
        <rFont val="굴림"/>
        <family val="3"/>
        <charset val="129"/>
      </rPr>
      <t>Link</t>
    </r>
    <phoneticPr fontId="2" type="noConversion"/>
  </si>
  <si>
    <r>
      <t xml:space="preserve">MBTI 관련 카테고리 </t>
    </r>
    <r>
      <rPr>
        <vertAlign val="superscript"/>
        <sz val="10"/>
        <rFont val="굴림"/>
        <family val="3"/>
        <charset val="129"/>
      </rPr>
      <t>Link</t>
    </r>
    <phoneticPr fontId="2" type="noConversion"/>
  </si>
  <si>
    <t>차후 스케줄과 단계별로 필요한 것들을 미리 알아 두면, 일을 더 잘 해낼 수 있다.</t>
    <phoneticPr fontId="2" type="noConversion"/>
  </si>
  <si>
    <t>작업 시스템이나 정치 경제 체제 등에 대해 보다 발전적이고 이상적인 방향을 모색하는 것이다.</t>
    <phoneticPr fontId="2" type="noConversion"/>
  </si>
  <si>
    <t>해당 시점에 내가 할 수 있는, 목표에 맞는 하나의 실행 단계를 수행 중이다.</t>
    <phoneticPr fontId="2" type="noConversion"/>
  </si>
  <si>
    <t>갈등 및 분쟁을 해결하고자 할 때, 나는 주로</t>
    <phoneticPr fontId="2" type="noConversion"/>
  </si>
  <si>
    <t>감정은 비이성적이고 시비를 가릴 수 없어서, 진실 또는 진리를 왜곡하곤 한다. 일을 그르치는 건 감정이 앞서는 사람들 때문인 경우가 많다.</t>
    <phoneticPr fontId="2" type="noConversion"/>
  </si>
  <si>
    <t>다른 사람들이 불쾌해할 수 있는 예를 들면서도 주위의 반감을 신경 쓰지 않거나,  자신의 감정을 철저히 배제해 공감할 수 없는 얘길 하는 경우</t>
    <phoneticPr fontId="2" type="noConversion"/>
  </si>
  <si>
    <t>논리적으로 타당하지 않은 얘길 한다거나 사건을 주관적으로 해석하는 경우</t>
    <phoneticPr fontId="2" type="noConversion"/>
  </si>
  <si>
    <t>친구가 어느 정도 감정을 추스리고 나면, '어떤 부분에 대한 책임이 왜 그에게 있는지'를 알려 줘야 한다. 눈을 질끈 감고 때를 기다린다.</t>
    <phoneticPr fontId="2" type="noConversion"/>
  </si>
  <si>
    <t>융통성이 전혀 없고, 항상 딱딱한 말투로 일 얘기밖에 할 줄 모른다.</t>
    <phoneticPr fontId="2" type="noConversion"/>
  </si>
  <si>
    <t>아이디어의 실현 가능성을 가장 먼저 본다. 그렇지 않은 아이디어를 들으면 '여기가 미국인 줄 아냐?'고 되묻고 싶어진다.</t>
    <phoneticPr fontId="2" type="noConversion"/>
  </si>
  <si>
    <t>누군가 개인 행동을 하려고 하면, 내키지 않더라도 일단은 무리에 동참하는 게 좋다고 생각한다.</t>
    <phoneticPr fontId="2" type="noConversion"/>
  </si>
  <si>
    <t>중요한 건 같은 뜻을 가지고 있는지의 여부다. 자발성 없는 억지 참여는 아무런 의미가 없다고 본다.</t>
    <phoneticPr fontId="2" type="noConversion"/>
  </si>
  <si>
    <t>어떤 사람은 뭘 물어봐 놓고도 내가 잠시 할 말을 생각하는 그새를 못 참고 또다른 걸 묻거나 자기 얘길 시작한다.</t>
    <phoneticPr fontId="2" type="noConversion"/>
  </si>
  <si>
    <t>모임 이후, 사람들은 나에 대해 이런 말을 했을지도 모른다.</t>
    <phoneticPr fontId="2" type="noConversion"/>
  </si>
  <si>
    <r>
      <t xml:space="preserve">문항별로 주어진 두 가지 보기 중, 요즘이 아닌 </t>
    </r>
    <r>
      <rPr>
        <u/>
        <sz val="10"/>
        <rFont val="굴림"/>
        <family val="3"/>
        <charset val="129"/>
      </rPr>
      <t>본래 본인의 성향에 해당하는 진술</t>
    </r>
    <r>
      <rPr>
        <sz val="10"/>
        <rFont val="굴림"/>
        <family val="3"/>
        <charset val="129"/>
      </rPr>
      <t xml:space="preserve">이나 </t>
    </r>
    <r>
      <rPr>
        <u/>
        <sz val="10"/>
        <rFont val="굴림"/>
        <family val="3"/>
        <charset val="129"/>
      </rPr>
      <t>편하고 자연스러운 쪽</t>
    </r>
    <r>
      <rPr>
        <sz val="10"/>
        <rFont val="굴림"/>
        <family val="3"/>
        <charset val="129"/>
      </rPr>
      <t>을 택한다.</t>
    </r>
    <phoneticPr fontId="2" type="noConversion"/>
  </si>
  <si>
    <t>밑줄 위에 임의의 문자나 기호를 입력해 선택한 보기 앞에 표시한다. 붉은색 시트에서 결과를 확인한다.</t>
    <phoneticPr fontId="2" type="noConversion"/>
  </si>
  <si>
    <t>나는 이런 직장, 이런 작업 환경에서 일할 때 더 능률이 오른다.</t>
    <phoneticPr fontId="2" type="noConversion"/>
  </si>
  <si>
    <t xml:space="preserve"> (E vs I)</t>
    <phoneticPr fontId="2" type="noConversion"/>
  </si>
  <si>
    <t xml:space="preserve">(T vs F) </t>
    <phoneticPr fontId="2" type="noConversion"/>
  </si>
  <si>
    <t>(P vs J)</t>
    <phoneticPr fontId="2" type="noConversion"/>
  </si>
  <si>
    <t xml:space="preserve">(N vs S) </t>
    <phoneticPr fontId="2" type="noConversion"/>
  </si>
  <si>
    <t>나는 더 관심이 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</si>
</sst>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#,##0_);\(#,##0\)"/>
  </numFmts>
  <fonts count="44" x14ac:knownFonts="1">
    <font>
      <sz val="10"/>
      <color theme="1"/>
      <name val="굴림"/>
      <family val="2"/>
      <charset val="129"/>
    </font>
    <font>
      <sz val="10"/>
      <color theme="0" tint="-0.34998626667073579"/>
      <name val="Verdana"/>
      <family val="2"/>
    </font>
    <font>
      <sz val="8"/>
      <name val="굴림"/>
      <family val="2"/>
      <charset val="129"/>
    </font>
    <font>
      <sz val="10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돋움"/>
      <family val="2"/>
      <charset val="129"/>
    </font>
    <font>
      <sz val="11"/>
      <name val="돋움"/>
      <family val="3"/>
      <charset val="129"/>
    </font>
    <font>
      <sz val="9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0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sz val="10"/>
      <color theme="0" tint="-0.499984740745262"/>
      <name val="굴림"/>
      <family val="3"/>
      <charset val="129"/>
    </font>
    <font>
      <sz val="10"/>
      <name val="굴림"/>
      <family val="3"/>
      <charset val="129"/>
    </font>
    <font>
      <u/>
      <sz val="10"/>
      <color theme="1"/>
      <name val="굴림"/>
      <family val="3"/>
      <charset val="129"/>
    </font>
    <font>
      <sz val="10"/>
      <name val="Verdana"/>
      <family val="2"/>
    </font>
    <font>
      <b/>
      <sz val="10"/>
      <name val="Verdana"/>
      <family val="2"/>
    </font>
    <font>
      <u/>
      <sz val="10"/>
      <color theme="10"/>
      <name val="굴림"/>
      <family val="3"/>
      <charset val="129"/>
    </font>
    <font>
      <vertAlign val="superscript"/>
      <sz val="10"/>
      <name val="굴림"/>
      <family val="3"/>
      <charset val="129"/>
    </font>
    <font>
      <sz val="10"/>
      <color theme="0" tint="-4.9989318521683403E-2"/>
      <name val="굴림"/>
      <family val="3"/>
      <charset val="129"/>
    </font>
    <font>
      <sz val="10"/>
      <name val="맑은 고딕"/>
      <family val="3"/>
      <charset val="129"/>
      <scheme val="minor"/>
    </font>
    <font>
      <sz val="16"/>
      <name val="Verdana"/>
      <family val="2"/>
    </font>
    <font>
      <b/>
      <sz val="10"/>
      <color rgb="FF009999"/>
      <name val="굴림"/>
      <family val="3"/>
      <charset val="129"/>
    </font>
    <font>
      <b/>
      <sz val="10"/>
      <name val="굴림"/>
      <family val="3"/>
      <charset val="129"/>
    </font>
    <font>
      <sz val="12"/>
      <name val="Verdana"/>
      <family val="2"/>
    </font>
    <font>
      <b/>
      <sz val="14"/>
      <name val="바탕"/>
      <family val="1"/>
      <charset val="129"/>
    </font>
    <font>
      <sz val="14"/>
      <name val="Verdana"/>
      <family val="2"/>
    </font>
    <font>
      <sz val="8"/>
      <color rgb="FF6699FF"/>
      <name val="굴림"/>
      <family val="3"/>
      <charset val="129"/>
    </font>
    <font>
      <b/>
      <sz val="10"/>
      <color rgb="FF6699FF"/>
      <name val="맑은 고딕"/>
      <family val="3"/>
      <charset val="129"/>
      <scheme val="minor"/>
    </font>
    <font>
      <b/>
      <sz val="10"/>
      <color rgb="FF333399"/>
      <name val="맑은 고딕"/>
      <family val="3"/>
      <charset val="129"/>
      <scheme val="minor"/>
    </font>
    <font>
      <sz val="8"/>
      <color rgb="FF333399"/>
      <name val="굴림"/>
      <family val="3"/>
      <charset val="129"/>
    </font>
    <font>
      <sz val="8"/>
      <color theme="8" tint="-0.249977111117893"/>
      <name val="굴림"/>
      <family val="3"/>
      <charset val="129"/>
    </font>
    <font>
      <b/>
      <sz val="10"/>
      <color theme="8" tint="-0.249977111117893"/>
      <name val="맑은 고딕"/>
      <family val="3"/>
      <charset val="129"/>
      <scheme val="minor"/>
    </font>
    <font>
      <b/>
      <sz val="10"/>
      <color rgb="FF669900"/>
      <name val="맑은 고딕"/>
      <family val="3"/>
      <charset val="129"/>
      <scheme val="minor"/>
    </font>
    <font>
      <sz val="8"/>
      <color rgb="FF669900"/>
      <name val="굴림"/>
      <family val="3"/>
      <charset val="129"/>
    </font>
    <font>
      <sz val="8"/>
      <color rgb="FFFF6600"/>
      <name val="굴림"/>
      <family val="3"/>
      <charset val="129"/>
    </font>
    <font>
      <b/>
      <sz val="10"/>
      <color rgb="FFFF6600"/>
      <name val="맑은 고딕"/>
      <family val="3"/>
      <charset val="129"/>
      <scheme val="minor"/>
    </font>
    <font>
      <b/>
      <sz val="10"/>
      <color rgb="FFFCB504"/>
      <name val="맑은 고딕"/>
      <family val="3"/>
      <charset val="129"/>
      <scheme val="minor"/>
    </font>
    <font>
      <sz val="8"/>
      <color rgb="FFFCB504"/>
      <name val="굴림"/>
      <family val="3"/>
      <charset val="129"/>
    </font>
    <font>
      <sz val="8"/>
      <color rgb="FF6600CC"/>
      <name val="굴림"/>
      <family val="3"/>
      <charset val="129"/>
    </font>
    <font>
      <b/>
      <sz val="10"/>
      <color rgb="FF6600CC"/>
      <name val="맑은 고딕"/>
      <family val="3"/>
      <charset val="129"/>
      <scheme val="minor"/>
    </font>
    <font>
      <b/>
      <sz val="10"/>
      <color rgb="FFCC00FF"/>
      <name val="맑은 고딕"/>
      <family val="3"/>
      <charset val="129"/>
      <scheme val="minor"/>
    </font>
    <font>
      <sz val="8"/>
      <color rgb="FFCC00FF"/>
      <name val="굴림"/>
      <family val="3"/>
      <charset val="129"/>
    </font>
    <font>
      <u/>
      <sz val="10"/>
      <name val="굴림"/>
      <family val="3"/>
      <charset val="129"/>
    </font>
    <font>
      <b/>
      <sz val="10"/>
      <color rgb="FFFF0000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14996795556505021"/>
      </left>
      <right/>
      <top style="double">
        <color theme="0" tint="-0.14996795556505021"/>
      </top>
      <bottom/>
      <diagonal/>
    </border>
    <border>
      <left/>
      <right/>
      <top style="double">
        <color theme="0" tint="-0.14996795556505021"/>
      </top>
      <bottom/>
      <diagonal/>
    </border>
    <border>
      <left/>
      <right style="double">
        <color theme="0" tint="-0.14996795556505021"/>
      </right>
      <top style="double">
        <color theme="0" tint="-0.14996795556505021"/>
      </top>
      <bottom/>
      <diagonal/>
    </border>
    <border>
      <left style="double">
        <color theme="0" tint="-0.14996795556505021"/>
      </left>
      <right/>
      <top/>
      <bottom/>
      <diagonal/>
    </border>
    <border>
      <left/>
      <right style="double">
        <color theme="0" tint="-0.14996795556505021"/>
      </right>
      <top/>
      <bottom/>
      <diagonal/>
    </border>
    <border>
      <left style="double">
        <color theme="0" tint="-0.14996795556505021"/>
      </left>
      <right/>
      <top/>
      <bottom style="double">
        <color theme="0" tint="-0.14996795556505021"/>
      </bottom>
      <diagonal/>
    </border>
    <border>
      <left/>
      <right/>
      <top/>
      <bottom style="double">
        <color theme="0" tint="-0.14996795556505021"/>
      </bottom>
      <diagonal/>
    </border>
    <border>
      <left/>
      <right style="double">
        <color theme="0" tint="-0.14996795556505021"/>
      </right>
      <top/>
      <bottom style="double">
        <color theme="0" tint="-0.14996795556505021"/>
      </bottom>
      <diagonal/>
    </border>
    <border>
      <left/>
      <right style="double">
        <color theme="0" tint="-0.14993743705557422"/>
      </right>
      <top/>
      <bottom style="double">
        <color theme="0" tint="-0.14993743705557422"/>
      </bottom>
      <diagonal/>
    </border>
    <border>
      <left/>
      <right/>
      <top/>
      <bottom style="double">
        <color theme="0" tint="-0.14993743705557422"/>
      </bottom>
      <diagonal/>
    </border>
    <border>
      <left style="double">
        <color theme="0" tint="-0.14993743705557422"/>
      </left>
      <right/>
      <top/>
      <bottom style="double">
        <color theme="0" tint="-0.14993743705557422"/>
      </bottom>
      <diagonal/>
    </border>
    <border>
      <left/>
      <right style="double">
        <color theme="0" tint="-0.14993743705557422"/>
      </right>
      <top/>
      <bottom/>
      <diagonal/>
    </border>
    <border>
      <left style="double">
        <color theme="0" tint="-0.14993743705557422"/>
      </left>
      <right/>
      <top/>
      <bottom/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/>
      <bottom style="thick">
        <color theme="0" tint="-0.14996795556505021"/>
      </bottom>
      <diagonal/>
    </border>
    <border>
      <left/>
      <right style="double">
        <color theme="0" tint="-0.14993743705557422"/>
      </right>
      <top style="double">
        <color theme="0" tint="-0.14993743705557422"/>
      </top>
      <bottom/>
      <diagonal/>
    </border>
    <border>
      <left/>
      <right/>
      <top style="double">
        <color theme="0" tint="-0.14993743705557422"/>
      </top>
      <bottom/>
      <diagonal/>
    </border>
    <border>
      <left style="double">
        <color theme="0" tint="-0.14993743705557422"/>
      </left>
      <right/>
      <top style="double">
        <color theme="0" tint="-0.14993743705557422"/>
      </top>
      <bottom/>
      <diagonal/>
    </border>
  </borders>
  <cellStyleXfs count="1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1" fillId="0" borderId="8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/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center" vertical="center"/>
    </xf>
    <xf numFmtId="176" fontId="18" fillId="0" borderId="0" xfId="0" applyNumberFormat="1" applyFont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</xf>
    <xf numFmtId="0" fontId="12" fillId="0" borderId="14" xfId="0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vertical="center"/>
    </xf>
    <xf numFmtId="0" fontId="21" fillId="0" borderId="14" xfId="0" applyFont="1" applyBorder="1" applyAlignment="1" applyProtection="1">
      <alignment vertical="center"/>
    </xf>
    <xf numFmtId="0" fontId="22" fillId="0" borderId="0" xfId="0" applyFont="1" applyBorder="1" applyAlignment="1" applyProtection="1">
      <alignment vertical="center"/>
    </xf>
    <xf numFmtId="0" fontId="23" fillId="0" borderId="0" xfId="0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center" vertical="center"/>
    </xf>
    <xf numFmtId="0" fontId="25" fillId="0" borderId="25" xfId="0" applyFont="1" applyFill="1" applyBorder="1" applyAlignment="1" applyProtection="1">
      <alignment horizontal="center" vertical="center"/>
    </xf>
    <xf numFmtId="0" fontId="12" fillId="0" borderId="26" xfId="0" applyFont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left" vertical="center" indent="1"/>
    </xf>
    <xf numFmtId="0" fontId="12" fillId="0" borderId="28" xfId="0" applyFont="1" applyBorder="1" applyAlignment="1" applyProtection="1">
      <alignment horizontal="center" vertical="center"/>
    </xf>
    <xf numFmtId="0" fontId="26" fillId="0" borderId="15" xfId="0" applyFont="1" applyBorder="1" applyAlignment="1" applyProtection="1">
      <alignment horizontal="right" vertical="center"/>
    </xf>
    <xf numFmtId="0" fontId="27" fillId="0" borderId="0" xfId="0" applyFont="1" applyBorder="1" applyAlignment="1" applyProtection="1">
      <alignment horizontal="center" vertical="center"/>
    </xf>
    <xf numFmtId="0" fontId="28" fillId="0" borderId="0" xfId="0" applyFont="1" applyBorder="1" applyAlignment="1" applyProtection="1">
      <alignment horizontal="center" vertical="center"/>
    </xf>
    <xf numFmtId="0" fontId="29" fillId="0" borderId="14" xfId="0" applyFont="1" applyBorder="1" applyAlignment="1" applyProtection="1">
      <alignment horizontal="left" vertical="center"/>
    </xf>
    <xf numFmtId="0" fontId="30" fillId="0" borderId="15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center" vertical="center"/>
    </xf>
    <xf numFmtId="0" fontId="32" fillId="0" borderId="0" xfId="0" applyFont="1" applyBorder="1" applyAlignment="1" applyProtection="1">
      <alignment horizontal="center" vertical="center"/>
    </xf>
    <xf numFmtId="0" fontId="33" fillId="0" borderId="14" xfId="0" applyFont="1" applyBorder="1" applyAlignment="1" applyProtection="1">
      <alignment horizontal="left" vertical="center"/>
    </xf>
    <xf numFmtId="0" fontId="34" fillId="0" borderId="15" xfId="0" applyFont="1" applyBorder="1" applyAlignment="1" applyProtection="1">
      <alignment horizontal="right" vertical="center"/>
    </xf>
    <xf numFmtId="0" fontId="35" fillId="0" borderId="0" xfId="0" applyFont="1" applyBorder="1" applyAlignment="1" applyProtection="1">
      <alignment horizontal="center" vertical="center"/>
    </xf>
    <xf numFmtId="0" fontId="36" fillId="0" borderId="0" xfId="0" applyFont="1" applyBorder="1" applyAlignment="1" applyProtection="1">
      <alignment horizontal="center" vertical="center"/>
    </xf>
    <xf numFmtId="0" fontId="37" fillId="0" borderId="14" xfId="0" applyFont="1" applyBorder="1" applyAlignment="1" applyProtection="1">
      <alignment horizontal="left" vertical="center"/>
    </xf>
    <xf numFmtId="0" fontId="38" fillId="0" borderId="15" xfId="0" applyFont="1" applyBorder="1" applyAlignment="1" applyProtection="1">
      <alignment horizontal="right" vertical="center"/>
    </xf>
    <xf numFmtId="0" fontId="39" fillId="0" borderId="0" xfId="0" applyFont="1" applyBorder="1" applyAlignment="1" applyProtection="1">
      <alignment horizontal="center" vertical="center"/>
    </xf>
    <xf numFmtId="0" fontId="40" fillId="0" borderId="0" xfId="0" applyFont="1" applyBorder="1" applyAlignment="1" applyProtection="1">
      <alignment horizontal="center" vertical="center"/>
    </xf>
    <xf numFmtId="0" fontId="41" fillId="0" borderId="14" xfId="0" applyFont="1" applyBorder="1" applyAlignment="1" applyProtection="1">
      <alignment horizontal="left" vertical="center"/>
    </xf>
    <xf numFmtId="0" fontId="0" fillId="0" borderId="0" xfId="0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0" fontId="24" fillId="0" borderId="0" xfId="0" applyFont="1" applyBorder="1" applyAlignment="1" applyProtection="1">
      <alignment horizontal="center" vertical="center"/>
    </xf>
    <xf numFmtId="0" fontId="14" fillId="0" borderId="24" xfId="0" applyFont="1" applyFill="1" applyBorder="1" applyAlignment="1" applyProtection="1">
      <alignment horizontal="center" vertical="center"/>
    </xf>
    <xf numFmtId="0" fontId="14" fillId="0" borderId="23" xfId="0" applyFont="1" applyFill="1" applyBorder="1" applyAlignment="1" applyProtection="1">
      <alignment horizontal="center" vertical="center"/>
    </xf>
    <xf numFmtId="0" fontId="14" fillId="0" borderId="22" xfId="0" applyFont="1" applyFill="1" applyBorder="1" applyAlignment="1" applyProtection="1">
      <alignment horizontal="center" vertical="center"/>
    </xf>
    <xf numFmtId="0" fontId="14" fillId="0" borderId="21" xfId="0" applyFont="1" applyFill="1" applyBorder="1" applyAlignment="1" applyProtection="1">
      <alignment horizontal="center" vertical="center"/>
    </xf>
    <xf numFmtId="0" fontId="14" fillId="0" borderId="20" xfId="0" applyFont="1" applyFill="1" applyBorder="1" applyAlignment="1" applyProtection="1">
      <alignment horizontal="center" vertical="center"/>
    </xf>
    <xf numFmtId="0" fontId="14" fillId="0" borderId="19" xfId="0" applyFont="1" applyFill="1" applyBorder="1" applyAlignment="1" applyProtection="1">
      <alignment horizontal="center" vertical="center"/>
    </xf>
    <xf numFmtId="0" fontId="20" fillId="0" borderId="21" xfId="0" applyFont="1" applyFill="1" applyBorder="1" applyAlignment="1" applyProtection="1">
      <alignment horizontal="center" vertical="center"/>
    </xf>
    <xf numFmtId="0" fontId="20" fillId="0" borderId="20" xfId="0" applyFont="1" applyFill="1" applyBorder="1" applyAlignment="1" applyProtection="1">
      <alignment horizontal="center" vertical="center"/>
    </xf>
    <xf numFmtId="0" fontId="20" fillId="0" borderId="19" xfId="0" applyFont="1" applyFill="1" applyBorder="1" applyAlignment="1" applyProtection="1">
      <alignment horizontal="center" vertical="center"/>
    </xf>
    <xf numFmtId="176" fontId="14" fillId="0" borderId="21" xfId="0" applyNumberFormat="1" applyFont="1" applyFill="1" applyBorder="1" applyAlignment="1" applyProtection="1">
      <alignment horizontal="center" vertical="center"/>
    </xf>
    <xf numFmtId="176" fontId="14" fillId="0" borderId="20" xfId="0" applyNumberFormat="1" applyFont="1" applyFill="1" applyBorder="1" applyAlignment="1" applyProtection="1">
      <alignment horizontal="center" vertical="center"/>
    </xf>
    <xf numFmtId="176" fontId="14" fillId="0" borderId="19" xfId="0" applyNumberFormat="1" applyFont="1" applyFill="1" applyBorder="1" applyAlignment="1" applyProtection="1">
      <alignment horizontal="center" vertical="center"/>
    </xf>
    <xf numFmtId="0" fontId="12" fillId="0" borderId="0" xfId="11" applyFont="1" applyAlignment="1" applyProtection="1">
      <alignment horizontal="center" vertical="center"/>
    </xf>
    <xf numFmtId="0" fontId="19" fillId="0" borderId="18" xfId="0" applyNumberFormat="1" applyFont="1" applyFill="1" applyBorder="1" applyAlignment="1" applyProtection="1">
      <alignment horizontal="center" vertical="center"/>
    </xf>
    <xf numFmtId="0" fontId="19" fillId="0" borderId="17" xfId="0" applyNumberFormat="1" applyFont="1" applyFill="1" applyBorder="1" applyAlignment="1" applyProtection="1">
      <alignment horizontal="center" vertical="center"/>
    </xf>
    <xf numFmtId="0" fontId="19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>
      <alignment vertical="center"/>
    </xf>
    <xf numFmtId="0" fontId="43" fillId="0" borderId="0" xfId="0" applyFont="1" applyAlignment="1">
      <alignment horizontal="right" vertical="center"/>
    </xf>
  </cellXfs>
  <cellStyles count="12">
    <cellStyle name="쉼표 [0] 2" xfId="1" xr:uid="{00000000-0005-0000-0000-000000000000}"/>
    <cellStyle name="쉼표 [0] 3" xfId="2" xr:uid="{00000000-0005-0000-0000-000001000000}"/>
    <cellStyle name="쉼표 [0] 4" xfId="3" xr:uid="{00000000-0005-0000-0000-000002000000}"/>
    <cellStyle name="통화 [0] 2" xfId="4" xr:uid="{00000000-0005-0000-0000-000003000000}"/>
    <cellStyle name="표준" xfId="0" builtinId="0"/>
    <cellStyle name="표준 2" xfId="5" xr:uid="{00000000-0005-0000-0000-000005000000}"/>
    <cellStyle name="표준 2 2" xfId="6" xr:uid="{00000000-0005-0000-0000-000006000000}"/>
    <cellStyle name="표준 3" xfId="7" xr:uid="{00000000-0005-0000-0000-000007000000}"/>
    <cellStyle name="표준 4" xfId="8" xr:uid="{00000000-0005-0000-0000-000008000000}"/>
    <cellStyle name="표준 5" xfId="9" xr:uid="{00000000-0005-0000-0000-000009000000}"/>
    <cellStyle name="표준 5 2" xfId="10" xr:uid="{00000000-0005-0000-0000-00000A000000}"/>
    <cellStyle name="하이퍼링크" xfId="11" builtinId="8"/>
  </cellStyles>
  <dxfs count="0"/>
  <tableStyles count="0" defaultTableStyle="TableStyleMedium9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746031746031744E-2"/>
          <c:y val="3.6908881199538633E-2"/>
          <c:w val="0.93650793650793651"/>
          <c:h val="0.89850057670126615"/>
        </c:manualLayout>
      </c:layout>
      <c:barChart>
        <c:barDir val="bar"/>
        <c:grouping val="percentStacked"/>
        <c:varyColors val="0"/>
        <c:ser>
          <c:idx val="0"/>
          <c:order val="0"/>
          <c:spPr>
            <a:ln w="12700"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6699FF"/>
              </a:solidFill>
              <a:ln w="1270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7850-4C58-A338-79B167AA7643}"/>
              </c:ext>
            </c:extLst>
          </c:dPt>
          <c:dPt>
            <c:idx val="1"/>
            <c:invertIfNegative val="0"/>
            <c:bubble3D val="0"/>
            <c:spPr>
              <a:solidFill>
                <a:srgbClr val="009999"/>
              </a:solidFill>
              <a:ln w="1270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850-4C58-A338-79B167AA7643}"/>
              </c:ext>
            </c:extLst>
          </c:dPt>
          <c:dPt>
            <c:idx val="2"/>
            <c:invertIfNegative val="0"/>
            <c:bubble3D val="0"/>
            <c:spPr>
              <a:solidFill>
                <a:srgbClr val="FF9933"/>
              </a:solidFill>
              <a:ln w="1270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7850-4C58-A338-79B167AA764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1270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850-4C58-A338-79B167AA7643}"/>
              </c:ext>
            </c:extLst>
          </c:dPt>
          <c:cat>
            <c:strRef>
              <c:f>'.....결과.....'!$U$13:$U$16</c:f>
              <c:strCache>
                <c:ptCount val="4"/>
                <c:pt idx="0">
                  <c:v>외향</c:v>
                </c:pt>
                <c:pt idx="1">
                  <c:v>직관</c:v>
                </c:pt>
                <c:pt idx="2">
                  <c:v>사고</c:v>
                </c:pt>
                <c:pt idx="3">
                  <c:v>인식</c:v>
                </c:pt>
              </c:strCache>
            </c:strRef>
          </c:cat>
          <c:val>
            <c:numRef>
              <c:f>'.....결과.....'!$V$13:$V$16</c:f>
              <c:numCache>
                <c:formatCode>#,##0_);\(#,##0\)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50-4C58-A338-79B167AA7643}"/>
            </c:ext>
          </c:extLst>
        </c:ser>
        <c:ser>
          <c:idx val="1"/>
          <c:order val="1"/>
          <c:spPr>
            <a:ln w="12700"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33399"/>
              </a:solidFill>
              <a:ln w="1270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850-4C58-A338-79B167AA764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1270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7850-4C58-A338-79B167AA7643}"/>
              </c:ext>
            </c:extLst>
          </c:dPt>
          <c:dPt>
            <c:idx val="2"/>
            <c:invertIfNegative val="0"/>
            <c:bubble3D val="0"/>
            <c:spPr>
              <a:solidFill>
                <a:srgbClr val="FFCC00"/>
              </a:solidFill>
              <a:ln w="1270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850-4C58-A338-79B167AA7643}"/>
              </c:ext>
            </c:extLst>
          </c:dPt>
          <c:dPt>
            <c:idx val="3"/>
            <c:invertIfNegative val="0"/>
            <c:bubble3D val="0"/>
            <c:spPr>
              <a:solidFill>
                <a:srgbClr val="CC66FF"/>
              </a:solidFill>
              <a:ln w="1270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7850-4C58-A338-79B167AA7643}"/>
              </c:ext>
            </c:extLst>
          </c:dPt>
          <c:cat>
            <c:strRef>
              <c:f>'.....결과.....'!$U$13:$U$16</c:f>
              <c:strCache>
                <c:ptCount val="4"/>
                <c:pt idx="0">
                  <c:v>외향</c:v>
                </c:pt>
                <c:pt idx="1">
                  <c:v>직관</c:v>
                </c:pt>
                <c:pt idx="2">
                  <c:v>사고</c:v>
                </c:pt>
                <c:pt idx="3">
                  <c:v>인식</c:v>
                </c:pt>
              </c:strCache>
            </c:strRef>
          </c:cat>
          <c:val>
            <c:numRef>
              <c:f>'.....결과.....'!$W$13:$W$16</c:f>
              <c:numCache>
                <c:formatCode>#,##0_);\(#,##0\)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50-4C58-A338-79B167AA7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8274816"/>
        <c:axId val="48284800"/>
      </c:barChart>
      <c:catAx>
        <c:axId val="4827481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48284800"/>
        <c:crossesAt val="0.5"/>
        <c:auto val="1"/>
        <c:lblAlgn val="ctr"/>
        <c:lblOffset val="100"/>
        <c:noMultiLvlLbl val="0"/>
      </c:catAx>
      <c:valAx>
        <c:axId val="48284800"/>
        <c:scaling>
          <c:orientation val="minMax"/>
        </c:scaling>
        <c:delete val="1"/>
        <c:axPos val="t"/>
        <c:majorGridlines>
          <c:spPr>
            <a:ln w="19050">
              <a:gradFill flip="none" rotWithShape="1">
                <a:gsLst>
                  <a:gs pos="50000">
                    <a:schemeClr val="tx1"/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path path="shape">
                  <a:fillToRect l="50000" t="50000" r="50000" b="50000"/>
                </a:path>
                <a:tileRect/>
              </a:gradFill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numFmt formatCode="0%" sourceLinked="1"/>
        <c:majorTickMark val="none"/>
        <c:minorTickMark val="none"/>
        <c:tickLblPos val="none"/>
        <c:crossAx val="48274816"/>
        <c:crosses val="autoZero"/>
        <c:crossBetween val="between"/>
        <c:majorUnit val="0.5"/>
        <c:minorUnit val="0.1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11</xdr:row>
      <xdr:rowOff>314325</xdr:rowOff>
    </xdr:from>
    <xdr:to>
      <xdr:col>17</xdr:col>
      <xdr:colOff>19050</xdr:colOff>
      <xdr:row>16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monzaq.tistory.com/273" TargetMode="External"/><Relationship Id="rId2" Type="http://schemas.openxmlformats.org/officeDocument/2006/relationships/hyperlink" Target="http://monzaq.tistory.com/search/MBTI" TargetMode="External"/><Relationship Id="rId1" Type="http://schemas.openxmlformats.org/officeDocument/2006/relationships/hyperlink" Target="http://monzaq.tistory.com/search/&#49900;&#47532;&#50976;&#54805;&#48324;%20&#50976;&#47749;&#51064;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monzaq.tistory.com/search/&#51649;&#50629;%20&#44032;&#51060;&#46300;&#46972;&#51064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B1:F127"/>
  <sheetViews>
    <sheetView showGridLines="0" tabSelected="1" topLeftCell="A13" workbookViewId="0">
      <selection activeCell="E20" sqref="E20"/>
    </sheetView>
  </sheetViews>
  <sheetFormatPr defaultRowHeight="20.149999999999999" customHeight="1" x14ac:dyDescent="0.25"/>
  <cols>
    <col min="1" max="1" width="2.7265625" customWidth="1"/>
    <col min="2" max="2" width="9.7265625" style="80" customWidth="1"/>
    <col min="3" max="3" width="4.7265625" style="1" customWidth="1"/>
    <col min="4" max="4" width="6.7265625" style="16" customWidth="1"/>
    <col min="5" max="5" width="120.7265625" style="8" customWidth="1"/>
    <col min="6" max="6" width="2.7265625" customWidth="1"/>
  </cols>
  <sheetData>
    <row r="1" spans="2:6" ht="20.149999999999999" customHeight="1" thickBot="1" x14ac:dyDescent="0.3"/>
    <row r="2" spans="2:6" ht="20.149999999999999" customHeight="1" thickTop="1" x14ac:dyDescent="0.25">
      <c r="C2" s="2"/>
      <c r="D2" s="58" t="s">
        <v>37</v>
      </c>
      <c r="E2" s="58"/>
      <c r="F2" s="3"/>
    </row>
    <row r="3" spans="2:6" ht="20.149999999999999" customHeight="1" x14ac:dyDescent="0.25">
      <c r="C3" s="4"/>
      <c r="D3" s="59"/>
      <c r="E3" s="59"/>
      <c r="F3" s="5"/>
    </row>
    <row r="4" spans="2:6" ht="20.149999999999999" customHeight="1" x14ac:dyDescent="0.25">
      <c r="C4" s="4"/>
      <c r="D4" s="14" t="s">
        <v>16</v>
      </c>
      <c r="E4" s="15" t="s">
        <v>38</v>
      </c>
      <c r="F4" s="5"/>
    </row>
    <row r="5" spans="2:6" ht="20.149999999999999" customHeight="1" x14ac:dyDescent="0.25">
      <c r="C5" s="4"/>
      <c r="D5" s="14" t="s">
        <v>16</v>
      </c>
      <c r="E5" s="15" t="s">
        <v>113</v>
      </c>
      <c r="F5" s="5"/>
    </row>
    <row r="6" spans="2:6" ht="20.149999999999999" customHeight="1" x14ac:dyDescent="0.25">
      <c r="C6" s="4"/>
      <c r="D6" s="14" t="s">
        <v>16</v>
      </c>
      <c r="E6" s="15" t="s">
        <v>55</v>
      </c>
      <c r="F6" s="5"/>
    </row>
    <row r="7" spans="2:6" ht="20.149999999999999" customHeight="1" x14ac:dyDescent="0.25">
      <c r="C7" s="4"/>
      <c r="D7" s="14" t="s">
        <v>16</v>
      </c>
      <c r="E7" s="15" t="s">
        <v>114</v>
      </c>
      <c r="F7" s="5"/>
    </row>
    <row r="8" spans="2:6" ht="20.149999999999999" customHeight="1" x14ac:dyDescent="0.25">
      <c r="B8" s="81"/>
      <c r="C8" s="4"/>
      <c r="D8" s="17"/>
      <c r="E8" s="57"/>
      <c r="F8" s="57"/>
    </row>
    <row r="9" spans="2:6" ht="20.149999999999999" customHeight="1" x14ac:dyDescent="0.25">
      <c r="B9" s="81" t="s">
        <v>116</v>
      </c>
      <c r="C9" s="4">
        <v>1</v>
      </c>
      <c r="D9" s="57" t="s">
        <v>115</v>
      </c>
      <c r="E9" s="57"/>
      <c r="F9" s="5"/>
    </row>
    <row r="10" spans="2:6" ht="20.149999999999999" customHeight="1" x14ac:dyDescent="0.25">
      <c r="B10" s="81" t="s">
        <v>77</v>
      </c>
      <c r="C10" s="4"/>
      <c r="D10" s="18"/>
      <c r="E10" s="13" t="s">
        <v>39</v>
      </c>
      <c r="F10" s="5"/>
    </row>
    <row r="11" spans="2:6" ht="20.149999999999999" customHeight="1" x14ac:dyDescent="0.25">
      <c r="B11" s="81" t="s">
        <v>78</v>
      </c>
      <c r="C11" s="4"/>
      <c r="D11" s="19"/>
      <c r="E11" s="13" t="s">
        <v>56</v>
      </c>
      <c r="F11" s="5"/>
    </row>
    <row r="12" spans="2:6" ht="20.149999999999999" customHeight="1" x14ac:dyDescent="0.25">
      <c r="B12" s="81"/>
      <c r="C12" s="4"/>
      <c r="D12" s="17"/>
      <c r="E12" s="13"/>
      <c r="F12" s="5"/>
    </row>
    <row r="13" spans="2:6" ht="20.149999999999999" customHeight="1" x14ac:dyDescent="0.25">
      <c r="B13" s="81" t="s">
        <v>119</v>
      </c>
      <c r="C13" s="4">
        <v>2</v>
      </c>
      <c r="D13" s="57" t="s">
        <v>120</v>
      </c>
      <c r="E13" s="57"/>
      <c r="F13" s="5"/>
    </row>
    <row r="14" spans="2:6" ht="20.149999999999999" customHeight="1" x14ac:dyDescent="0.25">
      <c r="B14" s="81"/>
      <c r="C14" s="4"/>
      <c r="D14" s="60"/>
      <c r="E14" s="13" t="s">
        <v>40</v>
      </c>
      <c r="F14" s="5"/>
    </row>
    <row r="15" spans="2:6" ht="20.149999999999999" customHeight="1" x14ac:dyDescent="0.25">
      <c r="B15" s="81" t="s">
        <v>79</v>
      </c>
      <c r="C15" s="4"/>
      <c r="D15" s="61"/>
      <c r="E15" s="9" t="s">
        <v>41</v>
      </c>
      <c r="F15" s="5"/>
    </row>
    <row r="16" spans="2:6" ht="20.149999999999999" customHeight="1" x14ac:dyDescent="0.25">
      <c r="B16" s="81"/>
      <c r="C16" s="4"/>
      <c r="D16" s="60"/>
      <c r="E16" s="10" t="s">
        <v>57</v>
      </c>
      <c r="F16" s="5"/>
    </row>
    <row r="17" spans="2:6" ht="20.149999999999999" customHeight="1" x14ac:dyDescent="0.25">
      <c r="B17" s="81" t="s">
        <v>80</v>
      </c>
      <c r="C17" s="4"/>
      <c r="D17" s="61"/>
      <c r="E17" s="13" t="s">
        <v>42</v>
      </c>
      <c r="F17" s="5"/>
    </row>
    <row r="18" spans="2:6" ht="20.149999999999999" customHeight="1" x14ac:dyDescent="0.25">
      <c r="B18" s="81"/>
      <c r="C18" s="4"/>
      <c r="D18" s="17"/>
      <c r="E18" s="13"/>
      <c r="F18" s="5"/>
    </row>
    <row r="19" spans="2:6" ht="20.149999999999999" customHeight="1" x14ac:dyDescent="0.25">
      <c r="B19" s="81" t="s">
        <v>117</v>
      </c>
      <c r="C19" s="4">
        <v>3</v>
      </c>
      <c r="D19" s="57" t="s">
        <v>0</v>
      </c>
      <c r="E19" s="57"/>
      <c r="F19" s="5"/>
    </row>
    <row r="20" spans="2:6" ht="20.149999999999999" customHeight="1" x14ac:dyDescent="0.25">
      <c r="B20" s="81" t="s">
        <v>81</v>
      </c>
      <c r="C20" s="4"/>
      <c r="D20" s="19"/>
      <c r="E20" s="13" t="s">
        <v>43</v>
      </c>
      <c r="F20" s="5"/>
    </row>
    <row r="21" spans="2:6" ht="20.149999999999999" customHeight="1" x14ac:dyDescent="0.25">
      <c r="B21" s="81" t="s">
        <v>82</v>
      </c>
      <c r="C21" s="4"/>
      <c r="D21" s="19"/>
      <c r="E21" s="13" t="s">
        <v>44</v>
      </c>
      <c r="F21" s="5"/>
    </row>
    <row r="22" spans="2:6" ht="20.149999999999999" customHeight="1" x14ac:dyDescent="0.25">
      <c r="B22" s="81"/>
      <c r="C22" s="4"/>
      <c r="D22" s="17"/>
      <c r="E22" s="13"/>
      <c r="F22" s="5"/>
    </row>
    <row r="23" spans="2:6" ht="20.149999999999999" customHeight="1" x14ac:dyDescent="0.25">
      <c r="B23" s="81" t="s">
        <v>118</v>
      </c>
      <c r="C23" s="4">
        <v>4</v>
      </c>
      <c r="D23" s="57" t="s">
        <v>1</v>
      </c>
      <c r="E23" s="57"/>
      <c r="F23" s="5"/>
    </row>
    <row r="24" spans="2:6" ht="20.149999999999999" customHeight="1" x14ac:dyDescent="0.25">
      <c r="B24" s="81" t="s">
        <v>83</v>
      </c>
      <c r="C24" s="4"/>
      <c r="D24" s="19"/>
      <c r="E24" s="13" t="s">
        <v>2</v>
      </c>
      <c r="F24" s="5"/>
    </row>
    <row r="25" spans="2:6" ht="20.149999999999999" customHeight="1" x14ac:dyDescent="0.25">
      <c r="B25" s="81" t="s">
        <v>84</v>
      </c>
      <c r="C25" s="4"/>
      <c r="D25" s="19"/>
      <c r="E25" s="13" t="s">
        <v>99</v>
      </c>
      <c r="F25" s="5"/>
    </row>
    <row r="26" spans="2:6" ht="20.149999999999999" customHeight="1" x14ac:dyDescent="0.25">
      <c r="B26" s="81"/>
      <c r="C26" s="4"/>
      <c r="D26" s="17"/>
      <c r="E26" s="13"/>
      <c r="F26" s="5"/>
    </row>
    <row r="27" spans="2:6" ht="20.149999999999999" customHeight="1" x14ac:dyDescent="0.25">
      <c r="B27" s="81"/>
      <c r="C27" s="4">
        <v>5</v>
      </c>
      <c r="D27" s="57" t="s">
        <v>3</v>
      </c>
      <c r="E27" s="57"/>
      <c r="F27" s="5"/>
    </row>
    <row r="28" spans="2:6" ht="20.149999999999999" customHeight="1" x14ac:dyDescent="0.25">
      <c r="B28" s="81" t="s">
        <v>83</v>
      </c>
      <c r="C28" s="4"/>
      <c r="D28" s="19"/>
      <c r="E28" s="13" t="s">
        <v>58</v>
      </c>
      <c r="F28" s="5"/>
    </row>
    <row r="29" spans="2:6" ht="20.149999999999999" customHeight="1" x14ac:dyDescent="0.25">
      <c r="B29" s="81" t="s">
        <v>84</v>
      </c>
      <c r="C29" s="4"/>
      <c r="D29" s="19"/>
      <c r="E29" s="13" t="s">
        <v>45</v>
      </c>
      <c r="F29" s="5"/>
    </row>
    <row r="30" spans="2:6" ht="20.149999999999999" customHeight="1" x14ac:dyDescent="0.25">
      <c r="B30" s="81"/>
      <c r="C30" s="4"/>
      <c r="D30" s="17"/>
      <c r="E30" s="13"/>
      <c r="F30" s="5"/>
    </row>
    <row r="31" spans="2:6" ht="20.149999999999999" customHeight="1" x14ac:dyDescent="0.25">
      <c r="B31" s="81"/>
      <c r="C31" s="4">
        <v>6</v>
      </c>
      <c r="D31" s="57" t="s">
        <v>17</v>
      </c>
      <c r="E31" s="57"/>
      <c r="F31" s="5"/>
    </row>
    <row r="32" spans="2:6" ht="20.149999999999999" customHeight="1" x14ac:dyDescent="0.25">
      <c r="B32" s="81" t="s">
        <v>80</v>
      </c>
      <c r="C32" s="4"/>
      <c r="D32" s="19"/>
      <c r="E32" s="13" t="s">
        <v>46</v>
      </c>
      <c r="F32" s="5"/>
    </row>
    <row r="33" spans="2:6" ht="20.149999999999999" customHeight="1" x14ac:dyDescent="0.25">
      <c r="B33" s="81" t="s">
        <v>79</v>
      </c>
      <c r="C33" s="4"/>
      <c r="D33" s="19"/>
      <c r="E33" s="13" t="s">
        <v>100</v>
      </c>
      <c r="F33" s="5"/>
    </row>
    <row r="34" spans="2:6" ht="20.149999999999999" customHeight="1" x14ac:dyDescent="0.25">
      <c r="B34" s="81"/>
      <c r="C34" s="4"/>
      <c r="D34" s="17"/>
      <c r="E34" s="13"/>
      <c r="F34" s="5"/>
    </row>
    <row r="35" spans="2:6" ht="20.149999999999999" customHeight="1" x14ac:dyDescent="0.25">
      <c r="B35" s="81"/>
      <c r="C35" s="4">
        <v>7</v>
      </c>
      <c r="D35" s="57" t="s">
        <v>18</v>
      </c>
      <c r="E35" s="57"/>
      <c r="F35" s="5"/>
    </row>
    <row r="36" spans="2:6" ht="20.149999999999999" customHeight="1" x14ac:dyDescent="0.25">
      <c r="B36" s="81" t="s">
        <v>82</v>
      </c>
      <c r="C36" s="4"/>
      <c r="D36" s="19"/>
      <c r="E36" s="13" t="s">
        <v>4</v>
      </c>
      <c r="F36" s="5"/>
    </row>
    <row r="37" spans="2:6" ht="20.149999999999999" customHeight="1" x14ac:dyDescent="0.25">
      <c r="B37" s="81" t="s">
        <v>81</v>
      </c>
      <c r="C37" s="4"/>
      <c r="D37" s="19"/>
      <c r="E37" s="13" t="s">
        <v>5</v>
      </c>
      <c r="F37" s="5"/>
    </row>
    <row r="38" spans="2:6" ht="20.149999999999999" customHeight="1" x14ac:dyDescent="0.25">
      <c r="B38" s="81"/>
      <c r="C38" s="4"/>
      <c r="D38" s="17"/>
      <c r="E38" s="13"/>
      <c r="F38" s="5"/>
    </row>
    <row r="39" spans="2:6" ht="20.149999999999999" customHeight="1" x14ac:dyDescent="0.25">
      <c r="B39" s="81"/>
      <c r="C39" s="4">
        <v>8</v>
      </c>
      <c r="D39" s="57" t="s">
        <v>19</v>
      </c>
      <c r="E39" s="57"/>
      <c r="F39" s="5"/>
    </row>
    <row r="40" spans="2:6" ht="20.149999999999999" customHeight="1" x14ac:dyDescent="0.25">
      <c r="B40" s="81" t="s">
        <v>84</v>
      </c>
      <c r="C40" s="4"/>
      <c r="D40" s="19"/>
      <c r="E40" s="13" t="s">
        <v>101</v>
      </c>
      <c r="F40" s="5"/>
    </row>
    <row r="41" spans="2:6" ht="20.149999999999999" customHeight="1" x14ac:dyDescent="0.25">
      <c r="B41" s="81" t="s">
        <v>83</v>
      </c>
      <c r="C41" s="4"/>
      <c r="D41" s="19"/>
      <c r="E41" s="13" t="s">
        <v>59</v>
      </c>
      <c r="F41" s="5"/>
    </row>
    <row r="42" spans="2:6" ht="20.149999999999999" customHeight="1" x14ac:dyDescent="0.25">
      <c r="B42" s="81"/>
      <c r="C42" s="4"/>
      <c r="D42" s="17"/>
      <c r="E42" s="13"/>
      <c r="F42" s="5"/>
    </row>
    <row r="43" spans="2:6" ht="20.149999999999999" customHeight="1" x14ac:dyDescent="0.25">
      <c r="B43" s="81"/>
      <c r="C43" s="4">
        <v>9</v>
      </c>
      <c r="D43" s="57" t="s">
        <v>47</v>
      </c>
      <c r="E43" s="57"/>
      <c r="F43" s="5"/>
    </row>
    <row r="44" spans="2:6" ht="20.149999999999999" customHeight="1" x14ac:dyDescent="0.25">
      <c r="B44" s="81" t="s">
        <v>79</v>
      </c>
      <c r="C44" s="4"/>
      <c r="D44" s="19"/>
      <c r="E44" s="13" t="s">
        <v>48</v>
      </c>
      <c r="F44" s="5"/>
    </row>
    <row r="45" spans="2:6" ht="20.149999999999999" customHeight="1" x14ac:dyDescent="0.25">
      <c r="B45" s="81" t="s">
        <v>80</v>
      </c>
      <c r="C45" s="4"/>
      <c r="D45" s="19"/>
      <c r="E45" s="13" t="s">
        <v>49</v>
      </c>
      <c r="F45" s="5"/>
    </row>
    <row r="46" spans="2:6" ht="20.149999999999999" customHeight="1" x14ac:dyDescent="0.25">
      <c r="B46" s="81"/>
      <c r="C46" s="4"/>
      <c r="D46" s="17"/>
      <c r="E46" s="13"/>
      <c r="F46" s="5"/>
    </row>
    <row r="47" spans="2:6" ht="20.149999999999999" customHeight="1" x14ac:dyDescent="0.25">
      <c r="B47" s="81"/>
      <c r="C47" s="4">
        <v>10</v>
      </c>
      <c r="D47" s="57" t="s">
        <v>50</v>
      </c>
      <c r="E47" s="57"/>
      <c r="F47" s="5"/>
    </row>
    <row r="48" spans="2:6" ht="20.149999999999999" customHeight="1" x14ac:dyDescent="0.25">
      <c r="B48" s="81" t="s">
        <v>80</v>
      </c>
      <c r="C48" s="4"/>
      <c r="D48" s="19"/>
      <c r="E48" s="13" t="s">
        <v>6</v>
      </c>
      <c r="F48" s="5"/>
    </row>
    <row r="49" spans="2:6" ht="20.149999999999999" customHeight="1" x14ac:dyDescent="0.25">
      <c r="B49" s="81" t="s">
        <v>79</v>
      </c>
      <c r="C49" s="4"/>
      <c r="D49" s="19"/>
      <c r="E49" s="13" t="s">
        <v>60</v>
      </c>
      <c r="F49" s="5"/>
    </row>
    <row r="50" spans="2:6" ht="20.149999999999999" customHeight="1" x14ac:dyDescent="0.25">
      <c r="B50" s="81"/>
      <c r="C50" s="4"/>
      <c r="D50" s="17"/>
      <c r="E50" s="13"/>
      <c r="F50" s="5"/>
    </row>
    <row r="51" spans="2:6" ht="20.149999999999999" customHeight="1" x14ac:dyDescent="0.25">
      <c r="B51" s="81"/>
      <c r="C51" s="4">
        <v>11</v>
      </c>
      <c r="D51" s="57" t="s">
        <v>102</v>
      </c>
      <c r="E51" s="57"/>
      <c r="F51" s="5"/>
    </row>
    <row r="52" spans="2:6" ht="20.149999999999999" customHeight="1" x14ac:dyDescent="0.25">
      <c r="B52" s="81" t="s">
        <v>81</v>
      </c>
      <c r="C52" s="4"/>
      <c r="D52" s="19"/>
      <c r="E52" s="13" t="s">
        <v>51</v>
      </c>
      <c r="F52" s="5"/>
    </row>
    <row r="53" spans="2:6" ht="20.149999999999999" customHeight="1" x14ac:dyDescent="0.25">
      <c r="B53" s="81" t="s">
        <v>82</v>
      </c>
      <c r="C53" s="4"/>
      <c r="D53" s="19"/>
      <c r="E53" s="13" t="s">
        <v>52</v>
      </c>
      <c r="F53" s="5"/>
    </row>
    <row r="54" spans="2:6" ht="20.149999999999999" customHeight="1" x14ac:dyDescent="0.25">
      <c r="B54" s="81"/>
      <c r="C54" s="4"/>
      <c r="D54" s="17"/>
      <c r="E54" s="13"/>
      <c r="F54" s="5"/>
    </row>
    <row r="55" spans="2:6" ht="20.149999999999999" customHeight="1" x14ac:dyDescent="0.25">
      <c r="B55" s="81"/>
      <c r="C55" s="4">
        <v>12</v>
      </c>
      <c r="D55" s="57" t="s">
        <v>53</v>
      </c>
      <c r="E55" s="57"/>
      <c r="F55" s="5"/>
    </row>
    <row r="56" spans="2:6" ht="20.149999999999999" customHeight="1" x14ac:dyDescent="0.25">
      <c r="B56" s="81" t="s">
        <v>84</v>
      </c>
      <c r="C56" s="4"/>
      <c r="D56" s="19"/>
      <c r="E56" s="13" t="s">
        <v>54</v>
      </c>
      <c r="F56" s="5"/>
    </row>
    <row r="57" spans="2:6" ht="20.149999999999999" customHeight="1" x14ac:dyDescent="0.25">
      <c r="B57" s="81" t="s">
        <v>83</v>
      </c>
      <c r="C57" s="4"/>
      <c r="D57" s="19"/>
      <c r="E57" s="10" t="s">
        <v>61</v>
      </c>
      <c r="F57" s="5"/>
    </row>
    <row r="58" spans="2:6" ht="20.149999999999999" customHeight="1" x14ac:dyDescent="0.25">
      <c r="B58" s="81"/>
      <c r="C58" s="4"/>
      <c r="D58" s="17"/>
      <c r="E58" s="11" t="s">
        <v>62</v>
      </c>
      <c r="F58" s="5"/>
    </row>
    <row r="59" spans="2:6" ht="20.149999999999999" customHeight="1" x14ac:dyDescent="0.25">
      <c r="B59" s="81"/>
      <c r="C59" s="4"/>
      <c r="D59" s="17"/>
      <c r="E59" s="12" t="s">
        <v>63</v>
      </c>
      <c r="F59" s="5"/>
    </row>
    <row r="60" spans="2:6" ht="20.149999999999999" customHeight="1" x14ac:dyDescent="0.25">
      <c r="B60" s="81"/>
      <c r="C60" s="4"/>
      <c r="D60" s="17"/>
      <c r="E60" s="13"/>
      <c r="F60" s="5"/>
    </row>
    <row r="61" spans="2:6" ht="20.149999999999999" customHeight="1" x14ac:dyDescent="0.25">
      <c r="B61" s="81"/>
      <c r="C61" s="4">
        <v>13</v>
      </c>
      <c r="D61" s="57" t="s">
        <v>64</v>
      </c>
      <c r="E61" s="57"/>
      <c r="F61" s="5"/>
    </row>
    <row r="62" spans="2:6" ht="20.149999999999999" customHeight="1" x14ac:dyDescent="0.25">
      <c r="B62" s="81" t="s">
        <v>77</v>
      </c>
      <c r="C62" s="4"/>
      <c r="D62" s="19"/>
      <c r="E62" s="13" t="s">
        <v>65</v>
      </c>
      <c r="F62" s="5"/>
    </row>
    <row r="63" spans="2:6" ht="20.149999999999999" customHeight="1" x14ac:dyDescent="0.25">
      <c r="B63" s="81" t="s">
        <v>78</v>
      </c>
      <c r="C63" s="4"/>
      <c r="D63" s="19"/>
      <c r="E63" s="13" t="s">
        <v>66</v>
      </c>
      <c r="F63" s="5"/>
    </row>
    <row r="64" spans="2:6" ht="20.149999999999999" customHeight="1" x14ac:dyDescent="0.25">
      <c r="B64" s="81"/>
      <c r="C64" s="4"/>
      <c r="D64" s="17"/>
      <c r="E64" s="13"/>
      <c r="F64" s="5"/>
    </row>
    <row r="65" spans="2:6" ht="20.149999999999999" customHeight="1" x14ac:dyDescent="0.25">
      <c r="B65" s="81"/>
      <c r="C65" s="4">
        <v>14</v>
      </c>
      <c r="D65" s="57" t="s">
        <v>21</v>
      </c>
      <c r="E65" s="57"/>
      <c r="F65" s="5"/>
    </row>
    <row r="66" spans="2:6" ht="20.149999999999999" customHeight="1" x14ac:dyDescent="0.25">
      <c r="B66" s="81" t="s">
        <v>80</v>
      </c>
      <c r="C66" s="4"/>
      <c r="D66" s="19"/>
      <c r="E66" s="13" t="s">
        <v>20</v>
      </c>
      <c r="F66" s="5"/>
    </row>
    <row r="67" spans="2:6" ht="20.149999999999999" customHeight="1" x14ac:dyDescent="0.25">
      <c r="B67" s="81" t="s">
        <v>79</v>
      </c>
      <c r="C67" s="4"/>
      <c r="D67" s="19"/>
      <c r="E67" s="13" t="s">
        <v>67</v>
      </c>
      <c r="F67" s="5"/>
    </row>
    <row r="68" spans="2:6" ht="20.149999999999999" customHeight="1" x14ac:dyDescent="0.25">
      <c r="B68" s="81"/>
      <c r="C68" s="4"/>
      <c r="D68" s="17"/>
      <c r="E68" s="13"/>
      <c r="F68" s="5"/>
    </row>
    <row r="69" spans="2:6" ht="20.149999999999999" customHeight="1" x14ac:dyDescent="0.25">
      <c r="B69" s="81"/>
      <c r="C69" s="4">
        <v>15</v>
      </c>
      <c r="D69" s="57" t="s">
        <v>7</v>
      </c>
      <c r="E69" s="57"/>
      <c r="F69" s="5"/>
    </row>
    <row r="70" spans="2:6" ht="20.149999999999999" customHeight="1" x14ac:dyDescent="0.25">
      <c r="B70" s="81" t="s">
        <v>81</v>
      </c>
      <c r="C70" s="4"/>
      <c r="D70" s="19"/>
      <c r="E70" s="13" t="s">
        <v>103</v>
      </c>
      <c r="F70" s="5"/>
    </row>
    <row r="71" spans="2:6" ht="20.149999999999999" customHeight="1" x14ac:dyDescent="0.25">
      <c r="B71" s="81" t="s">
        <v>82</v>
      </c>
      <c r="C71" s="4"/>
      <c r="D71" s="19"/>
      <c r="E71" s="13" t="s">
        <v>22</v>
      </c>
      <c r="F71" s="5"/>
    </row>
    <row r="72" spans="2:6" ht="20.149999999999999" customHeight="1" x14ac:dyDescent="0.25">
      <c r="B72" s="81"/>
      <c r="C72" s="4"/>
      <c r="D72" s="17"/>
      <c r="E72" s="13"/>
      <c r="F72" s="5"/>
    </row>
    <row r="73" spans="2:6" ht="20.149999999999999" customHeight="1" x14ac:dyDescent="0.25">
      <c r="B73" s="81"/>
      <c r="C73" s="4">
        <v>16</v>
      </c>
      <c r="D73" s="57" t="s">
        <v>1</v>
      </c>
      <c r="E73" s="57"/>
      <c r="F73" s="5"/>
    </row>
    <row r="74" spans="2:6" ht="20.149999999999999" customHeight="1" x14ac:dyDescent="0.25">
      <c r="B74" s="81" t="s">
        <v>84</v>
      </c>
      <c r="C74" s="4"/>
      <c r="D74" s="19"/>
      <c r="E74" s="13" t="s">
        <v>23</v>
      </c>
      <c r="F74" s="5"/>
    </row>
    <row r="75" spans="2:6" ht="20.149999999999999" customHeight="1" x14ac:dyDescent="0.25">
      <c r="B75" s="81" t="s">
        <v>83</v>
      </c>
      <c r="C75" s="4"/>
      <c r="D75" s="20"/>
      <c r="E75" s="13" t="s">
        <v>24</v>
      </c>
      <c r="F75" s="5"/>
    </row>
    <row r="76" spans="2:6" ht="20.149999999999999" customHeight="1" x14ac:dyDescent="0.25">
      <c r="B76" s="81"/>
      <c r="C76" s="4"/>
      <c r="D76" s="17"/>
      <c r="E76" s="13"/>
      <c r="F76" s="5"/>
    </row>
    <row r="77" spans="2:6" ht="20.149999999999999" customHeight="1" x14ac:dyDescent="0.25">
      <c r="B77" s="81"/>
      <c r="C77" s="4">
        <v>17</v>
      </c>
      <c r="D77" s="57" t="s">
        <v>8</v>
      </c>
      <c r="E77" s="57"/>
      <c r="F77" s="5"/>
    </row>
    <row r="78" spans="2:6" ht="20.149999999999999" customHeight="1" x14ac:dyDescent="0.25">
      <c r="B78" s="81" t="s">
        <v>78</v>
      </c>
      <c r="C78" s="4"/>
      <c r="D78" s="19"/>
      <c r="E78" s="13" t="s">
        <v>68</v>
      </c>
      <c r="F78" s="5"/>
    </row>
    <row r="79" spans="2:6" ht="20.149999999999999" customHeight="1" x14ac:dyDescent="0.25">
      <c r="B79" s="81" t="s">
        <v>77</v>
      </c>
      <c r="C79" s="4"/>
      <c r="D79" s="19"/>
      <c r="E79" s="13" t="s">
        <v>9</v>
      </c>
      <c r="F79" s="5"/>
    </row>
    <row r="80" spans="2:6" ht="20.149999999999999" customHeight="1" x14ac:dyDescent="0.25">
      <c r="B80" s="81"/>
      <c r="C80" s="4"/>
      <c r="D80" s="17"/>
      <c r="E80" s="13"/>
      <c r="F80" s="5"/>
    </row>
    <row r="81" spans="2:6" ht="20.149999999999999" customHeight="1" x14ac:dyDescent="0.25">
      <c r="B81" s="81"/>
      <c r="C81" s="4">
        <v>18</v>
      </c>
      <c r="D81" s="57" t="s">
        <v>25</v>
      </c>
      <c r="E81" s="57"/>
      <c r="F81" s="5"/>
    </row>
    <row r="82" spans="2:6" ht="20.149999999999999" customHeight="1" x14ac:dyDescent="0.25">
      <c r="B82" s="81" t="s">
        <v>79</v>
      </c>
      <c r="C82" s="4"/>
      <c r="D82" s="19"/>
      <c r="E82" s="13" t="s">
        <v>26</v>
      </c>
      <c r="F82" s="5"/>
    </row>
    <row r="83" spans="2:6" ht="20.149999999999999" customHeight="1" x14ac:dyDescent="0.25">
      <c r="B83" s="81" t="s">
        <v>80</v>
      </c>
      <c r="C83" s="4"/>
      <c r="D83" s="19"/>
      <c r="E83" s="13" t="s">
        <v>27</v>
      </c>
      <c r="F83" s="5"/>
    </row>
    <row r="84" spans="2:6" ht="20.149999999999999" customHeight="1" x14ac:dyDescent="0.25">
      <c r="B84" s="81"/>
      <c r="C84" s="4"/>
      <c r="D84" s="17"/>
      <c r="E84" s="13"/>
      <c r="F84" s="5"/>
    </row>
    <row r="85" spans="2:6" ht="20.149999999999999" customHeight="1" x14ac:dyDescent="0.25">
      <c r="B85" s="81"/>
      <c r="C85" s="4">
        <v>19</v>
      </c>
      <c r="D85" s="57" t="s">
        <v>69</v>
      </c>
      <c r="E85" s="57"/>
      <c r="F85" s="5"/>
    </row>
    <row r="86" spans="2:6" ht="20.149999999999999" customHeight="1" x14ac:dyDescent="0.25">
      <c r="B86" s="81" t="s">
        <v>82</v>
      </c>
      <c r="C86" s="4"/>
      <c r="D86" s="19"/>
      <c r="E86" s="13" t="s">
        <v>104</v>
      </c>
      <c r="F86" s="5"/>
    </row>
    <row r="87" spans="2:6" ht="20.149999999999999" customHeight="1" x14ac:dyDescent="0.25">
      <c r="B87" s="81" t="s">
        <v>81</v>
      </c>
      <c r="C87" s="4"/>
      <c r="D87" s="19"/>
      <c r="E87" s="13" t="s">
        <v>105</v>
      </c>
      <c r="F87" s="5"/>
    </row>
    <row r="88" spans="2:6" ht="20.149999999999999" customHeight="1" x14ac:dyDescent="0.25">
      <c r="B88" s="81"/>
      <c r="C88" s="4"/>
      <c r="D88" s="17"/>
      <c r="E88" s="13"/>
      <c r="F88" s="5"/>
    </row>
    <row r="89" spans="2:6" ht="20.149999999999999" customHeight="1" x14ac:dyDescent="0.25">
      <c r="B89" s="81"/>
      <c r="C89" s="4">
        <v>20</v>
      </c>
      <c r="D89" s="57" t="s">
        <v>29</v>
      </c>
      <c r="E89" s="57"/>
      <c r="F89" s="5"/>
    </row>
    <row r="90" spans="2:6" ht="20.149999999999999" customHeight="1" x14ac:dyDescent="0.25">
      <c r="B90" s="81" t="s">
        <v>84</v>
      </c>
      <c r="C90" s="4"/>
      <c r="D90" s="19"/>
      <c r="E90" s="13" t="s">
        <v>30</v>
      </c>
      <c r="F90" s="5"/>
    </row>
    <row r="91" spans="2:6" ht="20.149999999999999" customHeight="1" x14ac:dyDescent="0.25">
      <c r="B91" s="81" t="s">
        <v>83</v>
      </c>
      <c r="C91" s="4"/>
      <c r="D91" s="19"/>
      <c r="E91" s="13" t="s">
        <v>28</v>
      </c>
      <c r="F91" s="5"/>
    </row>
    <row r="92" spans="2:6" ht="20.149999999999999" customHeight="1" x14ac:dyDescent="0.25">
      <c r="B92" s="81"/>
      <c r="C92" s="4"/>
      <c r="D92" s="17"/>
      <c r="E92" s="13"/>
      <c r="F92" s="5"/>
    </row>
    <row r="93" spans="2:6" ht="20.149999999999999" customHeight="1" x14ac:dyDescent="0.25">
      <c r="B93" s="81" t="s">
        <v>78</v>
      </c>
      <c r="C93" s="4">
        <v>21</v>
      </c>
      <c r="D93" s="57" t="s">
        <v>112</v>
      </c>
      <c r="E93" s="57"/>
      <c r="F93" s="5"/>
    </row>
    <row r="94" spans="2:6" ht="20.149999999999999" customHeight="1" x14ac:dyDescent="0.25">
      <c r="B94" s="81" t="s">
        <v>77</v>
      </c>
      <c r="C94" s="4"/>
      <c r="D94" s="19"/>
      <c r="E94" s="13" t="s">
        <v>31</v>
      </c>
      <c r="F94" s="5"/>
    </row>
    <row r="95" spans="2:6" ht="20.149999999999999" customHeight="1" x14ac:dyDescent="0.25">
      <c r="B95" s="81"/>
      <c r="C95" s="4"/>
      <c r="D95" s="19"/>
      <c r="E95" s="13" t="s">
        <v>32</v>
      </c>
      <c r="F95" s="5"/>
    </row>
    <row r="96" spans="2:6" ht="20.149999999999999" customHeight="1" x14ac:dyDescent="0.25">
      <c r="B96" s="81"/>
      <c r="C96" s="4"/>
      <c r="D96" s="17"/>
      <c r="E96" s="13"/>
      <c r="F96" s="5"/>
    </row>
    <row r="97" spans="2:6" ht="20.149999999999999" customHeight="1" x14ac:dyDescent="0.25">
      <c r="B97" s="81"/>
      <c r="C97" s="4">
        <v>22</v>
      </c>
      <c r="D97" s="57" t="s">
        <v>70</v>
      </c>
      <c r="E97" s="57"/>
      <c r="F97" s="5"/>
    </row>
    <row r="98" spans="2:6" ht="20.149999999999999" customHeight="1" x14ac:dyDescent="0.25">
      <c r="B98" s="81" t="s">
        <v>80</v>
      </c>
      <c r="C98" s="4"/>
      <c r="D98" s="21"/>
      <c r="E98" s="13" t="s">
        <v>71</v>
      </c>
      <c r="F98" s="5"/>
    </row>
    <row r="99" spans="2:6" ht="20.149999999999999" customHeight="1" x14ac:dyDescent="0.25">
      <c r="B99" s="81" t="s">
        <v>79</v>
      </c>
      <c r="C99" s="4"/>
      <c r="D99" s="19"/>
      <c r="E99" s="13" t="s">
        <v>72</v>
      </c>
      <c r="F99" s="5"/>
    </row>
    <row r="100" spans="2:6" ht="20.149999999999999" customHeight="1" x14ac:dyDescent="0.25">
      <c r="B100" s="81"/>
      <c r="C100" s="4" t="s">
        <v>10</v>
      </c>
      <c r="D100" s="17"/>
      <c r="E100" s="13"/>
      <c r="F100" s="5"/>
    </row>
    <row r="101" spans="2:6" ht="20.149999999999999" customHeight="1" x14ac:dyDescent="0.25">
      <c r="B101" s="81"/>
      <c r="C101" s="4">
        <v>23</v>
      </c>
      <c r="D101" s="57" t="s">
        <v>73</v>
      </c>
      <c r="E101" s="57"/>
      <c r="F101" s="5"/>
    </row>
    <row r="102" spans="2:6" ht="20.149999999999999" customHeight="1" x14ac:dyDescent="0.25">
      <c r="B102" s="81" t="s">
        <v>82</v>
      </c>
      <c r="C102" s="4"/>
      <c r="D102" s="19"/>
      <c r="E102" s="13" t="s">
        <v>33</v>
      </c>
      <c r="F102" s="5"/>
    </row>
    <row r="103" spans="2:6" ht="20.149999999999999" customHeight="1" x14ac:dyDescent="0.25">
      <c r="B103" s="81" t="s">
        <v>81</v>
      </c>
      <c r="C103" s="4"/>
      <c r="D103" s="19"/>
      <c r="E103" s="13" t="s">
        <v>106</v>
      </c>
      <c r="F103" s="5"/>
    </row>
    <row r="104" spans="2:6" ht="20.149999999999999" customHeight="1" x14ac:dyDescent="0.25">
      <c r="B104" s="81"/>
      <c r="C104" s="4"/>
      <c r="D104" s="17"/>
      <c r="E104" s="13"/>
      <c r="F104" s="5"/>
    </row>
    <row r="105" spans="2:6" ht="20.149999999999999" customHeight="1" x14ac:dyDescent="0.25">
      <c r="B105" s="81"/>
      <c r="C105" s="4">
        <v>24</v>
      </c>
      <c r="D105" s="57" t="s">
        <v>34</v>
      </c>
      <c r="E105" s="57"/>
      <c r="F105" s="5"/>
    </row>
    <row r="106" spans="2:6" ht="20.149999999999999" customHeight="1" x14ac:dyDescent="0.25">
      <c r="B106" s="81" t="s">
        <v>84</v>
      </c>
      <c r="C106" s="4"/>
      <c r="D106" s="19"/>
      <c r="E106" s="13" t="s">
        <v>35</v>
      </c>
      <c r="F106" s="5"/>
    </row>
    <row r="107" spans="2:6" ht="20.149999999999999" customHeight="1" x14ac:dyDescent="0.25">
      <c r="B107" s="81" t="s">
        <v>83</v>
      </c>
      <c r="C107" s="4"/>
      <c r="D107" s="19"/>
      <c r="E107" s="13" t="s">
        <v>107</v>
      </c>
      <c r="F107" s="5"/>
    </row>
    <row r="108" spans="2:6" ht="20.149999999999999" customHeight="1" x14ac:dyDescent="0.25">
      <c r="B108" s="81"/>
      <c r="C108" s="4"/>
      <c r="D108" s="17"/>
      <c r="E108" s="13"/>
      <c r="F108" s="5"/>
    </row>
    <row r="109" spans="2:6" ht="20.149999999999999" customHeight="1" x14ac:dyDescent="0.25">
      <c r="B109" s="81"/>
      <c r="C109" s="4">
        <v>25</v>
      </c>
      <c r="D109" s="57" t="s">
        <v>11</v>
      </c>
      <c r="E109" s="57"/>
      <c r="F109" s="5"/>
    </row>
    <row r="110" spans="2:6" ht="20.149999999999999" customHeight="1" x14ac:dyDescent="0.25">
      <c r="B110" s="81" t="s">
        <v>78</v>
      </c>
      <c r="C110" s="4"/>
      <c r="D110" s="19"/>
      <c r="E110" s="13" t="s">
        <v>111</v>
      </c>
      <c r="F110" s="5"/>
    </row>
    <row r="111" spans="2:6" ht="20.149999999999999" customHeight="1" x14ac:dyDescent="0.25">
      <c r="B111" s="81" t="s">
        <v>77</v>
      </c>
      <c r="C111" s="4"/>
      <c r="D111" s="19"/>
      <c r="E111" s="13" t="s">
        <v>12</v>
      </c>
      <c r="F111" s="5"/>
    </row>
    <row r="112" spans="2:6" ht="20.149999999999999" customHeight="1" x14ac:dyDescent="0.25">
      <c r="B112" s="81"/>
      <c r="C112" s="4"/>
      <c r="D112" s="17"/>
      <c r="E112" s="13"/>
      <c r="F112" s="5"/>
    </row>
    <row r="113" spans="2:6" ht="20.149999999999999" customHeight="1" x14ac:dyDescent="0.25">
      <c r="B113" s="81"/>
      <c r="C113" s="4">
        <v>26</v>
      </c>
      <c r="D113" s="57" t="s">
        <v>36</v>
      </c>
      <c r="E113" s="57"/>
      <c r="F113" s="5"/>
    </row>
    <row r="114" spans="2:6" ht="20.149999999999999" customHeight="1" x14ac:dyDescent="0.25">
      <c r="B114" s="81" t="s">
        <v>79</v>
      </c>
      <c r="C114" s="4"/>
      <c r="D114" s="19"/>
      <c r="E114" s="13" t="s">
        <v>74</v>
      </c>
      <c r="F114" s="5"/>
    </row>
    <row r="115" spans="2:6" ht="20.149999999999999" customHeight="1" x14ac:dyDescent="0.25">
      <c r="B115" s="81" t="s">
        <v>80</v>
      </c>
      <c r="C115" s="4"/>
      <c r="D115" s="19"/>
      <c r="E115" s="13" t="s">
        <v>108</v>
      </c>
      <c r="F115" s="5"/>
    </row>
    <row r="116" spans="2:6" ht="20.149999999999999" customHeight="1" x14ac:dyDescent="0.25">
      <c r="B116" s="81"/>
      <c r="C116" s="4"/>
      <c r="D116" s="17"/>
      <c r="E116" s="13"/>
      <c r="F116" s="5"/>
    </row>
    <row r="117" spans="2:6" ht="20.149999999999999" customHeight="1" x14ac:dyDescent="0.25">
      <c r="B117" s="81"/>
      <c r="C117" s="4">
        <v>27</v>
      </c>
      <c r="D117" s="57" t="s">
        <v>13</v>
      </c>
      <c r="E117" s="57"/>
      <c r="F117" s="5"/>
    </row>
    <row r="118" spans="2:6" ht="20.149999999999999" customHeight="1" x14ac:dyDescent="0.25">
      <c r="B118" s="81" t="s">
        <v>82</v>
      </c>
      <c r="C118" s="4"/>
      <c r="D118" s="19"/>
      <c r="E118" s="13" t="s">
        <v>14</v>
      </c>
      <c r="F118" s="5"/>
    </row>
    <row r="119" spans="2:6" ht="20.149999999999999" customHeight="1" x14ac:dyDescent="0.25">
      <c r="B119" s="81" t="s">
        <v>81</v>
      </c>
      <c r="C119" s="4"/>
      <c r="D119" s="19"/>
      <c r="E119" s="13" t="s">
        <v>15</v>
      </c>
      <c r="F119" s="5"/>
    </row>
    <row r="120" spans="2:6" ht="20.149999999999999" customHeight="1" x14ac:dyDescent="0.25">
      <c r="B120" s="81"/>
      <c r="C120" s="4"/>
      <c r="D120" s="17"/>
      <c r="E120" s="13"/>
      <c r="F120" s="5"/>
    </row>
    <row r="121" spans="2:6" ht="20.149999999999999" customHeight="1" x14ac:dyDescent="0.25">
      <c r="B121" s="81"/>
      <c r="C121" s="4">
        <v>28</v>
      </c>
      <c r="D121" s="57" t="s">
        <v>75</v>
      </c>
      <c r="E121" s="57"/>
      <c r="F121" s="5"/>
    </row>
    <row r="122" spans="2:6" ht="20.149999999999999" customHeight="1" x14ac:dyDescent="0.25">
      <c r="B122" s="81" t="s">
        <v>80</v>
      </c>
      <c r="C122" s="4"/>
      <c r="D122" s="19"/>
      <c r="E122" s="13" t="s">
        <v>109</v>
      </c>
      <c r="F122" s="5"/>
    </row>
    <row r="123" spans="2:6" ht="20.149999999999999" customHeight="1" x14ac:dyDescent="0.25">
      <c r="B123" s="81" t="s">
        <v>79</v>
      </c>
      <c r="C123" s="4"/>
      <c r="D123" s="19"/>
      <c r="E123" s="13" t="s">
        <v>110</v>
      </c>
      <c r="F123" s="5"/>
    </row>
    <row r="124" spans="2:6" ht="20.149999999999999" customHeight="1" x14ac:dyDescent="0.25">
      <c r="B124" s="81"/>
      <c r="C124" s="4"/>
      <c r="D124" s="22"/>
      <c r="E124" s="13"/>
      <c r="F124" s="5"/>
    </row>
    <row r="125" spans="2:6" ht="20.149999999999999" customHeight="1" x14ac:dyDescent="0.25">
      <c r="B125" s="81"/>
      <c r="C125" s="4"/>
      <c r="D125" s="17"/>
      <c r="E125" s="13"/>
      <c r="F125" s="5"/>
    </row>
    <row r="126" spans="2:6" ht="20.149999999999999" customHeight="1" thickBot="1" x14ac:dyDescent="0.3">
      <c r="B126" s="81"/>
      <c r="C126" s="6"/>
      <c r="D126" s="62" t="s">
        <v>76</v>
      </c>
      <c r="E126" s="62"/>
      <c r="F126" s="7"/>
    </row>
    <row r="127" spans="2:6" ht="20.149999999999999" customHeight="1" thickTop="1" x14ac:dyDescent="0.25"/>
  </sheetData>
  <mergeCells count="33">
    <mergeCell ref="D121:E121"/>
    <mergeCell ref="D126:E126"/>
    <mergeCell ref="D97:E97"/>
    <mergeCell ref="D101:E101"/>
    <mergeCell ref="D105:E105"/>
    <mergeCell ref="D109:E109"/>
    <mergeCell ref="D113:E113"/>
    <mergeCell ref="D117:E117"/>
    <mergeCell ref="D93:E93"/>
    <mergeCell ref="D47:E47"/>
    <mergeCell ref="D51:E51"/>
    <mergeCell ref="D55:E55"/>
    <mergeCell ref="D61:E61"/>
    <mergeCell ref="D65:E65"/>
    <mergeCell ref="D69:E69"/>
    <mergeCell ref="D73:E73"/>
    <mergeCell ref="D77:E77"/>
    <mergeCell ref="D81:E81"/>
    <mergeCell ref="D85:E85"/>
    <mergeCell ref="D89:E89"/>
    <mergeCell ref="D43:E43"/>
    <mergeCell ref="D2:E3"/>
    <mergeCell ref="D9:E9"/>
    <mergeCell ref="D13:E13"/>
    <mergeCell ref="D14:D15"/>
    <mergeCell ref="D16:D17"/>
    <mergeCell ref="D19:E19"/>
    <mergeCell ref="D23:E23"/>
    <mergeCell ref="D27:E27"/>
    <mergeCell ref="D31:E31"/>
    <mergeCell ref="D35:E35"/>
    <mergeCell ref="D39:E39"/>
    <mergeCell ref="E8:F8"/>
  </mergeCells>
  <phoneticPr fontId="2" type="noConversion"/>
  <pageMargins left="0.25" right="0.25" top="0.75" bottom="0.75" header="0.3" footer="0.3"/>
  <pageSetup paperSize="9"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0099"/>
  </sheetPr>
  <dimension ref="B1:AE23"/>
  <sheetViews>
    <sheetView showGridLines="0" workbookViewId="0">
      <selection activeCell="AA18" sqref="AA18"/>
    </sheetView>
  </sheetViews>
  <sheetFormatPr defaultColWidth="4.7265625" defaultRowHeight="30" customHeight="1" x14ac:dyDescent="0.25"/>
  <cols>
    <col min="1" max="1" width="2.7265625" style="23" customWidth="1"/>
    <col min="2" max="16384" width="4.7265625" style="23"/>
  </cols>
  <sheetData>
    <row r="1" spans="2:31" ht="18" customHeight="1" thickBot="1" x14ac:dyDescent="0.3"/>
    <row r="2" spans="2:31" ht="30" customHeight="1" thickTop="1" x14ac:dyDescent="0.25">
      <c r="B2" s="40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8"/>
    </row>
    <row r="3" spans="2:31" ht="30" customHeight="1" thickBot="1" x14ac:dyDescent="0.3">
      <c r="B3" s="30"/>
      <c r="C3" s="63" t="s">
        <v>95</v>
      </c>
      <c r="D3" s="63"/>
      <c r="E3" s="63"/>
      <c r="F3" s="63"/>
      <c r="G3" s="63"/>
      <c r="H3" s="63"/>
      <c r="I3" s="63"/>
      <c r="J3" s="63"/>
      <c r="K3" s="63"/>
      <c r="L3" s="37" t="str">
        <f>C8</f>
        <v>-</v>
      </c>
      <c r="M3" s="37" t="str">
        <f>G8</f>
        <v>-</v>
      </c>
      <c r="N3" s="37" t="str">
        <f>K8</f>
        <v>-</v>
      </c>
      <c r="O3" s="37" t="str">
        <f>O8</f>
        <v>-</v>
      </c>
      <c r="P3" s="63" t="s">
        <v>96</v>
      </c>
      <c r="Q3" s="63"/>
      <c r="R3" s="63"/>
      <c r="S3" s="31"/>
      <c r="X3" s="36"/>
      <c r="Y3" s="36"/>
      <c r="AA3" s="36"/>
      <c r="AB3" s="36"/>
      <c r="AD3" s="36"/>
      <c r="AE3" s="35"/>
    </row>
    <row r="4" spans="2:31" ht="30" customHeight="1" thickTop="1" x14ac:dyDescent="0.25">
      <c r="B4" s="30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3"/>
      <c r="T4" s="32"/>
    </row>
    <row r="5" spans="2:31" ht="30" customHeight="1" x14ac:dyDescent="0.25">
      <c r="B5" s="30"/>
      <c r="C5" s="64" t="s">
        <v>77</v>
      </c>
      <c r="D5" s="65"/>
      <c r="E5" s="65" t="s">
        <v>78</v>
      </c>
      <c r="F5" s="66"/>
      <c r="G5" s="64" t="s">
        <v>79</v>
      </c>
      <c r="H5" s="65"/>
      <c r="I5" s="65" t="s">
        <v>80</v>
      </c>
      <c r="J5" s="66"/>
      <c r="K5" s="64" t="s">
        <v>81</v>
      </c>
      <c r="L5" s="65"/>
      <c r="M5" s="65" t="s">
        <v>82</v>
      </c>
      <c r="N5" s="66"/>
      <c r="O5" s="64" t="s">
        <v>83</v>
      </c>
      <c r="P5" s="65"/>
      <c r="Q5" s="65" t="s">
        <v>84</v>
      </c>
      <c r="R5" s="66"/>
      <c r="S5" s="31"/>
    </row>
    <row r="6" spans="2:31" ht="30" customHeight="1" x14ac:dyDescent="0.25">
      <c r="B6" s="30"/>
      <c r="C6" s="67">
        <f>COUNTA('.....검사.....'!D10,'.....검사.....'!D62,'.....검사.....'!D79,'.....검사.....'!D94,'.....검사.....'!D111)</f>
        <v>0</v>
      </c>
      <c r="D6" s="68"/>
      <c r="E6" s="68">
        <f>COUNTA('.....검사.....'!D11,'.....검사.....'!D63,'.....검사.....'!D78,'.....검사.....'!D95,'.....검사.....'!D110)</f>
        <v>0</v>
      </c>
      <c r="F6" s="69"/>
      <c r="G6" s="67">
        <f>COUNTA('.....검사.....'!D14,'.....검사.....'!D33,'.....검사.....'!D44,'.....검사.....'!D49,'.....검사.....'!D67,'.....검사.....'!D82,'.....검사.....'!D99,'.....검사.....'!D114,'.....검사.....'!D123)</f>
        <v>0</v>
      </c>
      <c r="H6" s="68"/>
      <c r="I6" s="68">
        <f>COUNTA('.....검사.....'!D16,'.....검사.....'!D32,'.....검사.....'!D45,'.....검사.....'!D48,'.....검사.....'!D66,'.....검사.....'!D83,'.....검사.....'!D98,'.....검사.....'!D115,'.....검사.....'!D122)</f>
        <v>0</v>
      </c>
      <c r="J6" s="69"/>
      <c r="K6" s="67">
        <f>COUNTA('.....검사.....'!D20,'.....검사.....'!D37,'.....검사.....'!D52,'.....검사.....'!D70,'.....검사.....'!D87,'.....검사.....'!D103,'.....검사.....'!D119)</f>
        <v>0</v>
      </c>
      <c r="L6" s="68"/>
      <c r="M6" s="68">
        <f>COUNTA('.....검사.....'!D21,'.....검사.....'!D36,'.....검사.....'!D53,'.....검사.....'!D71,'.....검사.....'!D86,'.....검사.....'!D102,'.....검사.....'!D118)</f>
        <v>0</v>
      </c>
      <c r="N6" s="69"/>
      <c r="O6" s="67">
        <f>COUNTA('.....검사.....'!D24,'.....검사.....'!D28,'.....검사.....'!D41,'.....검사.....'!D57,'.....검사.....'!D75,'.....검사.....'!D91,'.....검사.....'!D107)</f>
        <v>0</v>
      </c>
      <c r="P6" s="68"/>
      <c r="Q6" s="68">
        <f>COUNTA('.....검사.....'!D25,'.....검사.....'!D29,'.....검사.....'!D40,'.....검사.....'!D56,'.....검사.....'!D74,'.....검사.....'!D90,'.....검사.....'!D106)</f>
        <v>0</v>
      </c>
      <c r="R6" s="69"/>
      <c r="S6" s="31"/>
    </row>
    <row r="7" spans="2:31" ht="30" customHeight="1" x14ac:dyDescent="0.25">
      <c r="B7" s="30"/>
      <c r="C7" s="67" t="str">
        <f>IF(C6&gt;E6,"Extraverted", IF(C6&lt;E6,"introverted","-"))</f>
        <v>-</v>
      </c>
      <c r="D7" s="68"/>
      <c r="E7" s="68"/>
      <c r="F7" s="69"/>
      <c r="G7" s="67" t="str">
        <f>IF(G6&gt;I6,"iNtuition", IF(G6&lt;I6,"Sensing","-"))</f>
        <v>-</v>
      </c>
      <c r="H7" s="68"/>
      <c r="I7" s="68"/>
      <c r="J7" s="69"/>
      <c r="K7" s="67" t="str">
        <f>IF(K6&gt;M6,"Thinking", IF(K6&lt;M6,"Feeling","-"))</f>
        <v>-</v>
      </c>
      <c r="L7" s="68"/>
      <c r="M7" s="68"/>
      <c r="N7" s="69"/>
      <c r="O7" s="67" t="str">
        <f>IF(O6&gt;Q6,"Perceiving", IF(O6&lt;Q6,"Judging","-"))</f>
        <v>-</v>
      </c>
      <c r="P7" s="68"/>
      <c r="Q7" s="68"/>
      <c r="R7" s="69"/>
      <c r="S7" s="31"/>
    </row>
    <row r="8" spans="2:31" ht="30" customHeight="1" x14ac:dyDescent="0.25">
      <c r="B8" s="30"/>
      <c r="C8" s="70" t="str">
        <f>IF(C6&gt;E6,"E",IF(C6&lt;E6,"I","-"))</f>
        <v>-</v>
      </c>
      <c r="D8" s="71"/>
      <c r="E8" s="71"/>
      <c r="F8" s="72"/>
      <c r="G8" s="70" t="str">
        <f>IF(G6&gt;I6,"N",IF(G6&lt;I6,"S","-"))</f>
        <v>-</v>
      </c>
      <c r="H8" s="71"/>
      <c r="I8" s="71"/>
      <c r="J8" s="72"/>
      <c r="K8" s="70" t="str">
        <f>IF(K6&gt;M6,"T",IF(K6&lt;M6,"F","-"))</f>
        <v>-</v>
      </c>
      <c r="L8" s="71"/>
      <c r="M8" s="71"/>
      <c r="N8" s="72"/>
      <c r="O8" s="70" t="str">
        <f>IF(O6&gt;Q6,"P",IF(O6&lt;Q6,"J","-"))</f>
        <v>-</v>
      </c>
      <c r="P8" s="71"/>
      <c r="Q8" s="71"/>
      <c r="R8" s="72"/>
      <c r="S8" s="31"/>
    </row>
    <row r="9" spans="2:31" ht="30" customHeight="1" x14ac:dyDescent="0.25">
      <c r="B9" s="30"/>
      <c r="C9" s="70"/>
      <c r="D9" s="71"/>
      <c r="E9" s="71"/>
      <c r="F9" s="72"/>
      <c r="G9" s="70"/>
      <c r="H9" s="71"/>
      <c r="I9" s="71"/>
      <c r="J9" s="72"/>
      <c r="K9" s="70"/>
      <c r="L9" s="71"/>
      <c r="M9" s="71"/>
      <c r="N9" s="72"/>
      <c r="O9" s="70"/>
      <c r="P9" s="71"/>
      <c r="Q9" s="71"/>
      <c r="R9" s="72"/>
      <c r="S9" s="31"/>
    </row>
    <row r="10" spans="2:31" ht="30" customHeight="1" x14ac:dyDescent="0.25">
      <c r="B10" s="30"/>
      <c r="C10" s="73">
        <f>C6/5*100</f>
        <v>0</v>
      </c>
      <c r="D10" s="74"/>
      <c r="E10" s="74">
        <f>E6/5*100</f>
        <v>0</v>
      </c>
      <c r="F10" s="75"/>
      <c r="G10" s="73">
        <f>G6/9*100</f>
        <v>0</v>
      </c>
      <c r="H10" s="74"/>
      <c r="I10" s="74">
        <f>I6/9*100</f>
        <v>0</v>
      </c>
      <c r="J10" s="75"/>
      <c r="K10" s="73">
        <f>K6/7*100</f>
        <v>0</v>
      </c>
      <c r="L10" s="74"/>
      <c r="M10" s="74">
        <f>M6/7*100</f>
        <v>0</v>
      </c>
      <c r="N10" s="75"/>
      <c r="O10" s="73">
        <f>O6/7*100</f>
        <v>0</v>
      </c>
      <c r="P10" s="74"/>
      <c r="Q10" s="74">
        <f>Q6/7*100</f>
        <v>0</v>
      </c>
      <c r="R10" s="75"/>
      <c r="S10" s="31"/>
    </row>
    <row r="11" spans="2:31" ht="30" customHeight="1" x14ac:dyDescent="0.25">
      <c r="B11" s="30"/>
      <c r="C11" s="77" t="s">
        <v>85</v>
      </c>
      <c r="D11" s="78"/>
      <c r="E11" s="78" t="s">
        <v>86</v>
      </c>
      <c r="F11" s="79"/>
      <c r="G11" s="77" t="s">
        <v>87</v>
      </c>
      <c r="H11" s="78"/>
      <c r="I11" s="78" t="s">
        <v>88</v>
      </c>
      <c r="J11" s="79"/>
      <c r="K11" s="77" t="s">
        <v>89</v>
      </c>
      <c r="L11" s="78"/>
      <c r="M11" s="78" t="s">
        <v>90</v>
      </c>
      <c r="N11" s="79"/>
      <c r="O11" s="77" t="s">
        <v>91</v>
      </c>
      <c r="P11" s="78"/>
      <c r="Q11" s="78" t="s">
        <v>92</v>
      </c>
      <c r="R11" s="79"/>
      <c r="S11" s="31"/>
    </row>
    <row r="12" spans="2:31" ht="30" customHeight="1" x14ac:dyDescent="0.25">
      <c r="B12" s="30"/>
      <c r="S12" s="31"/>
    </row>
    <row r="13" spans="2:31" ht="30" customHeight="1" x14ac:dyDescent="0.25">
      <c r="B13" s="41" t="str">
        <f>IF(C10=0,"외향","")</f>
        <v>외향</v>
      </c>
      <c r="C13" s="42" t="str">
        <f>IF(C10=0,"-","외향")</f>
        <v>-</v>
      </c>
      <c r="R13" s="43" t="str">
        <f>IF(E10=0,"-","내향")</f>
        <v>-</v>
      </c>
      <c r="S13" s="44" t="str">
        <f>IF(E10=0,"내향","")</f>
        <v>내향</v>
      </c>
      <c r="U13" s="28" t="s">
        <v>85</v>
      </c>
      <c r="V13" s="29">
        <f>C6/5*100</f>
        <v>0</v>
      </c>
      <c r="W13" s="29">
        <f>E6/5*100</f>
        <v>0</v>
      </c>
      <c r="X13" s="28" t="s">
        <v>86</v>
      </c>
    </row>
    <row r="14" spans="2:31" ht="30" customHeight="1" x14ac:dyDescent="0.25">
      <c r="B14" s="45" t="str">
        <f>IF(G10=0,"직관","")</f>
        <v>직관</v>
      </c>
      <c r="C14" s="46" t="str">
        <f>IF(G10=0,"-","직관")</f>
        <v>-</v>
      </c>
      <c r="R14" s="47" t="str">
        <f>IF(I10=0,"-","감각")</f>
        <v>-</v>
      </c>
      <c r="S14" s="48" t="str">
        <f>IF(I10=0,"감각","")</f>
        <v>감각</v>
      </c>
      <c r="U14" s="28" t="s">
        <v>87</v>
      </c>
      <c r="V14" s="29">
        <f>G6/9*100</f>
        <v>0</v>
      </c>
      <c r="W14" s="29">
        <f>I6/9*100</f>
        <v>0</v>
      </c>
      <c r="X14" s="28" t="s">
        <v>88</v>
      </c>
    </row>
    <row r="15" spans="2:31" ht="30" customHeight="1" x14ac:dyDescent="0.25">
      <c r="B15" s="49" t="str">
        <f>IF(K10=0,"사고","")</f>
        <v>사고</v>
      </c>
      <c r="C15" s="50" t="str">
        <f>IF(K10=0,"-","사고")</f>
        <v>-</v>
      </c>
      <c r="R15" s="51" t="str">
        <f>IF(M10=0,"-","감정")</f>
        <v>-</v>
      </c>
      <c r="S15" s="52" t="str">
        <f>IF(M10=0,"감정","")</f>
        <v>감정</v>
      </c>
      <c r="U15" s="28" t="s">
        <v>89</v>
      </c>
      <c r="V15" s="29">
        <f>K6/7*100</f>
        <v>0</v>
      </c>
      <c r="W15" s="29">
        <f>M6/7*100</f>
        <v>0</v>
      </c>
      <c r="X15" s="28" t="s">
        <v>90</v>
      </c>
    </row>
    <row r="16" spans="2:31" ht="30" customHeight="1" x14ac:dyDescent="0.25">
      <c r="B16" s="53" t="str">
        <f>IF(O10=0,"인식","")</f>
        <v>인식</v>
      </c>
      <c r="C16" s="54" t="str">
        <f>IF(O10=0,"-","인식")</f>
        <v>-</v>
      </c>
      <c r="R16" s="55" t="str">
        <f>IF(Q10=0,"-","판단")</f>
        <v>-</v>
      </c>
      <c r="S16" s="56" t="str">
        <f>IF(Q10=0,"판단","")</f>
        <v>판단</v>
      </c>
      <c r="U16" s="28" t="s">
        <v>91</v>
      </c>
      <c r="V16" s="29">
        <f>O6/7*100</f>
        <v>0</v>
      </c>
      <c r="W16" s="29">
        <f>Q6/7*100</f>
        <v>0</v>
      </c>
      <c r="X16" s="28" t="s">
        <v>92</v>
      </c>
    </row>
    <row r="17" spans="2:19" ht="30" customHeight="1" thickBot="1" x14ac:dyDescent="0.3">
      <c r="B17" s="27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5"/>
    </row>
    <row r="18" spans="2:19" ht="30" customHeight="1" thickTop="1" x14ac:dyDescent="0.25"/>
    <row r="19" spans="2:19" s="24" customFormat="1" ht="30" customHeight="1" x14ac:dyDescent="0.25">
      <c r="B19" s="76" t="s">
        <v>93</v>
      </c>
      <c r="C19" s="76"/>
      <c r="D19" s="76"/>
      <c r="E19" s="76"/>
      <c r="F19" s="76" t="s">
        <v>94</v>
      </c>
      <c r="G19" s="76"/>
      <c r="H19" s="76"/>
      <c r="I19" s="76"/>
      <c r="J19" s="76"/>
      <c r="K19" s="76" t="s">
        <v>97</v>
      </c>
      <c r="L19" s="76"/>
      <c r="M19" s="76"/>
      <c r="N19" s="76"/>
      <c r="O19" s="76" t="s">
        <v>98</v>
      </c>
      <c r="P19" s="76"/>
      <c r="Q19" s="76"/>
      <c r="R19" s="76"/>
      <c r="S19" s="76"/>
    </row>
    <row r="20" spans="2:19" s="24" customFormat="1" ht="30" customHeight="1" x14ac:dyDescent="0.25">
      <c r="C20" s="23"/>
    </row>
    <row r="21" spans="2:19" s="24" customFormat="1" ht="30" customHeight="1" x14ac:dyDescent="0.25"/>
    <row r="22" spans="2:19" s="24" customFormat="1" ht="30" customHeight="1" x14ac:dyDescent="0.25">
      <c r="K22" s="23"/>
      <c r="L22" s="23"/>
      <c r="M22" s="23"/>
      <c r="N22" s="23"/>
      <c r="O22" s="23"/>
      <c r="P22" s="23"/>
      <c r="Q22" s="23"/>
      <c r="R22" s="23"/>
      <c r="S22" s="23"/>
    </row>
    <row r="23" spans="2:19" s="24" customFormat="1" ht="30" customHeight="1" x14ac:dyDescent="0.25">
      <c r="K23" s="23"/>
      <c r="L23" s="23"/>
      <c r="M23" s="23"/>
      <c r="N23" s="23"/>
      <c r="O23" s="23"/>
      <c r="P23" s="23"/>
      <c r="Q23" s="23"/>
      <c r="R23" s="23"/>
      <c r="S23" s="23"/>
    </row>
  </sheetData>
  <mergeCells count="46">
    <mergeCell ref="B19:E19"/>
    <mergeCell ref="F19:J19"/>
    <mergeCell ref="K19:N19"/>
    <mergeCell ref="O19:S19"/>
    <mergeCell ref="O10:P10"/>
    <mergeCell ref="Q10:R10"/>
    <mergeCell ref="C11:D11"/>
    <mergeCell ref="E11:F11"/>
    <mergeCell ref="G11:H11"/>
    <mergeCell ref="I11:J11"/>
    <mergeCell ref="K11:L11"/>
    <mergeCell ref="M11:N11"/>
    <mergeCell ref="O11:P11"/>
    <mergeCell ref="Q11:R11"/>
    <mergeCell ref="C8:F9"/>
    <mergeCell ref="G8:J9"/>
    <mergeCell ref="K8:N9"/>
    <mergeCell ref="O8:R9"/>
    <mergeCell ref="C10:D10"/>
    <mergeCell ref="E10:F10"/>
    <mergeCell ref="G10:H10"/>
    <mergeCell ref="I10:J10"/>
    <mergeCell ref="K10:L10"/>
    <mergeCell ref="M10:N10"/>
    <mergeCell ref="O6:P6"/>
    <mergeCell ref="Q6:R6"/>
    <mergeCell ref="C7:F7"/>
    <mergeCell ref="G7:J7"/>
    <mergeCell ref="K7:N7"/>
    <mergeCell ref="O7:R7"/>
    <mergeCell ref="C6:D6"/>
    <mergeCell ref="E6:F6"/>
    <mergeCell ref="G6:H6"/>
    <mergeCell ref="I6:J6"/>
    <mergeCell ref="K6:L6"/>
    <mergeCell ref="M6:N6"/>
    <mergeCell ref="C3:K3"/>
    <mergeCell ref="P3:R3"/>
    <mergeCell ref="C5:D5"/>
    <mergeCell ref="E5:F5"/>
    <mergeCell ref="G5:H5"/>
    <mergeCell ref="I5:J5"/>
    <mergeCell ref="K5:L5"/>
    <mergeCell ref="M5:N5"/>
    <mergeCell ref="O5:P5"/>
    <mergeCell ref="Q5:R5"/>
  </mergeCells>
  <phoneticPr fontId="2" type="noConversion"/>
  <hyperlinks>
    <hyperlink ref="F19:J19" r:id="rId1" display="심리유형별 유명인" xr:uid="{00000000-0004-0000-0100-000000000000}"/>
    <hyperlink ref="O19:S19" r:id="rId2" display="MBTI 관련 카테고리" xr:uid="{00000000-0004-0000-0100-000001000000}"/>
    <hyperlink ref="B19:E19" r:id="rId3" display="4쌍의 지표 구분 Link" xr:uid="{00000000-0004-0000-0100-000002000000}"/>
    <hyperlink ref="K19:N19" r:id="rId4" display="나에게 맞는 직업 Link" xr:uid="{00000000-0004-0000-0100-000003000000}"/>
  </hyperlinks>
  <pageMargins left="0.7" right="0.7" top="0.75" bottom="0.75" header="0.3" footer="0.3"/>
  <pageSetup paperSize="9" orientation="portrait" verticalDpi="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.....검사.....</vt:lpstr>
      <vt:lpstr>.....결과.....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monzaq</dc:creator>
  <cp:lastModifiedBy>김다솜</cp:lastModifiedBy>
  <cp:lastPrinted>2014-04-15T09:22:35Z</cp:lastPrinted>
  <dcterms:created xsi:type="dcterms:W3CDTF">2013-10-14T10:15:16Z</dcterms:created>
  <dcterms:modified xsi:type="dcterms:W3CDTF">2022-06-18T14:38:36Z</dcterms:modified>
</cp:coreProperties>
</file>