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91943\Downloads\"/>
    </mc:Choice>
  </mc:AlternateContent>
  <xr:revisionPtr revIDLastSave="0" documentId="13_ncr:1_{D924CF07-2958-4106-8F37-45C51305D0F2}" xr6:coauthVersionLast="47" xr6:coauthVersionMax="47" xr10:uidLastSave="{00000000-0000-0000-0000-000000000000}"/>
  <bookViews>
    <workbookView xWindow="-108" yWindow="-108" windowWidth="23256" windowHeight="12456" activeTab="8" xr2:uid="{00000000-000D-0000-FFFF-FFFF00000000}"/>
  </bookViews>
  <sheets>
    <sheet name="Data" sheetId="1" r:id="rId1"/>
    <sheet name="Combo Chart" sheetId="3" r:id="rId2"/>
    <sheet name="Waterfall Chart" sheetId="4" r:id="rId3"/>
    <sheet name="Pie Chart" sheetId="5" r:id="rId4"/>
    <sheet name="Map Chart" sheetId="6" r:id="rId5"/>
    <sheet name="Top 5" sheetId="7" r:id="rId6"/>
    <sheet name="KPI" sheetId="8" r:id="rId7"/>
    <sheet name="KPI YOY" sheetId="9" r:id="rId8"/>
    <sheet name="Dashboard" sheetId="10" r:id="rId9"/>
  </sheets>
  <definedNames>
    <definedName name="_xlchart.v1.0" hidden="1">'Waterfall Chart'!$D$4:$D$7</definedName>
    <definedName name="_xlchart.v1.1" hidden="1">'Waterfall Chart'!$E$3</definedName>
    <definedName name="_xlchart.v1.2" hidden="1">'Waterfall Chart'!$E$4:$E$7</definedName>
    <definedName name="_xlchart.v5.10" hidden="1">'Map Chart'!$E$4:$E$52</definedName>
    <definedName name="_xlchart.v5.11" hidden="1">'Waterfall Chart'!$D$4:$D$7</definedName>
    <definedName name="_xlchart.v5.12" hidden="1">'Waterfall Chart'!$E$3</definedName>
    <definedName name="_xlchart.v5.13" hidden="1">'Waterfall Chart'!$E$4:$E$7</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7" i="4"/>
  <c r="D6" i="4"/>
  <c r="D5" i="4"/>
  <c r="D4" i="4"/>
  <c r="E11" i="9"/>
  <c r="D11" i="9"/>
  <c r="C11" i="9"/>
  <c r="B11" i="9"/>
  <c r="F11" i="9"/>
  <c r="E50" i="6"/>
  <c r="E49" i="6"/>
  <c r="E41" i="6"/>
  <c r="E13" i="6"/>
  <c r="O17" i="8"/>
  <c r="E48" i="6"/>
  <c r="E42" i="6"/>
  <c r="E36" i="6"/>
  <c r="E30" i="6"/>
  <c r="E24" i="6"/>
  <c r="E18" i="6"/>
  <c r="E12" i="6"/>
  <c r="E6" i="6"/>
  <c r="E47" i="6"/>
  <c r="E35" i="6"/>
  <c r="E29" i="6"/>
  <c r="E23" i="6"/>
  <c r="E17" i="6"/>
  <c r="E11" i="6"/>
  <c r="E5" i="6"/>
  <c r="E38" i="6"/>
  <c r="L17" i="8"/>
  <c r="I17" i="8"/>
  <c r="F17" i="8"/>
  <c r="E52" i="6"/>
  <c r="E46" i="6"/>
  <c r="E40" i="6"/>
  <c r="E34" i="6"/>
  <c r="E28" i="6"/>
  <c r="E22" i="6"/>
  <c r="E16" i="6"/>
  <c r="E10" i="6"/>
  <c r="E4" i="6"/>
  <c r="E45" i="6"/>
  <c r="E33" i="6"/>
  <c r="E27" i="6"/>
  <c r="E21" i="6"/>
  <c r="E15" i="6"/>
  <c r="E9" i="6"/>
  <c r="E44" i="6"/>
  <c r="E32" i="6"/>
  <c r="E26" i="6"/>
  <c r="E20" i="6"/>
  <c r="E14" i="6"/>
  <c r="E8" i="6"/>
  <c r="E43" i="6"/>
  <c r="E37" i="6"/>
  <c r="E31" i="6"/>
  <c r="E25" i="6"/>
  <c r="E19" i="6"/>
  <c r="E7" i="6"/>
  <c r="E39" i="6"/>
  <c r="E51" i="6"/>
  <c r="C17" i="8"/>
  <c r="E6" i="4"/>
  <c r="E5" i="4"/>
  <c r="E4" i="4"/>
  <c r="E7" i="4"/>
</calcChain>
</file>

<file path=xl/sharedStrings.xml><?xml version="1.0" encoding="utf-8"?>
<sst xmlns="http://schemas.openxmlformats.org/spreadsheetml/2006/main" count="130135" uniqueCount="10957">
  <si>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</si>
  <si>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</si>
  <si>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</si>
  <si>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</si>
  <si>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</si>
  <si>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</si>
  <si>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</si>
  <si>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</si>
  <si>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</si>
  <si>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</si>
  <si>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</si>
  <si>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</si>
  <si>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</si>
  <si>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</si>
  <si>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</si>
  <si>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</si>
  <si>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</si>
  <si>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</si>
  <si>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</si>
  <si>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</si>
  <si>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</si>
  <si>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</si>
  <si>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</si>
  <si>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</si>
  <si>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</si>
  <si>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</si>
  <si>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</si>
  <si>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</si>
  <si>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</si>
  <si>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</si>
  <si>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</si>
  <si>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</si>
  <si>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</si>
  <si>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</si>
  <si>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</si>
  <si>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</si>
  <si>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</si>
  <si>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</si>
  <si>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</si>
  <si>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</si>
  <si>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</si>
  <si>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</si>
  <si>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</si>
  <si>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</si>
  <si>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</si>
  <si>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</si>
  <si>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</si>
  <si>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</si>
  <si>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</si>
  <si>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</si>
  <si>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</si>
  <si>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</si>
  <si>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</si>
  <si>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</si>
  <si>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</si>
  <si>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</si>
  <si>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</si>
  <si>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</si>
  <si>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</si>
  <si>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</si>
  <si>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</si>
  <si>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</si>
  <si>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</si>
  <si>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</si>
  <si>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</si>
  <si>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</si>
  <si>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</si>
  <si>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</si>
  <si>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</si>
  <si>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</si>
  <si>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</si>
  <si>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</si>
  <si>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</si>
  <si>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</si>
  <si>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</si>
  <si>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</si>
  <si>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</si>
  <si>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</si>
  <si>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</si>
  <si>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</si>
  <si>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</si>
  <si>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</si>
  <si>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</si>
  <si>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</si>
  <si>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</si>
  <si>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</si>
  <si>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</si>
  <si>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</si>
  <si>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</si>
  <si>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</si>
  <si>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</si>
  <si>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</si>
  <si>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</si>
  <si>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</si>
  <si>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</si>
  <si>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</si>
  <si>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</si>
  <si>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</si>
  <si>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</si>
  <si>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</si>
  <si>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</si>
  <si>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</si>
  <si>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</si>
  <si>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</si>
  <si>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</si>
  <si>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</si>
  <si>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</si>
  <si>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</si>
  <si>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</si>
  <si>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</si>
  <si>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</si>
  <si>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</si>
  <si>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</si>
  <si>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</si>
  <si>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</si>
  <si>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</si>
  <si>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</si>
  <si>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</si>
  <si>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</si>
  <si>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</si>
  <si>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</si>
  <si>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</si>
  <si>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</si>
  <si>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</si>
  <si>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</si>
  <si>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</si>
  <si>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</si>
  <si>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</si>
  <si>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</si>
  <si>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</si>
  <si>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</si>
  <si>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</si>
  <si>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</si>
  <si>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</si>
  <si>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</si>
  <si>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</si>
  <si>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</si>
  <si>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</si>
  <si>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</si>
  <si>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</si>
  <si>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</si>
  <si>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</si>
  <si>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</si>
  <si>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</si>
  <si>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</si>
  <si>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</si>
  <si>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</si>
  <si>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</si>
  <si>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</si>
  <si>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</si>
  <si>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</si>
  <si>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</si>
  <si>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</si>
  <si>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</si>
  <si>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</si>
  <si>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</si>
  <si>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</si>
  <si>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</si>
  <si>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</si>
  <si>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</si>
  <si>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</si>
  <si>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</si>
  <si>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</si>
  <si>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</si>
  <si>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</si>
  <si>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</si>
  <si>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</si>
  <si>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</si>
  <si>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</si>
  <si>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</si>
  <si>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</si>
  <si>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</si>
  <si>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</si>
  <si>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</si>
  <si>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</si>
  <si>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</si>
  <si>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</si>
  <si>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</si>
  <si>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</si>
  <si>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</si>
  <si>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</si>
  <si>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</si>
  <si>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</si>
  <si>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</si>
  <si>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</si>
  <si>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</si>
  <si>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</si>
  <si>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</si>
  <si>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</si>
  <si>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</si>
  <si>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</si>
  <si>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</si>
  <si>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</si>
  <si>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</si>
  <si>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</si>
  <si>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</si>
  <si>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</si>
  <si>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</si>
  <si>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</si>
  <si>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</si>
  <si>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</si>
  <si>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</si>
  <si>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</si>
  <si>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</si>
  <si>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</si>
  <si>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</si>
  <si>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</si>
  <si>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</si>
  <si>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</si>
  <si>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</si>
  <si>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</si>
  <si>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</si>
  <si>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</si>
  <si>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</si>
  <si>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</si>
  <si>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</si>
  <si>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</si>
  <si>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</si>
  <si>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</si>
  <si>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</si>
  <si>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</si>
  <si>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</si>
  <si>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</si>
  <si>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</si>
  <si>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</si>
  <si>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</si>
  <si>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</si>
  <si>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</si>
  <si>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</si>
  <si>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</si>
  <si>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</si>
  <si>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</si>
  <si>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</si>
  <si>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</si>
  <si>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</si>
  <si>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</si>
  <si>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</si>
  <si>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</si>
  <si>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</si>
  <si>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</si>
  <si>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</si>
  <si>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</si>
  <si>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</si>
  <si>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</si>
  <si>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</si>
  <si>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</si>
  <si>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</si>
  <si>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</si>
  <si>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</si>
  <si>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</si>
  <si>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</si>
  <si>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</si>
  <si>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</si>
  <si>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</si>
  <si>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</si>
  <si>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</si>
  <si>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</si>
  <si>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</si>
  <si>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</si>
  <si>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</si>
  <si>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</si>
  <si>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</si>
  <si>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</si>
  <si>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</si>
  <si>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</si>
  <si>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</si>
  <si>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</si>
  <si>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</si>
  <si>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</si>
  <si>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</si>
  <si>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</si>
  <si>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</si>
  <si>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</si>
  <si>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</si>
  <si>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</si>
  <si>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</si>
  <si>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</si>
  <si>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</si>
  <si>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</si>
  <si>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</si>
  <si>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</si>
  <si>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</si>
  <si>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</si>
  <si>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</si>
  <si>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</si>
  <si>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</si>
  <si>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</si>
  <si>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</si>
  <si>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</si>
  <si>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</si>
  <si>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</si>
  <si>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</si>
  <si>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</si>
  <si>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</si>
  <si>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</si>
  <si>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</si>
  <si>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</si>
  <si>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</si>
  <si>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</si>
  <si>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</si>
  <si>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</si>
  <si>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</si>
  <si>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</si>
  <si>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</si>
  <si>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</si>
  <si>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</si>
  <si>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</si>
  <si>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</si>
  <si>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</si>
  <si>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</si>
  <si>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</si>
  <si>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</si>
  <si>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</si>
  <si>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</si>
  <si>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</si>
  <si>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</si>
  <si>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</si>
  <si>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</si>
  <si>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</si>
  <si>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</si>
  <si>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</si>
  <si>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</si>
  <si>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</si>
  <si>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</si>
  <si>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</si>
  <si>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</si>
  <si>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</si>
  <si>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</si>
  <si>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</si>
  <si>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</si>
  <si>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</si>
  <si>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</si>
  <si>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</si>
  <si>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</si>
  <si>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</si>
  <si>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</si>
  <si>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</si>
  <si>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</si>
  <si>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</si>
  <si>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</si>
  <si>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</si>
  <si>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</si>
  <si>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</si>
  <si>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</si>
  <si>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</si>
  <si>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</si>
  <si>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</si>
  <si>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</si>
  <si>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</si>
  <si>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</si>
  <si>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</si>
  <si>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</si>
  <si>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</si>
  <si>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</si>
  <si>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</si>
  <si>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</si>
  <si>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</si>
  <si>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</si>
  <si>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</si>
  <si>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</si>
  <si>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</si>
  <si>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</si>
  <si>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</si>
  <si>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</si>
  <si>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</si>
  <si>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</si>
  <si>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</si>
  <si>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</si>
  <si>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</si>
  <si>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</si>
  <si>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</si>
  <si>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</si>
  <si>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</si>
  <si>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</si>
  <si>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</si>
  <si>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</si>
  <si>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</si>
  <si>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</si>
  <si>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</si>
  <si>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</si>
  <si>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</si>
  <si>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</si>
  <si>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</si>
  <si>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</si>
  <si>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</si>
  <si>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</si>
  <si>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</si>
  <si>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</si>
  <si>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</si>
  <si>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</si>
  <si>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</si>
  <si>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</si>
  <si>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</si>
  <si>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</si>
  <si>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</si>
  <si>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</si>
  <si>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</si>
  <si>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</si>
  <si>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</si>
  <si>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</si>
  <si>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</si>
  <si>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</si>
  <si>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</si>
  <si>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</si>
  <si>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</si>
  <si>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</si>
  <si>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</si>
  <si>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</si>
  <si>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</si>
  <si>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</si>
  <si>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</si>
  <si>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</si>
  <si>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</si>
  <si>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</si>
  <si>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</si>
  <si>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</si>
  <si>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</si>
  <si>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</si>
  <si>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</si>
  <si>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</si>
  <si>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</si>
  <si>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</si>
  <si>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</si>
  <si>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</si>
  <si>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</si>
  <si>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</si>
  <si>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</si>
  <si>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</si>
  <si>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</si>
  <si>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</si>
  <si>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</si>
  <si>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</si>
  <si>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</si>
  <si>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</si>
  <si>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</si>
  <si>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</si>
  <si>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</si>
  <si>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</si>
  <si>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</si>
  <si>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</si>
  <si>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</si>
  <si>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</si>
  <si>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</si>
  <si>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</si>
  <si>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</si>
  <si>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</si>
  <si>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</si>
  <si>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</si>
  <si>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</si>
  <si>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</si>
  <si>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</si>
  <si>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</si>
  <si>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</si>
  <si>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</si>
  <si>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</si>
  <si>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</si>
  <si>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</si>
  <si>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</si>
  <si>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</si>
  <si>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</si>
  <si>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</si>
  <si>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</si>
  <si>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</si>
  <si>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</si>
  <si>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</si>
  <si>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</si>
  <si>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</si>
  <si>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</si>
  <si>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</si>
  <si>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</si>
  <si>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</si>
  <si>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</si>
  <si>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</si>
  <si>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</si>
  <si>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</si>
  <si>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</si>
  <si>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</si>
  <si>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</si>
  <si>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</si>
  <si>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</si>
  <si>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</si>
  <si>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</si>
  <si>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</si>
  <si>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</si>
  <si>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</si>
  <si>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</si>
  <si>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</si>
  <si>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</si>
  <si>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</si>
  <si>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</si>
  <si>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</si>
  <si>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</si>
  <si>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</si>
  <si>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</si>
  <si>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</si>
  <si>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</si>
  <si>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</si>
  <si>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</si>
  <si>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</si>
  <si>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</si>
  <si>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</si>
  <si>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</si>
  <si>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</si>
  <si>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</si>
  <si>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</si>
  <si>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</si>
  <si>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</si>
  <si>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</si>
  <si>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</si>
  <si>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</si>
  <si>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</si>
  <si>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</si>
  <si>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</si>
  <si>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</si>
  <si>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</si>
  <si>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</si>
  <si>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</si>
  <si>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</si>
  <si>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</si>
  <si>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</si>
  <si>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</si>
  <si>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</si>
  <si>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</si>
  <si>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</si>
  <si>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</si>
  <si>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</si>
  <si>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</si>
  <si>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</si>
  <si>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</si>
  <si>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</si>
  <si>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</si>
  <si>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</si>
  <si>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</si>
  <si>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</si>
  <si>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</si>
  <si>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</si>
  <si>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</si>
  <si>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</si>
  <si>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</si>
  <si>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</si>
  <si>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</si>
  <si>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</si>
  <si>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</si>
  <si>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</si>
  <si>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</si>
  <si>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</si>
  <si>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</si>
  <si>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</si>
  <si>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</si>
  <si>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</si>
  <si>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</si>
  <si>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</si>
  <si>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</si>
  <si>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</si>
  <si>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</si>
  <si>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</si>
  <si>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</si>
  <si>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</si>
  <si>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</si>
  <si>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</si>
  <si>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</si>
  <si>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</si>
  <si>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</si>
  <si>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</si>
  <si>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</si>
  <si>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</si>
  <si>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</si>
  <si>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</si>
  <si>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</si>
  <si>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</si>
  <si>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</si>
  <si>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</si>
  <si>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</si>
  <si>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</si>
  <si>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</si>
  <si>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</si>
  <si>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</si>
  <si>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</si>
  <si>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</si>
  <si>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</si>
  <si>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</si>
  <si>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</si>
  <si>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</si>
  <si>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</si>
  <si>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</si>
  <si>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</si>
  <si>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</si>
  <si>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</si>
  <si>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</si>
  <si>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</si>
  <si>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</si>
  <si>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</si>
  <si>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</si>
  <si>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</si>
  <si>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</si>
  <si>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</si>
  <si>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</si>
  <si>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</si>
  <si>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</si>
  <si>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</si>
  <si>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</si>
  <si>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</si>
  <si>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</si>
  <si>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</si>
  <si>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</si>
  <si>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</si>
  <si>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</si>
  <si>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</si>
  <si>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</si>
  <si>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</si>
  <si>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</si>
  <si>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</si>
  <si>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</si>
  <si>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</si>
  <si>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</si>
  <si>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</si>
  <si>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</si>
  <si>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</si>
  <si>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</si>
  <si>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</si>
  <si>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</si>
  <si>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</si>
  <si>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</si>
  <si>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</si>
  <si>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</si>
  <si>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</si>
  <si>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</si>
  <si>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</si>
  <si>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</si>
  <si>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</si>
  <si>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</si>
  <si>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</si>
  <si>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</si>
  <si>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</si>
  <si>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</si>
  <si>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</si>
  <si>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</si>
  <si>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</si>
  <si>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</si>
  <si>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</si>
  <si>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</si>
  <si>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</si>
  <si>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</si>
  <si>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</si>
  <si>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</si>
  <si>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</si>
  <si>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</si>
  <si>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</si>
  <si>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</si>
  <si>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</si>
  <si>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</si>
  <si>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</si>
  <si>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</si>
  <si>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</si>
  <si>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</si>
  <si>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</si>
  <si>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</si>
  <si>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</si>
  <si>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</si>
  <si>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</si>
  <si>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</si>
  <si>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</si>
  <si>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</si>
  <si>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</si>
  <si>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</si>
  <si>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</si>
  <si>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</si>
  <si>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</si>
  <si>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</si>
  <si>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</si>
  <si>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</si>
  <si>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</si>
  <si>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</si>
  <si>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</si>
  <si>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</si>
  <si>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</si>
  <si>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</si>
  <si>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</si>
  <si>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</si>
  <si>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</si>
  <si>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</si>
  <si>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</si>
  <si>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</si>
  <si>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</si>
  <si>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</si>
  <si>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</si>
  <si>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</si>
  <si>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</si>
  <si>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</si>
  <si>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</si>
  <si>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</si>
  <si>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</si>
  <si>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</si>
  <si>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</si>
  <si>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</si>
  <si>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</si>
  <si>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</si>
  <si>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</si>
  <si>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</si>
  <si>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</si>
  <si>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</si>
  <si>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</si>
  <si>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</si>
  <si>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</si>
  <si>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</si>
  <si>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</si>
  <si>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</si>
  <si>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</si>
  <si>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</si>
  <si>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</si>
  <si>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</si>
  <si>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</si>
  <si>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</si>
  <si>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</si>
  <si>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</si>
  <si>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</si>
  <si>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</si>
  <si>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</si>
  <si>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</si>
  <si>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</si>
  <si>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</si>
  <si>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</si>
  <si>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</si>
  <si>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</si>
  <si>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</si>
  <si>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</si>
  <si>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</si>
  <si>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</si>
  <si>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</si>
  <si>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</si>
  <si>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</si>
  <si>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</si>
  <si>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</si>
  <si>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</si>
  <si>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</si>
  <si>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</si>
  <si>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</si>
  <si>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</si>
  <si>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</si>
  <si>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</si>
  <si>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</si>
  <si>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</si>
  <si>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</si>
  <si>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</si>
  <si>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</si>
  <si>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</si>
  <si>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</si>
  <si>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</si>
  <si>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</si>
  <si>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</si>
  <si>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</si>
  <si>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</si>
  <si>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</si>
  <si>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</si>
  <si>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</si>
  <si>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</si>
  <si>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</si>
  <si>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</si>
  <si>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</si>
  <si>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</si>
  <si>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</si>
  <si>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</si>
  <si>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</si>
  <si>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</si>
  <si>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</si>
  <si>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</si>
  <si>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</si>
  <si>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</si>
  <si>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</si>
  <si>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</si>
  <si>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</si>
  <si>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</si>
  <si>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</si>
  <si>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</si>
  <si>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</si>
  <si>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</si>
  <si>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</si>
  <si>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</si>
  <si>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</si>
  <si>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</si>
  <si>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</si>
  <si>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</si>
  <si>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</si>
  <si>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</si>
  <si>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</si>
  <si>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</si>
  <si>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</si>
  <si>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</si>
  <si>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</si>
  <si>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</si>
  <si>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</si>
  <si>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</si>
  <si>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</si>
  <si>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</si>
  <si>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</si>
  <si>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</si>
  <si>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</si>
  <si>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</si>
  <si>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</si>
  <si>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</si>
  <si>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</si>
  <si>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</si>
  <si>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</si>
  <si>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</si>
  <si>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</si>
  <si>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</si>
  <si>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</si>
  <si>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</si>
  <si>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</si>
  <si>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</si>
  <si>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</si>
  <si>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</si>
  <si>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</si>
  <si>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</si>
  <si>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</si>
  <si>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</si>
  <si>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</si>
  <si>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</si>
  <si>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</si>
  <si>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</si>
  <si>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</si>
  <si>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</si>
  <si>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</si>
  <si>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</si>
  <si>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</si>
  <si>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</si>
  <si>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</si>
  <si>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</si>
  <si>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</si>
  <si>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</si>
  <si>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</si>
  <si>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</si>
  <si>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</si>
  <si>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</si>
  <si>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</si>
  <si>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</si>
  <si>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</si>
  <si>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</si>
  <si>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</si>
  <si>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</si>
  <si>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</si>
  <si>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</si>
  <si>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</si>
  <si>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</si>
  <si>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</si>
  <si>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</si>
  <si>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</si>
  <si>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</si>
  <si>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</si>
  <si>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</si>
  <si>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</si>
  <si>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</si>
  <si>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</si>
  <si>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</si>
  <si>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</si>
  <si>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</si>
  <si>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</si>
  <si>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</si>
  <si>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</si>
  <si>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</si>
  <si>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</si>
  <si>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</si>
  <si>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</si>
  <si>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</si>
  <si>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</si>
  <si>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</si>
  <si>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</si>
  <si>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</si>
  <si>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</si>
  <si>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</si>
  <si>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</si>
  <si>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</si>
  <si>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</si>
  <si>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</si>
  <si>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</si>
  <si>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</si>
  <si>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</si>
  <si>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</si>
  <si>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</si>
  <si>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</si>
  <si>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</si>
  <si>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</si>
  <si>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</si>
  <si>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</si>
  <si>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</si>
  <si>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</si>
  <si>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</si>
  <si>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</si>
  <si>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</si>
  <si>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</si>
  <si>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</si>
  <si>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</si>
  <si>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</si>
  <si>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</si>
  <si>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</si>
  <si>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</si>
  <si>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</si>
  <si>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</si>
  <si>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</si>
  <si>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</si>
  <si>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</si>
  <si>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</si>
  <si>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</si>
  <si>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</si>
  <si>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</si>
  <si>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</si>
  <si>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</si>
  <si>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</si>
  <si>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</si>
  <si>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</si>
  <si>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</si>
  <si>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</si>
  <si>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</si>
  <si>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</si>
  <si>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</si>
  <si>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</si>
  <si>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</si>
  <si>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</si>
  <si>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</si>
  <si>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</si>
  <si>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</si>
  <si>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</si>
  <si>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</si>
  <si>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</si>
  <si>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</si>
  <si>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</si>
  <si>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</si>
  <si>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</si>
  <si>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</si>
  <si>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</si>
  <si>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</si>
  <si>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</si>
  <si>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</si>
  <si>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</si>
  <si>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</si>
  <si>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</si>
  <si>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</si>
  <si>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</si>
  <si>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</si>
  <si>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</si>
  <si>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</si>
  <si>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</si>
  <si>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</si>
  <si>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</si>
  <si>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</si>
  <si>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</si>
  <si>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</si>
  <si>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</si>
  <si>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</si>
  <si>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</si>
  <si>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</si>
  <si>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</si>
  <si>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</si>
  <si>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</si>
  <si>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</si>
  <si>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</si>
  <si>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</si>
  <si>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</si>
  <si>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</si>
  <si>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</si>
  <si>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</si>
  <si>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</si>
  <si>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</si>
  <si>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</si>
  <si>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</si>
  <si>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</si>
  <si>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</si>
  <si>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</si>
  <si>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</si>
  <si>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</si>
  <si>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</si>
  <si>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</si>
  <si>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</si>
  <si>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</si>
  <si>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</si>
  <si>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</si>
  <si>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</si>
  <si>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</si>
  <si>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</si>
  <si>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</si>
  <si>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</si>
  <si>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</si>
  <si>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</si>
  <si>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</si>
  <si>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</si>
  <si>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</si>
  <si>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</si>
  <si>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</si>
  <si>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</si>
  <si>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</si>
  <si>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</si>
  <si>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</si>
  <si>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</si>
  <si>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</si>
  <si>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</si>
  <si>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</si>
  <si>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</si>
  <si>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</si>
  <si>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</si>
  <si>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</si>
  <si>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</si>
  <si>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</si>
  <si>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</si>
  <si>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</si>
  <si>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</si>
  <si>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</si>
  <si>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</si>
  <si>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</si>
  <si>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</si>
  <si>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</si>
  <si>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</si>
  <si>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</si>
  <si>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</si>
  <si>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</si>
  <si>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</si>
  <si>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</si>
  <si>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</si>
  <si>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</si>
  <si>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</si>
  <si>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</si>
  <si>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</si>
  <si>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</si>
  <si>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</si>
  <si>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</si>
  <si>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</si>
  <si>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</si>
  <si>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</si>
  <si>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</si>
  <si>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</si>
  <si>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</si>
  <si>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</si>
  <si>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</si>
  <si>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</si>
  <si>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</si>
  <si>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</si>
  <si>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</si>
  <si>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</si>
  <si>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</si>
  <si>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</si>
  <si>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</si>
  <si>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</si>
  <si>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</si>
  <si>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</si>
  <si>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</si>
  <si>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</si>
  <si>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</si>
  <si>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</si>
  <si>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</si>
  <si>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</si>
  <si>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</si>
  <si>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</si>
  <si>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</si>
  <si>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</si>
  <si>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</si>
  <si>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</si>
  <si>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</si>
  <si>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</si>
  <si>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</si>
  <si>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</si>
  <si>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</si>
  <si>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</si>
  <si>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</si>
  <si>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</si>
  <si>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</si>
  <si>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</si>
  <si>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</si>
  <si>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</si>
  <si>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</si>
  <si>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</si>
  <si>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</si>
  <si>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</si>
  <si>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</si>
  <si>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</si>
  <si>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</si>
  <si>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</si>
  <si>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</si>
  <si>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</si>
  <si>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</si>
  <si>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</si>
  <si>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</si>
  <si>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</si>
  <si>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</si>
  <si>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</si>
  <si>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</si>
  <si>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</si>
  <si>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</si>
  <si>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</si>
  <si>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</si>
  <si>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</si>
  <si>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</si>
  <si>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</si>
  <si>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</si>
  <si>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</si>
  <si>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</si>
  <si>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</si>
  <si>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</si>
  <si>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</si>
  <si>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</si>
  <si>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</si>
  <si>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</si>
  <si>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</si>
  <si>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</si>
  <si>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</si>
  <si>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</si>
  <si>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</si>
  <si>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</si>
  <si>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</si>
  <si>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</si>
  <si>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</si>
  <si>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</si>
  <si>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</si>
  <si>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</si>
  <si>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</si>
  <si>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</si>
  <si>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</si>
  <si>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</si>
  <si>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</si>
  <si>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</si>
  <si>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</si>
  <si>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</si>
  <si>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</si>
  <si>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</si>
  <si>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</si>
  <si>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</si>
  <si>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</si>
  <si>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</si>
  <si>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</si>
  <si>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</si>
  <si>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</si>
  <si>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</si>
  <si>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</si>
  <si>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</si>
  <si>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</si>
  <si>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</si>
  <si>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</si>
  <si>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</si>
  <si>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</si>
  <si>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</si>
  <si>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</si>
  <si>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</si>
  <si>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</si>
  <si>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</si>
  <si>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</si>
  <si>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</si>
  <si>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</si>
  <si>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</si>
  <si>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</si>
  <si>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</si>
  <si>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</si>
  <si>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</si>
  <si>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</si>
  <si>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</si>
  <si>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</si>
  <si>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</si>
  <si>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</si>
  <si>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</si>
  <si>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</si>
  <si>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</si>
  <si>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</si>
  <si>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</si>
  <si>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</si>
  <si>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</si>
  <si>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</si>
  <si>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</si>
  <si>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</si>
  <si>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</si>
  <si>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</si>
  <si>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</si>
  <si>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</si>
  <si>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</si>
  <si>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</si>
  <si>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</si>
  <si>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</si>
  <si>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</si>
  <si>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</si>
  <si>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</si>
  <si>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</si>
  <si>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</si>
  <si>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</si>
  <si>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</si>
  <si>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</si>
  <si>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</si>
  <si>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</si>
  <si>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</si>
  <si>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</si>
  <si>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</si>
  <si>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</si>
  <si>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</si>
  <si>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</si>
  <si>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</si>
  <si>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</si>
  <si>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</si>
  <si>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</si>
  <si>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</si>
  <si>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</si>
  <si>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</si>
  <si>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</si>
  <si>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</si>
  <si>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</si>
  <si>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</si>
  <si>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</si>
  <si>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</si>
  <si>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</si>
  <si>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</si>
  <si>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</si>
  <si>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</si>
  <si>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</si>
  <si>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</si>
  <si>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</si>
  <si>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</si>
  <si>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</si>
  <si>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</si>
  <si>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</si>
  <si>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</si>
  <si>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</si>
  <si>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</si>
  <si>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</si>
  <si>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</si>
  <si>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</si>
  <si>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</si>
  <si>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</si>
  <si>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</si>
  <si>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</si>
  <si>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</si>
  <si>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</si>
  <si>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</si>
  <si>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</si>
  <si>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</si>
  <si>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</si>
  <si>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</si>
  <si>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</si>
  <si>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</si>
  <si>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</si>
  <si>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</si>
  <si>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</si>
  <si>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</si>
  <si>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</si>
  <si>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</si>
  <si>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</si>
  <si>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</si>
  <si>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</si>
  <si>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</si>
  <si>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</si>
  <si>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</si>
  <si>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</si>
  <si>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</si>
  <si>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</si>
  <si>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</si>
  <si>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</si>
  <si>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</si>
  <si>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</si>
  <si>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</si>
  <si>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</si>
  <si>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</si>
  <si>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</si>
  <si>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</si>
  <si>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</si>
  <si>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</si>
  <si>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</si>
  <si>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</si>
  <si>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</si>
  <si>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</si>
  <si>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</si>
  <si>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</si>
  <si>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</si>
  <si>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</si>
  <si>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</si>
  <si>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</si>
  <si>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</si>
  <si>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</si>
  <si>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</si>
  <si>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</si>
  <si>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</si>
  <si>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</si>
  <si>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</si>
  <si>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</si>
  <si>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</si>
  <si>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</si>
  <si>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</si>
  <si>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</si>
  <si>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</si>
  <si>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</si>
  <si>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</si>
  <si>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</si>
  <si>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</si>
  <si>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</si>
  <si>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</si>
  <si>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</si>
  <si>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</si>
  <si>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</si>
  <si>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</si>
  <si>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</si>
  <si>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</si>
  <si>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</si>
  <si>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</si>
  <si>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</si>
  <si>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</si>
  <si>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</si>
  <si>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</si>
  <si>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</si>
  <si>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</si>
  <si>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</si>
  <si>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</si>
  <si>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</si>
  <si>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</si>
  <si>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</si>
  <si>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</si>
  <si>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</si>
  <si>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</si>
  <si>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</si>
  <si>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</si>
  <si>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</si>
  <si>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</si>
  <si>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</si>
  <si>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</si>
  <si>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</si>
  <si>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</si>
  <si>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</si>
  <si>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</si>
  <si>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</si>
  <si>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</si>
  <si>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</si>
  <si>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</si>
  <si>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</si>
  <si>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</si>
  <si>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</si>
  <si>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</si>
  <si>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</si>
  <si>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</si>
  <si>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</si>
  <si>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</si>
  <si>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</si>
  <si>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</si>
  <si>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</si>
  <si>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</si>
  <si>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</si>
  <si>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</si>
  <si>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</si>
  <si>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</si>
  <si>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</si>
  <si>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</si>
  <si>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</si>
  <si>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</si>
  <si>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</si>
  <si>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</si>
  <si>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</si>
  <si>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</si>
  <si>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</si>
  <si>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</si>
  <si>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</si>
  <si>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</si>
  <si>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</si>
  <si>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</si>
  <si>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</si>
  <si>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</si>
  <si>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</si>
  <si>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</si>
  <si>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</si>
  <si>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</si>
  <si>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</si>
  <si>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</si>
  <si>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</si>
  <si>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</si>
  <si>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</si>
  <si>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</si>
  <si>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</si>
  <si>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</si>
  <si>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</si>
  <si>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</si>
  <si>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</si>
  <si>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</si>
  <si>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</si>
  <si>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</si>
  <si>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</si>
  <si>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</si>
  <si>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</si>
  <si>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</si>
  <si>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</si>
  <si>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</si>
  <si>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</si>
  <si>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</si>
  <si>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</si>
  <si>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</si>
  <si>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</si>
  <si>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</si>
  <si>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</si>
  <si>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</si>
  <si>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</si>
  <si>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</si>
  <si>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</si>
  <si>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</si>
  <si>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</si>
  <si>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</si>
  <si>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</si>
  <si>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</si>
  <si>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</si>
  <si>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</si>
  <si>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</si>
  <si>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</si>
  <si>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</si>
  <si>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</si>
  <si>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</si>
  <si>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</si>
  <si>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</si>
  <si>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</si>
  <si>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</si>
  <si>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</si>
  <si>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</si>
  <si>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</si>
  <si>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</si>
  <si>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</si>
  <si>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</si>
  <si>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</si>
  <si>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</si>
  <si>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</si>
  <si>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</si>
  <si>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</si>
  <si>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</si>
  <si>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</si>
  <si>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</si>
  <si>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</si>
  <si>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</si>
  <si>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</si>
  <si>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</si>
  <si>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</si>
  <si>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</si>
  <si>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</si>
  <si>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</si>
  <si>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</si>
  <si>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</si>
  <si>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</si>
  <si>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</si>
  <si>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</si>
  <si>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</si>
  <si>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</si>
  <si>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</si>
  <si>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</si>
  <si>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</si>
  <si>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</si>
  <si>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</si>
  <si>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</si>
  <si>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</si>
  <si>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</si>
  <si>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</si>
  <si>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</si>
  <si>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</si>
  <si>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</si>
  <si>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</si>
  <si>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</si>
  <si>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</si>
  <si>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</si>
  <si>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</si>
  <si>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</si>
  <si>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</si>
  <si>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</si>
  <si>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</si>
  <si>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</si>
  <si>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</si>
  <si>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</si>
  <si>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</si>
  <si>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</si>
  <si>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</si>
  <si>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</si>
  <si>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</si>
  <si>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</si>
  <si>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</si>
  <si>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</si>
  <si>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</si>
  <si>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</si>
  <si>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</si>
  <si>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</si>
  <si>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</si>
  <si>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</si>
  <si>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</si>
  <si>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</si>
  <si>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</si>
  <si>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</si>
  <si>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</si>
  <si>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</si>
  <si>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</si>
  <si>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</si>
  <si>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</si>
  <si>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</si>
  <si>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</si>
  <si>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</si>
  <si>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</si>
  <si>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</si>
  <si>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</si>
  <si>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</si>
  <si>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</si>
  <si>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</si>
  <si>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</si>
  <si>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</si>
  <si>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</si>
  <si>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</si>
  <si>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</si>
  <si>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</si>
  <si>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</si>
  <si>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</si>
  <si>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</si>
  <si>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</si>
  <si>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</si>
  <si>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</si>
  <si>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</si>
  <si>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</si>
  <si>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</si>
  <si>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</si>
  <si>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</si>
  <si>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</si>
  <si>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</si>
  <si>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</si>
  <si>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</si>
  <si>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</si>
  <si>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</si>
  <si>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</si>
  <si>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</si>
  <si>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</si>
  <si>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</si>
  <si>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</si>
  <si>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</si>
  <si>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</si>
  <si>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</si>
  <si>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</si>
  <si>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</si>
  <si>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</si>
  <si>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</si>
  <si>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</si>
  <si>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</si>
  <si>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</si>
  <si>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</si>
  <si>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</si>
  <si>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</si>
  <si>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</si>
  <si>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</si>
  <si>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</si>
  <si>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</si>
  <si>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</si>
  <si>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</si>
  <si>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</si>
  <si>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</si>
  <si>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</si>
  <si>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</si>
  <si>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</si>
  <si>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</si>
  <si>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</si>
  <si>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</si>
  <si>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</si>
  <si>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</si>
  <si>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</si>
  <si>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</si>
  <si>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</si>
  <si>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</si>
  <si>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</si>
  <si>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</si>
  <si>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</si>
  <si>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</si>
  <si>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</si>
  <si>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</si>
  <si>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</si>
  <si>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</si>
  <si>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</si>
  <si>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</si>
  <si>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</si>
  <si>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</si>
  <si>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</si>
  <si>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</si>
  <si>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</si>
  <si>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</si>
  <si>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</si>
  <si>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</si>
  <si>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</si>
  <si>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</si>
  <si>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</si>
  <si>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</si>
  <si>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</si>
  <si>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</si>
  <si>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</si>
  <si>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</si>
  <si>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</si>
  <si>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</si>
  <si>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</si>
  <si>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</si>
  <si>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</si>
  <si>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</si>
  <si>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</si>
  <si>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</si>
  <si>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</si>
  <si>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</si>
  <si>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</si>
  <si>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</si>
  <si>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</si>
  <si>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</si>
  <si>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</si>
  <si>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</si>
  <si>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</si>
  <si>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</si>
  <si>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</si>
  <si>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</si>
  <si>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</si>
  <si>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</si>
  <si>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</si>
  <si>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</si>
  <si>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</si>
  <si>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</si>
  <si>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</si>
  <si>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</si>
  <si>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</si>
  <si>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</si>
  <si>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</si>
  <si>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</si>
  <si>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</si>
  <si>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</si>
  <si>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</si>
  <si>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</si>
  <si>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</si>
  <si>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</si>
  <si>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</si>
  <si>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</si>
  <si>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</si>
  <si>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</si>
  <si>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</si>
  <si>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</si>
  <si>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</si>
  <si>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</si>
  <si>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</si>
  <si>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</si>
  <si>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</si>
  <si>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</si>
  <si>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</si>
  <si>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</si>
  <si>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</si>
  <si>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</si>
  <si>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</si>
  <si>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</si>
  <si>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</si>
  <si>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</si>
  <si>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</si>
  <si>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</si>
  <si>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</si>
  <si>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</si>
  <si>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</si>
  <si>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</si>
  <si>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</si>
  <si>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</si>
  <si>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</si>
  <si>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</si>
  <si>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</si>
  <si>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</si>
  <si>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</si>
  <si>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</si>
  <si>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</si>
  <si>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</si>
  <si>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</si>
  <si>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</si>
  <si>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</si>
  <si>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</si>
  <si>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</si>
  <si>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</si>
  <si>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</si>
  <si>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</si>
  <si>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</si>
  <si>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</si>
  <si>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</si>
  <si>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</si>
  <si>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</si>
  <si>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</si>
  <si>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</si>
  <si>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</si>
  <si>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</si>
  <si>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</si>
  <si>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</si>
  <si>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</si>
  <si>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</si>
  <si>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</si>
  <si>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</si>
  <si>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</si>
  <si>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</si>
  <si>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</si>
  <si>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</si>
  <si>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</si>
  <si>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</si>
  <si>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</si>
  <si>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</si>
  <si>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</si>
  <si>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</si>
  <si>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</si>
  <si>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</si>
  <si>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</si>
  <si>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</si>
  <si>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</si>
  <si>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</si>
  <si>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</si>
  <si>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</si>
  <si>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</si>
  <si>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</si>
  <si>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</si>
  <si>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</si>
  <si>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</si>
  <si>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</si>
  <si>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</si>
  <si>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</si>
  <si>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</si>
  <si>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</si>
  <si>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</si>
  <si>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</si>
  <si>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</si>
  <si>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</si>
  <si>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</si>
  <si>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</si>
  <si>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</si>
  <si>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</si>
  <si>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</si>
  <si>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</si>
  <si>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</si>
  <si>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</si>
  <si>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</si>
  <si>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</si>
  <si>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</si>
  <si>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</si>
  <si>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</si>
  <si>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</si>
  <si>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</si>
  <si>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</si>
  <si>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</si>
  <si>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</si>
  <si>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</si>
  <si>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</si>
  <si>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</si>
  <si>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</si>
  <si>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</si>
  <si>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</si>
  <si>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</si>
  <si>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</si>
  <si>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</si>
  <si>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</si>
  <si>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</si>
  <si>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</si>
  <si>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</si>
  <si>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</si>
  <si>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</si>
  <si>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</si>
  <si>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</si>
  <si>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</si>
  <si>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</si>
  <si>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</si>
  <si>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</si>
  <si>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</si>
  <si>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</si>
  <si>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</si>
  <si>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</si>
  <si>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</si>
  <si>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</si>
  <si>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</si>
  <si>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</si>
  <si>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</si>
  <si>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</si>
  <si>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</si>
  <si>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</si>
  <si>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</si>
  <si>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</si>
  <si>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</si>
  <si>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</si>
  <si>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</si>
  <si>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</si>
  <si>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</si>
  <si>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</si>
  <si>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</si>
  <si>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</si>
  <si>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</si>
  <si>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</si>
  <si>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</si>
  <si>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</si>
  <si>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</si>
  <si>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</si>
  <si>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</si>
  <si>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</si>
  <si>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</si>
  <si>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</si>
  <si>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</si>
  <si>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</si>
  <si>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</si>
  <si>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</si>
  <si>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</si>
  <si>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</si>
  <si>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</si>
  <si>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</si>
  <si>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</si>
  <si>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</si>
  <si>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</si>
  <si>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</si>
  <si>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</si>
  <si>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</si>
  <si>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</si>
  <si>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</si>
  <si>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</si>
  <si>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</si>
  <si>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</si>
  <si>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</si>
  <si>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</si>
  <si>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</si>
  <si>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</si>
  <si>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</si>
  <si>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</si>
  <si>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</si>
  <si>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</si>
  <si>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</si>
  <si>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</si>
  <si>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</si>
  <si>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</si>
  <si>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</si>
  <si>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</si>
  <si>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</si>
  <si>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</si>
  <si>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</si>
  <si>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</si>
  <si>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</si>
  <si>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</si>
  <si>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</si>
  <si>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</si>
  <si>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</si>
  <si>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</si>
  <si>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</si>
  <si>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</si>
  <si>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</si>
  <si>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</si>
  <si>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</si>
  <si>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</si>
  <si>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</si>
  <si>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</si>
  <si>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</si>
  <si>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</si>
  <si>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</si>
  <si>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</si>
  <si>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</si>
  <si>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</si>
  <si>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</si>
  <si>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</si>
  <si>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</si>
  <si>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</si>
  <si>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</si>
  <si>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</si>
  <si>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</si>
  <si>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</si>
  <si>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</si>
  <si>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</si>
  <si>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</si>
  <si>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</si>
  <si>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</si>
  <si>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</si>
  <si>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</si>
  <si>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</si>
  <si>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</si>
  <si>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</si>
  <si>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</si>
  <si>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</si>
  <si>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</si>
  <si>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</si>
  <si>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</si>
  <si>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</si>
  <si>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</si>
  <si>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</si>
  <si>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</si>
  <si>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</si>
  <si>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</si>
  <si>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</si>
  <si>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</si>
  <si>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</si>
  <si>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</si>
  <si>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</si>
  <si>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</si>
  <si>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</si>
  <si>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</si>
  <si>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</si>
  <si>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</si>
  <si>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</si>
  <si>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</si>
  <si>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</si>
  <si>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</si>
  <si>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</si>
  <si>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</si>
  <si>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</si>
  <si>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</si>
  <si>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</si>
  <si>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</si>
  <si>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</si>
  <si>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</si>
  <si>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</si>
  <si>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</si>
  <si>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</si>
  <si>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</si>
  <si>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</si>
  <si>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</si>
  <si>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</si>
  <si>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</si>
  <si>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</si>
  <si>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</si>
  <si>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</si>
  <si>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</si>
  <si>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</si>
  <si>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</si>
  <si>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</si>
  <si>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</si>
  <si>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</si>
  <si>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</si>
  <si>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</si>
  <si>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</si>
  <si>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</si>
  <si>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</si>
  <si>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</si>
  <si>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</si>
  <si>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</si>
  <si>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</si>
  <si>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</si>
  <si>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</si>
  <si>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</si>
  <si>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</si>
  <si>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</si>
  <si>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</si>
  <si>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</si>
  <si>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</si>
  <si>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</si>
  <si>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</si>
  <si>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</si>
  <si>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</si>
  <si>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</si>
  <si>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</si>
  <si>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</si>
  <si>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</si>
  <si>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</si>
  <si>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</si>
  <si>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</si>
  <si>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</si>
  <si>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</si>
  <si>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</si>
  <si>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</si>
  <si>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</si>
  <si>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</si>
  <si>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</si>
  <si>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</si>
  <si>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</si>
  <si>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</si>
  <si>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</si>
  <si>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</si>
  <si>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</si>
  <si>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</si>
  <si>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</si>
  <si>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</si>
  <si>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</si>
  <si>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</si>
  <si>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</si>
  <si>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</si>
  <si>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</si>
  <si>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</si>
  <si>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</si>
  <si>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</si>
  <si>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</si>
  <si>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</si>
  <si>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</si>
  <si>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</si>
  <si>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</si>
  <si>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</si>
  <si>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</si>
  <si>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</si>
  <si>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</si>
  <si>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</si>
  <si>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</si>
  <si>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</si>
  <si>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</si>
  <si>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</si>
  <si>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</si>
  <si>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</si>
  <si>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</si>
  <si>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</si>
  <si>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</si>
  <si>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</si>
  <si>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</si>
  <si>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</si>
  <si>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</si>
  <si>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</si>
  <si>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</si>
  <si>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</si>
  <si>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</si>
  <si>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</si>
  <si>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</si>
  <si>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</si>
  <si>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</si>
  <si>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</si>
  <si>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</si>
  <si>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</si>
  <si>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</si>
  <si>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</si>
  <si>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</si>
  <si>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</si>
  <si>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</si>
  <si>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</si>
  <si>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</si>
  <si>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</si>
  <si>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</si>
  <si>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</si>
  <si>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</si>
  <si>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</si>
  <si>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</si>
  <si>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</si>
  <si>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</si>
  <si>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</si>
  <si>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</si>
  <si>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</si>
  <si>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</si>
  <si>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</si>
  <si>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</si>
  <si>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</si>
  <si>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</si>
  <si>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</si>
  <si>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</si>
  <si>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</si>
  <si>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</si>
  <si>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</si>
  <si>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</si>
  <si>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</si>
  <si>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</si>
  <si>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</si>
  <si>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</si>
  <si>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</si>
  <si>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</si>
  <si>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</si>
  <si>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</si>
  <si>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</si>
  <si>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</si>
  <si>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</si>
  <si>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</si>
  <si>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</si>
  <si>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</si>
  <si>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</si>
  <si>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</si>
  <si>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</si>
  <si>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</si>
  <si>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</si>
  <si>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</si>
  <si>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</si>
  <si>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</si>
  <si>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</si>
  <si>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</si>
  <si>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</si>
  <si>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</si>
  <si>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</si>
  <si>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</si>
  <si>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</si>
  <si>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</si>
  <si>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</si>
  <si>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</si>
  <si>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</si>
  <si>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</si>
  <si>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</si>
  <si>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</si>
  <si>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</si>
  <si>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</si>
  <si>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</si>
  <si>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</si>
  <si>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</si>
  <si>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</si>
  <si>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</si>
  <si>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</si>
  <si>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</si>
  <si>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</si>
  <si>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</si>
  <si>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</si>
  <si>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</si>
  <si>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</si>
  <si>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</si>
  <si>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</si>
  <si>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</si>
  <si>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</si>
  <si>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</si>
  <si>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</si>
  <si>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</si>
  <si>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</si>
  <si>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</si>
  <si>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</si>
  <si>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</si>
  <si>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</si>
  <si>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</si>
  <si>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</si>
  <si>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</si>
  <si>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</si>
  <si>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</si>
  <si>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</si>
  <si>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</si>
  <si>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</si>
  <si>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</si>
  <si>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</si>
  <si>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</si>
  <si>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</si>
  <si>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</si>
  <si>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</si>
  <si>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</si>
  <si>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</si>
  <si>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</si>
  <si>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</si>
  <si>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</si>
  <si>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</si>
  <si>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</si>
  <si>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</si>
  <si>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</si>
  <si>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</si>
  <si>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</si>
  <si>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</si>
  <si>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</si>
  <si>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</si>
  <si>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</si>
  <si>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</si>
  <si>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</si>
  <si>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</si>
  <si>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</si>
  <si>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</si>
  <si>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</si>
  <si>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</si>
  <si>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</si>
  <si>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</si>
  <si>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</si>
  <si>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</si>
  <si>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</si>
  <si>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</si>
  <si>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</si>
  <si>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</si>
  <si>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</si>
  <si>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</si>
  <si>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</si>
  <si>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</si>
  <si>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</si>
  <si>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</si>
  <si>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</si>
  <si>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</si>
  <si>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</si>
  <si>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</si>
  <si>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</si>
  <si>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</si>
  <si>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</si>
  <si>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</si>
  <si>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</si>
  <si>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</si>
  <si>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</si>
  <si>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</si>
  <si>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</si>
  <si>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</si>
  <si>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</si>
  <si>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</si>
  <si>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</si>
  <si>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</si>
  <si>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</si>
  <si>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</si>
  <si>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</si>
  <si>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</si>
  <si>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</si>
  <si>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</si>
  <si>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</si>
  <si>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</si>
  <si>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</si>
  <si>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</si>
  <si>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</si>
  <si>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</si>
  <si>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</si>
  <si>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</si>
  <si>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</si>
  <si>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</si>
  <si>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</si>
  <si>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</si>
  <si>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</si>
  <si>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</si>
  <si>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</si>
  <si>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</si>
  <si>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</si>
  <si>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</si>
  <si>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</si>
  <si>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</si>
  <si>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</si>
  <si>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</si>
  <si>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</si>
  <si>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</si>
  <si>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</si>
  <si>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</si>
  <si>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</si>
  <si>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</si>
  <si>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</si>
  <si>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</si>
  <si>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</si>
  <si>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</si>
  <si>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</si>
  <si>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</si>
  <si>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</si>
  <si>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</si>
  <si>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</si>
  <si>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</si>
  <si>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</si>
  <si>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</si>
  <si>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</si>
  <si>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</si>
  <si>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</si>
  <si>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</si>
  <si>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</si>
  <si>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</si>
  <si>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</si>
  <si>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</si>
  <si>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</si>
  <si>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</si>
  <si>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</si>
  <si>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</si>
  <si>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</si>
  <si>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</si>
  <si>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</si>
  <si>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</si>
  <si>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</si>
  <si>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</si>
  <si>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</si>
  <si>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</si>
  <si>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</si>
  <si>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</si>
  <si>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</si>
  <si>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</si>
  <si>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</si>
  <si>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</si>
  <si>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</si>
  <si>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</si>
  <si>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</si>
  <si>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</si>
  <si>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</si>
  <si>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</si>
  <si>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</si>
  <si>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</si>
  <si>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</si>
  <si>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</si>
  <si>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</si>
  <si>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</si>
  <si>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</si>
  <si>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</si>
  <si>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</si>
  <si>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</si>
  <si>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</si>
  <si>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</si>
  <si>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</si>
  <si>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</si>
  <si>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</si>
  <si>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</si>
  <si>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</si>
  <si>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</si>
  <si>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</si>
  <si>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</si>
  <si>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</si>
  <si>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</si>
  <si>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</si>
  <si>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</si>
  <si>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</si>
  <si>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</si>
  <si>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</si>
  <si>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</si>
  <si>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</si>
  <si>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</si>
  <si>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</si>
  <si>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</si>
  <si>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</si>
  <si>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</si>
  <si>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</si>
  <si>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</si>
  <si>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</si>
  <si>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</si>
  <si>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</si>
  <si>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</si>
  <si>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</si>
  <si>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</si>
  <si>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</si>
  <si>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</si>
  <si>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</si>
  <si>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</si>
  <si>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</si>
  <si>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</si>
  <si>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</si>
  <si>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</si>
  <si>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</si>
  <si>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</si>
  <si>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</si>
  <si>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</si>
  <si>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</si>
  <si>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</si>
  <si>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</si>
  <si>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</si>
  <si>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</si>
  <si>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</si>
  <si>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</si>
  <si>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</si>
  <si>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</si>
  <si>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</si>
  <si>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</si>
  <si>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</si>
  <si>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</si>
  <si>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</si>
  <si>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</si>
  <si>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</si>
  <si>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</si>
  <si>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</si>
  <si>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</si>
  <si>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</si>
  <si>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</si>
  <si>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</si>
  <si>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</si>
  <si>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</si>
  <si>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</si>
  <si>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</si>
  <si>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</si>
  <si>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</si>
  <si>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</si>
  <si>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</si>
  <si>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</si>
  <si>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</si>
  <si>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</si>
  <si>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</si>
  <si>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</si>
  <si>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</si>
  <si>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</si>
  <si>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</si>
  <si>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</si>
  <si>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</si>
  <si>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</si>
  <si>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</si>
  <si>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</si>
  <si>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</si>
  <si>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</si>
  <si>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</si>
  <si>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</si>
  <si>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</si>
  <si>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</si>
  <si>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</si>
  <si>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</si>
  <si>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</si>
  <si>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</si>
  <si>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</si>
  <si>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</si>
  <si>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</si>
  <si>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</si>
  <si>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</si>
  <si>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</si>
  <si>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</si>
  <si>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</si>
  <si>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</si>
  <si>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</si>
  <si>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</si>
  <si>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</si>
  <si>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</si>
  <si>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</si>
  <si>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</si>
  <si>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</si>
  <si>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</si>
  <si>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</si>
  <si>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</si>
  <si>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</si>
  <si>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</si>
  <si>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</si>
  <si>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</si>
  <si>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</si>
  <si>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</si>
  <si>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</si>
  <si>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</si>
  <si>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</si>
  <si>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</si>
  <si>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</si>
  <si>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</si>
  <si>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</si>
  <si>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</si>
  <si>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</si>
  <si>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</si>
  <si>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</si>
  <si>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</si>
  <si>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</si>
  <si>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</si>
  <si>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</si>
  <si>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</si>
  <si>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</si>
  <si>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</si>
  <si>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</si>
  <si>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</si>
  <si>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</si>
  <si>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</si>
  <si>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</si>
  <si>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</si>
  <si>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</si>
  <si>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</si>
  <si>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</si>
  <si>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</si>
  <si>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</si>
  <si>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</si>
  <si>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</si>
  <si>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</si>
  <si>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</si>
  <si>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</si>
  <si>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</si>
  <si>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</si>
  <si>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</si>
  <si>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</si>
  <si>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</si>
  <si>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</si>
  <si>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</si>
  <si>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</si>
  <si>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</si>
  <si>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</si>
  <si>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</si>
  <si>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</si>
  <si>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</si>
  <si>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</si>
  <si>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</si>
  <si>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</si>
  <si>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</si>
  <si>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</si>
  <si>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</si>
  <si>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</si>
  <si>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</si>
  <si>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</si>
  <si>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</si>
  <si>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</si>
  <si>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</si>
  <si>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</si>
  <si>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</si>
  <si>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</si>
  <si>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</si>
  <si>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</si>
  <si>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</si>
  <si>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</si>
  <si>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</si>
  <si>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</si>
  <si>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</si>
  <si>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</si>
  <si>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</si>
  <si>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</si>
  <si>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</si>
  <si>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</si>
  <si>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</si>
  <si>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</si>
  <si>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</si>
  <si>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</si>
  <si>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</si>
  <si>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</si>
  <si>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</si>
  <si>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</si>
  <si>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</si>
  <si>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</si>
  <si>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</si>
  <si>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</si>
  <si>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</si>
  <si>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</si>
  <si>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</si>
  <si>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</si>
  <si>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</si>
  <si>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</si>
  <si>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</si>
  <si>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</si>
  <si>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</si>
  <si>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</si>
  <si>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</si>
  <si>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</si>
  <si>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</si>
  <si>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</si>
  <si>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</si>
  <si>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</si>
  <si>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</si>
  <si>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</si>
  <si>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</si>
  <si>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</si>
  <si>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</si>
  <si>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</si>
  <si>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</si>
  <si>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</si>
  <si>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</si>
  <si>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</si>
  <si>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</si>
  <si>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</si>
  <si>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</si>
  <si>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</si>
  <si>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</si>
  <si>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</si>
  <si>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</si>
  <si>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</si>
  <si>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</si>
  <si>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</si>
  <si>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</si>
  <si>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</si>
  <si>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</si>
  <si>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</si>
  <si>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</si>
  <si>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</si>
  <si>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</si>
  <si>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</si>
  <si>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</si>
  <si>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</si>
  <si>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</si>
  <si>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</si>
  <si>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</si>
  <si>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</si>
  <si>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</si>
  <si>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</si>
  <si>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</si>
  <si>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</si>
  <si>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</si>
  <si>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</si>
  <si>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</si>
  <si>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</si>
  <si>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</si>
  <si>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</si>
  <si>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</si>
  <si>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</si>
  <si>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</si>
  <si>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</si>
  <si>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</si>
  <si>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</si>
  <si>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</si>
  <si>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</si>
  <si>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</si>
  <si>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</si>
  <si>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</si>
  <si>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</si>
  <si>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</si>
  <si>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</si>
  <si>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</si>
  <si>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</si>
  <si>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</si>
  <si>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</si>
  <si>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</si>
  <si>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</si>
  <si>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</si>
  <si>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</si>
  <si>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</si>
  <si>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</si>
  <si>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</si>
  <si>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</si>
  <si>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</si>
  <si>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</si>
  <si>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</si>
  <si>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</si>
  <si>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</si>
  <si>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</si>
  <si>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</si>
  <si>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</si>
  <si>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</si>
  <si>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</si>
  <si>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</si>
  <si>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</si>
  <si>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</si>
  <si>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</si>
  <si>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</si>
  <si>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</si>
  <si>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</si>
  <si>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</si>
  <si>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</si>
  <si>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</si>
  <si>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</si>
  <si>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</si>
  <si>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</si>
  <si>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</si>
  <si>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</si>
  <si>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</si>
  <si>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</si>
  <si>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</si>
  <si>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</si>
  <si>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</si>
  <si>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</si>
  <si>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</si>
  <si>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</si>
  <si>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</si>
  <si>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</si>
  <si>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</si>
  <si>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</si>
  <si>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</si>
  <si>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</si>
  <si>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</si>
  <si>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</si>
  <si>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</si>
  <si>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</si>
  <si>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</si>
  <si>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</si>
  <si>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</si>
  <si>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</si>
  <si>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</si>
  <si>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</si>
  <si>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</si>
  <si>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</si>
  <si>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</si>
  <si>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</si>
  <si>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</si>
  <si>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</si>
  <si>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</si>
  <si>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</si>
  <si>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</si>
  <si>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</si>
  <si>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</si>
  <si>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</si>
  <si>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</si>
  <si>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</si>
  <si>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</si>
  <si>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</si>
  <si>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</si>
  <si>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</si>
  <si>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</si>
  <si>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</si>
  <si>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</si>
  <si>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</si>
  <si>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</si>
  <si>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</si>
  <si>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</si>
  <si>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</si>
  <si>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</si>
  <si>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</si>
  <si>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</si>
  <si>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</si>
  <si>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</si>
  <si>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</si>
  <si>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</si>
  <si>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</si>
  <si>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</si>
  <si>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</si>
  <si>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</si>
  <si>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</si>
  <si>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</si>
  <si>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</si>
  <si>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</si>
  <si>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</si>
  <si>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</si>
  <si>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</si>
  <si>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</si>
  <si>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</si>
  <si>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</si>
  <si>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</si>
  <si>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</si>
  <si>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</si>
  <si>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</si>
  <si>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</si>
  <si>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</si>
  <si>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</si>
  <si>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</si>
  <si>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</si>
  <si>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</si>
  <si>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</si>
  <si>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</si>
  <si>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</si>
  <si>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</si>
  <si>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</si>
  <si>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</si>
  <si>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</si>
  <si>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</si>
  <si>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</si>
  <si>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</si>
  <si>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</si>
  <si>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</si>
  <si>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</si>
  <si>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</si>
  <si>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</si>
  <si>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</si>
  <si>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</si>
  <si>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</si>
  <si>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</si>
  <si>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</si>
  <si>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</si>
  <si>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</si>
  <si>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</si>
  <si>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</si>
  <si>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</si>
  <si>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</si>
  <si>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</si>
  <si>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</si>
  <si>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</si>
  <si>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</si>
  <si>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</si>
  <si>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</si>
  <si>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</si>
  <si>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</si>
  <si>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</si>
  <si>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</si>
  <si>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</si>
  <si>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</si>
  <si>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</si>
  <si>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</si>
  <si>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</si>
  <si>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</si>
  <si>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</si>
  <si>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</si>
  <si>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</si>
  <si>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</si>
  <si>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</si>
  <si>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</si>
  <si>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</si>
  <si>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</si>
  <si>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</si>
  <si>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</si>
  <si>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</si>
  <si>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</si>
  <si>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</si>
  <si>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</si>
  <si>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</si>
  <si>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</si>
  <si>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</si>
  <si>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</si>
  <si>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</si>
  <si>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</si>
  <si>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</si>
  <si>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</si>
  <si>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</si>
  <si>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</si>
  <si>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</si>
  <si>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</si>
  <si>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</si>
  <si>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</si>
  <si>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</si>
  <si>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</si>
  <si>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</si>
  <si>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</si>
  <si>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</si>
  <si>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</si>
  <si>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</si>
  <si>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</si>
  <si>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</si>
  <si>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</si>
  <si>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</si>
  <si>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</si>
  <si>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</si>
  <si>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</si>
  <si>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</si>
  <si>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</si>
  <si>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</si>
  <si>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</si>
  <si>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</si>
  <si>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</si>
  <si>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</si>
  <si>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</si>
  <si>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</si>
  <si>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</si>
  <si>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</si>
  <si>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</si>
  <si>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</si>
  <si>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</si>
  <si>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</si>
  <si>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</si>
  <si>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</si>
  <si>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</si>
  <si>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</si>
  <si>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</si>
  <si>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</si>
  <si>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</si>
  <si>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</si>
  <si>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</si>
  <si>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</si>
  <si>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</si>
  <si>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</si>
  <si>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</si>
  <si>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</si>
  <si>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</si>
  <si>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</si>
  <si>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</si>
  <si>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</si>
  <si>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</si>
  <si>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</si>
  <si>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</si>
  <si>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</si>
  <si>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</si>
  <si>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</si>
  <si>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</si>
  <si>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</si>
  <si>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</si>
  <si>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</si>
  <si>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</si>
  <si>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</si>
  <si>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</si>
  <si>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</si>
  <si>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</si>
  <si>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</si>
  <si>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</si>
  <si>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</si>
  <si>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</si>
  <si>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</si>
  <si>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</si>
  <si>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</si>
  <si>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</si>
  <si>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</si>
  <si>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</si>
  <si>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</si>
  <si>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</si>
  <si>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</si>
  <si>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</si>
  <si>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</si>
  <si>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</si>
  <si>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</si>
  <si>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</si>
  <si>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</si>
  <si>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</si>
  <si>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</si>
  <si>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</si>
  <si>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</si>
  <si>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</si>
  <si>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</si>
  <si>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</si>
  <si>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</si>
  <si>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</si>
  <si>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</si>
  <si>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</si>
  <si>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</si>
  <si>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</si>
  <si>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</si>
  <si>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</si>
  <si>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</si>
  <si>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</si>
  <si>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</si>
  <si>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</si>
  <si>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</si>
  <si>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</si>
  <si>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</si>
  <si>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</si>
  <si>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</si>
  <si>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</si>
  <si>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</si>
  <si>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</si>
  <si>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</si>
  <si>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</si>
  <si>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</si>
  <si>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</si>
  <si>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</si>
  <si>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</si>
  <si>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</si>
  <si>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</si>
  <si>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</si>
  <si>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</si>
  <si>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</si>
  <si>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</si>
  <si>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</si>
  <si>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</si>
  <si>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</si>
  <si>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</si>
  <si>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</si>
  <si>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</si>
  <si>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</si>
  <si>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</si>
  <si>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</si>
  <si>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</si>
  <si>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</si>
  <si>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</si>
  <si>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</si>
  <si>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</si>
  <si>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</si>
  <si>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</si>
  <si>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</si>
  <si>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</si>
  <si>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</si>
  <si>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</si>
  <si>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</si>
  <si>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</si>
  <si>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</si>
  <si>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</si>
  <si>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</si>
  <si>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</si>
  <si>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</si>
  <si>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</si>
  <si>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</si>
  <si>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</si>
  <si>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</si>
  <si>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</si>
  <si>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</si>
  <si>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</si>
  <si>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</si>
  <si>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</si>
  <si>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</si>
  <si>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</si>
  <si>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</si>
  <si>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</si>
  <si>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</si>
  <si>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</si>
  <si>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</si>
  <si>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</si>
  <si>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</si>
  <si>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</si>
  <si>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</si>
  <si>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</si>
  <si>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</si>
  <si>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</si>
  <si>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</si>
  <si>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</si>
  <si>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</si>
  <si>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</si>
  <si>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</si>
  <si>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</si>
  <si>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</si>
  <si>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</si>
  <si>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</si>
  <si>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</si>
  <si>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</si>
  <si>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</si>
  <si>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</si>
  <si>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</si>
  <si>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</si>
  <si>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</si>
  <si>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</si>
  <si>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</si>
  <si>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</si>
  <si>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</si>
  <si>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</si>
  <si>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</si>
  <si>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</si>
  <si>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</si>
  <si>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</si>
  <si>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</si>
  <si>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</si>
  <si>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</si>
  <si>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</si>
  <si>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</si>
  <si>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</si>
  <si>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</si>
  <si>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</si>
  <si>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</si>
  <si>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</si>
  <si>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</si>
  <si>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</si>
  <si>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</si>
  <si>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</si>
  <si>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</si>
  <si>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</si>
  <si>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</si>
  <si>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</si>
  <si>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</si>
  <si>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</si>
  <si>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</si>
  <si>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</si>
  <si>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</si>
  <si>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</si>
  <si>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</si>
  <si>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</si>
  <si>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</si>
  <si>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</si>
  <si>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</si>
  <si>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</si>
  <si>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</si>
  <si>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</si>
  <si>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</si>
  <si>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</si>
  <si>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</si>
  <si>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</si>
  <si>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</si>
  <si>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</si>
  <si>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</si>
  <si>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</si>
  <si>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</si>
  <si>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</si>
  <si>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</si>
  <si>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</si>
  <si>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</si>
  <si>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</si>
  <si>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</si>
  <si>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</si>
  <si>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</si>
  <si>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</si>
  <si>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</si>
  <si>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</si>
  <si>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</si>
  <si>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</si>
  <si>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</si>
  <si>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</si>
  <si>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</si>
  <si>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</si>
  <si>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</si>
  <si>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</si>
  <si>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</si>
  <si>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</si>
  <si>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</si>
  <si>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</si>
  <si>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</si>
  <si>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</si>
  <si>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</si>
  <si>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</si>
  <si>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</si>
  <si>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</si>
  <si>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</si>
  <si>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</si>
  <si>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</si>
  <si>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</si>
  <si>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</si>
  <si>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</si>
  <si>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</si>
  <si>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</si>
  <si>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</si>
  <si>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</si>
  <si>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</si>
  <si>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</si>
  <si>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</si>
  <si>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</si>
  <si>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</si>
  <si>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</si>
  <si>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</si>
  <si>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</si>
  <si>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</si>
  <si>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</si>
  <si>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</si>
  <si>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</si>
  <si>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</si>
  <si>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</si>
  <si>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</si>
  <si>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</si>
  <si>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</si>
  <si>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</si>
  <si>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</si>
  <si>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</si>
  <si>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</si>
  <si>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</si>
  <si>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</si>
  <si>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</si>
  <si>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</si>
  <si>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</si>
  <si>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</si>
  <si>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</si>
  <si>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</si>
  <si>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</si>
  <si>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</si>
  <si>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</si>
  <si>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</si>
  <si>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</si>
  <si>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</si>
  <si>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</si>
  <si>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</si>
  <si>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</si>
  <si>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</si>
  <si>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</si>
  <si>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</si>
  <si>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</si>
  <si>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</si>
  <si>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</si>
  <si>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</si>
  <si>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</si>
  <si>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</si>
  <si>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</si>
  <si>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</si>
  <si>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</si>
  <si>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</si>
  <si>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</si>
  <si>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</si>
  <si>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</si>
  <si>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</si>
  <si>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</si>
  <si>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</si>
  <si>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</si>
  <si>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</si>
  <si>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</si>
  <si>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</si>
  <si>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</si>
  <si>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</si>
  <si>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</si>
  <si>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</si>
  <si>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</si>
  <si>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</si>
  <si>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</si>
  <si>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</si>
  <si>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</si>
  <si>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</si>
  <si>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</si>
  <si>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</si>
  <si>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</si>
  <si>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</si>
  <si>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</si>
  <si>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</si>
  <si>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</si>
  <si>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</si>
  <si>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</si>
  <si>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</si>
  <si>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</si>
  <si>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</si>
  <si>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</si>
  <si>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</si>
  <si>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</si>
  <si>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</si>
  <si>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</si>
  <si>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</si>
  <si>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</si>
  <si>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</si>
  <si>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</si>
  <si>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</si>
  <si>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</si>
  <si>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</si>
  <si>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</si>
  <si>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</si>
  <si>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</si>
  <si>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</si>
  <si>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</si>
  <si>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</si>
  <si>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</si>
  <si>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</si>
  <si>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</si>
  <si>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</si>
  <si>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</si>
  <si>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</si>
  <si>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</si>
  <si>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</si>
  <si>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</si>
  <si>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</si>
  <si>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</si>
  <si>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</si>
  <si>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</si>
  <si>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</si>
  <si>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</si>
  <si>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</si>
  <si>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</si>
  <si>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</si>
  <si>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</si>
  <si>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</si>
  <si>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</si>
  <si>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</si>
  <si>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</si>
  <si>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</si>
  <si>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</si>
  <si>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</si>
  <si>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</si>
  <si>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</si>
  <si>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</si>
  <si>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</si>
  <si>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</si>
  <si>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</si>
  <si>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</si>
  <si>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</si>
  <si>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</si>
  <si>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</si>
  <si>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</si>
  <si>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</si>
  <si>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</si>
  <si>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</si>
  <si>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</si>
  <si>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</si>
  <si>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</si>
  <si>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</si>
  <si>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</si>
  <si>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</si>
  <si>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</si>
  <si>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</si>
  <si>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</si>
  <si>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</si>
  <si>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</si>
  <si>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</si>
  <si>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</si>
  <si>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</si>
  <si>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</si>
  <si>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</si>
  <si>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</si>
  <si>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</si>
  <si>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</si>
  <si>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</si>
  <si>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</si>
  <si>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</si>
  <si>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</si>
  <si>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</si>
  <si>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</si>
  <si>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</si>
  <si>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</si>
  <si>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</si>
  <si>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</si>
  <si>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</si>
  <si>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</si>
  <si>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</si>
  <si>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</si>
  <si>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</si>
  <si>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</si>
  <si>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</si>
  <si>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</si>
  <si>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</si>
  <si>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</si>
  <si>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</si>
  <si>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</si>
  <si>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</si>
  <si>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</si>
  <si>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</si>
  <si>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</si>
  <si>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</si>
  <si>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</si>
  <si>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</si>
  <si>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</si>
  <si>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</si>
  <si>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</si>
  <si>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</si>
  <si>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</si>
  <si>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</si>
  <si>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</si>
  <si>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</si>
  <si>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</si>
  <si>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</si>
  <si>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</si>
  <si>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</si>
  <si>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</si>
  <si>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</si>
  <si>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</si>
  <si>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</si>
  <si>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</si>
  <si>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</si>
  <si>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</si>
  <si>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</si>
  <si>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</si>
  <si>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</si>
  <si>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</si>
  <si>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</si>
  <si>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</si>
  <si>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</si>
  <si>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</si>
  <si>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</si>
  <si>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</si>
  <si>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</si>
  <si>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</si>
  <si>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</si>
  <si>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</si>
  <si>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</si>
  <si>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</si>
  <si>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</si>
  <si>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</si>
  <si>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</si>
  <si>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</si>
  <si>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</si>
  <si>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</si>
  <si>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</si>
  <si>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</si>
  <si>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</si>
  <si>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</si>
  <si>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</si>
  <si>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</si>
  <si>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</si>
  <si>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</si>
  <si>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</si>
  <si>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</si>
  <si>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</si>
  <si>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</si>
  <si>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</si>
  <si>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</si>
  <si>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</si>
  <si>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</si>
  <si>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</si>
  <si>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</si>
  <si>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</si>
  <si>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</si>
  <si>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</si>
  <si>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</si>
  <si>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</si>
  <si>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</si>
  <si>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</si>
  <si>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</si>
  <si>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</si>
  <si>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</si>
  <si>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</si>
  <si>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</si>
  <si>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</si>
  <si>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</si>
  <si>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</si>
  <si>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</si>
  <si>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</si>
  <si>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</si>
  <si>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</si>
  <si>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</si>
  <si>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</si>
  <si>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</si>
  <si>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</si>
  <si>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</si>
  <si>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</si>
  <si>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</si>
  <si>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</si>
  <si>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</si>
  <si>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</si>
  <si>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</si>
  <si>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</si>
  <si>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</si>
  <si>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</si>
  <si>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</si>
  <si>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</si>
  <si>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</si>
  <si>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</si>
  <si>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</si>
  <si>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</si>
  <si>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</si>
  <si>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</si>
  <si>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</si>
  <si>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</si>
  <si>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</si>
  <si>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</si>
  <si>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</si>
  <si>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</si>
  <si>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</si>
  <si>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</si>
  <si>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</si>
  <si>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</si>
  <si>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</si>
  <si>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</si>
  <si>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</si>
  <si>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</si>
  <si>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</si>
  <si>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</si>
  <si>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</si>
  <si>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</si>
  <si>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</si>
  <si>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</si>
  <si>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</si>
  <si>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</si>
  <si>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</si>
  <si>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</si>
  <si>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</si>
  <si>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</si>
  <si>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</si>
  <si>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</si>
  <si>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</si>
  <si>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</si>
  <si>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</si>
  <si>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</si>
  <si>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</si>
  <si>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</si>
  <si>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</si>
  <si>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</si>
  <si>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</si>
  <si>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</si>
  <si>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</si>
  <si>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</si>
  <si>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</si>
  <si>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</si>
  <si>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</si>
  <si>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</si>
  <si>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</si>
  <si>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</si>
  <si>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</si>
  <si>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</si>
  <si>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</si>
  <si>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</si>
  <si>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</si>
  <si>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</si>
  <si>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</si>
  <si>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</si>
  <si>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</si>
  <si>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</si>
  <si>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</si>
  <si>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</si>
  <si>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</si>
  <si>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</si>
  <si>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</si>
  <si>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</si>
  <si>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</si>
  <si>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</si>
  <si>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</si>
  <si>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</si>
  <si>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</si>
  <si>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</si>
  <si>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</si>
  <si>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</si>
  <si>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</si>
  <si>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</si>
  <si>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</si>
  <si>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</si>
  <si>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</si>
  <si>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</si>
  <si>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</si>
  <si>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</si>
  <si>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</si>
  <si>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</si>
  <si>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</si>
  <si>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</si>
  <si>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</si>
  <si>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</si>
  <si>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</si>
  <si>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</si>
  <si>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</si>
  <si>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</si>
  <si>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</si>
  <si>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</si>
  <si>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</si>
  <si>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</si>
  <si>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</si>
  <si>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</si>
  <si>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</si>
  <si>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</si>
  <si>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</si>
  <si>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</si>
  <si>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</si>
  <si>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</si>
  <si>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</si>
  <si>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</si>
  <si>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</si>
  <si>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</si>
  <si>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</si>
  <si>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</si>
  <si>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</si>
  <si>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</si>
  <si>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</si>
  <si>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</si>
  <si>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</si>
  <si>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</si>
  <si>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</si>
  <si>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</si>
  <si>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</si>
  <si>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</si>
  <si>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</si>
  <si>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</si>
  <si>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</si>
  <si>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</si>
  <si>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</si>
  <si>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</si>
  <si>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</si>
  <si>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</si>
  <si>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</si>
  <si>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</si>
  <si>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</si>
  <si>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</si>
  <si>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</si>
  <si>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</si>
  <si>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</si>
  <si>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</si>
  <si>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</si>
  <si>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</si>
  <si>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</si>
  <si>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</si>
  <si>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</si>
  <si>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</si>
  <si>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</si>
  <si>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</si>
  <si>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</si>
  <si>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</si>
  <si>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</si>
  <si>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</si>
  <si>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</si>
  <si>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</si>
  <si>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</si>
  <si>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</si>
  <si>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</si>
  <si>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</si>
  <si>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</si>
  <si>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</si>
  <si>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</si>
  <si>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</si>
  <si>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</si>
  <si>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</si>
  <si>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</si>
  <si>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</si>
  <si>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</si>
  <si>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</si>
  <si>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</si>
  <si>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</si>
  <si>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</si>
  <si>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</si>
  <si>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</si>
  <si>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</si>
  <si>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</si>
  <si>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</si>
  <si>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</si>
  <si>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</si>
  <si>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</si>
  <si>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</si>
  <si>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</si>
  <si>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</si>
  <si>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</si>
  <si>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</si>
  <si>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</si>
  <si>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</si>
  <si>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</si>
  <si>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</si>
  <si>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</si>
  <si>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</si>
  <si>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</si>
  <si>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</si>
  <si>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</si>
  <si>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</si>
  <si>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</si>
  <si>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</si>
  <si>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</si>
  <si>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</si>
  <si>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</si>
  <si>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</si>
  <si>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</si>
  <si>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</si>
  <si>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</si>
  <si>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</si>
  <si>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</si>
  <si>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</si>
  <si>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</si>
  <si>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</si>
  <si>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</si>
  <si>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</si>
  <si>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</si>
  <si>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</si>
  <si>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</si>
  <si>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</si>
  <si>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</si>
  <si>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</si>
  <si>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</si>
  <si>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</si>
  <si>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</si>
  <si>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</si>
  <si>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</si>
  <si>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</si>
  <si>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</si>
  <si>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</si>
  <si>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</si>
  <si>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</si>
  <si>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</si>
  <si>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</si>
  <si>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</si>
  <si>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</si>
  <si>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</si>
  <si>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</si>
  <si>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</si>
  <si>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</si>
  <si>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</si>
  <si>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</si>
  <si>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</si>
  <si>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</si>
  <si>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</si>
  <si>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</si>
  <si>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</si>
  <si>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</si>
  <si>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</si>
  <si>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</si>
  <si>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</si>
  <si>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</si>
  <si>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</si>
  <si>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</si>
  <si>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</si>
  <si>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</si>
  <si>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</si>
  <si>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</si>
  <si>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</si>
  <si>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</si>
  <si>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</si>
  <si>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</si>
  <si>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</si>
  <si>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</si>
  <si>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</si>
  <si>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</si>
  <si>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</si>
  <si>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</si>
  <si>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</si>
  <si>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</si>
  <si>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</si>
  <si>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</si>
  <si>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</si>
  <si>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</si>
  <si>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</si>
  <si>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</si>
  <si>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</si>
  <si>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</si>
  <si>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</si>
  <si>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</si>
  <si>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</si>
  <si>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</si>
  <si>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</si>
  <si>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</si>
  <si>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</si>
  <si>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</si>
  <si>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</si>
  <si>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</si>
  <si>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</si>
  <si>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</si>
  <si>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</si>
  <si>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</si>
  <si>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</si>
  <si>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</si>
  <si>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</si>
  <si>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</si>
  <si>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</si>
  <si>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</si>
  <si>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</si>
  <si>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</si>
  <si>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</si>
  <si>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</si>
  <si>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</si>
  <si>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</si>
  <si>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</si>
  <si>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</si>
  <si>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</si>
  <si>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</si>
  <si>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</si>
  <si>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</si>
  <si>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</si>
  <si>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</si>
  <si>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</si>
  <si>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</si>
  <si>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</si>
  <si>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</si>
  <si>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</si>
  <si>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</si>
  <si>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</si>
  <si>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</si>
  <si>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</si>
  <si>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</si>
  <si>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</si>
  <si>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</si>
  <si>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</si>
  <si>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</si>
  <si>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</si>
  <si>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</si>
  <si>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</si>
  <si>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</si>
  <si>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</si>
  <si>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</si>
  <si>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</si>
  <si>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</si>
  <si>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</si>
  <si>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</si>
  <si>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</si>
  <si>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</si>
  <si>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</si>
  <si>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</si>
  <si>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</si>
  <si>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</si>
  <si>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</si>
  <si>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</si>
  <si>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</si>
  <si>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</si>
  <si>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</si>
  <si>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</si>
  <si>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</si>
  <si>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</si>
  <si>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</si>
  <si>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</si>
  <si>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</si>
  <si>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</si>
  <si>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</si>
  <si>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</si>
  <si>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</si>
  <si>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</si>
  <si>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</si>
  <si>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</si>
  <si>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</si>
  <si>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</si>
  <si>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</si>
  <si>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</si>
  <si>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</si>
  <si>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</si>
  <si>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</si>
  <si>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</si>
  <si>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</si>
  <si>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</si>
  <si>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</si>
  <si>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</si>
  <si>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</si>
  <si>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</si>
  <si>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</si>
  <si>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</si>
  <si>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</si>
  <si>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</si>
  <si>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</si>
  <si>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</si>
  <si>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</si>
  <si>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</si>
  <si>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</si>
  <si>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</si>
  <si>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</si>
  <si>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</si>
  <si>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</si>
  <si>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</si>
  <si>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</si>
  <si>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</si>
  <si>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</si>
  <si>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</si>
  <si>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</si>
  <si>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</si>
  <si>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</si>
  <si>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</si>
  <si>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</si>
  <si>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</si>
  <si>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</si>
  <si>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</si>
  <si>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</si>
  <si>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</si>
  <si>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</si>
  <si>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</si>
  <si>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</si>
  <si>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</si>
  <si>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</si>
  <si>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</si>
  <si>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</si>
  <si>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</si>
  <si>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</si>
  <si>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</si>
  <si>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</si>
  <si>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</si>
  <si>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</si>
  <si>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</si>
  <si>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</si>
  <si>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</si>
  <si>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</si>
  <si>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</si>
  <si>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</si>
  <si>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</si>
  <si>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</si>
  <si>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</si>
  <si>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</si>
  <si>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</si>
  <si>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</si>
  <si>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</si>
  <si>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</si>
  <si>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</si>
  <si>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</si>
  <si>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</si>
  <si>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</si>
  <si>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</si>
  <si>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</si>
  <si>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</si>
  <si>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</si>
  <si>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</si>
  <si>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</si>
  <si>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</si>
  <si>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</si>
  <si>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</si>
  <si>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</si>
  <si>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</si>
  <si>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</si>
  <si>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</si>
  <si>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</si>
  <si>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</si>
  <si>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</si>
  <si>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</si>
  <si>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</si>
  <si>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</si>
  <si>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</si>
  <si>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</si>
  <si>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</si>
  <si>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</si>
  <si>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</si>
  <si>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</si>
  <si>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</si>
  <si>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</si>
  <si>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</si>
  <si>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</si>
  <si>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</si>
  <si>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</si>
  <si>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</si>
  <si>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</si>
  <si>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</si>
  <si>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</si>
  <si>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</si>
  <si>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</si>
  <si>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</si>
  <si>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</si>
  <si>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</si>
  <si>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</si>
  <si>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</si>
  <si>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</si>
  <si>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</si>
  <si>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</si>
  <si>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</si>
  <si>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</si>
  <si>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</si>
  <si>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</si>
  <si>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</si>
  <si>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</si>
  <si>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</si>
  <si>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</si>
  <si>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</si>
  <si>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</si>
  <si>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</si>
  <si>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</si>
  <si>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</si>
  <si>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</si>
  <si>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</si>
  <si>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</si>
  <si>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</si>
  <si>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</si>
  <si>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</si>
  <si>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</si>
  <si>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</si>
  <si>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</si>
  <si>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</si>
  <si>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</si>
  <si>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</si>
  <si>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</si>
  <si>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</si>
  <si>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</si>
  <si>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</si>
  <si>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</si>
  <si>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</si>
  <si>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</si>
  <si>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</si>
  <si>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</si>
  <si>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</si>
  <si>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</si>
  <si>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</si>
  <si>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</si>
  <si>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</si>
  <si>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</si>
  <si>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</si>
  <si>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</si>
  <si>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</si>
  <si>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</si>
  <si>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</si>
  <si>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</si>
  <si>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</si>
  <si>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</si>
  <si>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</si>
  <si>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</si>
  <si>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</si>
  <si>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</si>
  <si>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</si>
  <si>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</si>
  <si>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</si>
  <si>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</si>
  <si>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</si>
  <si>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</si>
  <si>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</si>
  <si>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</si>
  <si>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</si>
  <si>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</si>
  <si>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</si>
  <si>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</si>
  <si>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</si>
  <si>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</si>
  <si>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</si>
  <si>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</si>
  <si>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</si>
  <si>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</si>
  <si>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</si>
  <si>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</si>
  <si>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</si>
  <si>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</si>
  <si>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</si>
  <si>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</si>
  <si>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</si>
  <si>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</si>
  <si>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</si>
  <si>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</si>
  <si>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</si>
  <si>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</si>
  <si>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</si>
  <si>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</si>
  <si>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</si>
  <si>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</si>
  <si>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</si>
  <si>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</si>
  <si>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</si>
  <si>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</si>
  <si>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</si>
  <si>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</si>
  <si>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</si>
  <si>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</si>
  <si>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</si>
  <si>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</si>
  <si>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</si>
  <si>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</si>
  <si>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</si>
  <si>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</si>
  <si>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</si>
  <si>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</si>
  <si>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</si>
  <si>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</si>
  <si>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</si>
  <si>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</si>
  <si>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</si>
  <si>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</si>
  <si>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</si>
  <si>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</si>
  <si>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</si>
  <si>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</si>
  <si>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</si>
  <si>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</si>
  <si>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</si>
  <si>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</si>
  <si>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</si>
  <si>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</si>
  <si>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</si>
  <si>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</si>
  <si>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</si>
  <si>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</si>
  <si>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</si>
  <si>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</si>
  <si>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</si>
  <si>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</si>
  <si>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</si>
  <si>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</si>
  <si>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</si>
  <si>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</si>
  <si>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</si>
  <si>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</si>
  <si>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</si>
  <si>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</si>
  <si>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</si>
  <si>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</si>
  <si>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</si>
  <si>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</si>
  <si>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</si>
  <si>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</si>
  <si>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</si>
  <si>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</si>
  <si>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</si>
  <si>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</si>
  <si>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</si>
  <si>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</si>
  <si>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</si>
  <si>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</si>
  <si>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</si>
  <si>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</si>
  <si>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</si>
  <si>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</si>
  <si>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</si>
  <si>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</si>
  <si>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</si>
  <si>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</si>
  <si>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</si>
  <si>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</si>
  <si>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</si>
  <si>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</si>
  <si>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</si>
  <si>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</si>
  <si>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</si>
  <si>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</si>
  <si>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</si>
  <si>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</si>
  <si>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</si>
  <si>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</si>
  <si>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</si>
  <si>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</si>
  <si>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</si>
  <si>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</si>
  <si>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</si>
  <si>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</si>
  <si>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</si>
  <si>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</si>
  <si>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</si>
  <si>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</si>
  <si>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</si>
  <si>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</si>
  <si>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</si>
  <si>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</si>
  <si>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</si>
  <si>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</si>
  <si>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</si>
  <si>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</si>
  <si>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</si>
  <si>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</si>
  <si>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</si>
  <si>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</si>
  <si>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</si>
  <si>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</si>
  <si>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</si>
  <si>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</si>
  <si>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</si>
  <si>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</si>
  <si>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</si>
  <si>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</si>
  <si>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</si>
  <si>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</si>
  <si>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</si>
  <si>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</si>
  <si>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</si>
  <si>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</si>
  <si>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</si>
  <si>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</si>
  <si>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</si>
  <si>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</si>
  <si>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</si>
  <si>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</si>
  <si>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</si>
  <si>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</si>
  <si>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</si>
  <si>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</si>
  <si>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</si>
  <si>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</si>
  <si>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</si>
  <si>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</si>
  <si>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</si>
  <si>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</si>
  <si>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</si>
  <si>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</si>
  <si>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</si>
  <si>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</si>
  <si>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</si>
  <si>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</si>
  <si>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</si>
  <si>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</si>
  <si>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</si>
  <si>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</si>
  <si>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</si>
  <si>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</si>
  <si>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</si>
  <si>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</si>
  <si>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</si>
  <si>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</si>
  <si>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</si>
  <si>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</si>
  <si>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</si>
  <si>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</si>
  <si>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</si>
  <si>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</si>
  <si>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</si>
  <si>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</si>
  <si>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</si>
  <si>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</si>
  <si>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</si>
  <si>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</si>
  <si>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</si>
  <si>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</si>
  <si>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</si>
  <si>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</si>
  <si>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</si>
  <si>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</si>
  <si>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</si>
  <si>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</si>
  <si>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</si>
  <si>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</si>
  <si>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</si>
  <si>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</si>
  <si>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</si>
  <si>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</si>
  <si>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</si>
  <si>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</si>
  <si>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</si>
  <si>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</si>
  <si>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</si>
  <si>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</si>
  <si>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</si>
  <si>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</si>
  <si>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</si>
  <si>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</si>
  <si>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</si>
  <si>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</si>
  <si>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</si>
  <si>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</si>
  <si>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</si>
  <si>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</si>
  <si>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</si>
  <si>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</si>
  <si>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</si>
  <si>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</si>
  <si>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</si>
  <si>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</si>
  <si>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</si>
  <si>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</si>
  <si>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</si>
  <si>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</si>
  <si>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</si>
  <si>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</si>
  <si>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</si>
  <si>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</si>
  <si>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</si>
  <si>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</si>
  <si>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</si>
  <si>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</si>
  <si>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</si>
  <si>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</si>
  <si>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</si>
  <si>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</si>
  <si>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</si>
  <si>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</si>
  <si>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</si>
  <si>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</si>
  <si>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</si>
  <si>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</si>
  <si>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</si>
  <si>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</si>
  <si>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</si>
  <si>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</si>
  <si>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</si>
  <si>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</si>
  <si>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</si>
  <si>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</si>
  <si>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</si>
  <si>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</si>
  <si>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</si>
  <si>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</si>
  <si>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</si>
  <si>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</si>
  <si>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</si>
  <si>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</si>
  <si>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</si>
  <si>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</si>
  <si>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</si>
  <si>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</si>
  <si>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</si>
  <si>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</si>
  <si>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</si>
  <si>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</si>
  <si>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</si>
  <si>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</si>
  <si>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</si>
  <si>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</si>
  <si>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</si>
  <si>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</si>
  <si>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</si>
  <si>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</si>
  <si>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</si>
  <si>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</si>
  <si>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</si>
  <si>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</si>
  <si>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</si>
  <si>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</si>
  <si>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</si>
  <si>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</si>
  <si>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</si>
  <si>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</si>
  <si>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</si>
  <si>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</si>
  <si>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</si>
  <si>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</si>
  <si>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</si>
  <si>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</si>
  <si>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</si>
  <si>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</si>
  <si>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</si>
  <si>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</si>
  <si>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</si>
  <si>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</si>
  <si>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</si>
  <si>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</si>
  <si>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</si>
  <si>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</si>
  <si>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</si>
  <si>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</si>
  <si>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</si>
  <si>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</si>
  <si>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</si>
  <si>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</si>
  <si>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</si>
  <si>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</si>
  <si>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</si>
  <si>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</si>
  <si>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</si>
  <si>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</si>
  <si>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</si>
  <si>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</si>
  <si>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</si>
  <si>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</si>
  <si>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</si>
  <si>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</si>
  <si>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</si>
  <si>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</si>
  <si>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</si>
  <si>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</si>
  <si>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</si>
  <si>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</si>
  <si>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</si>
  <si>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</si>
  <si>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</si>
  <si>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</si>
  <si>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</si>
  <si>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</si>
  <si>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</si>
  <si>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</si>
  <si>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</si>
  <si>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</si>
  <si>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</si>
  <si>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</si>
  <si>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</si>
  <si>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</si>
  <si>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</si>
  <si>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</si>
  <si>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</si>
  <si>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</si>
  <si>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</si>
  <si>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</si>
  <si>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</si>
  <si>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</si>
  <si>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</si>
  <si>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</si>
  <si>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</si>
  <si>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</si>
  <si>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</si>
  <si>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</si>
  <si>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</si>
  <si>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</si>
  <si>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</si>
  <si>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</si>
  <si>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</si>
  <si>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</si>
  <si>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</si>
  <si>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</si>
  <si>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</si>
  <si>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</si>
  <si>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</si>
  <si>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</si>
  <si>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</si>
  <si>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</si>
  <si>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</si>
  <si>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</si>
  <si>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</si>
  <si>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</si>
  <si>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</si>
  <si>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</si>
  <si>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</si>
  <si>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</si>
  <si>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</si>
  <si>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</si>
  <si>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</si>
  <si>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</si>
  <si>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</si>
  <si>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</si>
  <si>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</si>
  <si>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</si>
  <si>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</si>
  <si>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</si>
  <si>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</si>
  <si>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</si>
  <si>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</si>
  <si>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</si>
  <si>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</si>
  <si>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</si>
  <si>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</si>
  <si>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</si>
  <si>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</si>
  <si>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</si>
  <si>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</si>
  <si>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</si>
  <si>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</si>
  <si>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</si>
  <si>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</si>
  <si>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</si>
  <si>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</si>
  <si>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</si>
  <si>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</si>
  <si>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</si>
  <si>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</si>
  <si>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</si>
  <si>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</si>
  <si>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</si>
  <si>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</si>
  <si>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</si>
  <si>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</si>
  <si>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</si>
  <si>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</si>
  <si>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</si>
  <si>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</si>
  <si>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</si>
  <si>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</si>
  <si>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</si>
  <si>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</si>
  <si>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</si>
  <si>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</si>
  <si>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</si>
  <si>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</si>
  <si>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</si>
  <si>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</si>
  <si>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</si>
  <si>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</si>
  <si>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</si>
  <si>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</si>
  <si>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</si>
  <si>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</si>
  <si>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</si>
  <si>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</si>
  <si>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</si>
  <si>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</si>
  <si>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</si>
  <si>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</si>
  <si>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</si>
  <si>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</si>
  <si>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</si>
  <si>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</si>
  <si>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</si>
  <si>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</si>
  <si>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</si>
  <si>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</si>
  <si>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</si>
  <si>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</si>
  <si>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</si>
  <si>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</si>
  <si>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</si>
  <si>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</si>
  <si>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</si>
  <si>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</si>
  <si>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</si>
  <si>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</si>
  <si>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</si>
  <si>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</si>
  <si>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</si>
  <si>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</si>
  <si>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</si>
  <si>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</si>
  <si>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</si>
  <si>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</si>
  <si>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</si>
  <si>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</si>
  <si>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</si>
  <si>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</si>
  <si>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</si>
  <si>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</si>
  <si>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</si>
  <si>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</si>
  <si>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</si>
  <si>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</si>
  <si>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</si>
  <si>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</si>
  <si>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</si>
  <si>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</si>
  <si>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</si>
  <si>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</si>
  <si>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</si>
  <si>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</si>
  <si>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</si>
  <si>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</si>
  <si>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</si>
  <si>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</si>
  <si>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</si>
  <si>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</si>
  <si>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</si>
  <si>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</si>
  <si>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</si>
  <si>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</si>
  <si>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</si>
  <si>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</si>
  <si>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</si>
  <si>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</si>
  <si>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</si>
  <si>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</si>
  <si>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</si>
  <si>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</si>
  <si>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</si>
  <si>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</si>
  <si>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</si>
  <si>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</si>
  <si>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</si>
  <si>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</si>
  <si>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</si>
  <si>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</si>
  <si>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</si>
  <si>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</si>
  <si>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</si>
  <si>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</si>
  <si>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</si>
  <si>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</si>
  <si>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</si>
  <si>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</si>
  <si>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</si>
  <si>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</si>
  <si>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</si>
  <si>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</si>
  <si>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</si>
  <si>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</si>
  <si>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</si>
  <si>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</si>
  <si>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</si>
  <si>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</si>
  <si>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</si>
  <si>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</si>
  <si>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</si>
  <si>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</si>
  <si>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</si>
  <si>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</si>
  <si>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</si>
  <si>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</si>
  <si>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</si>
  <si>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</si>
  <si>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</si>
  <si>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</si>
  <si>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</si>
  <si>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</si>
  <si>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</si>
  <si>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</si>
  <si>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</si>
  <si>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</si>
  <si>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</si>
  <si>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</si>
  <si>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</si>
  <si>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</si>
  <si>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</si>
  <si>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</si>
  <si>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</si>
  <si>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</si>
  <si>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</si>
  <si>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</si>
  <si>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</si>
  <si>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</si>
  <si>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</si>
  <si>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</si>
  <si>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</si>
  <si>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</si>
  <si>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</si>
  <si>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</si>
  <si>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</si>
  <si>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</si>
  <si>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</si>
  <si>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</si>
  <si>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</si>
  <si>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</si>
  <si>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</si>
  <si>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</si>
  <si>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</si>
  <si>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</si>
  <si>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</si>
  <si>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</si>
  <si>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</si>
  <si>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</si>
  <si>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</si>
  <si>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</si>
  <si>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</si>
  <si>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</si>
  <si>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</si>
  <si>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</si>
  <si>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</si>
  <si>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</si>
  <si>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</si>
  <si>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</si>
  <si>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</si>
  <si>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</si>
  <si>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</si>
  <si>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</si>
  <si>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</si>
  <si>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</si>
  <si>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</si>
  <si>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</si>
  <si>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</si>
  <si>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</si>
  <si>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</si>
  <si>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</si>
  <si>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</si>
  <si>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</si>
  <si>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</si>
  <si>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</si>
  <si>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</si>
  <si>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</si>
  <si>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</si>
  <si>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</si>
  <si>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</si>
  <si>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</si>
  <si>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</si>
  <si>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</si>
  <si>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</si>
  <si>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</si>
  <si>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</si>
  <si>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</si>
  <si>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</si>
  <si>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</si>
  <si>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</si>
  <si>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</si>
  <si>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</si>
  <si>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</si>
  <si>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</si>
  <si>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</si>
  <si>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</si>
  <si>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</si>
  <si>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</si>
  <si>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</si>
  <si>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</si>
  <si>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</si>
  <si>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</si>
  <si>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</si>
  <si>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</si>
  <si>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</si>
  <si>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</si>
  <si>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</si>
  <si>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</si>
  <si>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</si>
  <si>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</si>
  <si>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</si>
  <si>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</si>
  <si>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</si>
  <si>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</si>
  <si>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</si>
  <si>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</si>
  <si>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</si>
  <si>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</si>
  <si>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</si>
  <si>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</si>
  <si>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</si>
  <si>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</si>
  <si>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</si>
  <si>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</si>
  <si>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</si>
  <si>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</si>
  <si>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</si>
  <si>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</si>
  <si>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</si>
  <si>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</si>
  <si>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</si>
  <si>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</si>
  <si>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</si>
  <si>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</si>
  <si>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</si>
  <si>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</si>
  <si>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</si>
  <si>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</si>
  <si>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</si>
  <si>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</si>
  <si>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</si>
  <si>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</si>
  <si>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</si>
  <si>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</si>
  <si>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</si>
  <si>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</si>
  <si>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</si>
  <si>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</si>
  <si>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</si>
  <si>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</si>
  <si>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</si>
  <si>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</si>
  <si>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</si>
  <si>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</si>
  <si>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</si>
  <si>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</si>
  <si>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</si>
  <si>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</si>
  <si>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</si>
  <si>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</si>
  <si>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</si>
  <si>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</si>
  <si>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</si>
  <si>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</si>
  <si>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</si>
  <si>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</si>
  <si>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</si>
  <si>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</si>
  <si>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</si>
  <si>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</si>
  <si>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</si>
  <si>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</si>
  <si>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</si>
  <si>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</si>
  <si>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</si>
  <si>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</si>
  <si>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</si>
  <si>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</si>
  <si>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</si>
  <si>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</si>
  <si>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</si>
  <si>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</si>
  <si>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</si>
  <si>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</si>
  <si>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</si>
  <si>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</si>
  <si>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</si>
  <si>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</si>
  <si>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</si>
  <si>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</si>
  <si>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</si>
  <si>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</si>
  <si>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</si>
  <si>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</si>
  <si>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</si>
  <si>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</si>
  <si>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</si>
  <si>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</si>
  <si>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</si>
  <si>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</si>
  <si>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</si>
  <si>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</si>
  <si>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</si>
  <si>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</si>
  <si>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</si>
  <si>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</si>
  <si>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</si>
  <si>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</si>
  <si>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</si>
  <si>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</si>
  <si>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</si>
  <si>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</si>
  <si>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</si>
  <si>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</si>
  <si>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</si>
  <si>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</si>
  <si>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</si>
  <si>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</si>
  <si>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</si>
  <si>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</si>
  <si>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</si>
  <si>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</si>
  <si>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</si>
  <si>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</si>
  <si>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</si>
  <si>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</si>
  <si>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</si>
  <si>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</si>
  <si>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</si>
  <si>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</si>
  <si>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</si>
  <si>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</si>
  <si>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</si>
  <si>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</si>
  <si>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</si>
  <si>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</si>
  <si>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</si>
  <si>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</si>
  <si>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</si>
  <si>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</si>
  <si>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</si>
  <si>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</si>
  <si>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</si>
  <si>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</si>
  <si>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</si>
  <si>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</si>
  <si>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</si>
  <si>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</si>
  <si>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</si>
  <si>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</si>
  <si>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</si>
  <si>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</si>
  <si>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</si>
  <si>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</si>
  <si>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</si>
  <si>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</si>
  <si>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</si>
  <si>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</si>
  <si>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</si>
  <si>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</si>
  <si>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</si>
  <si>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</si>
  <si>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</si>
  <si>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</si>
  <si>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</si>
  <si>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</si>
  <si>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</si>
  <si>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</si>
  <si>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</si>
  <si>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</si>
  <si>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</si>
  <si>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</si>
  <si>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</si>
  <si>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</si>
  <si>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</si>
  <si>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</si>
  <si>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</si>
  <si>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</si>
  <si>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</si>
  <si>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</si>
  <si>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</si>
  <si>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</si>
  <si>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</si>
  <si>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</si>
  <si>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</si>
  <si>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</si>
  <si>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</si>
  <si>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</si>
  <si>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</si>
  <si>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</si>
  <si>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</si>
  <si>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</si>
  <si>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</si>
  <si>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</si>
  <si>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</si>
  <si>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</si>
  <si>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</si>
  <si>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</si>
  <si>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</si>
  <si>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</si>
  <si>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</si>
  <si>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</si>
  <si>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</si>
  <si>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</si>
  <si>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</si>
  <si>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</si>
  <si>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</si>
  <si>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</si>
  <si>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</si>
  <si>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</si>
  <si>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</si>
  <si>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</si>
  <si>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</si>
  <si>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</si>
  <si>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</si>
  <si>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</si>
  <si>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</si>
  <si>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</si>
  <si>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</si>
  <si>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</si>
  <si>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</si>
  <si>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</si>
  <si>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</si>
  <si>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</si>
  <si>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</si>
  <si>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</si>
  <si>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</si>
  <si>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</si>
  <si>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</si>
  <si>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</si>
  <si>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</si>
  <si>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</si>
  <si>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</si>
  <si>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</si>
  <si>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</si>
  <si>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</si>
  <si>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</si>
  <si>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</si>
  <si>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</si>
  <si>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</si>
  <si>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</si>
  <si>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</si>
  <si>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</si>
  <si>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</si>
  <si>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</si>
  <si>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</si>
  <si>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</si>
  <si>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</si>
  <si>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</si>
  <si>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</si>
  <si>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</si>
  <si>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</si>
  <si>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</si>
  <si>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</si>
  <si>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</si>
  <si>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</si>
  <si>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</si>
  <si>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</si>
  <si>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</si>
  <si>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</si>
  <si>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</si>
  <si>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</si>
  <si>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</si>
  <si>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</si>
  <si>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</si>
  <si>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</si>
  <si>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</si>
  <si>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</si>
  <si>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</si>
  <si>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</si>
  <si>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</si>
  <si>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</si>
  <si>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</si>
  <si>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</si>
  <si>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</si>
  <si>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</si>
  <si>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</si>
  <si>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</si>
  <si>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</si>
  <si>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</si>
  <si>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</si>
  <si>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</si>
  <si>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</si>
  <si>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</si>
  <si>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</si>
  <si>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</si>
  <si>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</si>
  <si>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</si>
  <si>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</si>
  <si>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</si>
  <si>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</si>
  <si>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</si>
  <si>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</si>
  <si>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</si>
  <si>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</si>
  <si>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</si>
  <si>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</si>
  <si>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</si>
  <si>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</si>
  <si>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</si>
  <si>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</si>
  <si>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</si>
  <si>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</si>
  <si>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</si>
  <si>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</si>
  <si>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</si>
  <si>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</si>
  <si>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</si>
  <si>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</si>
  <si>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</si>
  <si>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</si>
  <si>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</si>
  <si>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</si>
  <si>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</si>
  <si>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</si>
  <si>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</si>
  <si>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</si>
  <si>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</si>
  <si>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</si>
  <si>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</si>
  <si>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</si>
  <si>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</si>
  <si>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</si>
  <si>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</si>
  <si>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</si>
  <si>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</si>
  <si>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</si>
  <si>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</si>
  <si>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</si>
  <si>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</si>
  <si>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</si>
  <si>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</si>
  <si>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</si>
  <si>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</si>
  <si>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</si>
  <si>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</si>
  <si>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</si>
  <si>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</si>
  <si>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</si>
  <si>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</si>
  <si>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</si>
  <si>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</si>
  <si>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</si>
  <si>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</si>
  <si>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</si>
  <si>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</si>
  <si>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</si>
  <si>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</si>
  <si>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</si>
  <si>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</si>
  <si>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</si>
  <si>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</si>
  <si>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</si>
  <si>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</si>
  <si>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</si>
  <si>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</si>
  <si>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</si>
  <si>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</si>
  <si>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</si>
  <si>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</si>
  <si>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</si>
  <si>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</si>
  <si>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</si>
  <si>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</si>
  <si>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</si>
  <si>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</si>
  <si>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</si>
  <si>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</si>
  <si>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</si>
  <si>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</si>
  <si>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</si>
  <si>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</si>
  <si>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</si>
  <si>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</si>
  <si>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</si>
  <si>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</si>
  <si>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</si>
  <si>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</si>
  <si>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</si>
  <si>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</si>
  <si>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</si>
  <si>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</si>
  <si>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</si>
  <si>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</si>
  <si>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</si>
  <si>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</si>
  <si>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</si>
  <si>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</si>
  <si>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</si>
  <si>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</si>
  <si>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</si>
  <si>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</si>
  <si>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</si>
  <si>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</si>
  <si>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</si>
  <si>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</si>
  <si>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</si>
  <si>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</si>
  <si>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</si>
  <si>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</si>
  <si>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</si>
  <si>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</si>
  <si>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</si>
  <si>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</si>
  <si>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</si>
  <si>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</si>
  <si>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</si>
  <si>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</si>
  <si>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</si>
  <si>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</si>
  <si>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</si>
  <si>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</si>
  <si>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</si>
  <si>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</si>
  <si>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</si>
  <si>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</si>
  <si>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</si>
  <si>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</si>
  <si>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</si>
  <si>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</si>
  <si>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</si>
  <si>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</si>
  <si>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</si>
  <si>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</si>
  <si>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</si>
  <si>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</si>
  <si>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</si>
  <si>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</si>
  <si>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</si>
  <si>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</si>
  <si>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</si>
  <si>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</si>
  <si>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</si>
  <si>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</si>
  <si>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</si>
  <si>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</si>
  <si>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</si>
  <si>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</si>
  <si>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</si>
  <si>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</si>
  <si>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</si>
  <si>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</si>
  <si>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</si>
  <si>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</si>
  <si>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</si>
  <si>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</si>
  <si>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</si>
  <si>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</si>
  <si>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</si>
  <si>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</si>
  <si>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</si>
  <si>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</si>
  <si>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</si>
  <si>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</si>
  <si>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</si>
  <si>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</si>
  <si>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</si>
  <si>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</si>
  <si>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</si>
  <si>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</si>
  <si>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</si>
  <si>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</si>
  <si>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</si>
  <si>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</si>
  <si>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</si>
  <si>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</si>
  <si>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</si>
  <si>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</si>
  <si>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</si>
  <si>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</si>
  <si>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</si>
  <si>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</si>
  <si>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</si>
  <si>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</si>
  <si>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</si>
  <si>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</si>
  <si>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</si>
  <si>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</si>
  <si>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</si>
  <si>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</si>
  <si>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</si>
  <si>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</si>
  <si>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</si>
  <si>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</si>
  <si>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</si>
  <si>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</si>
  <si>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</si>
  <si>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</si>
  <si>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</si>
  <si>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</si>
  <si>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</si>
  <si>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</si>
  <si>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</si>
  <si>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</si>
  <si>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</si>
  <si>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</si>
  <si>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</si>
  <si>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</si>
  <si>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</si>
  <si>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</si>
  <si>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</si>
  <si>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</si>
  <si>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</si>
  <si>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</si>
  <si>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</si>
  <si>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</si>
  <si>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</si>
  <si>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</si>
  <si>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</si>
  <si>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</si>
  <si>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</si>
  <si>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</si>
  <si>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</si>
  <si>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</si>
  <si>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</si>
  <si>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</si>
  <si>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</si>
  <si>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</si>
  <si>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</si>
  <si>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</si>
  <si>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</si>
  <si>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</si>
  <si>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</si>
  <si>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</si>
  <si>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</si>
  <si>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</si>
  <si>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</si>
  <si>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</si>
  <si>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</si>
  <si>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</si>
  <si>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</si>
  <si>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</si>
  <si>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</si>
  <si>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</si>
  <si>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</si>
  <si>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</si>
  <si>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</si>
  <si>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</si>
  <si>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</si>
  <si>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</si>
  <si>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</si>
  <si>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</si>
  <si>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</si>
  <si>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</si>
  <si>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</si>
  <si>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</si>
  <si>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</si>
  <si>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</si>
  <si>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</si>
  <si>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</si>
  <si>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</si>
  <si>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</si>
  <si>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</si>
  <si>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</si>
  <si>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</si>
  <si>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</si>
  <si>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</si>
  <si>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</si>
  <si>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</si>
  <si>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</si>
  <si>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</si>
  <si>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</si>
  <si>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</si>
  <si>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</si>
  <si>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</si>
  <si>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</si>
  <si>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</si>
  <si>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</si>
  <si>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</si>
  <si>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</si>
  <si>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</si>
  <si>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</si>
  <si>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</si>
  <si>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</si>
  <si>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</si>
  <si>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</si>
  <si>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</si>
  <si>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</si>
  <si>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</si>
  <si>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</si>
  <si>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</si>
  <si>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</si>
  <si>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</si>
  <si>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</si>
  <si>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</si>
  <si>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</si>
  <si>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</si>
  <si>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</si>
  <si>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</si>
  <si>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</si>
  <si>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</si>
  <si>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</si>
  <si>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</si>
  <si>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</si>
  <si>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</si>
  <si>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</si>
  <si>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</si>
  <si>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</si>
  <si>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</si>
  <si>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</si>
  <si>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</si>
  <si>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</si>
  <si>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</si>
  <si>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</si>
  <si>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</si>
  <si>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</si>
  <si>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</si>
  <si>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</si>
  <si>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</si>
  <si>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</si>
  <si>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</si>
  <si>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</si>
  <si>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</si>
  <si>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</si>
  <si>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</si>
  <si>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</si>
  <si>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</si>
  <si>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</si>
  <si>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</si>
  <si>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</si>
  <si>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</si>
  <si>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</si>
  <si>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</si>
  <si>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</si>
  <si>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</si>
  <si>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</si>
  <si>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</si>
  <si>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</si>
  <si>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</si>
  <si>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</si>
  <si>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</si>
  <si>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</si>
  <si>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</si>
  <si>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</si>
  <si>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</si>
  <si>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</si>
  <si>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</si>
  <si>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</si>
  <si>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</si>
  <si>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</si>
  <si>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</si>
  <si>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</si>
  <si>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</si>
  <si>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</si>
  <si>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</si>
  <si>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</si>
  <si>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</si>
  <si>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</si>
  <si>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</si>
  <si>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</si>
  <si>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</si>
  <si>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</si>
  <si>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</si>
  <si>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</si>
  <si>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</si>
  <si>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</si>
  <si>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</si>
  <si>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</si>
  <si>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</si>
  <si>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</si>
  <si>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</si>
  <si>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</si>
  <si>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</si>
  <si>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</si>
  <si>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</si>
  <si>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</si>
  <si>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</si>
  <si>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</si>
  <si>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</si>
  <si>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</si>
  <si>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</si>
  <si>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</si>
  <si>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</si>
  <si>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</si>
  <si>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</si>
  <si>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</si>
  <si>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</si>
  <si>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</si>
  <si>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</si>
  <si>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</si>
  <si>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</si>
  <si>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</si>
  <si>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</si>
  <si>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</si>
  <si>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</si>
  <si>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</si>
  <si>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</si>
  <si>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</si>
  <si>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</si>
  <si>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</si>
  <si>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</si>
  <si>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</si>
  <si>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</si>
  <si>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</si>
  <si>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</si>
  <si>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</si>
  <si>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</si>
  <si>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</si>
  <si>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</si>
  <si>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</si>
  <si>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</si>
  <si>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</si>
  <si>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</si>
  <si>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</si>
  <si>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</si>
  <si>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</si>
  <si>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</si>
  <si>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</si>
  <si>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</si>
  <si>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</si>
  <si>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</si>
  <si>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</si>
  <si>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</si>
  <si>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</si>
  <si>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</si>
  <si>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</si>
  <si>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</si>
  <si>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</si>
  <si>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</si>
  <si>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</si>
  <si>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</si>
  <si>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</si>
  <si>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</si>
  <si>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</si>
  <si>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</si>
  <si>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</si>
  <si>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</si>
  <si>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</si>
  <si>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</si>
  <si>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</si>
  <si>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</si>
  <si>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</si>
  <si>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</si>
  <si>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</si>
  <si>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</si>
  <si>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</si>
  <si>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</si>
  <si>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</si>
  <si>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</si>
  <si>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</si>
  <si>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</si>
  <si>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</si>
  <si>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</si>
  <si>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</si>
  <si>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</si>
  <si>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</si>
  <si>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</si>
  <si>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</si>
  <si>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</si>
  <si>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</si>
  <si>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</si>
  <si>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</si>
  <si>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</si>
  <si>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</si>
  <si>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</si>
  <si>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</si>
  <si>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</si>
  <si>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</si>
  <si>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</si>
  <si>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</si>
  <si>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</si>
  <si>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</si>
  <si>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</si>
  <si>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</si>
  <si>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</si>
  <si>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</si>
  <si>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</si>
  <si>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</si>
  <si>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</si>
  <si>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</si>
  <si>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</si>
  <si>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</si>
  <si>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</si>
  <si>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</si>
  <si>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</si>
  <si>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</si>
  <si>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</si>
  <si>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</si>
  <si>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</si>
  <si>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</si>
  <si>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</si>
  <si>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</si>
  <si>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</si>
  <si>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</si>
  <si>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</si>
  <si>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</si>
  <si>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</si>
  <si>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</si>
  <si>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</si>
  <si>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</si>
  <si>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</si>
  <si>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</si>
  <si>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</si>
  <si>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</si>
  <si>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</si>
  <si>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</si>
  <si>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</si>
  <si>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</si>
  <si>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</si>
  <si>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</si>
  <si>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</si>
  <si>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</si>
  <si>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</si>
  <si>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</si>
  <si>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</si>
  <si>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</si>
  <si>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</si>
  <si>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</si>
  <si>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</si>
  <si>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</si>
  <si>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</si>
  <si>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</si>
  <si>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</si>
  <si>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</si>
  <si>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</si>
  <si>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</si>
  <si>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</si>
  <si>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</si>
  <si>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</si>
  <si>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</si>
  <si>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</si>
  <si>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</si>
  <si>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</si>
  <si>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</si>
  <si>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</si>
  <si>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</si>
  <si>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</si>
  <si>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</si>
  <si>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</si>
  <si>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</si>
  <si>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</si>
  <si>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</si>
  <si>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</si>
  <si>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</si>
  <si>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</si>
  <si>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</si>
  <si>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</si>
  <si>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</si>
  <si>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</si>
  <si>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</si>
  <si>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</si>
  <si>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</si>
  <si>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</si>
  <si>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</si>
  <si>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</si>
  <si>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</si>
  <si>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</si>
  <si>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</si>
  <si>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</si>
  <si>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</si>
  <si>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</si>
  <si>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</si>
  <si>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</si>
  <si>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</si>
  <si>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</si>
  <si>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</si>
  <si>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</si>
  <si>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</si>
  <si>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</si>
  <si>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</si>
  <si>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</si>
  <si>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</si>
  <si>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</si>
  <si>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</si>
  <si>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</si>
  <si>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</si>
  <si>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</si>
  <si>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</si>
  <si>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</si>
  <si>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</si>
  <si>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</si>
  <si>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</si>
  <si>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</si>
  <si>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</si>
  <si>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</si>
  <si>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</si>
  <si>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</si>
  <si>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</si>
  <si>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</si>
  <si>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</si>
  <si>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</si>
  <si>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</si>
  <si>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</si>
  <si>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</si>
  <si>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</si>
  <si>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</si>
  <si>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</si>
  <si>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</si>
  <si>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</si>
  <si>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</si>
  <si>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</si>
  <si>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</si>
  <si>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</si>
  <si>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</si>
  <si>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</si>
  <si>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</si>
  <si>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</si>
  <si>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</si>
  <si>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</si>
  <si>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</si>
  <si>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</si>
  <si>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</si>
  <si>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</si>
  <si>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</si>
  <si>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</si>
  <si>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</si>
  <si>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</si>
  <si>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</si>
  <si>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</si>
  <si>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</si>
  <si>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</si>
  <si>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</si>
  <si>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</si>
  <si>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</si>
  <si>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</si>
  <si>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</si>
  <si>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</si>
  <si>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</si>
  <si>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</si>
  <si>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</si>
  <si>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</si>
  <si>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</si>
  <si>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</si>
  <si>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</si>
  <si>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</si>
  <si>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</si>
  <si>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</si>
  <si>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</si>
  <si>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</si>
  <si>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</si>
  <si>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</si>
  <si>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</si>
  <si>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</si>
  <si>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</si>
  <si>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</si>
  <si>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</si>
  <si>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</si>
  <si>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</si>
  <si>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</si>
  <si>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</si>
  <si>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</si>
  <si>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</si>
  <si>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</si>
  <si>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</si>
  <si>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</si>
  <si>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</si>
  <si>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</si>
  <si>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</si>
  <si>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</si>
  <si>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</si>
  <si>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</si>
  <si>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</si>
  <si>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</si>
  <si>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</si>
  <si>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</si>
  <si>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</si>
  <si>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</si>
  <si>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</si>
  <si>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</si>
  <si>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</si>
  <si>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</si>
  <si>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</si>
  <si>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</si>
  <si>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</si>
  <si>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</si>
  <si>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</si>
  <si>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</si>
  <si>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</si>
  <si>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</si>
  <si>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</si>
  <si>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</si>
  <si>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</si>
  <si>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</si>
  <si>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</si>
  <si>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</si>
  <si>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</si>
  <si>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</si>
  <si>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</si>
  <si>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</si>
  <si>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</si>
  <si>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</si>
  <si>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</si>
  <si>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</si>
  <si>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</si>
  <si>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</si>
  <si>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</si>
  <si>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</si>
  <si>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</si>
  <si>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</si>
  <si>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</si>
  <si>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</si>
  <si>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</si>
  <si>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</si>
  <si>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</si>
  <si>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</si>
  <si>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</si>
  <si>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</si>
  <si>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</si>
  <si>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</si>
  <si>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</si>
  <si>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</si>
  <si>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</si>
  <si>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</si>
  <si>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</si>
  <si>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</si>
  <si>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</si>
  <si>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</si>
  <si>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</si>
  <si>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</si>
  <si>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</si>
  <si>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</si>
  <si>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</si>
  <si>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</si>
  <si>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</si>
  <si>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</si>
  <si>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</si>
  <si>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</si>
  <si>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</si>
  <si>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</si>
  <si>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</si>
  <si>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</si>
  <si>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</si>
  <si>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</si>
  <si>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</si>
  <si>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</si>
  <si>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</si>
  <si>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</si>
  <si>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</si>
  <si>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</si>
  <si>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</si>
  <si>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</si>
  <si>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</si>
  <si>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</si>
  <si>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</si>
  <si>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</si>
  <si>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</si>
  <si>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</si>
  <si>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</si>
  <si>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</si>
  <si>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</si>
  <si>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</si>
  <si>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</si>
  <si>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</si>
  <si>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</si>
  <si>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</si>
  <si>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</si>
  <si>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</si>
  <si>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</si>
  <si>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</si>
  <si>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</si>
  <si>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</si>
  <si>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</si>
  <si>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</si>
  <si>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</si>
  <si>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</si>
  <si>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</si>
  <si>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</si>
  <si>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</si>
  <si>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</si>
  <si>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</si>
  <si>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</si>
  <si>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</si>
  <si>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</si>
  <si>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</si>
  <si>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</si>
  <si>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</si>
  <si>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</si>
  <si>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</si>
  <si>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</si>
  <si>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</si>
  <si>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</si>
  <si>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</si>
  <si>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</si>
  <si>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</si>
  <si>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</si>
  <si>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</si>
  <si>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</si>
  <si>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</si>
  <si>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</si>
  <si>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</si>
  <si>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</si>
  <si>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</si>
  <si>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</si>
  <si>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</si>
  <si>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</si>
  <si>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</si>
  <si>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</si>
  <si>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</si>
  <si>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</si>
  <si>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</si>
  <si>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</si>
  <si>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</si>
  <si>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</si>
  <si>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</si>
  <si>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</si>
  <si>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</si>
  <si>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</si>
  <si>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</si>
  <si>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</si>
  <si>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</si>
  <si>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</si>
  <si>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</si>
  <si>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</si>
  <si>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</si>
  <si>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</si>
  <si>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</si>
  <si>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</si>
  <si>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</si>
  <si>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</si>
  <si>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</si>
  <si>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</si>
  <si>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</si>
  <si>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</si>
  <si>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</si>
  <si>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</si>
  <si>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</si>
  <si>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</si>
  <si>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</si>
  <si>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</si>
  <si>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</si>
  <si>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</si>
  <si>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</si>
  <si>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</si>
  <si>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</si>
  <si>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</si>
  <si>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</si>
  <si>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</si>
  <si>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</si>
  <si>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</si>
  <si>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</si>
  <si>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</si>
  <si>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</si>
  <si>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</si>
  <si>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</si>
  <si>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</si>
  <si>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</si>
  <si>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</si>
  <si>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</si>
  <si>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</si>
  <si>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</si>
  <si>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</si>
  <si>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</si>
  <si>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</si>
  <si>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</si>
  <si>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</si>
  <si>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</si>
  <si>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</si>
  <si>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</si>
  <si>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</si>
  <si>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</si>
  <si>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</si>
  <si>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</si>
  <si>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</si>
  <si>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</si>
  <si>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</si>
  <si>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</si>
  <si>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</si>
  <si>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</si>
  <si>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</si>
  <si>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</si>
  <si>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</si>
  <si>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</si>
  <si>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</si>
  <si>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</si>
  <si>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</si>
  <si>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</si>
  <si>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</si>
  <si>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</si>
  <si>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</si>
  <si>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</si>
  <si>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</si>
  <si>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</si>
  <si>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</si>
  <si>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</si>
  <si>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</si>
  <si>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</si>
  <si>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</si>
  <si>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</si>
  <si>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</si>
  <si>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</si>
  <si>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</si>
  <si>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</si>
  <si>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</si>
  <si>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</si>
  <si>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</si>
  <si>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</si>
  <si>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</si>
  <si>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</si>
  <si>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</si>
  <si>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</si>
  <si>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</si>
  <si>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</si>
  <si>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</si>
  <si>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</si>
  <si>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</si>
  <si>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</si>
  <si>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</si>
  <si>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</si>
  <si>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</si>
  <si>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</si>
  <si>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</si>
  <si>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</si>
  <si>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</si>
  <si>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</si>
  <si>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</si>
  <si>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</si>
  <si>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</si>
  <si>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</si>
  <si>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</si>
  <si>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</si>
  <si>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</si>
  <si>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</si>
  <si>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</si>
  <si>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</si>
  <si>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</si>
  <si>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</si>
  <si>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</si>
  <si>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</si>
  <si>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</si>
  <si>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</si>
  <si>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</si>
  <si>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</si>
  <si>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</si>
  <si>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</si>
  <si>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</si>
  <si>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</si>
  <si>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</si>
  <si>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</si>
  <si>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</si>
  <si>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</si>
  <si>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</si>
  <si>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</si>
  <si>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</si>
  <si>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</si>
  <si>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</si>
  <si>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</si>
  <si>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</si>
  <si>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</si>
  <si>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</si>
  <si>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</si>
  <si>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</si>
  <si>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</si>
  <si>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</si>
  <si>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</si>
  <si>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</si>
  <si>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</si>
  <si>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</si>
  <si>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</si>
  <si>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</si>
  <si>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</si>
  <si>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</si>
  <si>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</si>
  <si>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</si>
  <si>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</si>
  <si>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</si>
  <si>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</si>
  <si>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</si>
  <si>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</si>
  <si>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</si>
  <si>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</si>
  <si>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</si>
  <si>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</si>
  <si>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</si>
  <si>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</si>
  <si>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</si>
  <si>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</si>
  <si>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</si>
  <si>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</si>
  <si>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</si>
  <si>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</si>
  <si>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</si>
  <si>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</si>
  <si>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</si>
  <si>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</si>
  <si>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</si>
  <si>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</si>
  <si>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</si>
  <si>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</si>
  <si>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</si>
  <si>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</si>
  <si>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</si>
  <si>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</si>
  <si>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</si>
  <si>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</si>
  <si>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</si>
  <si>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</si>
  <si>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</si>
  <si>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</si>
  <si>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</si>
  <si>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</si>
  <si>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</si>
  <si>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</si>
  <si>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</si>
  <si>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</si>
  <si>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</si>
  <si>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</si>
  <si>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</si>
  <si>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</si>
  <si>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</si>
  <si>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</si>
  <si>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</si>
  <si>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</si>
  <si>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</si>
  <si>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</si>
  <si>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</si>
  <si>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</si>
  <si>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</si>
  <si>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</si>
  <si>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</si>
  <si>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</si>
  <si>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</si>
  <si>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</si>
  <si>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</si>
  <si>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</si>
  <si>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</si>
  <si>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</si>
  <si>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</si>
  <si>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</si>
  <si>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</si>
  <si>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</si>
  <si>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</si>
  <si>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</si>
  <si>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</si>
  <si>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</si>
  <si>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</si>
  <si>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</si>
  <si>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</si>
  <si>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</si>
  <si>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</si>
  <si>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</si>
  <si>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</si>
  <si>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</si>
  <si>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</si>
  <si>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</si>
  <si>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</si>
  <si>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</si>
  <si>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</si>
  <si>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</si>
  <si>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</si>
  <si>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</si>
  <si>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</si>
  <si>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</si>
  <si>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</si>
  <si>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</si>
  <si>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</si>
  <si>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</si>
  <si>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</si>
  <si>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</si>
  <si>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</si>
  <si>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</si>
  <si>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</si>
  <si>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</si>
  <si>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</si>
  <si>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</si>
  <si>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</si>
  <si>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</si>
  <si>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</si>
  <si>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</si>
  <si>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</si>
  <si>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</si>
  <si>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</si>
  <si>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</si>
  <si>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</si>
  <si>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</si>
  <si>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</si>
  <si>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</si>
  <si>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</si>
  <si>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</si>
  <si>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</si>
  <si>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</si>
  <si>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</si>
  <si>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</si>
  <si>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</si>
  <si>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</si>
  <si>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</si>
  <si>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</si>
  <si>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</si>
  <si>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</si>
  <si>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</si>
  <si>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</si>
  <si>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</si>
  <si>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</si>
  <si>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</si>
  <si>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</si>
  <si>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</si>
  <si>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</si>
  <si>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</si>
  <si>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</si>
  <si>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</si>
  <si>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</si>
  <si>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</si>
  <si>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</si>
  <si>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</si>
  <si>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</si>
  <si>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</si>
  <si>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</si>
  <si>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</si>
  <si>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</si>
  <si>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</si>
  <si>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</si>
  <si>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</si>
  <si>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</si>
  <si>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</si>
  <si>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</si>
  <si>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</si>
  <si>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</si>
  <si>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</si>
  <si>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</si>
  <si>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</si>
  <si>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</si>
  <si>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</si>
  <si>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</si>
  <si>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</si>
  <si>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</si>
  <si>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</si>
  <si>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</si>
  <si>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</si>
  <si>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</si>
  <si>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</si>
  <si>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</si>
  <si>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</si>
  <si>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</si>
  <si>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</si>
  <si>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</si>
  <si>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</si>
  <si>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</si>
  <si>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</si>
  <si>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</si>
  <si>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</si>
  <si>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</si>
  <si>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</si>
  <si>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</si>
  <si>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</si>
  <si>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</si>
  <si>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</si>
  <si>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</si>
  <si>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</si>
  <si>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</si>
  <si>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</si>
  <si>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</si>
  <si>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</si>
  <si>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</si>
  <si>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</si>
  <si>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</si>
  <si>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</si>
  <si>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</si>
  <si>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</si>
  <si>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</si>
  <si>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</si>
  <si>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</si>
  <si>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</si>
  <si>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</si>
  <si>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</si>
  <si>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</si>
  <si>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</si>
  <si>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</si>
  <si>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</si>
  <si>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</si>
  <si>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</si>
  <si>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</si>
  <si>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</si>
  <si>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</si>
  <si>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</si>
  <si>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</si>
  <si>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</si>
  <si>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</si>
  <si>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</si>
  <si>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</si>
  <si>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</si>
  <si>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</si>
  <si>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</si>
  <si>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</si>
  <si>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</si>
  <si>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</si>
  <si>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</si>
  <si>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</si>
  <si>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</si>
  <si>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</si>
  <si>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</si>
  <si>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</si>
  <si>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</si>
  <si>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</si>
  <si>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</si>
  <si>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</si>
  <si>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</si>
  <si>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</si>
  <si>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</si>
  <si>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</si>
  <si>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</si>
  <si>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</si>
  <si>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</si>
  <si>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</si>
  <si>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</si>
  <si>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</si>
  <si>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</si>
  <si>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</si>
  <si>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</si>
  <si>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</si>
  <si>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</si>
  <si>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</si>
  <si>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</si>
  <si>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</si>
  <si>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</si>
  <si>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</si>
  <si>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</si>
  <si>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</si>
  <si>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</si>
  <si>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</si>
  <si>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</si>
  <si>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</si>
  <si>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</si>
  <si>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</si>
  <si>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</si>
  <si>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</si>
  <si>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</si>
  <si>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</si>
  <si>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</si>
  <si>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</si>
  <si>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</si>
  <si>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</si>
  <si>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</si>
  <si>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</si>
  <si>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</si>
  <si>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</si>
  <si>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</si>
  <si>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</si>
  <si>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</si>
  <si>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</si>
  <si>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</si>
  <si>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</si>
  <si>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</si>
  <si>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</si>
  <si>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</si>
  <si>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</si>
  <si>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</si>
  <si>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</si>
  <si>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</si>
  <si>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</si>
  <si>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</si>
  <si>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</si>
  <si>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</si>
  <si>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</si>
  <si>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</si>
  <si>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</si>
  <si>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</si>
  <si>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</si>
  <si>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</si>
  <si>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</si>
  <si>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</si>
  <si>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</si>
  <si>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</si>
  <si>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</si>
  <si>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</si>
  <si>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</si>
  <si>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</si>
  <si>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</si>
  <si>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</si>
  <si>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</si>
  <si>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</si>
  <si>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</si>
  <si>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</si>
  <si>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</si>
  <si>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</si>
  <si>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</si>
  <si>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</si>
  <si>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</si>
  <si>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</si>
  <si>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</si>
  <si>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</si>
  <si>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</si>
  <si>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</si>
  <si>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</si>
  <si>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</si>
  <si>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</si>
  <si>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</si>
  <si>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</si>
  <si>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</si>
  <si>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</si>
  <si>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</si>
  <si>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</si>
  <si>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</si>
  <si>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</si>
  <si>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</si>
  <si>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</si>
  <si>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</si>
  <si>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</si>
  <si>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</si>
  <si>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</si>
  <si>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</si>
  <si>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</si>
  <si>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</si>
  <si>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</si>
  <si>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</si>
  <si>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</si>
  <si>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</si>
  <si>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</si>
  <si>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</si>
  <si>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</si>
  <si>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</si>
  <si>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</si>
  <si>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</si>
  <si>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</si>
  <si>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</si>
  <si>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</si>
  <si>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</si>
  <si>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</si>
  <si>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</si>
  <si>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</si>
  <si>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</si>
  <si>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</si>
  <si>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</si>
  <si>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</si>
  <si>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</si>
  <si>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</si>
  <si>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</si>
  <si>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</si>
  <si>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</si>
  <si>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</si>
  <si>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</si>
  <si>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</si>
  <si>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</si>
  <si>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</si>
  <si>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</si>
  <si>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</si>
  <si>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</si>
  <si>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</si>
  <si>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</si>
  <si>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</si>
  <si>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</si>
  <si>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</si>
  <si>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</si>
  <si>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</si>
  <si>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</si>
  <si>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</si>
  <si>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</si>
  <si>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</si>
  <si>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</si>
  <si>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</si>
  <si>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</si>
  <si>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</si>
  <si>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</si>
  <si>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</si>
  <si>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</si>
  <si>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</si>
  <si>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</si>
  <si>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</si>
  <si>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</si>
  <si>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</si>
  <si>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</si>
  <si>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</si>
  <si>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</si>
  <si>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</si>
  <si>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</si>
  <si>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</si>
  <si>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</si>
  <si>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</si>
  <si>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</si>
  <si>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</si>
  <si>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</si>
  <si>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</si>
  <si>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</si>
  <si>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</si>
  <si>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</si>
  <si>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</si>
  <si>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</si>
  <si>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</si>
  <si>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</si>
  <si>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</si>
  <si>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</si>
  <si>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</si>
  <si>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</si>
  <si>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</si>
  <si>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</si>
  <si>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</si>
  <si>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</si>
  <si>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</si>
  <si>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</si>
  <si>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</si>
  <si>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</si>
  <si>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</si>
  <si>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</si>
  <si>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</si>
  <si>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</si>
  <si>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</si>
  <si>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</si>
  <si>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</si>
  <si>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</si>
  <si>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</si>
  <si>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</si>
  <si>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</si>
  <si>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</si>
  <si>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</si>
  <si>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</si>
  <si>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</si>
  <si>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</si>
  <si>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</si>
  <si>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</si>
  <si>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</si>
  <si>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</si>
  <si>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</si>
  <si>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</si>
  <si>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</si>
  <si>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</si>
  <si>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</si>
  <si>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</si>
  <si>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</si>
  <si>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</si>
  <si>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</si>
  <si>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</si>
  <si>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</si>
  <si>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</si>
  <si>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</si>
  <si>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</si>
  <si>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</si>
  <si>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</si>
  <si>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</si>
  <si>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</si>
  <si>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</si>
  <si>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</si>
  <si>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</si>
  <si>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</si>
  <si>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</si>
  <si>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</si>
  <si>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</si>
  <si>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</si>
  <si>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</si>
  <si>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</si>
  <si>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</si>
  <si>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</si>
  <si>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</si>
  <si>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</si>
  <si>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</si>
  <si>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</si>
  <si>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</si>
  <si>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</si>
  <si>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</si>
  <si>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</si>
  <si>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</si>
  <si>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</si>
  <si>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</si>
  <si>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</si>
  <si>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</si>
  <si>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</si>
  <si>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</si>
  <si>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</si>
  <si>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</si>
  <si>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</si>
  <si>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</si>
  <si>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</si>
  <si>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</si>
  <si>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</si>
  <si>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</si>
  <si>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</si>
  <si>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</si>
  <si>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</si>
  <si>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</si>
  <si>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</si>
  <si>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</si>
  <si>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</si>
  <si>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</si>
  <si>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</si>
  <si>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</si>
  <si>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</si>
  <si>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</si>
  <si>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</si>
  <si>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</si>
  <si>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</si>
  <si>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</si>
  <si>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</si>
  <si>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</si>
  <si>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</si>
  <si>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</si>
  <si>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</si>
  <si>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</si>
  <si>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</si>
  <si>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</si>
  <si>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</si>
  <si>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</si>
  <si>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</si>
  <si>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</si>
  <si>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</si>
  <si>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</si>
  <si>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</si>
  <si>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</si>
  <si>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</si>
  <si>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</si>
  <si>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</si>
  <si>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</si>
  <si>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</si>
  <si>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</si>
  <si>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</si>
  <si>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</si>
  <si>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</si>
  <si>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</si>
  <si>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</si>
  <si>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</si>
  <si>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</si>
  <si>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</si>
  <si>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</si>
  <si>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</si>
  <si>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</si>
  <si>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</si>
  <si>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</si>
  <si>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</si>
  <si>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</si>
  <si>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</si>
  <si>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</si>
  <si>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</si>
  <si>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</si>
  <si>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</si>
  <si>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</si>
  <si>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</si>
  <si>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</si>
  <si>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</si>
  <si>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</si>
  <si>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</si>
  <si>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</si>
  <si>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</si>
  <si>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</si>
  <si>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</si>
  <si>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</si>
  <si>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</si>
  <si>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</si>
  <si>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</si>
  <si>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</si>
  <si>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</si>
  <si>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</si>
  <si>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</si>
  <si>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</si>
  <si>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</si>
  <si>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</si>
  <si>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</si>
  <si>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</si>
  <si>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</si>
  <si>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</si>
  <si>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</si>
  <si>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</si>
  <si>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</si>
  <si>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</si>
  <si>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</si>
  <si>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</si>
  <si>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</si>
  <si>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</si>
  <si>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</si>
  <si>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</si>
  <si>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</si>
  <si>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</si>
  <si>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</si>
  <si>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</si>
  <si>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</si>
  <si>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</si>
  <si>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</si>
  <si>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</si>
  <si>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</si>
  <si>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</si>
  <si>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</si>
  <si>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</si>
  <si>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</si>
  <si>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</si>
  <si>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</si>
  <si>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</si>
  <si>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</si>
  <si>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</si>
  <si>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</si>
  <si>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</si>
  <si>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</si>
  <si>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</si>
  <si>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</si>
  <si>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</si>
  <si>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</si>
  <si>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</si>
  <si>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</si>
  <si>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</si>
  <si>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</si>
  <si>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</si>
  <si>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</si>
  <si>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</si>
  <si>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</si>
  <si>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</si>
  <si>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</si>
  <si>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</si>
  <si>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</si>
  <si>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</si>
  <si>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</si>
  <si>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</si>
  <si>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</si>
  <si>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</si>
  <si>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</si>
  <si>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</si>
  <si>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</si>
  <si>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</si>
  <si>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</si>
  <si>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</si>
  <si>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</si>
  <si>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</si>
  <si>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</si>
  <si>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</si>
  <si>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</si>
  <si>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</si>
  <si>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</si>
  <si>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</si>
  <si>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</si>
  <si>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</si>
  <si>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</si>
  <si>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</si>
  <si>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</si>
  <si>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</si>
  <si>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</si>
  <si>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</si>
  <si>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</si>
  <si>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</si>
  <si>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</si>
  <si>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</si>
  <si>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</si>
  <si>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</si>
  <si>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</si>
  <si>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</si>
  <si>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</si>
  <si>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</si>
  <si>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</si>
  <si>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</si>
  <si>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</si>
  <si>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</si>
  <si>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</si>
  <si>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</si>
  <si>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</si>
  <si>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</si>
  <si>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</si>
  <si>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</si>
  <si>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</si>
  <si>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</si>
  <si>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</si>
  <si>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</si>
  <si>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</si>
  <si>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</si>
  <si>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</si>
  <si>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</si>
  <si>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</si>
  <si>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</si>
  <si>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</si>
  <si>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</si>
  <si>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</si>
  <si>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</si>
  <si>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</si>
  <si>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</si>
  <si>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</si>
  <si>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</si>
  <si>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</si>
  <si>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</si>
  <si>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</si>
  <si>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</si>
  <si>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</si>
  <si>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</si>
  <si>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</si>
  <si>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</si>
  <si>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</si>
  <si>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</si>
  <si>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</si>
  <si>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</si>
  <si>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</si>
  <si>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</si>
  <si>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</si>
  <si>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</si>
  <si>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</si>
  <si>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</si>
  <si>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</si>
  <si>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</si>
  <si>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</si>
  <si>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</si>
  <si>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</si>
  <si>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</si>
  <si>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</si>
  <si>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</si>
  <si>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</si>
  <si>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</si>
  <si>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</si>
  <si>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</si>
  <si>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</si>
  <si>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</si>
  <si>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</si>
  <si>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</si>
  <si>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</si>
  <si>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</si>
  <si>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</si>
  <si>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</si>
  <si>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</si>
  <si>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</si>
  <si>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</si>
  <si>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</si>
  <si>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</si>
  <si>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</si>
  <si>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</si>
  <si>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</si>
  <si>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</si>
  <si>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</si>
  <si>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</si>
  <si>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</si>
  <si>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</si>
  <si>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</si>
  <si>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</si>
  <si>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</si>
  <si>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</si>
  <si>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</si>
  <si>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</si>
  <si>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</si>
  <si>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</si>
  <si>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</si>
  <si>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</si>
  <si>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</si>
  <si>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</si>
  <si>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</si>
  <si>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</si>
  <si>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</si>
  <si>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</si>
  <si>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</si>
  <si>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</si>
  <si>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</si>
  <si>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</si>
  <si>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</si>
  <si>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</si>
  <si>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</si>
  <si>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</si>
  <si>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</si>
  <si>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</si>
  <si>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</si>
  <si>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</si>
  <si>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</si>
  <si>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</si>
  <si>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</si>
  <si>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</si>
  <si>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</si>
  <si>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</si>
  <si>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</si>
  <si>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</si>
  <si>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</si>
  <si>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</si>
  <si>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</si>
  <si>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</si>
  <si>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</si>
  <si>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</si>
  <si>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</si>
  <si>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</si>
  <si>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</si>
  <si>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</si>
  <si>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</si>
  <si>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</si>
  <si>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</si>
  <si>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</si>
  <si>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</si>
  <si>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</si>
  <si>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</si>
  <si>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</si>
  <si>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</si>
  <si>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</si>
  <si>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</si>
  <si>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</si>
  <si>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</si>
  <si>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</si>
  <si>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</si>
  <si>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</si>
  <si>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</si>
  <si>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</si>
  <si>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</si>
  <si>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</si>
  <si>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</si>
  <si>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</si>
  <si>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</si>
  <si>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</si>
  <si>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</si>
  <si>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</si>
  <si>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</si>
  <si>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</si>
  <si>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</si>
  <si>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</si>
  <si>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</si>
  <si>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</si>
  <si>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</si>
  <si>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</si>
  <si>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</si>
  <si>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</si>
  <si>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</si>
  <si>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</si>
  <si>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</si>
  <si>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</si>
  <si>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</si>
  <si>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</si>
  <si>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</si>
  <si>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</si>
  <si>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</si>
  <si>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</si>
  <si>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</si>
  <si>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</si>
  <si>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</si>
  <si>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</si>
  <si>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</si>
  <si>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</si>
  <si>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</si>
  <si>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</si>
  <si>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</si>
  <si>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</si>
  <si>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</si>
  <si>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</si>
  <si>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</si>
  <si>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</si>
  <si>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</si>
  <si>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</si>
  <si>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</si>
  <si>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</si>
  <si>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</si>
  <si>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</si>
  <si>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</si>
  <si>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</si>
  <si>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</si>
  <si>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</si>
  <si>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</si>
  <si>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</si>
  <si>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</si>
  <si>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</si>
  <si>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</si>
  <si>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</si>
  <si>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</si>
  <si>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</si>
  <si>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</si>
  <si>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</si>
  <si>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</si>
  <si>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</si>
  <si>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</si>
  <si>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</si>
  <si>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</si>
  <si>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</si>
  <si>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</si>
  <si>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</si>
  <si>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</si>
  <si>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</si>
  <si>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</si>
  <si>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</si>
  <si>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</si>
  <si>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</si>
  <si>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</si>
  <si>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</si>
  <si>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</si>
  <si>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</si>
  <si>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</si>
  <si>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</si>
  <si>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</si>
  <si>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</si>
  <si>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</si>
  <si>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</si>
  <si>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</si>
  <si>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</si>
  <si>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</si>
  <si>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</si>
  <si>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</si>
  <si>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</si>
  <si>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</si>
  <si>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</si>
  <si>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</si>
  <si>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</si>
  <si>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</si>
  <si>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</si>
  <si>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</si>
  <si>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</si>
  <si>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</si>
  <si>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</si>
  <si>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</si>
  <si>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</si>
  <si>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</si>
  <si>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</si>
  <si>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</si>
  <si>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</si>
  <si>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</si>
  <si>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</si>
  <si>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</si>
  <si>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</si>
  <si>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</si>
  <si>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</si>
  <si>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</si>
  <si>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</si>
  <si>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</si>
  <si>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</si>
  <si>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</si>
  <si>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</si>
  <si>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</si>
  <si>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</si>
  <si>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</si>
  <si>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</si>
  <si>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</si>
  <si>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</si>
  <si>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</si>
  <si>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</si>
  <si>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</si>
  <si>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</si>
  <si>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</si>
  <si>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</si>
  <si>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</si>
  <si>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</si>
  <si>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</si>
  <si>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</si>
  <si>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</si>
  <si>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</si>
  <si>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</si>
  <si>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</si>
  <si>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</si>
  <si>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</si>
  <si>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</si>
  <si>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</si>
  <si>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</si>
  <si>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</si>
  <si>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</si>
  <si>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</si>
  <si>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</si>
  <si>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</si>
  <si>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</si>
  <si>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</si>
  <si>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</si>
  <si>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</si>
  <si>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</si>
  <si>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</si>
  <si>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</si>
  <si>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</si>
  <si>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</si>
  <si>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</si>
  <si>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</si>
  <si>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</si>
  <si>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</si>
  <si>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</si>
  <si>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</si>
  <si>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</si>
  <si>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</si>
  <si>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</si>
  <si>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</si>
  <si>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</si>
  <si>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</si>
  <si>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</si>
  <si>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</si>
  <si>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</si>
  <si>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</si>
  <si>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</si>
  <si>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</si>
  <si>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</si>
  <si>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</si>
  <si>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</si>
  <si>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</si>
  <si>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</si>
  <si>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</si>
  <si>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</si>
  <si>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</si>
  <si>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</si>
  <si>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</si>
  <si>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</si>
  <si>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</si>
  <si>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</si>
  <si>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</si>
  <si>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</si>
  <si>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</si>
  <si>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</si>
  <si>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</si>
  <si>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</si>
  <si>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</si>
  <si>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</si>
  <si>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</si>
  <si>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</si>
  <si>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</si>
  <si>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</si>
  <si>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</si>
  <si>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</si>
  <si>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</si>
  <si>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</si>
  <si>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</si>
  <si>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</si>
  <si>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</si>
  <si>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</si>
  <si>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</si>
  <si>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</si>
  <si>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</si>
  <si>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</si>
  <si>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</si>
  <si>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</si>
  <si>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</si>
  <si>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</si>
  <si>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</si>
  <si>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</si>
  <si>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</si>
  <si>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</si>
  <si>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</si>
  <si>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</si>
  <si>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</si>
  <si>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</si>
  <si>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</si>
  <si>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</si>
  <si>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</si>
  <si>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</si>
  <si>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</si>
  <si>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</si>
  <si>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</si>
  <si>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</si>
  <si>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</si>
  <si>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</si>
  <si>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</si>
  <si>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</si>
  <si>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</si>
  <si>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</si>
  <si>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</si>
  <si>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</si>
  <si>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</si>
  <si>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</si>
  <si>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</si>
  <si>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</si>
  <si>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</si>
  <si>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</si>
  <si>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</si>
  <si>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</si>
  <si>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</si>
  <si>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</si>
  <si>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</si>
  <si>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</si>
  <si>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</si>
  <si>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</si>
  <si>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</si>
  <si>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</si>
  <si>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</si>
  <si>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</si>
  <si>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</si>
  <si>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</si>
  <si>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</si>
  <si>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</si>
  <si>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</si>
  <si>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</si>
  <si>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</si>
  <si>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</si>
  <si>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</si>
  <si>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</si>
  <si>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</si>
  <si>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</si>
  <si>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</si>
  <si>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</si>
  <si>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</si>
  <si>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</si>
  <si>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</si>
  <si>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</si>
  <si>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</si>
  <si>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</si>
  <si>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</si>
  <si>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</si>
  <si>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</si>
  <si>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</si>
  <si>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</si>
  <si>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</si>
  <si>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</si>
  <si>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</si>
  <si>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</si>
  <si>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</si>
  <si>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</si>
  <si>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</si>
  <si>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</si>
  <si>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</si>
  <si>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</si>
  <si>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</si>
  <si>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</si>
  <si>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</si>
  <si>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</si>
  <si>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</si>
  <si>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</si>
  <si>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</si>
  <si>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</si>
  <si>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</si>
  <si>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</si>
  <si>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</si>
  <si>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</si>
  <si>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</si>
  <si>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</si>
  <si>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</si>
  <si>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</si>
  <si>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</si>
  <si>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</si>
  <si>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</si>
  <si>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</si>
  <si>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</si>
  <si>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</si>
  <si>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</si>
  <si>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</si>
  <si>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</si>
  <si>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</si>
  <si>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</si>
  <si>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</si>
  <si>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</si>
  <si>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</si>
  <si>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</si>
  <si>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</si>
  <si>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</si>
  <si>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</si>
  <si>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</si>
  <si>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</si>
  <si>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</si>
  <si>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</si>
  <si>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</si>
  <si>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</si>
  <si>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</si>
  <si>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</si>
  <si>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</si>
  <si>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</si>
  <si>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</si>
  <si>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</si>
  <si>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</si>
  <si>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</si>
  <si>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</si>
  <si>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</si>
  <si>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</si>
  <si>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</si>
  <si>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</si>
  <si>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</si>
  <si>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</si>
  <si>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</si>
  <si>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</si>
  <si>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</si>
  <si>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</si>
  <si>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</si>
  <si>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</si>
  <si>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</si>
  <si>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</si>
  <si>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</si>
  <si>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</si>
  <si>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</si>
  <si>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</si>
  <si>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</si>
  <si>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</si>
  <si>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</si>
  <si>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</si>
  <si>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</si>
  <si>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</si>
  <si>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</si>
  <si>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</si>
  <si>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</si>
  <si>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</si>
  <si>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</si>
  <si>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</si>
  <si>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</si>
  <si>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</si>
  <si>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</si>
  <si>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</si>
  <si>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</si>
  <si>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</si>
  <si>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</si>
  <si>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</si>
  <si>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</si>
  <si>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</si>
  <si>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</si>
  <si>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</si>
  <si>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</si>
  <si>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</si>
  <si>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</si>
  <si>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</si>
  <si>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</si>
  <si>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</si>
  <si>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</si>
  <si>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</si>
  <si>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</si>
  <si>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</si>
  <si>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</si>
  <si>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</si>
  <si>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</si>
  <si>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</si>
  <si>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</si>
  <si>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</si>
  <si>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</si>
  <si>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</si>
  <si>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</si>
  <si>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</si>
  <si>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</si>
  <si>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</si>
  <si>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</si>
  <si>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</si>
  <si>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</si>
  <si>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</si>
  <si>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</si>
  <si>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</si>
  <si>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</si>
  <si>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</si>
  <si>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</si>
  <si>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</si>
  <si>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</si>
  <si>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</si>
  <si>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</si>
  <si>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</si>
  <si>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</si>
  <si>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</si>
  <si>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</si>
  <si>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</si>
  <si>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</si>
  <si>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</si>
  <si>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</si>
  <si>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</si>
  <si>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</si>
  <si>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</si>
  <si>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</si>
  <si>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</si>
  <si>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</si>
  <si>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</si>
  <si>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</si>
  <si>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</si>
  <si>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</si>
  <si>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</si>
  <si>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</si>
  <si>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</si>
  <si>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</si>
  <si>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</si>
  <si>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</si>
  <si>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</si>
  <si>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</si>
  <si>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</si>
  <si>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</si>
  <si>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</si>
  <si>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</si>
  <si>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</si>
  <si>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</si>
  <si>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</si>
  <si>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</si>
  <si>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</si>
  <si>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</si>
  <si>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</si>
  <si>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</si>
  <si>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</si>
  <si>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</si>
  <si>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</si>
  <si>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</si>
  <si>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</si>
  <si>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</si>
  <si>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</si>
  <si>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</si>
  <si>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</si>
  <si>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</si>
  <si>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</si>
  <si>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</si>
  <si>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</si>
  <si>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</si>
  <si>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</si>
  <si>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</si>
  <si>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</si>
  <si>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</si>
  <si>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</si>
  <si>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</si>
  <si>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</si>
  <si>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</si>
  <si>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</si>
  <si>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</si>
  <si>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</si>
  <si>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</si>
  <si>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</si>
  <si>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</si>
  <si>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</si>
  <si>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</si>
  <si>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</si>
  <si>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</si>
  <si>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</si>
  <si>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</si>
  <si>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</si>
  <si>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</si>
  <si>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</si>
  <si>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</si>
  <si>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</si>
  <si>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</si>
  <si>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</si>
  <si>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</si>
  <si>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</si>
  <si>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</si>
  <si>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</si>
  <si>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</si>
  <si>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</si>
  <si>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</si>
  <si>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</si>
  <si>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</si>
  <si>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</si>
  <si>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</si>
  <si>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</si>
  <si>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</si>
  <si>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</si>
  <si>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</si>
  <si>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</si>
  <si>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</si>
  <si>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</si>
  <si>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</si>
  <si>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</si>
  <si>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</si>
  <si>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</si>
  <si>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</si>
  <si>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</si>
  <si>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</si>
  <si>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</si>
  <si>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</si>
  <si>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</si>
  <si>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</si>
  <si>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</si>
  <si>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</si>
  <si>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</si>
  <si>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</si>
  <si>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</si>
  <si>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</si>
  <si>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</si>
  <si>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</si>
  <si>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</si>
  <si>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</si>
  <si>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</si>
  <si>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</si>
  <si>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</si>
  <si>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</si>
  <si>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</si>
  <si>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</si>
  <si>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</si>
  <si>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</si>
  <si>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</si>
  <si>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</si>
  <si>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</si>
  <si>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</si>
  <si>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</si>
  <si>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</si>
  <si>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</si>
  <si>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</si>
  <si>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</si>
  <si>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</si>
  <si>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</si>
  <si>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</si>
  <si>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</si>
  <si>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</si>
  <si>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</si>
  <si>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</si>
  <si>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</si>
  <si>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</si>
  <si>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</si>
  <si>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</si>
  <si>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</si>
  <si>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</si>
  <si>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</si>
  <si>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</si>
  <si>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</si>
  <si>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</si>
  <si>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</si>
  <si>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</si>
  <si>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</si>
  <si>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</si>
  <si>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</si>
  <si>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</si>
  <si>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</si>
  <si>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</si>
  <si>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</si>
  <si>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</si>
  <si>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</si>
  <si>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</si>
  <si>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</si>
  <si>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</si>
  <si>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</si>
  <si>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</si>
  <si>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</si>
  <si>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</si>
  <si>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</si>
  <si>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</si>
  <si>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</si>
  <si>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</si>
  <si>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</si>
  <si>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</si>
  <si>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</si>
  <si>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</si>
  <si>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</si>
  <si>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</si>
  <si>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</si>
  <si>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</si>
  <si>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</si>
  <si>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</si>
  <si>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</si>
  <si>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</si>
  <si>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</si>
  <si>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</si>
  <si>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</si>
  <si>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</si>
  <si>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</si>
  <si>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</si>
  <si>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</si>
  <si>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</si>
  <si>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</si>
  <si>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</si>
  <si>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</si>
  <si>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</si>
  <si>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</si>
  <si>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</si>
  <si>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</si>
  <si>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</si>
  <si>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</si>
  <si>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</si>
  <si>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</si>
  <si>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</si>
  <si>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</si>
  <si>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</si>
  <si>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</si>
  <si>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</si>
  <si>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</si>
  <si>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</si>
  <si>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</si>
  <si>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</si>
  <si>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</si>
  <si>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</si>
  <si>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</si>
  <si>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</si>
  <si>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</si>
  <si>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</si>
  <si>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</si>
  <si>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</si>
  <si>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</si>
  <si>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</si>
  <si>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</si>
  <si>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</si>
  <si>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</si>
  <si>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</si>
  <si>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</si>
  <si>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</si>
  <si>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</si>
  <si>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</si>
  <si>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</si>
  <si>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</si>
  <si>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</si>
  <si>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</si>
  <si>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</si>
  <si>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</si>
  <si>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</si>
  <si>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</si>
  <si>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</si>
  <si>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</si>
  <si>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</si>
  <si>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</si>
  <si>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</si>
  <si>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</si>
  <si>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</si>
  <si>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</si>
  <si>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</si>
  <si>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</si>
  <si>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</si>
  <si>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</si>
  <si>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</si>
  <si>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</si>
  <si>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</si>
  <si>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</si>
  <si>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</si>
  <si>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</si>
  <si>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</si>
  <si>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</si>
  <si>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</si>
  <si>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</si>
  <si>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</si>
  <si>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</si>
  <si>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</si>
  <si>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</si>
  <si>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</si>
  <si>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</si>
  <si>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</si>
  <si>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</si>
  <si>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</si>
  <si>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</si>
  <si>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</si>
  <si>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</si>
  <si>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</si>
  <si>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</si>
  <si>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</si>
  <si>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</si>
  <si>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</si>
  <si>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</si>
  <si>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</si>
  <si>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</si>
  <si>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</si>
  <si>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</si>
  <si>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</si>
  <si>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</si>
  <si>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</si>
  <si>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</si>
  <si>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</si>
  <si>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</si>
  <si>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</si>
  <si>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</si>
  <si>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</si>
  <si>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</si>
  <si>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</si>
  <si>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</si>
  <si>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</si>
  <si>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</si>
  <si>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</si>
  <si>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</si>
  <si>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</si>
  <si>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</si>
  <si>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</si>
  <si>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</si>
  <si>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</si>
  <si>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</si>
  <si>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</si>
  <si>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</si>
  <si>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</si>
  <si>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</si>
  <si>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</si>
  <si>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</si>
  <si>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</si>
  <si>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</si>
  <si>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</si>
  <si>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</si>
  <si>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</si>
  <si>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</si>
  <si>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</si>
  <si>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</si>
  <si>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</si>
  <si>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</si>
  <si>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</si>
  <si>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</si>
  <si>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</si>
  <si>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</si>
  <si>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</si>
  <si>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</si>
  <si>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</si>
  <si>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</si>
  <si>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</si>
  <si>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</si>
  <si>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</si>
  <si>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</si>
  <si>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</si>
  <si>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</si>
  <si>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</si>
  <si>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</si>
  <si>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</si>
  <si>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</si>
  <si>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</si>
  <si>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</si>
  <si>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</si>
  <si>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</si>
  <si>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</si>
  <si>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</si>
  <si>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</si>
  <si>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</si>
  <si>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</si>
  <si>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</si>
  <si>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</si>
  <si>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</si>
  <si>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</si>
  <si>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</si>
  <si>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</si>
  <si>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</si>
  <si>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</si>
  <si>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</si>
  <si>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</si>
  <si>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</si>
  <si>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</si>
  <si>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</si>
  <si>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</si>
  <si>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</si>
  <si>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</si>
  <si>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</si>
  <si>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</si>
  <si>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</si>
  <si>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</si>
  <si>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</si>
  <si>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</si>
  <si>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</si>
  <si>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</si>
  <si>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</si>
  <si>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</si>
  <si>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</si>
  <si>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</si>
  <si>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</si>
  <si>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</si>
  <si>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</si>
  <si>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</si>
  <si>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</si>
  <si>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</si>
  <si>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</si>
  <si>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</si>
  <si>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</si>
  <si>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</si>
  <si>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</si>
  <si>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</si>
  <si>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</si>
  <si>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</si>
  <si>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</si>
  <si>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</si>
  <si>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</si>
  <si>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</si>
  <si>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</si>
  <si>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</si>
  <si>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</si>
  <si>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</si>
  <si>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</si>
  <si>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</si>
  <si>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</si>
  <si>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</si>
  <si>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</si>
  <si>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</si>
  <si>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</si>
  <si>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</si>
  <si>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</si>
  <si>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</si>
  <si>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</si>
  <si>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</si>
  <si>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</si>
  <si>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</si>
  <si>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</si>
  <si>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</si>
  <si>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</si>
  <si>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</si>
  <si>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</si>
  <si>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</si>
  <si>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</si>
  <si>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</si>
  <si>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</si>
  <si>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</si>
  <si>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</si>
  <si>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</si>
  <si>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</si>
  <si>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</si>
  <si>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</si>
  <si>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</si>
  <si>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</si>
  <si>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</si>
  <si>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</si>
  <si>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</si>
  <si>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</si>
  <si>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</si>
  <si>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</si>
  <si>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</si>
  <si>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</si>
  <si>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</si>
  <si>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</si>
  <si>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</si>
  <si>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</si>
  <si>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</si>
  <si>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</si>
  <si>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</si>
  <si>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</si>
  <si>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</si>
  <si>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</si>
  <si>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</si>
  <si>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</si>
  <si>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</si>
  <si>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</si>
  <si>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</si>
  <si>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</si>
  <si>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</si>
  <si>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</si>
  <si>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</si>
  <si>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</si>
  <si>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</si>
  <si>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</si>
  <si>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</si>
  <si>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</si>
  <si>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</si>
  <si>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</si>
  <si>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</si>
  <si>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</si>
  <si>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</si>
  <si>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</si>
  <si>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</si>
  <si>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</si>
  <si>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</si>
  <si>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</si>
  <si>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</si>
  <si>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</si>
  <si>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</si>
  <si>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</si>
  <si>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</si>
  <si>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</si>
  <si>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</si>
  <si>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</si>
  <si>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</si>
  <si>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</si>
  <si>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</si>
  <si>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</si>
  <si>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</si>
  <si>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</si>
  <si>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</si>
  <si>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</si>
  <si>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</si>
  <si>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</si>
  <si>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</si>
  <si>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</si>
  <si>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</si>
  <si>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</si>
  <si>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</si>
  <si>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</si>
  <si>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</si>
  <si>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</si>
  <si>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</si>
  <si>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</si>
  <si>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</si>
  <si>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</si>
  <si>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</si>
  <si>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</si>
  <si>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</si>
  <si>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</si>
  <si>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</si>
  <si>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</si>
  <si>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</si>
  <si>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</si>
  <si>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</si>
  <si>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</si>
  <si>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</si>
  <si>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</si>
  <si>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</si>
  <si>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</si>
  <si>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</si>
  <si>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</si>
  <si>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</si>
  <si>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</si>
  <si>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</si>
  <si>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</si>
  <si>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</si>
  <si>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</si>
  <si>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</si>
  <si>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</si>
  <si>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</si>
  <si>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</si>
  <si>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</si>
  <si>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</si>
  <si>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</si>
  <si>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</si>
  <si>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</si>
  <si>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</si>
  <si>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</si>
  <si>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</si>
  <si>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</si>
  <si>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</si>
  <si>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</si>
  <si>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</si>
  <si>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</si>
  <si>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</si>
  <si>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</si>
  <si>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</si>
  <si>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</si>
  <si>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</si>
  <si>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</si>
  <si>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</si>
  <si>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</si>
  <si>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</si>
  <si>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</si>
  <si>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</si>
  <si>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</si>
  <si>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</si>
  <si>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</si>
  <si>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</si>
  <si>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</si>
  <si>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</si>
  <si>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</si>
  <si>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</si>
  <si>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</si>
  <si>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</si>
  <si>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</si>
  <si>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</si>
  <si>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</si>
  <si>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</si>
  <si>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</si>
  <si>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</si>
  <si>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</si>
  <si>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</si>
  <si>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</si>
  <si>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</si>
  <si>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</si>
  <si>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</si>
  <si>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</si>
  <si>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</si>
  <si>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</si>
  <si>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</si>
  <si>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</si>
  <si>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</si>
  <si>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</si>
  <si>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</si>
  <si>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</si>
  <si>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</si>
  <si>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</si>
  <si>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</si>
  <si>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</si>
  <si>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</si>
  <si>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</si>
  <si>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</si>
  <si>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</si>
  <si>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</si>
  <si>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</si>
  <si>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</si>
  <si>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</si>
  <si>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</si>
  <si>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</si>
  <si>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</si>
  <si>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</si>
  <si>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</si>
  <si>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</si>
  <si>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</si>
  <si>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</si>
  <si>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</si>
  <si>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</si>
  <si>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</si>
  <si>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</si>
  <si>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</si>
  <si>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</si>
  <si>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</si>
  <si>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</si>
  <si>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</si>
  <si>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</si>
  <si>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</si>
  <si>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</si>
  <si>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</si>
  <si>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</si>
  <si>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</si>
  <si>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</si>
  <si>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</si>
  <si>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</si>
  <si>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</si>
  <si>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</si>
  <si>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</si>
  <si>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</si>
  <si>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</si>
  <si>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</si>
  <si>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</si>
  <si>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</si>
  <si>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</si>
  <si>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</si>
  <si>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</si>
  <si>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</si>
  <si>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</si>
  <si>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</si>
  <si>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</si>
  <si>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</si>
  <si>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</si>
  <si>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</si>
  <si>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</si>
  <si>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</si>
  <si>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</si>
  <si>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</si>
  <si>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</si>
  <si>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</si>
  <si>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</si>
  <si>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</si>
  <si>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</si>
  <si>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</si>
  <si>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</si>
  <si>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</si>
  <si>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</si>
  <si>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</si>
  <si>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</si>
  <si>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</si>
  <si>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</si>
  <si>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</si>
  <si>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</si>
  <si>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</si>
  <si>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</si>
  <si>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</si>
  <si>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</si>
  <si>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</si>
  <si>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</si>
  <si>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</si>
  <si>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</si>
  <si>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</si>
  <si>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</si>
  <si>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</si>
  <si>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</si>
  <si>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</si>
  <si>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</si>
  <si>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</si>
  <si>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</si>
  <si>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</si>
  <si>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</si>
  <si>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</si>
  <si>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</si>
  <si>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</si>
  <si>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</si>
  <si>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</si>
  <si>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</si>
  <si>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</si>
  <si>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</si>
  <si>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</si>
  <si>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</si>
  <si>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</si>
  <si>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</si>
  <si>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</si>
  <si>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</si>
  <si>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</si>
  <si>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</si>
  <si>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</si>
  <si>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</si>
  <si>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</si>
  <si>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</si>
  <si>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</si>
  <si>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</si>
  <si>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</si>
  <si>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</si>
  <si>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</si>
  <si>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</si>
  <si>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</si>
  <si>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</si>
  <si>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</si>
  <si>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</si>
  <si>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</si>
  <si>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</si>
  <si>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</si>
  <si>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</si>
  <si>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</si>
  <si>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</si>
  <si>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</si>
  <si>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</si>
  <si>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</si>
  <si>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</si>
  <si>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</si>
  <si>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</si>
  <si>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</si>
  <si>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</si>
  <si>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</si>
  <si>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</si>
  <si>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</si>
  <si>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</si>
  <si>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</si>
  <si>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</si>
  <si>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</si>
  <si>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</si>
  <si>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</si>
  <si>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</si>
  <si>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</si>
  <si>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</si>
  <si>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</si>
  <si>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</si>
  <si>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</si>
  <si>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</si>
  <si>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</si>
  <si>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</si>
  <si>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</si>
  <si>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</si>
  <si>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</si>
  <si>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</si>
  <si>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</si>
  <si>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</si>
  <si>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</si>
  <si>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</si>
  <si>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</si>
  <si>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</si>
  <si>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</si>
  <si>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</si>
  <si>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</si>
  <si>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</si>
  <si>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</si>
  <si>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</si>
  <si>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</si>
  <si>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</si>
  <si>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</si>
  <si>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</si>
  <si>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</si>
  <si>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</si>
  <si>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</si>
  <si>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</si>
  <si>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</si>
  <si>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</si>
  <si>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</si>
  <si>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</si>
  <si>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</si>
  <si>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</si>
  <si>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</si>
  <si>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</si>
  <si>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</si>
  <si>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</si>
  <si>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</si>
  <si>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</si>
  <si>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</si>
  <si>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</si>
  <si>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</si>
  <si>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</si>
  <si>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</si>
  <si>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</si>
  <si>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</si>
  <si>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</si>
  <si>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</si>
  <si>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</si>
  <si>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</si>
  <si>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</si>
  <si>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</si>
  <si>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</si>
  <si>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</si>
  <si>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</si>
  <si>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</si>
  <si>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</si>
  <si>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</si>
  <si>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</si>
  <si>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</si>
  <si>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</si>
  <si>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</si>
  <si>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</si>
  <si>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</si>
  <si>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</si>
  <si>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</si>
  <si>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</si>
  <si>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</si>
  <si>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</si>
  <si>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</si>
  <si>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</si>
  <si>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</si>
  <si>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</si>
  <si>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</si>
  <si>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</si>
  <si>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</si>
  <si>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</si>
  <si>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</si>
  <si>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</si>
  <si>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</si>
  <si>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</si>
  <si>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</si>
  <si>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</si>
  <si>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</si>
  <si>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</si>
  <si>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</si>
  <si>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</si>
  <si>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</si>
  <si>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</si>
  <si>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</si>
  <si>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</si>
  <si>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</si>
  <si>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</si>
  <si>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</si>
  <si>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</si>
  <si>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</si>
  <si>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</si>
  <si>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</si>
  <si>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</si>
  <si>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</si>
  <si>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</si>
  <si>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</si>
  <si>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</si>
  <si>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</si>
  <si>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</si>
  <si>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</si>
  <si>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</si>
  <si>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</si>
  <si>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</si>
  <si>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</si>
  <si>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</si>
  <si>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</si>
  <si>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</si>
  <si>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</si>
  <si>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</si>
  <si>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</si>
  <si>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</si>
  <si>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</si>
  <si>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</si>
  <si>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</si>
  <si>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</si>
  <si>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</si>
  <si>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</si>
  <si>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</si>
  <si>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</si>
  <si>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</si>
  <si>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</si>
  <si>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</si>
  <si>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</si>
  <si>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</si>
  <si>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</si>
  <si>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</si>
  <si>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</si>
  <si>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</si>
  <si>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</si>
  <si>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</si>
  <si>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</si>
  <si>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</si>
  <si>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</si>
  <si>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</si>
  <si>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</si>
  <si>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</si>
  <si>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</si>
  <si>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</si>
  <si>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</si>
  <si>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</si>
  <si>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</si>
  <si>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</si>
  <si>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</si>
  <si>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</si>
  <si>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</si>
  <si>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</si>
  <si>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</si>
  <si>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</si>
  <si>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</si>
  <si>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</si>
  <si>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</si>
  <si>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</si>
  <si>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</si>
  <si>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</si>
  <si>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</si>
  <si>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</si>
  <si>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</si>
  <si>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</si>
  <si>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</si>
  <si>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</si>
  <si>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</si>
  <si>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</si>
  <si>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</si>
  <si>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</si>
  <si>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</si>
  <si>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</si>
  <si>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</si>
  <si>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</si>
  <si>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</si>
  <si>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</si>
  <si>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</si>
  <si>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</si>
  <si>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</si>
  <si>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</si>
  <si>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</si>
  <si>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</si>
  <si>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</si>
  <si>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</si>
  <si>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</si>
  <si>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</si>
  <si>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</si>
  <si>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</si>
  <si>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</si>
  <si>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</si>
  <si>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</si>
  <si>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</si>
  <si>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</si>
  <si>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</si>
  <si>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</si>
  <si>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</si>
  <si>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</si>
  <si>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</si>
  <si>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</si>
  <si>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</si>
  <si>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</si>
  <si>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</si>
  <si>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</si>
  <si>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</si>
  <si>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</si>
  <si>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</si>
  <si>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</si>
  <si>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</si>
  <si>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</si>
  <si>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</si>
  <si>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</si>
  <si>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</si>
  <si>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</si>
  <si>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</si>
  <si>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</si>
  <si>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</si>
  <si>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</si>
  <si>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</si>
  <si>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</si>
  <si>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</si>
  <si>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</si>
  <si>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</si>
  <si>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</si>
  <si>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</si>
  <si>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</si>
  <si>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</si>
  <si>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</si>
  <si>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</si>
  <si>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</si>
  <si>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</si>
  <si>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</si>
  <si>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</si>
  <si>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</si>
  <si>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</si>
  <si>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</si>
  <si>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</si>
  <si>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</si>
  <si>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</si>
  <si>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</si>
  <si>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</si>
  <si>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</si>
  <si>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</si>
  <si>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</si>
  <si>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</si>
  <si>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</si>
  <si>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</si>
  <si>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</si>
  <si>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</si>
  <si>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</si>
  <si>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</si>
  <si>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</si>
  <si>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</si>
  <si>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</si>
  <si>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</si>
  <si>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</si>
  <si>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</si>
  <si>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</si>
  <si>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</si>
  <si>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</si>
  <si>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</si>
  <si>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</si>
  <si>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</si>
  <si>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</si>
  <si>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</si>
  <si>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</si>
  <si>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</si>
  <si>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</si>
  <si>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</si>
  <si>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</si>
  <si>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</si>
  <si>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</si>
  <si>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</si>
  <si>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</si>
  <si>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</si>
  <si>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</si>
  <si>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</si>
  <si>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</si>
  <si>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</si>
  <si>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</si>
  <si>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</si>
  <si>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</si>
  <si>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</si>
  <si>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</si>
  <si>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</si>
  <si>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</si>
  <si>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</si>
  <si>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</si>
  <si>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</si>
  <si>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</si>
  <si>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</si>
  <si>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</si>
  <si>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</si>
  <si>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</si>
  <si>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</si>
  <si>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</si>
  <si>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</si>
  <si>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</si>
  <si>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</si>
  <si>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</si>
  <si>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</si>
  <si>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</si>
  <si>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</si>
  <si>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</si>
  <si>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</si>
  <si>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</si>
  <si>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</si>
  <si>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</si>
  <si>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</si>
  <si>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</si>
  <si>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</si>
  <si>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</si>
  <si>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</si>
  <si>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</si>
  <si>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</si>
  <si>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</si>
  <si>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</si>
  <si>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</si>
  <si>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</si>
  <si>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</si>
  <si>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</si>
  <si>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</si>
  <si>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</si>
  <si>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</si>
  <si>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</si>
  <si>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</si>
  <si>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</si>
  <si>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</si>
  <si>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</si>
  <si>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</si>
  <si>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</si>
  <si>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</si>
  <si>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</si>
  <si>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</si>
  <si>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</si>
  <si>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</si>
  <si>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</si>
  <si>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</si>
  <si>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</si>
  <si>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</si>
  <si>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</si>
  <si>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</si>
  <si>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</si>
  <si>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</si>
  <si>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</si>
  <si>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</si>
  <si>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</si>
  <si>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</si>
  <si>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</si>
  <si>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</si>
  <si>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</si>
  <si>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</si>
  <si>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</si>
  <si>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</si>
  <si>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</si>
  <si>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</si>
  <si>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</si>
  <si>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</si>
  <si>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</si>
  <si>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</si>
  <si>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</si>
  <si>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</si>
  <si>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</si>
  <si>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</si>
  <si>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</si>
  <si>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</si>
  <si>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</si>
  <si>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</si>
  <si>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</si>
  <si>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</si>
  <si>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</si>
  <si>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</si>
  <si>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</si>
  <si>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</si>
  <si>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</si>
  <si>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</si>
  <si>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</si>
  <si>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</si>
  <si>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</si>
  <si>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</si>
  <si>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</si>
  <si>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</si>
  <si>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</si>
  <si>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</si>
  <si>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</si>
  <si>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</si>
  <si>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</si>
  <si>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</si>
  <si>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</si>
  <si>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</si>
  <si>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</si>
  <si>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</si>
  <si>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</si>
  <si>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</si>
  <si>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</si>
  <si>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</si>
  <si>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</si>
  <si>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</si>
  <si>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</si>
  <si>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</si>
  <si>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</si>
  <si>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</si>
  <si>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</si>
  <si>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</si>
  <si>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</si>
  <si>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</si>
  <si>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</si>
  <si>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</si>
  <si>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</si>
  <si>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</si>
  <si>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</si>
  <si>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</si>
  <si>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</si>
  <si>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</si>
  <si>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</si>
  <si>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</si>
  <si>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</si>
  <si>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</si>
  <si>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</si>
  <si>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</si>
  <si>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</si>
  <si>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</si>
  <si>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</si>
  <si>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</si>
  <si>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</si>
  <si>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</si>
  <si>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</si>
  <si>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</si>
  <si>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</si>
  <si>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</si>
  <si>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</si>
  <si>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</si>
  <si>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</si>
  <si>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</si>
  <si>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</si>
  <si>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</si>
  <si>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</si>
  <si>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</si>
  <si>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</si>
  <si>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</si>
  <si>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</si>
  <si>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</si>
  <si>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</si>
  <si>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</si>
  <si>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</si>
  <si>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</si>
  <si>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</si>
  <si>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</si>
  <si>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</si>
  <si>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</si>
  <si>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</si>
  <si>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</si>
  <si>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</si>
  <si>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</si>
  <si>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</si>
  <si>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</si>
  <si>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</si>
  <si>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</si>
  <si>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</si>
  <si>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</si>
  <si>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</si>
  <si>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</si>
  <si>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</si>
  <si>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</si>
  <si>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</si>
  <si>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</si>
  <si>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</si>
  <si>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</si>
  <si>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</si>
  <si>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</si>
  <si>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</si>
  <si>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</si>
  <si>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</si>
  <si>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</si>
  <si>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</si>
  <si>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</si>
  <si>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</si>
  <si>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</si>
  <si>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</si>
  <si>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</si>
  <si>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</si>
  <si>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</si>
  <si>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</si>
  <si>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</si>
  <si>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</si>
  <si>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</si>
  <si>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</si>
  <si>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</si>
  <si>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</si>
  <si>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</si>
  <si>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</si>
  <si>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</si>
  <si>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</si>
  <si>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</si>
  <si>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</si>
  <si>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</si>
  <si>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</si>
  <si>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</si>
  <si>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</si>
  <si>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</si>
  <si>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</si>
  <si>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</si>
  <si>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</si>
  <si>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</si>
  <si>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</si>
  <si>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</si>
  <si>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</si>
  <si>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</si>
  <si>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</si>
  <si>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</si>
  <si>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</si>
  <si>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</si>
  <si>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</si>
  <si>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</si>
  <si>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</si>
  <si>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</si>
  <si>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</si>
  <si>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</si>
  <si>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</si>
  <si>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</si>
  <si>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</si>
  <si>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</si>
  <si>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</si>
  <si>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</si>
  <si>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</si>
  <si>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</si>
  <si>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</si>
  <si>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</si>
  <si>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</si>
  <si>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</si>
  <si>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</si>
  <si>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</si>
  <si>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</si>
  <si>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</si>
  <si>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</si>
  <si>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</si>
  <si>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</si>
  <si>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</si>
  <si>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</si>
  <si>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</si>
  <si>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</si>
  <si>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</si>
  <si>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</si>
  <si>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</si>
  <si>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</si>
  <si>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</si>
  <si>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</si>
  <si>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</si>
  <si>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</si>
  <si>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</si>
  <si>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</si>
  <si>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</si>
  <si>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</si>
  <si>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</si>
  <si>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</si>
  <si>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</si>
  <si>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</si>
  <si>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</si>
  <si>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</si>
  <si>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</si>
  <si>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</si>
  <si>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</si>
  <si>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</si>
  <si>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</si>
  <si>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</si>
  <si>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</si>
  <si>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</si>
  <si>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</si>
  <si>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</si>
  <si>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</si>
  <si>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</si>
  <si>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</si>
  <si>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</si>
  <si>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</si>
  <si>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</si>
  <si>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</si>
  <si>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</si>
  <si>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</si>
  <si>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</si>
  <si>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</si>
  <si>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</si>
  <si>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</si>
  <si>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</si>
  <si>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</si>
  <si>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</si>
  <si>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</si>
  <si>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</si>
  <si>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</si>
  <si>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</si>
  <si>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</si>
  <si>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</si>
  <si>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</si>
  <si>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</si>
  <si>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</si>
  <si>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</si>
  <si>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</si>
  <si>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</si>
  <si>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</si>
  <si>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</si>
  <si>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</si>
  <si>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</si>
  <si>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</si>
  <si>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</si>
  <si>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</si>
  <si>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</si>
  <si>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</si>
  <si>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</si>
  <si>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</si>
  <si>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</si>
  <si>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</si>
  <si>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</si>
  <si>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</si>
  <si>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</si>
  <si>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</si>
  <si>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</si>
  <si>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</si>
  <si>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</si>
  <si>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</si>
  <si>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</si>
  <si>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</si>
  <si>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</si>
  <si>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</si>
  <si>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</si>
  <si>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</si>
  <si>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</si>
  <si>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</si>
  <si>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</si>
  <si>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</si>
  <si>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</si>
  <si>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</si>
  <si>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</si>
  <si>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</si>
  <si>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</si>
  <si>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</si>
  <si>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</si>
  <si>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</si>
  <si>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</si>
  <si>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</si>
  <si>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</si>
  <si>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</si>
  <si>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</si>
  <si>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</si>
  <si>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</si>
  <si>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</si>
  <si>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</si>
  <si>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</si>
  <si>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</si>
  <si>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</si>
  <si>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</si>
  <si>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</si>
  <si>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</si>
  <si>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</si>
  <si>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</si>
  <si>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</si>
  <si>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</si>
  <si>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</si>
  <si>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</si>
  <si>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</si>
  <si>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</si>
  <si>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</si>
  <si>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</si>
  <si>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</si>
  <si>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</si>
  <si>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</si>
  <si>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</si>
  <si>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</si>
  <si>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</si>
  <si>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</si>
  <si>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</si>
  <si>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</si>
  <si>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</si>
  <si>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</si>
  <si>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</si>
  <si>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</si>
  <si>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</si>
  <si>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</si>
  <si>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</si>
  <si>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</si>
  <si>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</si>
  <si>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</si>
  <si>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</si>
  <si>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</si>
  <si>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</si>
  <si>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</si>
  <si>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</si>
  <si>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</si>
  <si>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</si>
  <si>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</si>
  <si>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</si>
  <si>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</si>
  <si>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</si>
  <si>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</si>
  <si>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</si>
  <si>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</si>
  <si>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</si>
  <si>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</si>
  <si>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</si>
  <si>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</si>
  <si>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</si>
  <si>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</si>
  <si>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</si>
  <si>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</si>
  <si>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</si>
  <si>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</si>
  <si>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</si>
  <si>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</si>
  <si>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</si>
  <si>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</si>
  <si>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</si>
  <si>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</si>
  <si>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</si>
  <si>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</si>
  <si>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</si>
  <si>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</si>
  <si>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</si>
  <si>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</si>
  <si>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</si>
  <si>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</si>
  <si>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</si>
  <si>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</si>
  <si>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</si>
  <si>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</si>
  <si>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</si>
  <si>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</si>
  <si>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</si>
  <si>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</si>
  <si>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</si>
  <si>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</si>
  <si>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</si>
  <si>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</si>
  <si>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</si>
  <si>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</si>
  <si>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</si>
  <si>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</si>
  <si>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</si>
  <si>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</si>
  <si>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</si>
  <si>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</si>
  <si>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</si>
  <si>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</si>
  <si>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</si>
  <si>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</si>
  <si>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</si>
  <si>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</si>
  <si>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</si>
  <si>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</si>
  <si>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</si>
  <si>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</si>
  <si>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</si>
  <si>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</si>
  <si>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</si>
  <si>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</si>
  <si>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</si>
  <si>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</si>
  <si>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</si>
  <si>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</si>
  <si>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</si>
  <si>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</si>
  <si>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</si>
  <si>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</si>
  <si>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</si>
  <si>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</si>
  <si>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</si>
  <si>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</si>
  <si>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</si>
  <si>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</si>
  <si>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</si>
  <si>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</si>
  <si>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</si>
  <si>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</si>
  <si>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</si>
  <si>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</si>
  <si>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</si>
  <si>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</si>
  <si>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</si>
  <si>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</si>
  <si>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</si>
  <si>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</si>
  <si>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</si>
  <si>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</si>
  <si>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</si>
  <si>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</si>
  <si>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</si>
  <si>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</si>
  <si>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</si>
  <si>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</si>
  <si>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</si>
  <si>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</si>
  <si>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</si>
  <si>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</si>
  <si>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</si>
  <si>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</si>
  <si>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</si>
  <si>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</si>
  <si>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</si>
  <si>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</si>
  <si>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</si>
  <si>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</si>
  <si>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</si>
  <si>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</si>
  <si>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</si>
  <si>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</si>
  <si>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</si>
  <si>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</si>
  <si>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</si>
  <si>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</si>
  <si>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</si>
  <si>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</si>
  <si>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</si>
  <si>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</si>
  <si>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</si>
  <si>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</si>
  <si>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</si>
  <si>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</si>
  <si>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</si>
  <si>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</si>
  <si>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</si>
  <si>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</si>
  <si>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</si>
  <si>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</si>
  <si>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</si>
  <si>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</si>
  <si>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</si>
  <si>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</si>
  <si>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</si>
  <si>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</si>
  <si>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</si>
  <si>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</si>
  <si>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</si>
  <si>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</si>
  <si>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</si>
  <si>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</si>
  <si>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</si>
  <si>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</si>
  <si>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</si>
  <si>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</si>
  <si>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</si>
  <si>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</si>
  <si>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</si>
  <si>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</si>
  <si>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</si>
  <si>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</si>
  <si>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</si>
  <si>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</si>
  <si>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</si>
  <si>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</si>
  <si>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</si>
  <si>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</si>
  <si>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</si>
  <si>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</si>
  <si>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</si>
  <si>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</si>
  <si>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</si>
  <si>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</si>
  <si>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</si>
  <si>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</si>
  <si>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</si>
  <si>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</si>
  <si>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</si>
  <si>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</si>
  <si>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</si>
  <si>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</si>
  <si>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</si>
  <si>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</si>
  <si>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</si>
  <si>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</si>
  <si>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</si>
  <si>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</si>
  <si>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</si>
  <si>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</si>
  <si>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</si>
  <si>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</si>
  <si>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</si>
  <si>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</si>
  <si>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</si>
  <si>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</si>
  <si>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</si>
  <si>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</si>
  <si>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</si>
  <si>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</si>
  <si>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</si>
  <si>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</si>
  <si>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</si>
  <si>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</si>
  <si>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</si>
  <si>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</si>
  <si>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</si>
  <si>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</si>
  <si>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</si>
  <si>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</si>
  <si>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</si>
  <si>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</si>
  <si>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</si>
  <si>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</si>
  <si>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</si>
  <si>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</si>
  <si>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</si>
  <si>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</si>
  <si>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</si>
  <si>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</si>
  <si>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</si>
  <si>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</si>
  <si>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</si>
  <si>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</si>
  <si>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</si>
  <si>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</si>
  <si>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</si>
  <si>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</si>
  <si>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</si>
  <si>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</si>
  <si>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</si>
  <si>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</si>
  <si>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</si>
  <si>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</si>
  <si>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</si>
  <si>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</si>
  <si>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</si>
  <si>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</si>
  <si>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</si>
  <si>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</si>
  <si>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</si>
  <si>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</si>
  <si>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</si>
  <si>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</si>
  <si>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</si>
  <si>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</si>
  <si>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</si>
  <si>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</si>
  <si>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</si>
  <si>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</si>
  <si>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</si>
  <si>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</si>
  <si>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</si>
  <si>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</si>
  <si>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</si>
  <si>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</si>
  <si>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</si>
  <si>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</si>
  <si>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</si>
  <si>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</si>
  <si>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</si>
  <si>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</si>
  <si>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</si>
  <si>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</si>
  <si>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</si>
  <si>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</si>
  <si>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</si>
  <si>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</si>
  <si>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</si>
  <si>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</si>
  <si>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</si>
  <si>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</si>
  <si>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</si>
  <si>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</si>
  <si>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</si>
  <si>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</si>
  <si>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</si>
  <si>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</si>
  <si>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</si>
  <si>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</si>
  <si>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</si>
  <si>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</si>
  <si>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</si>
  <si>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</si>
  <si>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</si>
  <si>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</si>
  <si>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</si>
  <si>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</si>
  <si>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</si>
  <si>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</si>
  <si>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</si>
  <si>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</si>
  <si>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</si>
  <si>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</si>
  <si>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</si>
  <si>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</si>
  <si>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</si>
  <si>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</si>
  <si>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</si>
  <si>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</si>
  <si>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</si>
  <si>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</si>
  <si>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</si>
  <si>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</si>
  <si>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</si>
  <si>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</si>
  <si>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</si>
  <si>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</si>
  <si>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</si>
  <si>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</si>
  <si>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</si>
  <si>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</si>
  <si>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</si>
  <si>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</si>
  <si>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</si>
  <si>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</si>
  <si>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</si>
  <si>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</si>
  <si>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</si>
  <si>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</si>
  <si>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</si>
  <si>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</si>
  <si>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</si>
  <si>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</si>
  <si>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</si>
  <si>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</si>
  <si>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</si>
  <si>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</si>
  <si>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</si>
  <si>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</si>
  <si>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</si>
  <si>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</si>
  <si>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</si>
  <si>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</si>
  <si>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</si>
  <si>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</si>
  <si>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</si>
  <si>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</si>
  <si>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</si>
  <si>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</si>
  <si>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</si>
  <si>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</si>
  <si>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</si>
  <si>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</si>
  <si>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</si>
  <si>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</si>
  <si>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</si>
  <si>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</si>
  <si>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</si>
  <si>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</si>
  <si>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</si>
  <si>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</si>
  <si>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</si>
  <si>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</si>
  <si>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</si>
  <si>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</si>
  <si>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</si>
  <si>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</si>
  <si>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</si>
  <si>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</si>
  <si>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</si>
  <si>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</si>
  <si>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</si>
  <si>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</si>
  <si>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</si>
  <si>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</si>
  <si>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</si>
  <si>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</si>
  <si>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</si>
  <si>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</si>
  <si>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</si>
  <si>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</si>
  <si>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</si>
  <si>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</si>
  <si>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</si>
  <si>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</si>
  <si>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</si>
  <si>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</si>
  <si>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</si>
  <si>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</si>
  <si>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</si>
  <si>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</si>
  <si>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</si>
  <si>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</si>
  <si>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</si>
  <si>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</si>
  <si>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</si>
  <si>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</si>
  <si>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</si>
  <si>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</si>
  <si>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</si>
  <si>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</si>
  <si>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</si>
  <si>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</si>
  <si>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</si>
  <si>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</si>
  <si>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</si>
  <si>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</si>
  <si>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</si>
  <si>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</si>
  <si>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</si>
  <si>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</si>
  <si>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</si>
  <si>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</si>
  <si>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</si>
  <si>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</si>
  <si>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</si>
  <si>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</si>
  <si>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</si>
  <si>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</si>
  <si>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</si>
  <si>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</si>
  <si>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</si>
  <si>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</si>
  <si>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</si>
  <si>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</si>
  <si>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</si>
  <si>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</si>
  <si>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</si>
  <si>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</si>
  <si>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</si>
  <si>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</si>
  <si>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</si>
  <si>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</si>
  <si>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</si>
  <si>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</si>
  <si>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</si>
  <si>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</si>
  <si>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</si>
  <si>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</si>
  <si>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</si>
  <si>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</si>
  <si>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</si>
  <si>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</si>
  <si>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</si>
  <si>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</si>
  <si>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</si>
  <si>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</si>
  <si>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</si>
  <si>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</si>
  <si>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</si>
  <si>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</si>
  <si>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</si>
  <si>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</si>
  <si>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</si>
  <si>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</si>
  <si>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</si>
  <si>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</si>
  <si>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</si>
  <si>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</si>
  <si>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</si>
  <si>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</si>
  <si>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</si>
  <si>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</si>
  <si>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</si>
  <si>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</si>
  <si>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</si>
  <si>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</si>
  <si>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</si>
  <si>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</si>
  <si>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</si>
  <si>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</si>
  <si>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</si>
  <si>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</si>
  <si>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</si>
  <si>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</si>
  <si>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</si>
  <si>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</si>
  <si>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</si>
  <si>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</si>
  <si>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</si>
  <si>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</si>
  <si>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</si>
  <si>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</si>
  <si>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</si>
  <si>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</si>
  <si>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</si>
  <si>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</si>
  <si>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</si>
  <si>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</si>
  <si>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</si>
  <si>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</si>
  <si>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</si>
  <si>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</si>
  <si>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</si>
  <si>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</si>
  <si>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</si>
  <si>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</si>
  <si>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</si>
  <si>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</si>
  <si>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</si>
  <si>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</si>
  <si>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</si>
  <si>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</si>
  <si>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</si>
  <si>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</si>
  <si>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</si>
  <si>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</si>
  <si>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</si>
  <si>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</si>
  <si>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</si>
  <si>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</si>
  <si>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</si>
  <si>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</si>
  <si>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</si>
  <si>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</si>
  <si>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</si>
  <si>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</si>
  <si>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</si>
  <si>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</si>
  <si>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</si>
  <si>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</si>
  <si>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</si>
  <si>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</si>
  <si>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</si>
  <si>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</si>
  <si>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</si>
  <si>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</si>
  <si>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</si>
  <si>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</si>
  <si>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</si>
  <si>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</si>
  <si>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</si>
  <si>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</si>
  <si>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</si>
  <si>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</si>
  <si>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</si>
  <si>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</si>
  <si>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</si>
  <si>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</si>
  <si>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</si>
  <si>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</si>
  <si>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</si>
  <si>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</si>
  <si>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</si>
  <si>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</si>
  <si>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</si>
  <si>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</si>
  <si>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</si>
  <si>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</si>
  <si>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</si>
  <si>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</si>
  <si>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</si>
  <si>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</si>
  <si>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</si>
  <si>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</si>
  <si>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</si>
  <si>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</si>
  <si>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</si>
  <si>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</si>
  <si>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</si>
  <si>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</si>
  <si>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</si>
  <si>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</si>
  <si>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</si>
  <si>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</si>
  <si>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</si>
  <si>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</si>
  <si>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</si>
  <si>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</si>
  <si>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</si>
  <si>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</si>
  <si>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</si>
  <si>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</si>
  <si>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</si>
  <si>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</si>
  <si>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</si>
  <si>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</si>
  <si>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</si>
  <si>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</si>
  <si>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</si>
  <si>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</si>
  <si>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</si>
  <si>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</si>
  <si>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</si>
  <si>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</si>
  <si>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</si>
  <si>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</si>
  <si>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</si>
  <si>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</si>
  <si>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</si>
  <si>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</si>
  <si>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</si>
  <si>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</si>
  <si>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</si>
  <si>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</si>
  <si>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</si>
  <si>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</si>
  <si>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</si>
  <si>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</si>
  <si>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</si>
  <si>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</si>
  <si>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</si>
  <si>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</si>
  <si>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</si>
  <si>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</si>
  <si>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</si>
  <si>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</si>
  <si>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</si>
  <si>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</si>
  <si>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</si>
  <si>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</si>
  <si>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</si>
  <si>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</si>
  <si>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</si>
  <si>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</si>
  <si>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</si>
  <si>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</si>
  <si>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</si>
  <si>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</si>
  <si>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</si>
  <si>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</si>
  <si>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</si>
  <si>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</si>
  <si>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</si>
  <si>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</si>
  <si>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</si>
  <si>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</si>
  <si>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</si>
  <si>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</si>
  <si>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</si>
  <si>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</si>
  <si>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</si>
  <si>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</si>
  <si>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</si>
  <si>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</si>
  <si>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</si>
  <si>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</si>
  <si>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</si>
  <si>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</si>
  <si>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</si>
  <si>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</si>
  <si>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</si>
  <si>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</si>
  <si>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</si>
  <si>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</si>
  <si>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</si>
  <si>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</si>
  <si>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</si>
  <si>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</si>
  <si>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</si>
  <si>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</si>
  <si>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</si>
  <si>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</si>
  <si>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</si>
  <si>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</si>
  <si>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</si>
  <si>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</si>
  <si>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</si>
  <si>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</si>
  <si>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</si>
  <si>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</si>
  <si>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</si>
  <si>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</si>
  <si>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</si>
  <si>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</si>
  <si>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</si>
  <si>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</si>
  <si>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</si>
  <si>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</si>
  <si>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</si>
  <si>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</si>
  <si>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</si>
  <si>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</si>
  <si>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</si>
  <si>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</si>
  <si>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</si>
  <si>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</si>
  <si>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</si>
  <si>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</si>
  <si>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</si>
  <si>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</si>
  <si>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</si>
  <si>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</si>
  <si>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</si>
  <si>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</si>
  <si>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</si>
  <si>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</si>
  <si>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</si>
  <si>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</si>
  <si>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</si>
  <si>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</si>
  <si>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</si>
  <si>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</si>
  <si>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</si>
  <si>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</si>
  <si>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</si>
  <si>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</si>
  <si>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</si>
  <si>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</si>
  <si>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</si>
  <si>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</si>
  <si>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</si>
  <si>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</si>
  <si>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</si>
  <si>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</si>
  <si>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</si>
  <si>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</si>
  <si>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</si>
  <si>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</si>
  <si>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</si>
  <si>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</si>
  <si>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</si>
  <si>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</si>
  <si>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</si>
  <si>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</si>
  <si>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</si>
  <si>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</si>
  <si>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</si>
  <si>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</si>
  <si>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</si>
  <si>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</si>
  <si>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</si>
  <si>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</si>
  <si>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</si>
  <si>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</si>
  <si>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</si>
  <si>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</si>
  <si>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</si>
  <si>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</si>
  <si>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</si>
  <si>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</si>
  <si>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</si>
  <si>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</si>
  <si>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</si>
  <si>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</si>
  <si>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</si>
  <si>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</si>
  <si>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</si>
  <si>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</si>
  <si>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</si>
  <si>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</si>
  <si>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</si>
  <si>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</si>
  <si>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</si>
  <si>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</si>
  <si>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</si>
  <si>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</si>
  <si>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</si>
  <si>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</si>
  <si>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</si>
  <si>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</si>
  <si>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</si>
  <si>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</si>
  <si>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</si>
  <si>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</si>
  <si>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</si>
  <si>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</si>
  <si>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</si>
  <si>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</si>
  <si>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</si>
  <si>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</si>
  <si>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</si>
  <si>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</si>
  <si>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</si>
  <si>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</si>
  <si>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</si>
  <si>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</si>
  <si>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</si>
  <si>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</si>
  <si>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</si>
  <si>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</si>
  <si>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</si>
  <si>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</si>
  <si>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</si>
  <si>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</si>
  <si>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</si>
  <si>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</si>
  <si>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</si>
  <si>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</si>
  <si>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</si>
  <si>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</si>
  <si>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</si>
  <si>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</si>
  <si>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</si>
  <si>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</si>
  <si>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</si>
  <si>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</si>
  <si>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</si>
  <si>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</si>
  <si>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</si>
  <si>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</si>
  <si>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</si>
  <si>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</si>
  <si>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</si>
  <si>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</si>
  <si>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</si>
  <si>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</si>
  <si>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</si>
  <si>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</si>
  <si>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</si>
  <si>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</si>
  <si>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</si>
  <si>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</si>
  <si>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</si>
  <si>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</si>
  <si>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</si>
  <si>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</si>
  <si>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</si>
  <si>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</si>
  <si>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</si>
  <si>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</si>
  <si>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</si>
  <si>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</si>
  <si>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</si>
  <si>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</si>
  <si>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</si>
  <si>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</si>
  <si>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</si>
  <si>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</si>
  <si>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</si>
  <si>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</si>
  <si>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</si>
  <si>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</si>
  <si>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</si>
  <si>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</si>
  <si>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</si>
  <si>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</si>
  <si>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</si>
  <si>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</si>
  <si>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</si>
  <si>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</si>
  <si>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</si>
  <si>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</si>
  <si>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</si>
  <si>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</si>
  <si>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</si>
  <si>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</si>
  <si>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</si>
  <si>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</si>
  <si>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</si>
  <si>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</si>
  <si>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</si>
  <si>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</si>
  <si>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</si>
  <si>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</si>
  <si>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</si>
  <si>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</si>
  <si>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</si>
  <si>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</si>
  <si>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</si>
  <si>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</si>
  <si>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</si>
  <si>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</si>
  <si>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</si>
  <si>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</si>
  <si>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</si>
  <si>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</si>
  <si>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</si>
  <si>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</si>
  <si>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</si>
  <si>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</si>
  <si>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</si>
  <si>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</si>
  <si>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</si>
  <si>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</si>
  <si>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</si>
  <si>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</si>
  <si>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</si>
  <si>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</si>
  <si>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</si>
  <si>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</si>
  <si>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</si>
  <si>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</si>
  <si>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</si>
  <si>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</si>
  <si>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</si>
  <si>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</si>
  <si>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</si>
  <si>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</si>
  <si>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</si>
  <si>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</si>
  <si>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</si>
  <si>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</si>
  <si>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</si>
  <si>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</si>
  <si>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</si>
  <si>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</si>
  <si>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</si>
  <si>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</si>
  <si>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</si>
  <si>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</si>
  <si>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</si>
  <si>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</si>
  <si>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</si>
  <si>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</si>
  <si>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</si>
  <si>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</si>
  <si>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</si>
  <si>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</si>
  <si>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</si>
  <si>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</si>
  <si>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</si>
  <si>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</si>
  <si>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</si>
  <si>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</si>
  <si>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</si>
  <si>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</si>
  <si>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</si>
  <si>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</si>
  <si>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</si>
  <si>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</si>
  <si>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</si>
  <si>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</si>
  <si>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</si>
  <si>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</si>
  <si>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</si>
  <si>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</si>
  <si>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</si>
  <si>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</si>
  <si>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</si>
  <si>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</si>
  <si>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</si>
  <si>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</si>
  <si>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</si>
  <si>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</si>
  <si>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</si>
  <si>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</si>
  <si>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</si>
  <si>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</si>
  <si>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</si>
  <si>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</si>
  <si>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</si>
  <si>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</si>
  <si>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</si>
  <si>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</si>
  <si>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</si>
  <si>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</si>
  <si>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</si>
  <si>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</si>
  <si>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</si>
  <si>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</si>
  <si>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</si>
  <si>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</si>
  <si>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</si>
  <si>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</si>
  <si>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</si>
  <si>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</si>
  <si>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</si>
  <si>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</si>
  <si>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</si>
  <si>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</si>
  <si>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</si>
  <si>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</si>
  <si>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</si>
  <si>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</si>
  <si>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</si>
  <si>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</si>
  <si>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</si>
  <si>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</si>
  <si>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</si>
  <si>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</si>
  <si>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</si>
  <si>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</si>
  <si>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</si>
  <si>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</si>
  <si>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</si>
  <si>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</si>
  <si>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</si>
  <si>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</si>
  <si>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</si>
  <si>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</si>
  <si>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</si>
  <si>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</si>
  <si>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</si>
  <si>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</si>
  <si>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</si>
  <si>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</si>
  <si>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</si>
  <si>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</si>
  <si>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</si>
  <si>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</si>
  <si>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</si>
  <si>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</si>
  <si>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</si>
  <si>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</si>
  <si>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</si>
  <si>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</si>
  <si>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</si>
  <si>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</si>
  <si>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</si>
  <si>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</si>
  <si>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</si>
  <si>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</si>
  <si>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</si>
  <si>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</si>
  <si>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</si>
  <si>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</si>
  <si>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</si>
  <si>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</si>
  <si>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</si>
  <si>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</si>
  <si>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</si>
  <si>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</si>
  <si>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</si>
  <si>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</si>
  <si>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</si>
  <si>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</si>
  <si>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</si>
  <si>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</si>
  <si>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</si>
  <si>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</si>
  <si>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</si>
  <si>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</si>
  <si>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</si>
  <si>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</si>
  <si>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</si>
  <si>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</si>
  <si>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</si>
  <si>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</si>
  <si>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</si>
  <si>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</si>
  <si>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</si>
  <si>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</si>
  <si>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</si>
  <si>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</si>
  <si>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</si>
  <si>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</si>
  <si>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</si>
  <si>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</si>
  <si>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</si>
  <si>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</si>
  <si>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</si>
  <si>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</si>
  <si>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</si>
  <si>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</si>
  <si>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</si>
  <si>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</si>
  <si>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</si>
  <si>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</si>
  <si>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</si>
  <si>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</si>
  <si>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</si>
  <si>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</si>
  <si>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</si>
  <si>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</si>
  <si>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</si>
  <si>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</si>
  <si>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</si>
  <si>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</si>
  <si>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</si>
  <si>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</si>
  <si>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</si>
  <si>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</si>
  <si>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</si>
  <si>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</si>
  <si>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</si>
  <si>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</si>
  <si>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</si>
  <si>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</si>
  <si>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</si>
  <si>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</si>
  <si>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</si>
  <si>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</si>
  <si>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</si>
  <si>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</si>
  <si>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</si>
  <si>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</si>
  <si>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</si>
  <si>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</si>
  <si>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</si>
  <si>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</si>
  <si>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</si>
  <si>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</si>
  <si>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</si>
  <si>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</si>
  <si>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</si>
  <si>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</si>
  <si>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</si>
  <si>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</si>
  <si>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</si>
  <si>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</si>
  <si>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</si>
  <si>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</si>
  <si>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</si>
  <si>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</si>
  <si>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</si>
  <si>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</si>
  <si>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</si>
  <si>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</si>
  <si>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</si>
  <si>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</si>
  <si>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</si>
  <si>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</si>
  <si>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</si>
  <si>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</si>
  <si>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</si>
  <si>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</si>
  <si>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</si>
  <si>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</si>
  <si>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</si>
  <si>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</si>
  <si>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</si>
  <si>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</si>
  <si>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</si>
  <si>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</si>
  <si>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</si>
  <si>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</si>
  <si>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</si>
  <si>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</si>
  <si>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</si>
  <si>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</si>
  <si>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</si>
  <si>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</si>
  <si>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</si>
  <si>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</si>
  <si>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</si>
  <si>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</si>
  <si>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</si>
  <si>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</si>
  <si>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</si>
  <si>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</si>
  <si>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</si>
  <si>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</si>
  <si>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</si>
  <si>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</si>
  <si>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</si>
  <si>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</si>
  <si>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</si>
  <si>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</si>
  <si>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</si>
  <si>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</si>
  <si>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</si>
  <si>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</si>
  <si>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</si>
  <si>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</si>
  <si>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</si>
  <si>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</si>
  <si>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</si>
  <si>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</si>
  <si>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</si>
  <si>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</si>
  <si>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</si>
  <si>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</si>
  <si>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</si>
  <si>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</si>
  <si>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</si>
  <si>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</si>
  <si>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</si>
  <si>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</si>
  <si>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</si>
  <si>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</si>
  <si>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</si>
  <si>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</si>
  <si>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</si>
  <si>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</si>
  <si>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</si>
  <si>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</si>
  <si>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</si>
  <si>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</si>
  <si>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</si>
  <si>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</si>
  <si>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</si>
  <si>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</si>
  <si>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</si>
  <si>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</si>
  <si>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</si>
  <si>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</si>
  <si>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</si>
  <si>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</si>
  <si>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</si>
  <si>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</si>
  <si>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</si>
  <si>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</si>
  <si>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</si>
  <si>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</si>
  <si>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</si>
  <si>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</si>
  <si>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</si>
  <si>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</si>
  <si>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</si>
  <si>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</si>
  <si>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</si>
  <si>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</si>
  <si>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</si>
  <si>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</si>
  <si>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</si>
  <si>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</si>
  <si>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</si>
  <si>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</si>
  <si>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</si>
  <si>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</si>
  <si>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</si>
  <si>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</si>
  <si>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</si>
  <si>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</si>
  <si>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</si>
  <si>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</si>
  <si>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</si>
  <si>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</si>
  <si>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</si>
  <si>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</si>
  <si>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</si>
  <si>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</si>
  <si>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</si>
  <si>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</si>
  <si>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</si>
  <si>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</si>
  <si>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</si>
  <si>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</si>
  <si>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</si>
  <si>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</si>
  <si>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</si>
  <si>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</si>
  <si>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</si>
  <si>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</si>
  <si>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</si>
  <si>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</si>
  <si>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</si>
  <si>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</si>
  <si>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</si>
  <si>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</si>
  <si>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</si>
  <si>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</si>
  <si>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</si>
  <si>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</si>
  <si>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</si>
  <si>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</si>
  <si>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</si>
  <si>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</si>
  <si>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</si>
  <si>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</si>
  <si>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</si>
  <si>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</si>
  <si>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</si>
  <si>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</si>
  <si>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</si>
  <si>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</si>
  <si>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</si>
  <si>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</si>
  <si>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</si>
  <si>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</si>
  <si>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</si>
  <si>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</si>
  <si>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</si>
  <si>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</si>
  <si>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</si>
  <si>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</si>
  <si>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</si>
  <si>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</si>
  <si>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</si>
  <si>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</si>
  <si>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</si>
  <si>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</si>
  <si>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</si>
  <si>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</si>
  <si>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</si>
  <si>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</si>
  <si>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</si>
  <si>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</si>
  <si>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</si>
  <si>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</si>
  <si>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</si>
  <si>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</si>
  <si>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</si>
  <si>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</si>
  <si>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</si>
  <si>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</si>
  <si>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</si>
  <si>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</si>
  <si>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</si>
  <si>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</si>
  <si>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</si>
  <si>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</si>
  <si>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</si>
  <si>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</si>
  <si>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</si>
  <si>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</si>
  <si>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</si>
  <si>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</si>
  <si>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</si>
  <si>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</si>
  <si>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</si>
  <si>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</si>
  <si>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</si>
  <si>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</si>
  <si>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</si>
  <si>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</si>
  <si>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</si>
  <si>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</si>
  <si>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</si>
  <si>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</si>
  <si>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</si>
  <si>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</si>
  <si>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</si>
  <si>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</si>
  <si>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</si>
  <si>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</si>
  <si>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</si>
  <si>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</si>
  <si>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</si>
  <si>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</si>
  <si>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</si>
  <si>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</si>
  <si>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</si>
  <si>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</si>
  <si>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</si>
  <si>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</si>
  <si>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</si>
  <si>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</si>
  <si>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</si>
  <si>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</si>
  <si>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</si>
  <si>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</si>
  <si>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</si>
  <si>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</si>
  <si>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</si>
  <si>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</si>
  <si>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</si>
  <si>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</si>
  <si>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</si>
  <si>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</si>
  <si>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</si>
  <si>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</si>
  <si>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</si>
  <si>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</si>
  <si>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</si>
  <si>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</si>
  <si>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</si>
  <si>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</si>
  <si>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</si>
  <si>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</si>
  <si>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</si>
  <si>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</si>
  <si>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</si>
  <si>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</si>
  <si>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</si>
  <si>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</si>
  <si>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</si>
  <si>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</si>
  <si>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</si>
  <si>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</si>
  <si>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</si>
  <si>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</si>
  <si>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</si>
  <si>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</si>
  <si>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</si>
  <si>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</si>
  <si>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</si>
  <si>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</si>
  <si>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</si>
  <si>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</si>
  <si>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</si>
  <si>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</si>
  <si>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</si>
  <si>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</si>
  <si>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</si>
  <si>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</si>
  <si>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</si>
  <si>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</si>
  <si>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</si>
  <si>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</si>
  <si>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</si>
  <si>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</si>
  <si>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</si>
  <si>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</si>
  <si>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</si>
  <si>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</si>
  <si>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</si>
  <si>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</si>
  <si>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</si>
  <si>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</si>
  <si>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</si>
  <si>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</si>
  <si>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</si>
  <si>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</si>
  <si>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</si>
  <si>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</si>
  <si>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</si>
  <si>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</si>
  <si>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</si>
  <si>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</si>
  <si>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</si>
  <si>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</si>
  <si>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</si>
  <si>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</si>
  <si>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</si>
  <si>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</si>
  <si>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</si>
  <si>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</si>
  <si>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</si>
  <si>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</si>
  <si>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</si>
  <si>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</si>
  <si>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</si>
  <si>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</si>
  <si>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</si>
  <si>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</si>
  <si>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</si>
  <si>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</si>
  <si>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</si>
  <si>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</si>
  <si>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</si>
  <si>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</si>
  <si>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</si>
  <si>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</si>
  <si>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</si>
  <si>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</si>
  <si>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</si>
  <si>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</si>
  <si>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</si>
  <si>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</si>
  <si>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</si>
  <si>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</si>
  <si>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</si>
  <si>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</si>
  <si>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</si>
  <si>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</si>
  <si>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</si>
  <si>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</si>
  <si>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</si>
  <si>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</si>
  <si>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</si>
  <si>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</si>
  <si>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</si>
  <si>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</si>
  <si>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</si>
  <si>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</si>
  <si>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</si>
  <si>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</si>
  <si>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</si>
  <si>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</si>
  <si>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</si>
  <si>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</si>
  <si>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</si>
  <si>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</si>
  <si>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</si>
  <si>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</si>
  <si>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</si>
  <si>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</si>
  <si>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</si>
  <si>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</si>
  <si>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</si>
  <si>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</si>
  <si>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</si>
  <si>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</si>
  <si>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</si>
  <si>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</si>
  <si>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</si>
  <si>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</si>
  <si>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</si>
  <si>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</si>
  <si>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</si>
  <si>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</si>
  <si>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</si>
  <si>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</si>
  <si>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</si>
  <si>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</si>
  <si>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</si>
  <si>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</si>
  <si>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</si>
  <si>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</si>
  <si>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</si>
  <si>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</si>
  <si>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</si>
  <si>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</si>
  <si>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</si>
  <si>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</si>
  <si>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</si>
  <si>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</si>
  <si>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</si>
  <si>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</si>
  <si>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</si>
  <si>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</si>
  <si>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</si>
  <si>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</si>
  <si>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</si>
  <si>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</si>
  <si>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</si>
  <si>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</si>
  <si>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</si>
  <si>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</si>
  <si>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</si>
  <si>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</si>
  <si>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</si>
  <si>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</si>
  <si>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</si>
  <si>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</si>
  <si>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</si>
  <si>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</si>
  <si>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</si>
  <si>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</si>
  <si>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</si>
  <si>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</si>
  <si>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</si>
  <si>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</si>
  <si>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</si>
  <si>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</si>
  <si>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</si>
  <si>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</si>
  <si>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</si>
  <si>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</si>
  <si>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</si>
  <si>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</si>
  <si>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</si>
  <si>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</si>
  <si>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</si>
  <si>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</si>
  <si>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</si>
  <si>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</si>
  <si>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</si>
  <si>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</si>
  <si>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</si>
  <si>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</si>
  <si>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</si>
  <si>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</si>
  <si>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</si>
  <si>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</si>
  <si>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</si>
  <si>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</si>
  <si>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</si>
  <si>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</si>
  <si>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</si>
  <si>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</si>
  <si>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</si>
  <si>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</si>
  <si>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</si>
  <si>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</si>
  <si>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</si>
  <si>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</si>
  <si>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</si>
  <si>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</si>
  <si>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</si>
  <si>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</si>
  <si>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</si>
  <si>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</si>
  <si>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</si>
  <si>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</si>
  <si>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</si>
  <si>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</si>
  <si>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</si>
  <si>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</si>
  <si>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</si>
  <si>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</si>
  <si>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</si>
  <si>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</si>
  <si>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</si>
  <si>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</si>
  <si>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</si>
  <si>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</si>
  <si>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</si>
  <si>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</si>
  <si>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</si>
  <si>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</si>
  <si>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</si>
  <si>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</si>
  <si>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</si>
  <si>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</si>
  <si>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</si>
  <si>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</si>
  <si>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</si>
  <si>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</si>
  <si>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</si>
  <si>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</si>
  <si>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</si>
  <si>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</si>
  <si>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</si>
  <si>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</si>
  <si>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</si>
  <si>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</si>
  <si>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</si>
  <si>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</si>
  <si>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</si>
  <si>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</si>
  <si>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</si>
  <si>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</si>
  <si>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</si>
  <si>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</si>
  <si>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</si>
  <si>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</si>
  <si>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</si>
  <si>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</si>
  <si>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</si>
  <si>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</si>
  <si>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</si>
  <si>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</si>
  <si>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</si>
  <si>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</si>
  <si>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</si>
  <si>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</si>
  <si>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</si>
  <si>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</si>
  <si>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</si>
  <si>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</si>
  <si>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</si>
  <si>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</si>
  <si>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</si>
  <si>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</si>
  <si>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</si>
  <si>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</si>
  <si>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</si>
  <si>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</si>
  <si>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</si>
  <si>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</si>
  <si>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</si>
  <si>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</si>
  <si>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</si>
  <si>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</si>
  <si>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</si>
  <si>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</si>
  <si>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</si>
  <si>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</si>
  <si>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</si>
  <si>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</si>
  <si>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</si>
  <si>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</si>
  <si>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</si>
  <si>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</si>
  <si>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</si>
  <si>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</si>
  <si>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</si>
  <si>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</si>
  <si>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</si>
  <si>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</si>
  <si>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</si>
  <si>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</si>
  <si>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</si>
  <si>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</si>
  <si>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</si>
  <si>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</si>
  <si>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</si>
  <si>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</si>
  <si>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</si>
  <si>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</si>
  <si>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</si>
  <si>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</si>
  <si>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</si>
  <si>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</si>
  <si>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</si>
  <si>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</si>
  <si>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</si>
  <si>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</si>
  <si>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</si>
  <si>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</si>
  <si>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</si>
  <si>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</si>
  <si>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</si>
  <si>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</si>
  <si>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</si>
  <si>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</si>
  <si>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</si>
  <si>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</si>
  <si>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</si>
  <si>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</si>
  <si>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</si>
  <si>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</si>
  <si>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</si>
  <si>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</si>
  <si>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</si>
  <si>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</si>
  <si>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</si>
  <si>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</si>
  <si>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</si>
  <si>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</si>
  <si>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</si>
  <si>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</si>
  <si>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</si>
  <si>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</si>
  <si>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</si>
  <si>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</si>
  <si>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</si>
  <si>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</si>
  <si>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</si>
  <si>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</si>
  <si>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</si>
  <si>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</si>
  <si>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</si>
  <si>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</si>
  <si>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</si>
  <si>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</si>
  <si>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</si>
  <si>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</si>
  <si>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</si>
  <si>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</si>
  <si>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</si>
  <si>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</si>
  <si>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</si>
  <si>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</si>
  <si>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</si>
  <si>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</si>
  <si>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</si>
  <si>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</si>
  <si>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</si>
  <si>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</si>
  <si>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</si>
  <si>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</si>
  <si>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</si>
  <si>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</si>
  <si>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</si>
  <si>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</si>
  <si>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</si>
  <si>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</si>
  <si>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</si>
  <si>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</si>
  <si>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</si>
  <si>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</si>
  <si>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</si>
  <si>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</si>
  <si>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</si>
  <si>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</si>
  <si>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</si>
  <si>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</si>
  <si>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</si>
  <si>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</si>
  <si>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</si>
  <si>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</si>
  <si>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</si>
  <si>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</si>
  <si>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</si>
  <si>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</si>
  <si>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</si>
  <si>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</si>
  <si>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</si>
  <si>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</si>
  <si>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</si>
  <si>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</si>
  <si>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</si>
  <si>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</si>
  <si>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</si>
  <si>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</si>
  <si>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</si>
  <si>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</si>
  <si>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</si>
  <si>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</si>
  <si>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</si>
  <si>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</si>
  <si>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</si>
  <si>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</si>
  <si>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</si>
  <si>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</si>
  <si>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</si>
  <si>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</si>
  <si>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</si>
  <si>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</si>
  <si>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</si>
  <si>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</si>
  <si>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</si>
  <si>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</si>
  <si>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</si>
  <si>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</si>
  <si>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</si>
  <si>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</si>
  <si>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</si>
  <si>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</si>
  <si>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</si>
  <si>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</si>
  <si>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</si>
  <si>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</si>
  <si>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</si>
  <si>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</si>
  <si>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</si>
  <si>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</si>
  <si>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</si>
  <si>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</si>
  <si>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</si>
  <si>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</si>
  <si>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</si>
  <si>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</si>
  <si>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</si>
  <si>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</si>
  <si>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</si>
  <si>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</si>
  <si>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</si>
  <si>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</si>
  <si>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</si>
  <si>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</si>
  <si>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</si>
  <si>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</si>
  <si>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</si>
  <si>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</si>
  <si>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</si>
  <si>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</si>
  <si>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</si>
  <si>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</si>
  <si>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</si>
  <si>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</si>
  <si>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</si>
  <si>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</si>
  <si>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</si>
  <si>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</si>
  <si>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</si>
  <si>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</si>
  <si>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</si>
  <si>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</si>
  <si>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</si>
  <si>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</si>
  <si>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</si>
  <si>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</si>
  <si>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</si>
  <si>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</si>
  <si>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</si>
  <si>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</si>
  <si>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</si>
  <si>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</si>
  <si>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</si>
  <si>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</si>
  <si>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</si>
  <si>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</si>
  <si>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</si>
  <si>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</si>
  <si>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</si>
  <si>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</si>
  <si>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</si>
  <si>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</si>
  <si>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</si>
  <si>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</si>
  <si>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</si>
  <si>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</si>
  <si>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</si>
  <si>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</si>
  <si>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</si>
  <si>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</si>
  <si>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</si>
  <si>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</si>
  <si>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</si>
  <si>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</si>
  <si>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</si>
  <si>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</si>
  <si>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</si>
  <si>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</si>
  <si>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</si>
  <si>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</si>
  <si>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</si>
  <si>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</si>
  <si>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</si>
  <si>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</si>
  <si>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</si>
  <si>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</si>
  <si>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</si>
  <si>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</si>
  <si>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</si>
  <si>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</si>
  <si>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</si>
  <si>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</si>
  <si>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</si>
  <si>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</si>
  <si>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</si>
  <si>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</si>
  <si>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</si>
  <si>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</si>
  <si>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</si>
  <si>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</si>
  <si>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</si>
  <si>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</si>
  <si>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</si>
  <si>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</si>
  <si>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</si>
  <si>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</si>
  <si>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</si>
  <si>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</si>
  <si>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</si>
  <si>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</si>
  <si>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</si>
  <si>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</si>
  <si>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</si>
  <si>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</si>
  <si>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</si>
  <si>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</si>
  <si>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</si>
  <si>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</si>
  <si>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</si>
  <si>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</si>
  <si>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</si>
  <si>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</si>
  <si>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</si>
  <si>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</si>
  <si>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</si>
  <si>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</si>
  <si>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</si>
  <si>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</si>
  <si>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</si>
  <si>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</si>
  <si>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</si>
  <si>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</si>
  <si>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</si>
  <si>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</si>
  <si>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</si>
  <si>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</si>
  <si>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</si>
  <si>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</si>
  <si>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</si>
  <si>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</si>
  <si>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</si>
  <si>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</si>
  <si>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</si>
  <si>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</si>
  <si>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</si>
  <si>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</si>
  <si>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</si>
  <si>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</si>
  <si>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</si>
  <si>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</si>
  <si>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</si>
  <si>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</si>
  <si>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</si>
  <si>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</si>
  <si>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</si>
  <si>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</si>
  <si>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</si>
  <si>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</si>
  <si>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</si>
  <si>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</si>
  <si>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</si>
  <si>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</si>
  <si>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</si>
  <si>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</si>
  <si>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</si>
  <si>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</si>
  <si>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</si>
  <si>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</si>
  <si>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</si>
  <si>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</si>
  <si>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</si>
  <si>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</si>
  <si>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</si>
  <si>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</si>
  <si>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</si>
  <si>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</si>
  <si>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</si>
  <si>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</si>
  <si>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</si>
  <si>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</si>
  <si>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</si>
  <si>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</si>
  <si>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</si>
  <si>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</si>
  <si>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</si>
  <si>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</si>
  <si>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</si>
  <si>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</si>
  <si>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</si>
  <si>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</si>
  <si>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</si>
  <si>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</si>
  <si>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</si>
  <si>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</si>
  <si>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</si>
  <si>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</si>
  <si>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</si>
  <si>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</si>
  <si>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</si>
  <si>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</si>
  <si>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</si>
  <si>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</si>
  <si>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</si>
  <si>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</si>
  <si>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</si>
  <si>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</si>
  <si>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</si>
  <si>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</si>
  <si>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</si>
  <si>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</si>
  <si>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</si>
  <si>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</si>
  <si>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</si>
  <si>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</si>
  <si>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</si>
  <si>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</si>
  <si>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</si>
  <si>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</si>
  <si>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</si>
  <si>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</si>
  <si>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</si>
  <si>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</si>
  <si>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</si>
  <si>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</si>
  <si>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</si>
  <si>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</si>
  <si>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</si>
  <si>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</si>
  <si>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</si>
  <si>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</si>
  <si>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</si>
  <si>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</si>
  <si>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</si>
  <si>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</si>
  <si>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</si>
  <si>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</si>
  <si>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</si>
  <si>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</si>
  <si>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</si>
  <si>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</si>
  <si>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</si>
  <si>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</si>
  <si>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</si>
  <si>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</si>
  <si>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</si>
  <si>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</si>
  <si>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</si>
  <si>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</si>
  <si>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</si>
  <si>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</si>
  <si>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</si>
  <si>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</si>
  <si>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</si>
  <si>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</si>
  <si>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</si>
  <si>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</si>
  <si>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</si>
  <si>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</si>
  <si>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</si>
  <si>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</si>
  <si>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</si>
  <si>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</si>
  <si>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</si>
  <si>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</si>
  <si>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</si>
  <si>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</si>
  <si>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</si>
  <si>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</si>
  <si>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</si>
  <si>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</si>
  <si>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</si>
  <si>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</si>
  <si>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</si>
  <si>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</si>
  <si>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</si>
  <si>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</si>
  <si>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</si>
  <si>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</si>
  <si>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</si>
  <si>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</si>
  <si>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</si>
  <si>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</si>
  <si>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</si>
  <si>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</si>
  <si>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</si>
  <si>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</si>
  <si>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</si>
  <si>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</si>
  <si>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</si>
  <si>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</si>
  <si>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</si>
  <si>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</si>
  <si>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</si>
  <si>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</si>
  <si>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</si>
  <si>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</si>
  <si>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</si>
  <si>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</si>
  <si>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</si>
  <si>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</si>
  <si>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</si>
  <si>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</si>
  <si>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</si>
  <si>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</si>
  <si>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</si>
  <si>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</si>
  <si>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</si>
  <si>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</si>
  <si>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</si>
  <si>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</si>
  <si>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</si>
  <si>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</si>
  <si>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</si>
  <si>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</si>
  <si>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</si>
  <si>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</si>
  <si>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</si>
  <si>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</si>
  <si>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</si>
  <si>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</si>
  <si>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</si>
  <si>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</si>
  <si>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</si>
  <si>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</si>
  <si>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</si>
  <si>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</si>
  <si>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</si>
  <si>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</si>
  <si>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</si>
  <si>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</si>
  <si>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</si>
  <si>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</si>
  <si>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</si>
  <si>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</si>
  <si>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</si>
  <si>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</si>
  <si>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</si>
  <si>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</si>
  <si>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</si>
  <si>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</si>
  <si>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</si>
  <si>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</si>
  <si>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</si>
  <si>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</si>
  <si>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</si>
  <si>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</si>
  <si>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</si>
  <si>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</si>
  <si>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</si>
  <si>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</si>
  <si>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</si>
  <si>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</si>
  <si>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</si>
  <si>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</si>
  <si>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</si>
  <si>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</si>
  <si>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</si>
  <si>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</si>
  <si>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</si>
  <si>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</si>
  <si>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</si>
  <si>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</si>
  <si>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</si>
  <si>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</si>
  <si>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</si>
  <si>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</si>
  <si>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</si>
  <si>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</si>
  <si>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</si>
  <si>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</si>
  <si>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</si>
  <si>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</si>
  <si>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</si>
  <si>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</si>
  <si>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</si>
  <si>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</si>
  <si>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</si>
  <si>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</si>
  <si>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</si>
  <si>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</si>
  <si>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</si>
  <si>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</si>
  <si>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</si>
  <si>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</si>
  <si>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</si>
  <si>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</si>
  <si>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</si>
  <si>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</si>
  <si>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</si>
  <si>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</si>
  <si>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</si>
  <si>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</si>
  <si>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</si>
  <si>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</si>
  <si>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</si>
  <si>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</si>
  <si>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</si>
  <si>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</si>
  <si>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</si>
  <si>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</si>
  <si>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</si>
  <si>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</si>
  <si>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</si>
  <si>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</si>
  <si>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</si>
  <si>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</si>
  <si>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</si>
  <si>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</si>
  <si>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</si>
  <si>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</si>
  <si>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</si>
  <si>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</si>
  <si>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</si>
  <si>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</si>
  <si>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</si>
  <si>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</si>
  <si>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</si>
  <si>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</si>
  <si>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</si>
  <si>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</si>
  <si>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</si>
  <si>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</si>
  <si>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</si>
  <si>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</si>
  <si>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</si>
  <si>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</si>
  <si>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</si>
  <si>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</si>
  <si>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</si>
  <si>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</si>
  <si>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</si>
  <si>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</si>
  <si>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</si>
  <si>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</si>
  <si>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</si>
  <si>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</si>
  <si>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</si>
  <si>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</si>
  <si>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</si>
  <si>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</si>
  <si>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</si>
  <si>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</si>
  <si>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</si>
  <si>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</si>
  <si>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</si>
  <si>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</si>
  <si>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</si>
  <si>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</si>
  <si>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</si>
  <si>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</si>
  <si>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</si>
  <si>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</si>
  <si>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</si>
  <si>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</si>
  <si>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</si>
  <si>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</si>
  <si>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</si>
  <si>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</si>
  <si>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</si>
  <si>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</si>
  <si>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</si>
  <si>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</si>
  <si>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</si>
  <si>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</si>
  <si>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</si>
  <si>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</si>
  <si>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</si>
  <si>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</si>
  <si>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</si>
  <si>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</si>
  <si>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</si>
  <si>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</si>
  <si>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</si>
  <si>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</si>
  <si>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</si>
  <si>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</si>
  <si>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</si>
  <si>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</si>
  <si>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</si>
  <si>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</si>
  <si>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</si>
  <si>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</si>
  <si>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</si>
  <si>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</si>
  <si>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</si>
  <si>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</si>
  <si>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</si>
  <si>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</si>
  <si>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</si>
  <si>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</si>
  <si>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</si>
  <si>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</si>
  <si>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</si>
  <si>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</si>
  <si>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</si>
  <si>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</si>
  <si>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</si>
  <si>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</si>
  <si>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</si>
  <si>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</si>
  <si>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</si>
  <si>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</si>
  <si>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</si>
  <si>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</si>
  <si>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</si>
  <si>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</si>
  <si>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</si>
  <si>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</si>
  <si>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</si>
  <si>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</si>
  <si>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</si>
  <si>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</si>
  <si>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</si>
  <si>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</si>
  <si>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</si>
  <si>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</si>
  <si>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</si>
  <si>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</si>
  <si>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</si>
  <si>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</si>
  <si>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</si>
  <si>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</si>
  <si>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</si>
  <si>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</si>
  <si>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</si>
  <si>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</si>
  <si>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</si>
  <si>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</si>
  <si>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</si>
  <si>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</si>
  <si>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</si>
  <si>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</si>
  <si>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</si>
  <si>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</si>
  <si>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</si>
  <si>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</si>
  <si>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</si>
  <si>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</si>
  <si>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</si>
  <si>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</si>
  <si>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</si>
  <si>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</si>
  <si>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</si>
  <si>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</si>
  <si>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</si>
  <si>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</si>
  <si>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</si>
  <si>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</si>
  <si>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</si>
  <si>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</si>
  <si>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</si>
  <si>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</si>
  <si>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</si>
  <si>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</si>
  <si>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</si>
  <si>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</si>
  <si>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</si>
  <si>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</si>
  <si>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</si>
  <si>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</si>
  <si>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</si>
  <si>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</si>
  <si>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</si>
  <si>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</si>
  <si>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</si>
  <si>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</si>
  <si>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</si>
  <si>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</si>
  <si>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</si>
  <si>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</si>
  <si>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</si>
  <si>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</si>
  <si>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</si>
  <si>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</si>
  <si>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</si>
  <si>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</si>
  <si>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</si>
  <si>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</si>
  <si>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</si>
  <si>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</si>
  <si>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</si>
  <si>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</si>
  <si>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</si>
  <si>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</si>
  <si>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</si>
  <si>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</si>
  <si>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</si>
  <si>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</si>
  <si>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</si>
  <si>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</si>
  <si>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</si>
  <si>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</si>
  <si>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</si>
  <si>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</si>
  <si>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</si>
  <si>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</si>
  <si>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</si>
  <si>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</si>
  <si>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</si>
  <si>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</si>
  <si>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</si>
  <si>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</si>
  <si>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</si>
  <si>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</si>
  <si>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</si>
  <si>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</si>
  <si>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</si>
  <si>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</si>
  <si>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</si>
  <si>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</si>
  <si>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</si>
  <si>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</si>
  <si>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</si>
  <si>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</si>
  <si>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</si>
  <si>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</si>
  <si>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</si>
  <si>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</si>
  <si>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</si>
  <si>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</si>
  <si>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</si>
  <si>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</si>
  <si>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</si>
  <si>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</si>
  <si>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</si>
  <si>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</si>
  <si>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</si>
  <si>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</si>
  <si>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</si>
  <si>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</si>
  <si>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</si>
  <si>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</si>
  <si>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</si>
  <si>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</si>
  <si>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</si>
  <si>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</si>
  <si>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</si>
  <si>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</si>
  <si>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</si>
  <si>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</si>
  <si>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</si>
  <si>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</si>
  <si>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</si>
  <si>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</si>
  <si>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</si>
  <si>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</si>
  <si>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</si>
  <si>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</si>
  <si>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</si>
  <si>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</si>
  <si>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</si>
  <si>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</si>
  <si>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</si>
  <si>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</si>
  <si>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</si>
  <si>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</si>
  <si>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</si>
  <si>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</si>
  <si>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</si>
  <si>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</si>
  <si>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</si>
  <si>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</si>
  <si>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</si>
  <si>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</si>
  <si>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</si>
  <si>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</si>
  <si>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</si>
  <si>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</si>
  <si>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</si>
  <si>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</si>
  <si>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</si>
  <si>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</si>
  <si>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</si>
  <si>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</si>
  <si>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</si>
  <si>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</si>
  <si>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</si>
  <si>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</si>
  <si>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</si>
  <si>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</si>
  <si>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</si>
  <si>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</si>
  <si>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</si>
  <si>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</si>
  <si>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</si>
  <si>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</si>
  <si>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</si>
  <si>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</si>
  <si>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</si>
  <si>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</si>
  <si>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</si>
  <si>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</si>
  <si>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</si>
  <si>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</si>
  <si>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</si>
  <si>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</si>
  <si>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</si>
  <si>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</si>
  <si>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</si>
  <si>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</si>
  <si>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</si>
  <si>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</si>
  <si>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</si>
  <si>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</si>
  <si>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</si>
  <si>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</si>
  <si>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</si>
  <si>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</si>
  <si>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</si>
  <si>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</si>
  <si>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</si>
  <si>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</si>
  <si>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</si>
  <si>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</si>
  <si>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</si>
  <si>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</si>
  <si>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</si>
  <si>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</si>
  <si>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</si>
  <si>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</si>
  <si>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</si>
  <si>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</si>
  <si>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</si>
  <si>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</si>
  <si>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</si>
  <si>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</si>
  <si>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</si>
  <si>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</si>
  <si>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</si>
  <si>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</si>
  <si>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</si>
  <si>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</si>
  <si>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</si>
  <si>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</si>
  <si>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</si>
  <si>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</si>
  <si>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</si>
  <si>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</si>
  <si>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</si>
  <si>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</si>
  <si>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</si>
  <si>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</si>
  <si>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</si>
  <si>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</si>
  <si>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</si>
  <si>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</si>
  <si>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</si>
  <si>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</si>
  <si>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</si>
  <si>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</si>
  <si>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</si>
  <si>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</si>
  <si>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</si>
  <si>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</si>
  <si>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</si>
  <si>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</si>
  <si>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</si>
  <si>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</si>
  <si>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</si>
  <si>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</si>
  <si>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</si>
  <si>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</si>
  <si>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</si>
  <si>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</si>
  <si>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</si>
  <si>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</si>
  <si>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</si>
  <si>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</si>
  <si>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</si>
  <si>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</si>
  <si>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</si>
  <si>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</si>
  <si>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</si>
  <si>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</si>
  <si>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</si>
  <si>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</si>
  <si>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</si>
  <si>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</si>
  <si>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</si>
  <si>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</si>
  <si>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</si>
  <si>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</si>
  <si>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</si>
  <si>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</si>
  <si>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</si>
  <si>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</si>
  <si>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</si>
  <si>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</si>
  <si>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</si>
  <si>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</si>
  <si>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</si>
  <si>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</si>
  <si>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</si>
  <si>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</si>
  <si>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</si>
  <si>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</si>
  <si>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</si>
  <si>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</si>
  <si>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</si>
  <si>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</si>
  <si>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</si>
  <si>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</si>
  <si>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</si>
  <si>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</si>
  <si>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</si>
  <si>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</si>
  <si>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</si>
  <si>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</si>
  <si>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</si>
  <si>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</si>
  <si>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</si>
  <si>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</si>
  <si>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</si>
  <si>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</si>
  <si>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</si>
  <si>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</si>
  <si>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</si>
  <si>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</si>
  <si>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</si>
  <si>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</si>
  <si>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</si>
  <si>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</si>
  <si>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</si>
  <si>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</si>
  <si>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</si>
  <si>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</si>
  <si>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</si>
  <si>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</si>
  <si>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</si>
  <si>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</si>
  <si>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</si>
  <si>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</si>
  <si>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</si>
  <si>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</si>
  <si>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</si>
  <si>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</si>
  <si>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</si>
  <si>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</si>
  <si>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</si>
  <si>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</si>
  <si>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</si>
  <si>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</si>
  <si>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</si>
  <si>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</si>
  <si>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</si>
  <si>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</si>
  <si>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</si>
  <si>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</si>
  <si>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</si>
  <si>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</si>
  <si>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</si>
  <si>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</si>
  <si>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</si>
  <si>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</si>
  <si>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</si>
  <si>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</si>
  <si>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</si>
  <si>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</si>
  <si>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</si>
  <si>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</si>
  <si>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</si>
  <si>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</si>
  <si>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</si>
  <si>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</si>
  <si>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</si>
  <si>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</si>
  <si>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</si>
  <si>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</si>
  <si>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</si>
  <si>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</si>
  <si>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</si>
  <si>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</si>
  <si>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</si>
  <si>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</si>
  <si>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</si>
  <si>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</si>
  <si>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</si>
  <si>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</si>
  <si>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</si>
  <si>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</si>
  <si>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</si>
  <si>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</si>
  <si>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</si>
  <si>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</si>
  <si>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</si>
  <si>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</si>
  <si>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</si>
  <si>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</si>
  <si>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</si>
  <si>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</si>
  <si>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</si>
  <si>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</si>
  <si>
    <t>YOY Growth</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</si>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</sst>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 ;_-[$$-409]* \-#,##0.00\ ;_-[$$-409]* &quot;-&quot;??_ ;_-@_ "/>
    <numFmt numFmtId="166" formatCode="&quot;#&quot;\ 0"/>
    <numFmt numFmtId="167" formatCode="[Green]\ 0.00%;[Red]\ \-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font>
    <font>
      <sz val="11"/>
      <color theme="1"/>
      <name val="Arial Black"/>
      <family val="2"/>
    </font>
    <font>
      <sz val="12"/>
      <color theme="1"/>
      <name val="Arial Black"/>
      <family val="2"/>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9" fontId="4" fillId="0" borderId="0" applyFont="0" applyFill="0" applyBorder="0" applyAlignment="0" applyProtection="0"/>
  </cellStyleXfs>
  <cellXfs count="35">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0" fillId="0" borderId="0" xfId="0" pivotButton="1"/>
    <xf numFmtId="0" fontId="0" fillId="0" borderId="0" xfId="0" applyAlignment="1">
      <alignment horizontal="left"/>
    </xf>
    <xf numFmtId="164" fontId="0" fillId="0" borderId="0" xfId="0" applyNumberFormat="1"/>
    <xf numFmtId="0" fontId="0" fillId="0" borderId="2" xfId="0" applyBorder="1" applyAlignment="1">
      <alignment horizontal="left"/>
    </xf>
    <xf numFmtId="0" fontId="2"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0" fontId="0" fillId="0" borderId="0" xfId="0" applyNumberFormat="1"/>
    <xf numFmtId="165" fontId="0" fillId="0" borderId="0" xfId="0" applyNumberFormat="1"/>
    <xf numFmtId="166" fontId="0" fillId="0" borderId="0" xfId="0" applyNumberFormat="1"/>
    <xf numFmtId="0" fontId="0" fillId="0" borderId="10" xfId="0" applyBorder="1"/>
    <xf numFmtId="0" fontId="2" fillId="0" borderId="0" xfId="0" applyFont="1" applyAlignment="1">
      <alignment horizontal="left"/>
    </xf>
    <xf numFmtId="0" fontId="6" fillId="0" borderId="0" xfId="0" applyFont="1"/>
    <xf numFmtId="167" fontId="7" fillId="0" borderId="0" xfId="1" applyNumberFormat="1" applyFont="1"/>
    <xf numFmtId="167" fontId="8" fillId="0" borderId="0" xfId="1" applyNumberFormat="1" applyFont="1"/>
    <xf numFmtId="0" fontId="1" fillId="0" borderId="0" xfId="0" applyFont="1"/>
    <xf numFmtId="0" fontId="0" fillId="0" borderId="4" xfId="0" applyBorder="1"/>
    <xf numFmtId="0" fontId="0" fillId="0" borderId="5" xfId="0" applyBorder="1"/>
    <xf numFmtId="0" fontId="0" fillId="0" borderId="2" xfId="0" applyBorder="1"/>
    <xf numFmtId="0" fontId="0" fillId="0" borderId="11" xfId="0" applyBorder="1"/>
    <xf numFmtId="0" fontId="0" fillId="0" borderId="9" xfId="0" applyBorder="1"/>
    <xf numFmtId="0" fontId="0" fillId="0" borderId="6" xfId="0" applyBorder="1"/>
    <xf numFmtId="0" fontId="0" fillId="0" borderId="12" xfId="0" applyBorder="1"/>
    <xf numFmtId="0" fontId="0" fillId="0" borderId="8" xfId="0" applyBorder="1"/>
  </cellXfs>
  <cellStyles count="2">
    <cellStyle name="Normal" xfId="0" builtinId="0"/>
    <cellStyle name="Percent" xfId="1" builtinId="5"/>
  </cellStyles>
  <dxfs count="19">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ont>
        <b/>
        <color theme="1"/>
      </font>
      <border>
        <bottom style="thin">
          <color theme="4"/>
        </bottom>
        <vertical/>
        <horizontal/>
      </border>
    </dxf>
    <dxf>
      <font>
        <color theme="1"/>
      </font>
      <fill>
        <patternFill>
          <bgColor theme="9" tint="0.59996337778862885"/>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18"/>
      <tableStyleElement type="firstRowStripe" dxfId="17"/>
      <tableStyleElement type="secondRowStripe" dxfId="16"/>
    </tableStyle>
    <tableStyle name="EP" pivot="0" table="0" count="10" xr9:uid="{2AC2B51B-A841-47E1-8A38-BE03BDB31F80}">
      <tableStyleElement type="wholeTable" dxfId="15"/>
      <tableStyleElement type="headerRow" dxfId="1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P">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47D-4CB7-8968-EDD9E847861C}"/>
            </c:ext>
          </c:extLst>
        </c:ser>
        <c:dLbls>
          <c:showLegendKey val="0"/>
          <c:showVal val="0"/>
          <c:showCatName val="0"/>
          <c:showSerName val="0"/>
          <c:showPercent val="0"/>
          <c:showBubbleSize val="0"/>
        </c:dLbls>
        <c:axId val="1588598432"/>
        <c:axId val="15885969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47D-4CB7-8968-EDD9E847861C}"/>
            </c:ext>
          </c:extLst>
        </c:ser>
        <c:dLbls>
          <c:showLegendKey val="0"/>
          <c:showVal val="0"/>
          <c:showCatName val="0"/>
          <c:showSerName val="0"/>
          <c:showPercent val="0"/>
          <c:showBubbleSize val="0"/>
        </c:dLbls>
        <c:gapWidth val="219"/>
        <c:overlap val="-27"/>
        <c:axId val="796333248"/>
        <c:axId val="796332768"/>
      </c:barChart>
      <c:catAx>
        <c:axId val="79633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32768"/>
        <c:crosses val="autoZero"/>
        <c:auto val="1"/>
        <c:lblAlgn val="ctr"/>
        <c:lblOffset val="100"/>
        <c:noMultiLvlLbl val="0"/>
      </c:catAx>
      <c:valAx>
        <c:axId val="79633276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33248"/>
        <c:crosses val="autoZero"/>
        <c:crossBetween val="between"/>
      </c:valAx>
      <c:valAx>
        <c:axId val="158859699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598432"/>
        <c:crosses val="max"/>
        <c:crossBetween val="between"/>
      </c:valAx>
      <c:catAx>
        <c:axId val="1588598432"/>
        <c:scaling>
          <c:orientation val="minMax"/>
        </c:scaling>
        <c:delete val="1"/>
        <c:axPos val="b"/>
        <c:numFmt formatCode="General" sourceLinked="1"/>
        <c:majorTickMark val="out"/>
        <c:minorTickMark val="none"/>
        <c:tickLblPos val="nextTo"/>
        <c:crossAx val="15885969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6A-413A-A304-F0F4679D69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6A-413A-A304-F0F4679D69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6A-413A-A304-F0F4679D69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69B-4354-A646-32F111788DD3}"/>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1F7-43A7-8959-63F25374966B}"/>
            </c:ext>
          </c:extLst>
        </c:ser>
        <c:dLbls>
          <c:showLegendKey val="0"/>
          <c:showVal val="0"/>
          <c:showCatName val="0"/>
          <c:showSerName val="0"/>
          <c:showPercent val="0"/>
          <c:showBubbleSize val="0"/>
        </c:dLbls>
        <c:gapWidth val="219"/>
        <c:axId val="1495404608"/>
        <c:axId val="1495405088"/>
      </c:barChart>
      <c:catAx>
        <c:axId val="149540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405088"/>
        <c:crosses val="autoZero"/>
        <c:auto val="1"/>
        <c:lblAlgn val="ctr"/>
        <c:lblOffset val="100"/>
        <c:noMultiLvlLbl val="0"/>
      </c:catAx>
      <c:valAx>
        <c:axId val="149540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404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413225132572714E-2"/>
          <c:y val="1.6285874101802814E-3"/>
          <c:w val="0.98258678750061901"/>
          <c:h val="0.94150854094057912"/>
        </c:manualLayout>
      </c:layout>
      <c:lineChart>
        <c:grouping val="standard"/>
        <c:varyColors val="0"/>
        <c:ser>
          <c:idx val="0"/>
          <c:order val="0"/>
          <c:tx>
            <c:strRef>
              <c:f>KPI!$C$3</c:f>
              <c:strCache>
                <c:ptCount val="1"/>
                <c:pt idx="0">
                  <c:v>Total</c:v>
                </c:pt>
              </c:strCache>
            </c:strRef>
          </c:tx>
          <c:spPr>
            <a:ln w="28575" cap="rnd">
              <a:solidFill>
                <a:schemeClr val="accent1"/>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206-4A60-B14D-69B8C3CD69B6}"/>
            </c:ext>
          </c:extLst>
        </c:ser>
        <c:dLbls>
          <c:showLegendKey val="0"/>
          <c:showVal val="0"/>
          <c:showCatName val="0"/>
          <c:showSerName val="0"/>
          <c:showPercent val="0"/>
          <c:showBubbleSize val="0"/>
        </c:dLbls>
        <c:smooth val="0"/>
        <c:axId val="1717876464"/>
        <c:axId val="1705664192"/>
      </c:lineChart>
      <c:catAx>
        <c:axId val="1717876464"/>
        <c:scaling>
          <c:orientation val="minMax"/>
        </c:scaling>
        <c:delete val="1"/>
        <c:axPos val="b"/>
        <c:numFmt formatCode="General" sourceLinked="1"/>
        <c:majorTickMark val="none"/>
        <c:minorTickMark val="none"/>
        <c:tickLblPos val="nextTo"/>
        <c:crossAx val="1705664192"/>
        <c:crosses val="autoZero"/>
        <c:auto val="1"/>
        <c:lblAlgn val="ctr"/>
        <c:lblOffset val="100"/>
        <c:noMultiLvlLbl val="0"/>
      </c:catAx>
      <c:valAx>
        <c:axId val="1705664192"/>
        <c:scaling>
          <c:orientation val="minMax"/>
        </c:scaling>
        <c:delete val="1"/>
        <c:axPos val="l"/>
        <c:numFmt formatCode="General" sourceLinked="1"/>
        <c:majorTickMark val="none"/>
        <c:minorTickMark val="none"/>
        <c:tickLblPos val="nextTo"/>
        <c:crossAx val="1717876464"/>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2880658436214"/>
          <c:w val="0.97584541062801933"/>
          <c:h val="0.89711934156378614"/>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85D-4688-A5BC-8595E473B657}"/>
            </c:ext>
          </c:extLst>
        </c:ser>
        <c:dLbls>
          <c:showLegendKey val="0"/>
          <c:showVal val="0"/>
          <c:showCatName val="0"/>
          <c:showSerName val="0"/>
          <c:showPercent val="0"/>
          <c:showBubbleSize val="0"/>
        </c:dLbls>
        <c:smooth val="0"/>
        <c:axId val="1582240144"/>
        <c:axId val="1582242064"/>
      </c:lineChart>
      <c:catAx>
        <c:axId val="1582240144"/>
        <c:scaling>
          <c:orientation val="minMax"/>
        </c:scaling>
        <c:delete val="1"/>
        <c:axPos val="b"/>
        <c:numFmt formatCode="General" sourceLinked="1"/>
        <c:majorTickMark val="none"/>
        <c:minorTickMark val="none"/>
        <c:tickLblPos val="nextTo"/>
        <c:crossAx val="1582242064"/>
        <c:crosses val="autoZero"/>
        <c:auto val="1"/>
        <c:lblAlgn val="ctr"/>
        <c:lblOffset val="100"/>
        <c:noMultiLvlLbl val="0"/>
      </c:catAx>
      <c:valAx>
        <c:axId val="1582242064"/>
        <c:scaling>
          <c:orientation val="minMax"/>
        </c:scaling>
        <c:delete val="1"/>
        <c:axPos val="l"/>
        <c:numFmt formatCode="General" sourceLinked="1"/>
        <c:majorTickMark val="none"/>
        <c:minorTickMark val="none"/>
        <c:tickLblPos val="nextTo"/>
        <c:crossAx val="1582240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237527818528387E-3"/>
          <c:y val="6.9172035313767602E-2"/>
          <c:w val="0.97368165517771821"/>
          <c:h val="0.90877192982456145"/>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C95-4BCA-A1D9-8777E84FDA92}"/>
            </c:ext>
          </c:extLst>
        </c:ser>
        <c:dLbls>
          <c:showLegendKey val="0"/>
          <c:showVal val="0"/>
          <c:showCatName val="0"/>
          <c:showSerName val="0"/>
          <c:showPercent val="0"/>
          <c:showBubbleSize val="0"/>
        </c:dLbls>
        <c:smooth val="0"/>
        <c:axId val="1587348096"/>
        <c:axId val="1587332736"/>
      </c:lineChart>
      <c:catAx>
        <c:axId val="1587348096"/>
        <c:scaling>
          <c:orientation val="minMax"/>
        </c:scaling>
        <c:delete val="1"/>
        <c:axPos val="b"/>
        <c:numFmt formatCode="General" sourceLinked="1"/>
        <c:majorTickMark val="none"/>
        <c:minorTickMark val="none"/>
        <c:tickLblPos val="nextTo"/>
        <c:crossAx val="1587332736"/>
        <c:crosses val="autoZero"/>
        <c:auto val="1"/>
        <c:lblAlgn val="ctr"/>
        <c:lblOffset val="100"/>
        <c:noMultiLvlLbl val="0"/>
      </c:catAx>
      <c:valAx>
        <c:axId val="1587332736"/>
        <c:scaling>
          <c:orientation val="minMax"/>
        </c:scaling>
        <c:delete val="1"/>
        <c:axPos val="l"/>
        <c:numFmt formatCode="General" sourceLinked="1"/>
        <c:majorTickMark val="none"/>
        <c:minorTickMark val="none"/>
        <c:tickLblPos val="nextTo"/>
        <c:crossAx val="158734809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897785367190549E-2"/>
          <c:y val="5.3766038209367262E-2"/>
          <c:w val="0.98710221463280945"/>
          <c:h val="0.94601889338731426"/>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239-4788-9DBC-10E927C802F3}"/>
            </c:ext>
          </c:extLst>
        </c:ser>
        <c:dLbls>
          <c:showLegendKey val="0"/>
          <c:showVal val="0"/>
          <c:showCatName val="0"/>
          <c:showSerName val="0"/>
          <c:showPercent val="0"/>
          <c:showBubbleSize val="0"/>
        </c:dLbls>
        <c:smooth val="0"/>
        <c:axId val="1703202352"/>
        <c:axId val="1703202832"/>
      </c:lineChart>
      <c:catAx>
        <c:axId val="1703202352"/>
        <c:scaling>
          <c:orientation val="minMax"/>
        </c:scaling>
        <c:delete val="1"/>
        <c:axPos val="b"/>
        <c:numFmt formatCode="General" sourceLinked="1"/>
        <c:majorTickMark val="none"/>
        <c:minorTickMark val="none"/>
        <c:tickLblPos val="nextTo"/>
        <c:crossAx val="1703202832"/>
        <c:crosses val="autoZero"/>
        <c:auto val="1"/>
        <c:lblAlgn val="ctr"/>
        <c:lblOffset val="100"/>
        <c:noMultiLvlLbl val="0"/>
      </c:catAx>
      <c:valAx>
        <c:axId val="1703202832"/>
        <c:scaling>
          <c:orientation val="minMax"/>
        </c:scaling>
        <c:delete val="1"/>
        <c:axPos val="l"/>
        <c:numFmt formatCode="General" sourceLinked="1"/>
        <c:majorTickMark val="none"/>
        <c:minorTickMark val="none"/>
        <c:tickLblPos val="nextTo"/>
        <c:crossAx val="1703202352"/>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2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518518518518517E-2"/>
          <c:y val="9.0090090090090086E-2"/>
          <c:w val="0.98148148148148151"/>
          <c:h val="0.84234234234234229"/>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C91-4F59-B919-E1843D7E4F63}"/>
            </c:ext>
          </c:extLst>
        </c:ser>
        <c:dLbls>
          <c:showLegendKey val="0"/>
          <c:showVal val="0"/>
          <c:showCatName val="0"/>
          <c:showSerName val="0"/>
          <c:showPercent val="0"/>
          <c:showBubbleSize val="0"/>
        </c:dLbls>
        <c:smooth val="0"/>
        <c:axId val="1580570016"/>
        <c:axId val="1580568096"/>
      </c:lineChart>
      <c:catAx>
        <c:axId val="1580570016"/>
        <c:scaling>
          <c:orientation val="minMax"/>
        </c:scaling>
        <c:delete val="1"/>
        <c:axPos val="b"/>
        <c:numFmt formatCode="General" sourceLinked="1"/>
        <c:majorTickMark val="none"/>
        <c:minorTickMark val="none"/>
        <c:tickLblPos val="nextTo"/>
        <c:crossAx val="1580568096"/>
        <c:crosses val="autoZero"/>
        <c:auto val="1"/>
        <c:lblAlgn val="ctr"/>
        <c:lblOffset val="100"/>
        <c:noMultiLvlLbl val="0"/>
      </c:catAx>
      <c:valAx>
        <c:axId val="1580568096"/>
        <c:scaling>
          <c:orientation val="minMax"/>
        </c:scaling>
        <c:delete val="1"/>
        <c:axPos val="l"/>
        <c:numFmt formatCode="0.00%" sourceLinked="1"/>
        <c:majorTickMark val="none"/>
        <c:minorTickMark val="none"/>
        <c:tickLblPos val="nextTo"/>
        <c:crossAx val="1580570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412833153541456E-2"/>
          <c:y val="5.6786164003311433E-3"/>
          <c:w val="0.98258700815549982"/>
          <c:h val="0.88387972225831135"/>
        </c:manualLayout>
      </c:layout>
      <c:lineChart>
        <c:grouping val="standard"/>
        <c:varyColors val="0"/>
        <c:ser>
          <c:idx val="0"/>
          <c:order val="0"/>
          <c:tx>
            <c:strRef>
              <c:f>KPI!$C$3</c:f>
              <c:strCache>
                <c:ptCount val="1"/>
                <c:pt idx="0">
                  <c:v>Total</c:v>
                </c:pt>
              </c:strCache>
            </c:strRef>
          </c:tx>
          <c:spPr>
            <a:ln w="34925" cap="rnd">
              <a:solidFill>
                <a:schemeClr val="bg2"/>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B6B-42E3-9BA7-5350C324BD33}"/>
            </c:ext>
          </c:extLst>
        </c:ser>
        <c:dLbls>
          <c:showLegendKey val="0"/>
          <c:showVal val="0"/>
          <c:showCatName val="0"/>
          <c:showSerName val="0"/>
          <c:showPercent val="0"/>
          <c:showBubbleSize val="0"/>
        </c:dLbls>
        <c:smooth val="0"/>
        <c:axId val="1717876464"/>
        <c:axId val="1705664192"/>
      </c:lineChart>
      <c:catAx>
        <c:axId val="1717876464"/>
        <c:scaling>
          <c:orientation val="minMax"/>
        </c:scaling>
        <c:delete val="1"/>
        <c:axPos val="b"/>
        <c:numFmt formatCode="General" sourceLinked="1"/>
        <c:majorTickMark val="none"/>
        <c:minorTickMark val="none"/>
        <c:tickLblPos val="nextTo"/>
        <c:crossAx val="1705664192"/>
        <c:crosses val="autoZero"/>
        <c:auto val="1"/>
        <c:lblAlgn val="ctr"/>
        <c:lblOffset val="100"/>
        <c:noMultiLvlLbl val="0"/>
      </c:catAx>
      <c:valAx>
        <c:axId val="1705664192"/>
        <c:scaling>
          <c:orientation val="minMax"/>
        </c:scaling>
        <c:delete val="1"/>
        <c:axPos val="l"/>
        <c:numFmt formatCode="General" sourceLinked="1"/>
        <c:majorTickMark val="none"/>
        <c:minorTickMark val="none"/>
        <c:tickLblPos val="nextTo"/>
        <c:crossAx val="1717876464"/>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097046413502109E-2"/>
          <c:y val="0.10287971079086811"/>
          <c:w val="0.97584541062801933"/>
          <c:h val="0.89711934156378614"/>
        </c:manualLayout>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0F1-49B9-9419-822F72621E2E}"/>
            </c:ext>
          </c:extLst>
        </c:ser>
        <c:dLbls>
          <c:showLegendKey val="0"/>
          <c:showVal val="0"/>
          <c:showCatName val="0"/>
          <c:showSerName val="0"/>
          <c:showPercent val="0"/>
          <c:showBubbleSize val="0"/>
        </c:dLbls>
        <c:smooth val="0"/>
        <c:axId val="1582240144"/>
        <c:axId val="1582242064"/>
      </c:lineChart>
      <c:catAx>
        <c:axId val="1582240144"/>
        <c:scaling>
          <c:orientation val="minMax"/>
        </c:scaling>
        <c:delete val="1"/>
        <c:axPos val="b"/>
        <c:numFmt formatCode="General" sourceLinked="1"/>
        <c:majorTickMark val="none"/>
        <c:minorTickMark val="none"/>
        <c:tickLblPos val="nextTo"/>
        <c:crossAx val="1582242064"/>
        <c:crosses val="autoZero"/>
        <c:auto val="1"/>
        <c:lblAlgn val="ctr"/>
        <c:lblOffset val="100"/>
        <c:noMultiLvlLbl val="0"/>
      </c:catAx>
      <c:valAx>
        <c:axId val="1582242064"/>
        <c:scaling>
          <c:orientation val="minMax"/>
        </c:scaling>
        <c:delete val="1"/>
        <c:axPos val="l"/>
        <c:numFmt formatCode="General" sourceLinked="1"/>
        <c:majorTickMark val="none"/>
        <c:minorTickMark val="none"/>
        <c:tickLblPos val="nextTo"/>
        <c:crossAx val="1582240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15768864485362E-2"/>
          <c:y val="1.230584197480163E-2"/>
          <c:w val="0.97784231135514643"/>
          <c:h val="0.76952287361210925"/>
        </c:manualLayout>
      </c:layout>
      <c:lineChart>
        <c:grouping val="standard"/>
        <c:varyColors val="0"/>
        <c:ser>
          <c:idx val="0"/>
          <c:order val="0"/>
          <c:tx>
            <c:strRef>
              <c:f>KPI!$I$3</c:f>
              <c:strCache>
                <c:ptCount val="1"/>
                <c:pt idx="0">
                  <c:v>Total</c:v>
                </c:pt>
              </c:strCache>
            </c:strRef>
          </c:tx>
          <c:spPr>
            <a:ln w="28575" cap="rnd">
              <a:solidFill>
                <a:schemeClr val="bg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87C-4010-9141-33B17A9A79EE}"/>
            </c:ext>
          </c:extLst>
        </c:ser>
        <c:dLbls>
          <c:showLegendKey val="0"/>
          <c:showVal val="0"/>
          <c:showCatName val="0"/>
          <c:showSerName val="0"/>
          <c:showPercent val="0"/>
          <c:showBubbleSize val="0"/>
        </c:dLbls>
        <c:smooth val="0"/>
        <c:axId val="1587348096"/>
        <c:axId val="1587332736"/>
      </c:lineChart>
      <c:catAx>
        <c:axId val="1587348096"/>
        <c:scaling>
          <c:orientation val="minMax"/>
        </c:scaling>
        <c:delete val="1"/>
        <c:axPos val="b"/>
        <c:numFmt formatCode="General" sourceLinked="1"/>
        <c:majorTickMark val="none"/>
        <c:minorTickMark val="none"/>
        <c:tickLblPos val="nextTo"/>
        <c:crossAx val="1587332736"/>
        <c:crosses val="autoZero"/>
        <c:auto val="1"/>
        <c:lblAlgn val="ctr"/>
        <c:lblOffset val="100"/>
        <c:noMultiLvlLbl val="0"/>
      </c:catAx>
      <c:valAx>
        <c:axId val="1587332736"/>
        <c:scaling>
          <c:orientation val="minMax"/>
        </c:scaling>
        <c:delete val="1"/>
        <c:axPos val="l"/>
        <c:numFmt formatCode="General" sourceLinked="1"/>
        <c:majorTickMark val="none"/>
        <c:minorTickMark val="none"/>
        <c:tickLblPos val="nextTo"/>
        <c:crossAx val="158734809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3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412833153541456E-2"/>
          <c:y val="5.6786164003311433E-3"/>
          <c:w val="0.98258700815549982"/>
          <c:h val="0.88387972225831135"/>
        </c:manualLayout>
      </c:layout>
      <c:lineChart>
        <c:grouping val="standard"/>
        <c:varyColors val="0"/>
        <c:ser>
          <c:idx val="0"/>
          <c:order val="0"/>
          <c:tx>
            <c:strRef>
              <c:f>KPI!$C$3</c:f>
              <c:strCache>
                <c:ptCount val="1"/>
                <c:pt idx="0">
                  <c:v>Total</c:v>
                </c:pt>
              </c:strCache>
            </c:strRef>
          </c:tx>
          <c:spPr>
            <a:ln w="34925" cap="rnd">
              <a:solidFill>
                <a:schemeClr val="bg2"/>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F2C-44E3-ABB9-663BFA67AB57}"/>
            </c:ext>
          </c:extLst>
        </c:ser>
        <c:dLbls>
          <c:showLegendKey val="0"/>
          <c:showVal val="0"/>
          <c:showCatName val="0"/>
          <c:showSerName val="0"/>
          <c:showPercent val="0"/>
          <c:showBubbleSize val="0"/>
        </c:dLbls>
        <c:smooth val="0"/>
        <c:axId val="1717876464"/>
        <c:axId val="1705664192"/>
      </c:lineChart>
      <c:catAx>
        <c:axId val="1717876464"/>
        <c:scaling>
          <c:orientation val="minMax"/>
        </c:scaling>
        <c:delete val="1"/>
        <c:axPos val="b"/>
        <c:numFmt formatCode="General" sourceLinked="1"/>
        <c:majorTickMark val="none"/>
        <c:minorTickMark val="none"/>
        <c:tickLblPos val="nextTo"/>
        <c:crossAx val="1705664192"/>
        <c:crosses val="autoZero"/>
        <c:auto val="1"/>
        <c:lblAlgn val="ctr"/>
        <c:lblOffset val="100"/>
        <c:noMultiLvlLbl val="0"/>
      </c:catAx>
      <c:valAx>
        <c:axId val="1705664192"/>
        <c:scaling>
          <c:orientation val="minMax"/>
        </c:scaling>
        <c:delete val="1"/>
        <c:axPos val="l"/>
        <c:numFmt formatCode="General" sourceLinked="1"/>
        <c:majorTickMark val="none"/>
        <c:minorTickMark val="none"/>
        <c:tickLblPos val="nextTo"/>
        <c:crossAx val="1717876464"/>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2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518518518518517E-2"/>
          <c:y val="6.5579963832541652E-2"/>
          <c:w val="0.98148148148148151"/>
          <c:h val="0.92230922673168081"/>
        </c:manualLayout>
      </c:layout>
      <c:lineChart>
        <c:grouping val="standard"/>
        <c:varyColors val="0"/>
        <c:ser>
          <c:idx val="0"/>
          <c:order val="0"/>
          <c:tx>
            <c:strRef>
              <c:f>KPI!$O$3</c:f>
              <c:strCache>
                <c:ptCount val="1"/>
                <c:pt idx="0">
                  <c:v>Total</c:v>
                </c:pt>
              </c:strCache>
            </c:strRef>
          </c:tx>
          <c:spPr>
            <a:ln w="28575" cap="rnd">
              <a:solidFill>
                <a:schemeClr val="bg2"/>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BEC-4E48-872F-B8DEE7CA1194}"/>
            </c:ext>
          </c:extLst>
        </c:ser>
        <c:dLbls>
          <c:showLegendKey val="0"/>
          <c:showVal val="0"/>
          <c:showCatName val="0"/>
          <c:showSerName val="0"/>
          <c:showPercent val="0"/>
          <c:showBubbleSize val="0"/>
        </c:dLbls>
        <c:smooth val="0"/>
        <c:axId val="1580570016"/>
        <c:axId val="1580568096"/>
      </c:lineChart>
      <c:catAx>
        <c:axId val="1580570016"/>
        <c:scaling>
          <c:orientation val="minMax"/>
        </c:scaling>
        <c:delete val="1"/>
        <c:axPos val="b"/>
        <c:numFmt formatCode="General" sourceLinked="1"/>
        <c:majorTickMark val="none"/>
        <c:minorTickMark val="none"/>
        <c:tickLblPos val="nextTo"/>
        <c:crossAx val="1580568096"/>
        <c:crosses val="autoZero"/>
        <c:auto val="1"/>
        <c:lblAlgn val="ctr"/>
        <c:lblOffset val="100"/>
        <c:noMultiLvlLbl val="0"/>
      </c:catAx>
      <c:valAx>
        <c:axId val="1580568096"/>
        <c:scaling>
          <c:orientation val="minMax"/>
        </c:scaling>
        <c:delete val="1"/>
        <c:axPos val="l"/>
        <c:numFmt formatCode="0.00%" sourceLinked="1"/>
        <c:majorTickMark val="none"/>
        <c:minorTickMark val="none"/>
        <c:tickLblPos val="nextTo"/>
        <c:crossAx val="1580570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alpha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74087529225368"/>
          <c:y val="8.7413301878310534E-2"/>
          <c:w val="0.72420469066425985"/>
          <c:h val="0.81316353127370045"/>
        </c:manualLayout>
      </c:layout>
      <c:areaChart>
        <c:grouping val="standard"/>
        <c:varyColors val="0"/>
        <c:ser>
          <c:idx val="1"/>
          <c:order val="1"/>
          <c:tx>
            <c:strRef>
              <c:f>'Combo Chart'!$C$3</c:f>
              <c:strCache>
                <c:ptCount val="1"/>
                <c:pt idx="0">
                  <c:v>Sum of Profit</c:v>
                </c:pt>
              </c:strCache>
            </c:strRef>
          </c:tx>
          <c:spPr>
            <a:solidFill>
              <a:schemeClr val="accent6">
                <a:alpha val="9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792-4696-9159-02EA45770F4B}"/>
            </c:ext>
          </c:extLst>
        </c:ser>
        <c:dLbls>
          <c:showLegendKey val="0"/>
          <c:showVal val="0"/>
          <c:showCatName val="0"/>
          <c:showSerName val="0"/>
          <c:showPercent val="0"/>
          <c:showBubbleSize val="0"/>
        </c:dLbls>
        <c:axId val="1588598432"/>
        <c:axId val="1588596992"/>
      </c:areaChart>
      <c:barChart>
        <c:barDir val="col"/>
        <c:grouping val="clustered"/>
        <c:varyColors val="0"/>
        <c:ser>
          <c:idx val="0"/>
          <c:order val="0"/>
          <c:tx>
            <c:strRef>
              <c:f>'Combo Chart'!$B$3</c:f>
              <c:strCache>
                <c:ptCount val="1"/>
                <c:pt idx="0">
                  <c:v>Sum of Sales</c:v>
                </c:pt>
              </c:strCache>
            </c:strRef>
          </c:tx>
          <c:spPr>
            <a:solidFill>
              <a:schemeClr val="bg2"/>
            </a:solidFill>
            <a:ln w="0">
              <a:solidFill>
                <a:schemeClr val="accent1">
                  <a:shade val="15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792-4696-9159-02EA45770F4B}"/>
            </c:ext>
          </c:extLst>
        </c:ser>
        <c:dLbls>
          <c:showLegendKey val="0"/>
          <c:showVal val="0"/>
          <c:showCatName val="0"/>
          <c:showSerName val="0"/>
          <c:showPercent val="0"/>
          <c:showBubbleSize val="0"/>
        </c:dLbls>
        <c:gapWidth val="109"/>
        <c:overlap val="-27"/>
        <c:axId val="796333248"/>
        <c:axId val="796332768"/>
      </c:barChart>
      <c:catAx>
        <c:axId val="79633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96332768"/>
        <c:crosses val="autoZero"/>
        <c:auto val="1"/>
        <c:lblAlgn val="ctr"/>
        <c:lblOffset val="100"/>
        <c:noMultiLvlLbl val="0"/>
      </c:catAx>
      <c:valAx>
        <c:axId val="796332768"/>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96333248"/>
        <c:crosses val="autoZero"/>
        <c:crossBetween val="between"/>
      </c:valAx>
      <c:valAx>
        <c:axId val="158859699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88598432"/>
        <c:crosses val="max"/>
        <c:crossBetween val="between"/>
      </c:valAx>
      <c:catAx>
        <c:axId val="1588598432"/>
        <c:scaling>
          <c:orientation val="minMax"/>
        </c:scaling>
        <c:delete val="1"/>
        <c:axPos val="b"/>
        <c:numFmt formatCode="General" sourceLinked="1"/>
        <c:majorTickMark val="out"/>
        <c:minorTickMark val="none"/>
        <c:tickLblPos val="nextTo"/>
        <c:crossAx val="1588596992"/>
        <c:crosses val="autoZero"/>
        <c:auto val="1"/>
        <c:lblAlgn val="ctr"/>
        <c:lblOffset val="100"/>
        <c:noMultiLvlLbl val="0"/>
      </c:catAx>
      <c:spPr>
        <a:noFill/>
        <a:ln>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legendEntry>
      <c:legendEntry>
        <c:idx val="1"/>
        <c:txPr>
          <a:bodyPr rot="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en-US"/>
          </a:p>
        </c:txPr>
      </c:legendEntry>
      <c:layout>
        <c:manualLayout>
          <c:xMode val="edge"/>
          <c:yMode val="edge"/>
          <c:x val="0.32509670102220539"/>
          <c:y val="3.0835558457860759E-2"/>
          <c:w val="0.24684449311284132"/>
          <c:h val="0.184388724200277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2">
              <a:lumMod val="20000"/>
              <a:lumOff val="80000"/>
            </a:schemeClr>
          </a:solidFill>
          <a:ln w="19050">
            <a:solidFill>
              <a:schemeClr val="bg2"/>
            </a:solidFill>
          </a:ln>
          <a:effectLst>
            <a:innerShdw blurRad="63500" dist="63500" dir="5400000">
              <a:schemeClr val="tx2">
                <a:alpha val="66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noFill/>
          </a:ln>
          <a:effectLst>
            <a:innerShdw blurRad="63500" dist="63500" dir="5400000">
              <a:schemeClr val="tx2">
                <a:alpha val="66000"/>
              </a:schemeClr>
            </a:innerShdw>
          </a:effectLst>
        </c:spPr>
        <c:dLbl>
          <c:idx val="0"/>
          <c:layout>
            <c:manualLayout>
              <c:x val="0.22984872807180179"/>
              <c:y val="-7.500394141359188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595239305851887"/>
                  <c:h val="5.9895575724601843E-2"/>
                </c:manualLayout>
              </c15:layout>
            </c:ext>
          </c:extLst>
        </c:dLbl>
      </c:pivotFmt>
      <c:pivotFmt>
        <c:idx val="10"/>
        <c:spPr>
          <a:solidFill>
            <a:srgbClr val="00B050"/>
          </a:solidFill>
          <a:ln w="19050">
            <a:noFill/>
          </a:ln>
          <a:effectLst>
            <a:innerShdw blurRad="63500" dist="63500" dir="5400000">
              <a:schemeClr val="tx2">
                <a:alpha val="66000"/>
              </a:schemeClr>
            </a:innerShdw>
          </a:effectLst>
        </c:spPr>
        <c:dLbl>
          <c:idx val="0"/>
          <c:layout>
            <c:manualLayout>
              <c:x val="9.8204991067581248E-3"/>
              <c:y val="0.168424717454743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w="19050">
            <a:noFill/>
          </a:ln>
          <a:effectLst>
            <a:innerShdw blurRad="63500" dist="63500" dir="5400000">
              <a:schemeClr val="tx2">
                <a:alpha val="66000"/>
              </a:schemeClr>
            </a:innerShdw>
          </a:effectLst>
        </c:spPr>
        <c:dLbl>
          <c:idx val="0"/>
          <c:layout>
            <c:manualLayout>
              <c:x val="-6.3616480608069639E-2"/>
              <c:y val="-0.2549395186220199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17580291411304E-2"/>
          <c:y val="0.1673624678504303"/>
          <c:w val="0.63391650511344155"/>
          <c:h val="0.6407382190374914"/>
        </c:manualLayout>
      </c:layout>
      <c:doughnutChart>
        <c:varyColors val="1"/>
        <c:ser>
          <c:idx val="0"/>
          <c:order val="0"/>
          <c:tx>
            <c:strRef>
              <c:f>'Pie Chart'!$B$3</c:f>
              <c:strCache>
                <c:ptCount val="1"/>
                <c:pt idx="0">
                  <c:v>Total</c:v>
                </c:pt>
              </c:strCache>
            </c:strRef>
          </c:tx>
          <c:spPr>
            <a:solidFill>
              <a:schemeClr val="accent2">
                <a:lumMod val="20000"/>
                <a:lumOff val="80000"/>
              </a:schemeClr>
            </a:solidFill>
            <a:ln>
              <a:solidFill>
                <a:schemeClr val="bg2"/>
              </a:solidFill>
            </a:ln>
            <a:effectLst>
              <a:innerShdw blurRad="63500" dist="63500" dir="5400000">
                <a:schemeClr val="tx2">
                  <a:alpha val="66000"/>
                </a:schemeClr>
              </a:innerShdw>
            </a:effectLst>
          </c:spPr>
          <c:explosion val="1"/>
          <c:dPt>
            <c:idx val="0"/>
            <c:bubble3D val="0"/>
            <c:spPr>
              <a:solidFill>
                <a:schemeClr val="accent6"/>
              </a:solidFill>
              <a:ln w="19050">
                <a:noFill/>
              </a:ln>
              <a:effectLst>
                <a:innerShdw blurRad="63500" dist="63500" dir="5400000">
                  <a:schemeClr val="tx2">
                    <a:alpha val="66000"/>
                  </a:schemeClr>
                </a:innerShdw>
              </a:effectLst>
            </c:spPr>
            <c:extLst>
              <c:ext xmlns:c16="http://schemas.microsoft.com/office/drawing/2014/chart" uri="{C3380CC4-5D6E-409C-BE32-E72D297353CC}">
                <c16:uniqueId val="{00000001-CE1B-4666-AC27-B51937E84B63}"/>
              </c:ext>
            </c:extLst>
          </c:dPt>
          <c:dPt>
            <c:idx val="1"/>
            <c:bubble3D val="0"/>
            <c:spPr>
              <a:solidFill>
                <a:srgbClr val="00B050"/>
              </a:solidFill>
              <a:ln w="19050">
                <a:noFill/>
              </a:ln>
              <a:effectLst>
                <a:innerShdw blurRad="63500" dist="63500" dir="5400000">
                  <a:schemeClr val="tx2">
                    <a:alpha val="66000"/>
                  </a:schemeClr>
                </a:innerShdw>
              </a:effectLst>
            </c:spPr>
            <c:extLst>
              <c:ext xmlns:c16="http://schemas.microsoft.com/office/drawing/2014/chart" uri="{C3380CC4-5D6E-409C-BE32-E72D297353CC}">
                <c16:uniqueId val="{00000003-CE1B-4666-AC27-B51937E84B63}"/>
              </c:ext>
            </c:extLst>
          </c:dPt>
          <c:dPt>
            <c:idx val="2"/>
            <c:bubble3D val="0"/>
            <c:spPr>
              <a:solidFill>
                <a:schemeClr val="accent6">
                  <a:lumMod val="60000"/>
                  <a:lumOff val="40000"/>
                </a:schemeClr>
              </a:solidFill>
              <a:ln w="19050">
                <a:noFill/>
              </a:ln>
              <a:effectLst>
                <a:innerShdw blurRad="63500" dist="63500" dir="5400000">
                  <a:schemeClr val="tx2">
                    <a:alpha val="66000"/>
                  </a:schemeClr>
                </a:innerShdw>
              </a:effectLst>
            </c:spPr>
            <c:extLst>
              <c:ext xmlns:c16="http://schemas.microsoft.com/office/drawing/2014/chart" uri="{C3380CC4-5D6E-409C-BE32-E72D297353CC}">
                <c16:uniqueId val="{00000005-CE1B-4666-AC27-B51937E84B63}"/>
              </c:ext>
            </c:extLst>
          </c:dPt>
          <c:dLbls>
            <c:dLbl>
              <c:idx val="0"/>
              <c:layout>
                <c:manualLayout>
                  <c:x val="0.22984872807180179"/>
                  <c:y val="-7.500394141359188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595239305851887"/>
                      <c:h val="5.9895575724601843E-2"/>
                    </c:manualLayout>
                  </c15:layout>
                </c:ext>
                <c:ext xmlns:c16="http://schemas.microsoft.com/office/drawing/2014/chart" uri="{C3380CC4-5D6E-409C-BE32-E72D297353CC}">
                  <c16:uniqueId val="{00000001-CE1B-4666-AC27-B51937E84B63}"/>
                </c:ext>
              </c:extLst>
            </c:dLbl>
            <c:dLbl>
              <c:idx val="1"/>
              <c:layout>
                <c:manualLayout>
                  <c:x val="9.8204991067581248E-3"/>
                  <c:y val="0.168424717454743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1B-4666-AC27-B51937E84B63}"/>
                </c:ext>
              </c:extLst>
            </c:dLbl>
            <c:dLbl>
              <c:idx val="2"/>
              <c:layout>
                <c:manualLayout>
                  <c:x val="-6.3616480608069639E-2"/>
                  <c:y val="-0.2549395186220199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1B-4666-AC27-B51937E84B6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2"/>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E1B-4666-AC27-B51937E84B63}"/>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63985666842396816"/>
          <c:y val="0.68985596065387289"/>
          <c:w val="0.34072253764021299"/>
          <c:h val="0.248441209565733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699">
          <a:srgbClr val="8299AF">
            <a:lumMod val="98000"/>
          </a:srgbClr>
        </a:gs>
        <a:gs pos="96000">
          <a:schemeClr val="accent1">
            <a:lumMod val="50000"/>
          </a:schemeClr>
        </a:gs>
      </a:gsLst>
      <a:lin ang="54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lumMod val="40000"/>
                  <a:lumOff val="60000"/>
                </a:schemeClr>
              </a:gs>
              <a:gs pos="48000">
                <a:schemeClr val="accent6">
                  <a:lumMod val="60000"/>
                  <a:lumOff val="40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100000">
                  <a:schemeClr val="accent6">
                    <a:lumMod val="40000"/>
                    <a:lumOff val="60000"/>
                  </a:schemeClr>
                </a:gs>
                <a:gs pos="48000">
                  <a:schemeClr val="accent6">
                    <a:lumMod val="60000"/>
                    <a:lumOff val="40000"/>
                  </a:schemeClr>
                </a:gs>
              </a:gsLst>
              <a:lin ang="5400000" scaled="0"/>
            </a:gra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07FA-4303-ADE4-07F0B7D2963D}"/>
            </c:ext>
          </c:extLst>
        </c:ser>
        <c:dLbls>
          <c:dLblPos val="inEnd"/>
          <c:showLegendKey val="0"/>
          <c:showVal val="1"/>
          <c:showCatName val="0"/>
          <c:showSerName val="0"/>
          <c:showPercent val="0"/>
          <c:showBubbleSize val="0"/>
        </c:dLbls>
        <c:gapWidth val="85"/>
        <c:axId val="1495404608"/>
        <c:axId val="1495405088"/>
      </c:barChart>
      <c:catAx>
        <c:axId val="149540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crossAx val="1495405088"/>
        <c:crosses val="autoZero"/>
        <c:auto val="1"/>
        <c:lblAlgn val="ctr"/>
        <c:lblOffset val="100"/>
        <c:noMultiLvlLbl val="0"/>
      </c:catAx>
      <c:valAx>
        <c:axId val="1495405088"/>
        <c:scaling>
          <c:orientation val="minMax"/>
        </c:scaling>
        <c:delete val="1"/>
        <c:axPos val="b"/>
        <c:numFmt formatCode="General" sourceLinked="1"/>
        <c:majorTickMark val="none"/>
        <c:minorTickMark val="none"/>
        <c:tickLblPos val="nextTo"/>
        <c:crossAx val="1495404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3BEA245-1C81-4EE8-8AFC-90C97F54C21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012975D-0384-4B76-AE6C-199A203730B4}">
          <cx:tx>
            <cx:txData>
              <cx:f>_xlchart.v5.5</cx:f>
              <cx:v>Sales</cx:v>
            </cx:txData>
          </cx:tx>
          <cx:dataId val="0"/>
          <cx:layoutPr>
            <cx:geography cultureLanguage="en-US" cultureRegion="IN" attribution="Powered by Bing">
              <cx:geoCache provider="{E9337A44-BEBE-4D9F-B70C-5C5E7DAFC167}">
                <cx:binary>7H1pb9vI1uZfCfJ56K6NxaqL2y/QpCTvjp04TtJfCMVxuLO4b79+HtlyYvOqO75oDwbCjLqRxJaK
PKzn7OfU0b9vh3/dpnfr6s2QpXn9r9vh97dh0xT/+u23+ja8y9b1QRbdVqY235uDW5P9Zr5/j27v
fvtWrfsoD35jhIrfbsN11dwNb//n37hacGfOzO26iUx+1d5V4/u7uk2b+m/e2/nWm/W3LMoXUd1U
0W1Df3/7LknXocnWb9/c5U3UjNdjcff722efevvmt/m1/uO+b1KQ1rTfsJbbB7biQkibPLzo2zep
yYPt25Z2DmyiOCGOox9ej/e+WGdY/xKK7ulZf/tW3dU1Hun+76crn9GPN07fvrk1bd5s9i3AFv7+
9mMeNXff3nxo1s1d/fZNVBvv4QOe2TzExw/3T/3b853/n3/PfoF9mP3mCTjzTfvVW/+BzR/p+uv6
VaFhB46UgjHmPMdEyQMlCOeMsJ2YvICS3ZD8WDhD5I+zvUTkUXDemO9vPJO22dfoNSVHHWgiHEW5
eA6P4xwQKpmWXD3Ag/cfxPVBZP5bsnZjtfsqM+AW3l4C90cVTSZ/TazEAdOcMUXFAyQziaKUHkDU
bC1tea8GoQWfQvYCgnaj9GPhDJg//txLYLx1Gn03Vf6qcuQcMFtIqaneaYEo1QeSOsyhgu6yQC+j
aTc8T9fOEPL+2EuELu669bfXlBx9wG0phM3Jw+ar58qOUnkgbZsrR6ldkvNrenYj87huhsrFzV6i
cr6O8rtHlfLPnTZhH3BIDECxd6ozqQ8YlVQQZ6vuZhbol+TsxmS7bAbJ+XIvIfmjStZ5vYY3+Wqu
tDiAwVeE0y0qM1HR7EBwTW3bfpAUYj/e+8EveAlFu4H5uXKGzR/v9xKbi7v+zcldVd+Njzv0CjJD
DijXRNucPpgZ9lyROeJAOspGLPcgUnomMy+jaTc+T9fOELo42UuE4E6bav3NvB4+HO60VrZNBNvt
BhBEqnC3ueSPN30Qm5eQshuWnytnoHjv9hKUm6gKotf2zWzKlOZyG/3PVJqjDiQ0nq3J9v0ZNi+h
aDc2P1fOsLnZT7/sPKrrzf9FET2y7z/XaRwZAkbgem0NjtbPdZqC52xLBpHaypR8vPeD6LyQqN0I
PVs8A+n8w14K0ClcgfY2eUWrw5E+Yw5T0t6mamYCpOwDphzH4RQpts1r5hO8hKLd8PxcOcPm9Mte
YuOZPL+7baLbtnlk4n8uQIIe2I5Nbc636U/E/U+znw4EjCukDdgMlxdSsxuaZ4tn6HjXe4nO4i5d
9+vq7vWg4fqAQLVJ9hjjzHSbYx8IqaTgdJtlmyH0Eop2w/Nz5QybxXIvsflg2iZ8460rk0avmlTj
SIByLRjdetQw/k+FRxHEQ4IoJNceXOqZ9Xk5Xbtxmq+fofXB20u0VnCso9fM4DB1YGvbpmJrYchM
xymEpcrhgm2qPJvXzId7AUG78fmxcAbMaj+rCYd3Bu71a6bW2IEUMC5Cb+VnDgw/EEJwByK0E5gX
ELQbmB8LZ8Ac/rGXEvNpNKiSBq9negRDKKolk3+RyKEEXh0ESsBpeNBsj/d+cKtfQNBuYH4snAHz
aT9dtjPTRnW0flWbQw60grhI+ZimeW5zNIXNoQqVni0ysyzOi0jaDc6TpTN4zvZTbo6/oZfgkXNf
wZcWByh4Eoc9lmlmoQ6lyLDZmjvIFzze9UFefknIbkC2y2ZgHC/2Uokdp3DOTFQ/7swr4IGEJ7BA
wmxbBJg50EgOUKEkt39kDx7vvUXlBRT9BTA/Vs6x2U/Lf2z6VzT7sC6oy0jbEeKHWX/qNmuOjhto
OEq278/c5l9R8xeY3D/DHI89VVz5t1e2KvoA1Wct1GNlZh7JSGRpKFKcaLm5f80V2K8J+gtUHhfO
gbnYSyV2+toVNYXQRDhMO87DvtOZtVcwOYSi5PazDvq0bePX9OyG5XHdDJXTD3uByu3f9s49rXY+
++R/2ziooaY4tBjfYjOTGY38zcb4IEHw4CPPPLFZS99fk7UbotnyZ0+yH/2Cm6Lg+d0Q3b6iD8bF
AdIxHK0yD21Mm1j+qW2hRB5QtHNqZGWeW/uXUbMbi6drZyJzcb4XIvOMavTZnq+rMV3n3x736J97
Y5vyJioBUFTPEXHkgUMomtMexQSIPVVhL6FkNyo/Vz57OjzcfnrIN3dVZvLmcXv+OSRCwBGzGf6b
SQmy/hLRv5YQlPvXzNy/gJLdkPxYOEPk5npPpaSu17dhW981Tf2KuLADtPsh7+VsE5Izq++gV5PA
9qDn7PGm23Lm+oX07Ebn/PnyGUbn++krf1rXIZJjjckf9+oVBMc5EJTC9qtt1X/eTcsI8mPIbRLx
kNmc2ZqX0bQbpKdrZwh92k+E3lV3wauig7IMVyiNcfmgvWYWh96jg6oMn8Hya0J2Q/K4bgbHu/3s
PTuPbsMoWL+muKAvEMpM46jAAyCzxBh6AKDpNGRpd53sJRTtRubnyhk258d7aXA2juYXUyWvqMqQ
6ueaic1hmvvX3BWwD9A/Q2w00z5gN0vGvISi3dj8XDnD5uLLXmJzHqE/ozbN+hXBkWhz1ihcosXs
/gWF9TSa0eKAalQtcbDj8aZbR+AltOyG5cljzHA538+czKZNy7RV9LhD/9z8I5RBPyBSZVvrTmad
tJs+Z3Q0OZRt9dnMfX4JRX8FzuOzzLHZz4bNc8Qzr1oeEzh6hl4mqlE03qXOKEFHoEBLp9wcWnsW
Z/6alL/A5HHhHJL9jGk+RfWtyevode0/smBoPJfbmuTMIUMhxuEMLRp6dwPGi0jaDc6TpTN4Pu2r
B/C1WtfJaxoZtADibBl3nG3KbK7N9AEKzshBPxqhmTa7uPs1RbvB+blyhs3Fci89gI1Hc7TOCgSc
r9kIKPiBVHDA9GOP5txF2/Rwok8QZzsedN7MGXgxWX+F0rOnmkN1tJdQXd8Nr3ryiaIXkyuBoPIB
grmjhkOE8LBRxvnZBf3U+PySnN3QbJfNILn+vJeQvAujVywECIIUDXqUtLP72Caa/vAOR9vfz+rN
U0R+Rc1uQB5WzfB4t58icmGq/zNdszjGxLHzPw7UzpJnDtoyFM7TSrm1R/OI88V07cZo/lwztC68
vZSeh6darJPXDUCR6IRiQ7FsWwiYeW7QdlB8m8EC20gH7z+VopdS9XdIPT7THKfFXuJ0eZfn9Zh2
61c9pgZtpzQmCGzTBGTe4oyJHIortWkj+JGBe4rTS6najdPz1TOcLv/YS5w+3J8ZeOS9h73655kD
VNwERyoN/toDDjPdt5EnxglyPnIWnr6Unt0IPV89Q+jDfkrS+xCjj94c169bpsaBKMkUgtHtoRo9
y1Wj9mZTTHrYzEq5f8EZfypJL6VqN07PV89wer+fEes1NB7mXt3dPW7UPxcjzOxSAp402Y7cmCfg
MB+KC472dRwOvX/BHX8K0otI2o3Qk6UzeK73Mz36sVmHj7vzCsgg0EHlGtHo9jzhLJlwP2fIQXs6
kzO37ld07IbjYdUMiY97mnm7q5s3P499v5bNQbYaM9RQq0aTzf1rZnNwSk0i+4OWqG3sOtNon15K
1m6EZstnUH26+b/jHfz1GLwfswIX62a9vB8y+GQS3t+/e78DGH04W7rVPTul6wHl42+/v8W8GgY9
9WN44eYiz7TWY1Pmfyy5W9fN728tVINgtRwH4wptITRc8rdveoCHtyhBz7WNwRJyk6PYDDN6+ybf
xFG/vxXk7RvURzb/5BLHfuDrK8K4VHBB6I9hjpcmHVGk//H425/f5G12aaK8qUG/gEQXD5/bPI+N
8BoJXQysoBLhHAQedypu1+/RjbH5+P8q/UalcTDI04wVinpMOrRfSNqPfem1tVU0peuwyW97N8m4
8S9MPlLbq2xiVXoxNVzQD6kpiZWd1LXk1bC0pqES/pHyWyq9lnd27TplOhUXSYijss4qq7pM9BcN
SaJwcEfm9MITtSWbYNXUaSbPOlHWt0nQXzUicnyPMsvxRCidVYrq57iqy2BRsGn8YKlpomdTE0aF
V2qak9JlmsXTIaNVTc7ygaa2F9ekslynwtiDo7RUbXkZW37yoSp9/aVOJx56VV221KuqLi5OZV6F
/tKM+rOFAwsGtxjltBx0yqLDAn577vIxz5bcROpdUubyS+k4/cLSpv8z6kR8OdmNszLtaHtRFVaN
G3dsaFzDQ0u5jbGKw2TK0uO4TcM/ZW2Xn1nNmXGpifSt0eo2HcYLRao4crskG4/xh3/etZK/i+yI
HGnt0GUTc+0NnGT4DNflVRvnYe+RcSSLpg+6yBWFozPXtKZyU+HL0e2p3R3l1pRdtrStb4Yw849Z
NfaH0+SMV7pm44ml47Jyx4gNluv7VnQUpnH0DfxgX8VJ1/FlZ5j1LsxydTjYsjqqzUDPer/Jr8PJ
iQ4n1ZpLMwnH64YgNJ5QDTsXdsc+WSathStLxt8ZEbQLXaTGyzBp4LiL6HSaNvbYLaJWtEvK8nZp
hR1ze8sfVrzn01Eq4sF4o19Of1pjVqxUlFqHZVROxyJk0y3JmHMc1rT4MJHRv2itEuNOraDNDsVk
je+GdpIdpauhEw2Tifv4d5Mw0YXnls2KovUikjlR6ZadFnl1Ehd10OcnmV/3qVk4jV/GesUq672y
qOqJ2/Vp3U9LEvqU3D6d9vlMNG9NMVZREG5Hrf748X+uTYb/78d//vzlZlLrz5/QLPEw4vVvP4Wz
k5sacz3/0Eaj/rjWz0GjGy32Y+roTC8+DIX9C6X5t2++TKMiyIL3/tcK9dkYgp9a9WHZVqnC33dw
qItKNORJvhmE8EOpOhzDR2ykD3GiS+BwhIS+fVSq9+oWR1txPB9E4B8/lCxCdY1YHTNnbRsVYhzW
+2+ULM7DPleym5PL6N8gDHodmp+wmZK12Yg+ThN1R5hpSxcsjNJlOOXas5vm8yiTr4p0sVuYqVnm
7aC9JJa1OwxjcqJoUnikUdeqU8mJlTbJ+dCmZ50S0KqWvGBlxd2UWLnrxJ32xlYMrmrzaSV4RhZl
UHA3VKVeFdqKPC1b7TmaXRV+RxZg4tyNhUqWtHQGN6C4pxWQzotpjnuSkizipP7cpfq6tSPjloVh
nrTjr9IqyAKKunYTOnWe6ZzquOiqz1SFhTfZHXfjybaWme/cWD15H3P6tatwe2kXn1ODyY1Bw93B
OJEHD/WKhqp2WY7nkcXQLElVfpY01m5TOTl0AR4Plop5Q5aTRWc5x1WljoO8aZZ+ja3ptL8Mmoy7
U5x8Z4k1uFJiK42q6gUpcdG0wxaIJPiIR8A2EHWcoRVh4UPdux0BDV0hrGXos9ptQ2aOYlEVK5MG
6UKWEu8m4qpXbbPcrIyFr9xIt7E7MZm7wYgtKFLeLO2GTleBSa80kkrLtMYt02CyT21Rgvyes2Vb
giBeyGRBpuBjUuvB9Z1WLbTJv495aY5KXjHP9sdk0ScjC1ydBrd+alHsg75GSalZ8jwtvJrEsRdm
MQBulHIN6ZhXxbq+9pWfnJVa+l5hpdOqmMh01CvsHq9x0952jhW1ru+ZJCpHtRhhZBeFAz6gI7/K
OhV5FdHXvaKdxxL8kRH7qotAVBAn4pjD2q9o3NYLE2TDiaMbtuyKDRc1+Czaxi6imiaL0tRs6XRh
7ElfDtgmMFabZoWX2fYF+Pn7oBPu4lysctM++oq8P7Cf8FPs24PbUStf9I2qPaczWJNhl6De1YI5
xXROylrDWFef7/HOApW7XQq2ano8bxCCZRxdAfqyDN1WqvSE0OA7hBxcLfFZFYI7lQNWMRtZCMpm
/JiG+FGq+CunIASSp9yuSKKLFtuFXrnrcQLyfQk5gZn3T3qVTeehA+nQTv3ZSXBB6QBh1YKZFKTx
fjPyAkLRW/hokWRfM9OzpU+c8iRltb0UPpg2TWr/ZMw1fZ/VceGxoo/dvho7jzdFsZoyxpZVYsgi
qwS2lHSgIQjrU1Vbw2EgGT3jpR95ZTOxZeJAKMeen0V9nLt5a8BlOd4c+jw5VwyCCleBLFQXpstk
DNIlgZyQtIuuutC+uBcvHk/TEaEtWw4iVYvWqAHuQ2xckgFuEerkJAhJfjgQniw7uFmLLlHGu8fW
yvD4lp+fyc7fqBCwQF6U2uM99uaeyycnmVamqPRhHYhkOWapXkkepoveAjvfM8CGwyHiV5GY8kM+
Qo3pDvItJj0d3cPctD2HHICNhoQ1yy6m/rqIbOvIDvGok4V75S21jnzNob3s6Gs04h89Tb4HCeiD
/wu9YkGaM95oj+XUPyFVm585ERku7ME+VH381Qqi0bWcPj/zE5YsUwcS0U7EOgpsyKmZbHo2OqFe
ORJMlmc8P7NqjbvnUF9OnOHMGZQDnXI3GsShDtPaJdaAi9G+g3vLpec0hC+qCu5wyerquJe1Wjh5
pxZDlJEjYmy+tNIASjGgUG49oLOcRB/6LbsK0Xt2ONF8PCwaKJNCdJ1nl3hsvwMJfUshRU5hjjIF
DZY5KX/QTUwPbHkvtF0kO88KrGtcO7y0K7BEZYsrNsbjofThnNqN2ZidHsxUDsWqlvCpE5OSRViS
/GyQYrhoneS7Fja2ZoQE3O+11HaySDJcsqXAVeQyWYqhqRcWakdwP23EDqnlXzI6ZQtpyvRQ+eX3
0sGvszZeQugLN4igT4SVRitaVbeKWPYyt2jgmdK5yYwwy8QKL62+vXBME7u8V8HJGA1B7FppndKF
bEeyZElviJsPlmwXUzr9mdhp1rkYpCjkEgf1a8udpir+ymIzLGgRa7jnhF3bQZIuatUX8fkY1O1J
1BNAyIkf+K4fUDilMSljNzRRcxkGQvqBK2kaOKuqHrrYG5OGLIdRV/VyEmFBPVmW1knht2urMeZb
rbtbERHTugEfku+q5NYkoSWmqfag/vujJq/MSmfJoAu3skruFXEFmY9FZy0CmKIFo8o/172ZrFXK
876+SFionONcizo7asapsT6Pgei8sA269MwPNW/cqkoRdZVjUkYXdifZuAxY7lvv8xbuQ+hIJGV+
uGI7wkd4SE+Dx/uJLCipcykdRK0oMT0PHlNtsUmYqj1yonE8rKbwe5TAuPBcXbeV4WArSJ2IwOl/
f99Z0PpwX5waJ0wqsjmA8fy+ehRs1E3RHtH+XtlBBnmUfMt7C35+kXz/+7uhd+Y/n9KRmJaOoQEE
9Zvnd5v6wBLRlLdH6QgG2XgCOvGtZWDV5OG5tomM7YY+xOdP3fCnXvn/k0EAw/w/ZDt+sN5/pFUu
d1TkNvmL7cLHOACzG/TmDDTyCPcOPVI12+QKEmjoM8CMJ7Y5M4XxqmDVn3HA/TEq+OUc/Tv3h98e
ky1oeqP2JuexKa7irIj4b+IAJjec8iTZAr7FqBz0nCIScDCTGpd7lmxJM15PWUHGI9vJk3HRIvKn
Czvt+QXzB6OXSF9QDscnqrJV38hSuzAV1bFQhpLVVFY9nD94+9or6ya1F6G2peXWCSLrSt8WXeO/
66UcT7ORkoWI2oG6U6Zs6mZWXS9jOorFJFNWuBavqbV0prFoXIZgFg5HHE6HFmXmpqrH6mSMy/CC
4vsdlg401kefWRyphdQJl5UmRbzE13+UH4KkGvIjUupSLehAnPUUc5l7CTUh/DCc/OhdUuhkkbWD
v2jD/ChypujOojS47ScrOh+w5rM9mhiJASTOzsIs9WMXrhhpXaRC69Rt7YAtjdXbl1oF6SkyHvG7
yITNedfX1iH148nziS9S1zTdsFS9n6xiJ4hhHbEp3jD0rWtV8ADTe19SFz5C+NTmH1WFbaawr7gF
C8lJLoN2mTtSHDFWBkumsfMiEvSkn3R22SAZtGrklF2RKTWXcauqd6GP4gciiCQ/sR1WeLGafC/p
Q2eFHBRpvEpl57lDA7IcHdmHbpUUU+zlNvlEHac5a434XNtB84HWNbIqqvJ1umBWHBRuBlV9mFct
vxnShK3ilqvDrAjiwesm3z8XJokWIyeJh3OI07ltd/V7RxoVL6X07ROOkOs7smn5UmT0vdNdZjrN
F3UvykMRkEvRtpHxasP4BbXq9gsdi+BjlfHhXVfHtqczubRq1Xh2liBrFjbZIc+H9ESnlX+mizi/
skkjzhPBPkW9kAt4qclihA1e5WXgfxhbu1xKy86OepJ5xNDGS5I4fu+3JXnXWrWz8AfRHwfSHCYx
V0vkAXuYL2IW/oTpSa7ujH8Ua99etTKDt9H3t9TX1soI4Rs3bFL6HkweuPUwlMf1RDN3SjVfolOl
XySciYXM7SsDbvOQCTg1xA/dTJVyYYX15ymLbHcaHGsVoibl2qMClXVoe0ELe09bGp2kXWh9RtN4
cFykYfneTovifESJ8cRRdbmIrXBcVnTovFRU4QXvSvAN2LZ3Bzmyw2IMfbfNw2gRE3j5XiFbe6mo
Pbwf+8Z2uyASJjiUIhsD+lH56RCtak17Xrg2nQQcl7gPg1C97+WQysIbLa3aD4wldv/BrnHSULh2
mYT0hgrwwpLYcXQqK+JcNSr0w0+DmLLGbWmc8lWujRW5qYxG3L+LLrQa2SfNC7hIaUyrzqt8HlZL
QY1lfx40z+Pj3rCwcFMzxXiamEwiP6yMVXUfuigS/YcmidqNqxZYMb9IOJIVX5KkqaZ8MXVJ7kxu
aCNEHwupp0VXswGarY2C4EtGoyD14pBGwMcyGdizN/DXhnGiQejSaMDjq350gkUa50otS3joSXA0
Nkp8aU3eN7dwgWkiv2CPdNu5aduYk6jJOaLF3E8ajr+knxzHcJ+RAwlJ2/jXedLK0SMlao8eayrm
Q7DogG5WmJ//b6l/UQBBgo3+bQHkoZtoPsfx3lY/LH201ZiMubGsGO4DBckwAfinrcaMJnwzAA4H
oFwBm8vhdm5tNaoftoIt3sxAQUPTfYHy0VZz1Js3czYZ1zbmo6N88pi1fOZ4ofSz/flpYcTZjHt6
ZqtxpIcha+fANUFrNXfgnzwtjDjJUGZVWsdHA0SscKlOQmcx1UHZL1hX6WHZdAUxLvzTUB77DK74
cc5yrTw51W3usV7GyGNPQ5YsjW2C8shKDe0rt+jyjLgk5DW+VstWZ6MfiuPCNPTC2Kk4bkRLGcoi
cfklLSTfJMr91O3j1ErdJB16N5u0OtOhb77ktSq+FGTyK8TEGOrs9jlVZzRkYp1XHb3IdGblyK8G
UrqtYao4ZLDg1bJOrM0S7mcZYr5ovGRlo29aTnFjxJ1QHk2thvfBYOubLKLD+ypm/NhPssx3eTE4
1TsEFYk5MXZl1IlEMuRbjQEo12meJYFLw9zyaB6kkVeIcbgc04G3XtJqPEahRSWR/wkqZBw4vcbh
HXvtsGG4NMZqj3gX8o9Tr4bLnBuUGTgxSAtmNb0IWInnL5zAv4klBjt5ZRkVCLx1XNeHhZ7qb3EV
YQdyYdh1VKfFF+4jc+IOvMLHxEDNaWZsez0GWOe2AQiwaQ9q+xR3Izxg17EPpwYFKxlOrtQDnlok
uKdKePEljQmeXaf21LltT/iFFFF2mocO7EBixWeq86lb9dFwHvtRd8yNTo7zyMEax9rspxz8OHCz
IbPkAnyN3zwAmhL4UIsg8vUNazcId2M7XALSuv4sRzMOZ33hj3SBvEecLUidJtGVlTE8ghljXKWA
xYpcVafp5Nlpi33pYws0hoOV+m4/Csv2HMsJosOyyVAGQkYqJJ/gEQm+SrPJMqhoTN9Dv8VOkC7X
N2Pav2+m2l6NeSiFl/qRfzOxOr5yOqGFmw6l5RU0Y9c5LPKXIew3XJuB0ZNBtP4K3gSuNPkMfzoh
KkmgBEyEzMdwGcoePztNB25gVQ1kEbA6fKlHmx8jd9+K8xSuUekVQQ3ms1gaLvxuY5ecvmi+4UtE
+mBJmoJehH0JIXT0AIBNgSDRVTqopZvERT6e5LFOIi/RaZqhbmWD31Bb0memgH9/5MQ+P7ZQluOb
rBnojqY2mtws8Yf3nAS5j3Qtzg64Pm3rbwOclWCZT3DL4DaCT0Y9FF/aDUSKN/w4s9viC9ILuFhT
kugQozX00hF5dDh2nUaahhZfqiL2b+5ZOLIc7G9Sm1OzEfZ4w6S+7Ib3PW+xJT0LxsshgChkEzOn
IozzZMUwNe0GLevYuMYUHDmCVIFhWoeY0zSX+PW9SLRpER3C3mPzxrAF2ASKI6JR+WVyquqotIss
RKZE0mvRG//GiklnuUUdh8aNyyDz0sqBcErUPZcTU9FhGtp95/ZRhschkTiO6gGAlqiyQR4IAYNZ
HEJeJx32x68Eve5Yg6cmEzQICtz82AmNPutNqs+mUgLCJhpxBVPQeHJTS1XKa5065Jdx2QXOwkLM
AX0aTHpB0sI5knZFViSN9ZldDtYC2USrQsUgwfPyoQr61VSPbbiJliBhrMpA0MShsTJm+vD9WA/F
eRC3ehmNZYSMImQ50VDPKk8svcwossaukJk4ThKk3+IGKoMQn143dtFiBzMxvC/A6BFCo6T8khC/
PNK0Dg79JmTXDgfPyyTt/ZUK42r6UONQlTgaWqhIDnf0bEgScJSlGYBK4Xlc+2SaipPAOPaAJH6W
hqgvxtEh3KzosBUsmbyuB0pp5It1HTGoZuqP4ClEGGBwFKABa1Wn9pr0GhI+5JRel+1Ir2N77MdF
Avc9dzNiwC+0bvTS5ODSXneQiEyW9AKFD3qdZRT0xAgk/GWnN5zj0NSMJyKucHkW+PW3IDHRYRTa
4G4E0tebiX03VWTT+FQUbXXUUoeUq3ueF0xgEWnwzB4rN/zfIn1y0UadvkG7v4PnJBu11/W0bK66
0k6GFYlq6LeqbtQiDfmGH/VYK68olb6x+AQgH1RaXNMoQ2WiByvZvqra4xjet4UKreirZUEteikk
pCtNEx17bY/t5emwupc4lDHETZ83A/WG0q7C1b1mNSak8rBHHeyGRjzPb/ogGJNPds+hJ1AjB6G0
66NDETb2Wqe9XsZtmaEw1TJPBfm3PBz0cVWgruKqkmyMsx9AA+t0ohf9ZEORpfAfWk8ZVVB3CMOc
hu/YGI5HUD886xc0aOFCuGjdMMgSmkmfZnndhMjZ+kOALYl0ejXF6V1MIqSdvbSxghuY0uoob+wM
EOUEUpMgmr8wkMlqEULFGNfqmR17vKzkN5NnNyag1Yn2h5b07qj6AX4Ir65RkTw2emOIapmn19EY
FKewMeqS5g7xIbsdX1UlYvuS0uYC40zMKb4jNPA6FYQfI6e0U3fM/T9LlHssZsqzGl9d41WN4xEn
hgy4bUYzC7nMZjyuw7Y4dWJdZf4lCYXxtG4+5WW7Koq6XFn47o5LJK7dOHPe+wxDaz+NMi0s2AmT
Sf+YUpNBq6L1YfOdUouJk5YtClJkCyR0ptxz6sZG/rUUsYc6ZHZEaYkIIhKF8iyR8FWSsw4VoGha
kXboT+w4TBIP6fyxQ3GxCMfVKMfUOdJgy8pDthcBBEM6/xQNLNM7NTTOSR1rmLloKI+iAW0vbtbT
j4J25twiMn8XTYk6cZgP7qWbWmWozDJQcREixTEwN06c9rQaOnLu8IBwt7bsYZ0KE38cneyjiNEB
c5aWtbhCDJcvrabulScm1NRUx7vvyLjor6H63+yd23aduNatX2W/AK2JM1xuYJ7t6UMcx8kNzXEq
IHQAgUBIT787Wav+SrnqT+11v9KqEseeMzBBSGP08fUhzYvJ5EHhMMh2Kk5plY123Fuvy49kUUtl
Vy12IhvWtoyijhVzOHW32dh29hbXK/nW6Uzu3WxqrOOU7BpqPuZ5N+wZTcdDWpsvqNKUMe3Sr41a
7WMbW1n5XAX7kKVdEeh4fJgILmuSy2QXr2J96+bgyetSJMhmmm4z2roH4YC39Oks9r31okOdL+nN
kNNo16jpSeWz1xVjgshoNwnV32pXY4piAvEJakK7BnHDeRajf4awhQJO3k8nls/RTR86UuKiyd3C
VPxhTfq+WJXKdl7uWNFhxgImI9h9pLoqRdTpOebfYRGwCPkWuW9QfjvxMbQow4ZlKEN5DLxpPGTb
ChHaYanWJp+PMcMNm6j1Pk/1ipQedalb18UPMxVBpaUkj2zsspvecv0xWAPvBtgJV4WXpXifQez6
VaMejrgkCNxZr1IdOqr7lw7hO8K7WYC/6UTAnoKxzo6pCb0rSRQpsfKmFcui/ZzGdt/1TJwMtrJ9
9Zh4WT0FFcpPuSiXcZz2XophU9gUtAkk/vlAataWccZUicm/qVzMsRCBLTktMv42oC6xC7RvSn8g
fJut/JPtxvC1Hsmgqrqf1hdExDtE1yMiQUpkZRlhO62i5KlWmFEw849iR3ufFh4N0iOZ1vAgWm4r
gEEWN4375qadvdQvhnDu8hkTSTbi2umYPC6GcX/XxHy0G+Tl1u6R1v46F34nIn5M3bQ03zD5N/u2
C1TlMn+oam9B+ahpazcWfRPWB520HiamkSbHjM3m2WNTkGHZq4OkoLPfVuOgkYG0aofSWw/bPp4L
GmrzPKDIe3KJbYt8tGzvnHa7uSX4a5fSfRJw8tE0a4YhHqKQ5J1RMUTgh4lUALdCF83mplHi2i56
+uS1+XwRY3abMDmVWLzqD2IOyEtupmQsZuQu+syUsvTTlAwzOQmW5PrsKd8F8xGzVr4HZTcrA43V
Q+TUIHGr72qdg6Eblh5pCOiD7HOtOCb1uuvMgFKjsSSvIf6MLjykXYcKYxnwyCNFM3nENGUTkzn8
nLUCq24wdzYpM5qFzR6V6FhcFBnxfehvzq9ILHSG0RPk4y6eEYO2Y4toCyUjBCLJEmFtomrg9kx8
BzkqMP4TYlFeCmUQlueonxY/afN/kzy/LwshdY6R2AdIoGFaRs/+P6fOc1tzOmjaHeseymEl+j5c
P7nIzdNLZJ1T+0jkiEZ6GXOWFIZh8f31CWxq/vvkHUjj1pYDaCPO4p3QbtrE712gm2OMon5T1HJq
aDXnfh1sumfbINishwMNadtc9FA7uRuSqb4CLPGfMjL7V8isiCp/fVZ/c1nQ8wgGYYTtCXTE7aR/
Qi1lONdQxqNmo/EQpK9Y/Xcr7RGTAmPhpaYBIp9ZOARH3tIMn399dP990QwXY2u5tP2PEBz7Lr47
vE3ZLBeHa2I5UqHOV3bAiqMy0eGGtDZGmRT11fCJpbV38rfwW0Zg8C4AMofgLkrswlxBmG7ao94y
6EE1svs+Ad14NDLERPsPJ/zXmwgLjh9D6odDIIVP4M8nvOQN9UIv40dZL2IscrvOU9kmbEDQhM0k
VCkHIXfJOqlXETH7qDS0CtUil6f9Oj4Kqcp/OKNN8/m5fgPLD2KgCJAZ2r75WIb/fEZerDw3I244
jp2HsDHxkvVRQ5J6niDxTKjubumvCYLpG1i0EFQU8gtp+pEffLRypOU0DVsOhiv76xML/+7ENrdL
siHBJP5x738aWuB4hlGMqj0OSYMItemRe80FBPQRBE5Kw0l+GFqeRSfbI2yt1rCf2HmJguVxjpZ8
KtrF5M+EWGTL0Y+42NdIYz2KJKqJHMJ32kyIuet+i+E3rUfmBE+2J2qoJSwd1/nWAmX+9q+klAqz
Ps5uUwGkHdZHYBoo2C+dW++3OA7bkDKMLTdljBVxOiAD+vXl2LYef3+fsBVvlKBCBQkRLZP/fJ9a
31PULql3CNsYc2DQO9mes3lLdeSKs8fEn9/YIFu8DzIAMQC8rMVpWTq7DyuQIfmhCX1kJ7HzoF/z
CF/iYuH3NQWCvfshD4XBsN3ssYNKM5u5oce+gQJW0nRYml2zqPHorMDR44BBvEmYXTBCkBB8+/Fh
/6tE/4MSDYX3l0L0H9uN/kGN/us9/1agt33nIuykjQZ0ETTenPyhQIPSR7kfTxPqtNgINd622fxJ
gcZbMLpy1ItBjkI3/kOBJj6KTUBHfwdK/wMFOs7ezX9oU4D/QgICFSZ5nOm7RQykcxANwRydYp5B
MIm95TpKvRxc3a5n3qj4CAWvs2VvjP2G+Se9iVmkmgINEMxj38+kmKfBe+UpJ7csjvKrk3X4lHQd
RSY1JLJqpii9thwVRNst9ElMMT+weaEn0ST+l36osx3v0u6cBclO20l9RZEQejj0G1rQzqxjMc0D
QOyBeSWtgaaVNZTKD8ho2TmXXF7qNOQHZCmQbbS87eMAECqvReV1oj37y2Sgkgqo0NBFQ1RpmvQs
1IxFCeWxOyh7/AC9Cw/q1ACwS5M1eFi9Ob+mlJFb31Jya0PrLcXShwiRoGcc/D5oXvyc5ljl2b2/
JvNtHfhP4MP7yk/quZAqyr2CqCH8HlpEjkZscZW/SGCUYtT3ufUjRK+QJcMoXqdi5HQ+xJwM34zB
QcIxZIWimM+B2rGPyEYTVaxYIw+DWLtjPmldmchAqk2tX2o/mD/1Ga3v9NzCztBT95ZDsnnZqrsP
DcvsMUS0fk0gRD6gDEFLEgR0r+p4vpA1UV9FOK/VIoEcDQtfDqnP8DEgEQJolfy4SBMUikXzNy8P
CzrGtgzz4RLI5gRRY93NlJOCQReqpri+FWwQJy/zTpylrGpU7z5Fy6gOSi3x9yYH7zd1ml50EpkD
WgTBIyBace+71AX73OtAD9kJ0EvouvkCXb97bizNP6cqEbuOJsO5HhLzYViMesrriN46kpBbM5EV
gvkY0k+1jqabbib8Q9RHw0EgeswLo3qCCI0j+WQ8DB+cTeltgwVnb9OU88IbsvRR0sFfCqkBGdAp
XG4SQ8l9PmKsACQG79q5iL/N6zpc6yThRwQJ4SXRA0fRPKGf5yylL2po/atshvhBZNwd19auV+It
4SUwcX8c576501E/PXVuM1eIiZ+EN58GWRuI/jLOgFkPwWcAm8mtAsUIaZUPxw7rgoByPPG9idr4
jg/mErQmwnDE1O+BOZzbBr6+OSO2sCvzd8FQp68qNL9B1RSnBllpIayIT72qo32aAXS1qQyew4i9
QZweGhB7UfA5zeRTv4TuGcGDPTgiyUPfJuCPVwjs5xgQEjIeNKBHJuPHPsjTRL1O9djdp6AfeQEe
JX+jddYe5LJBy47yjxlcD+UCpndH4DG5dA1uoglDekpmnlRZxMWHNJz0V+yksoyFZpBGe3lqUNI6
90YdpMyS0iWpAOzIO/aAwhF/jGt+TFDqPieIpk8RE301DTM0CkyWn0EX0lMaC1QIaKgqBAHgnyXS
xWEi0W9uVX0Zsq4tXWuR7A8xe0lBT34Eaus9DIHoS9zQlBRIa4JKJf5w743r3vBEXdS4ZB2kpn2s
O3GAb4PcwmLPD4o/LHW9vHi16SuWhP5DR5rwiAIZmUpuyHKVZBnfQm1xJhGpDFnTA+pz627h/gwi
HDsuvujUqgHAl+Mo2KS2Ry3ANndu6tnBW7WjhbVxWo7LmuRl5pm+aGq7A30/TYXr5w3vzpePjbNR
V0CtHCo+NgrT3ER5kQ8juTSDAmEga7Lzfe+lg2Kcocjuwh3leQqsANJBPsqkhGD9icF/cuJkIrue
dHA6daz/ylGruiCnyB9ikSWnaYJmU7jG0w9Ue6xKU1nGcpheky5doTfH2T2ZEqHLQYTkumQ9KbNa
OF4EGU92cHflzzlWjStwxvbTmEX0Bsr6l9zp5IgV0ZW2m5YrMF6KoWS6m6kD7KMBKtyIORrvdVer
244Y9ezVlF8nJoZdD9l87+c9dAsUcnbxpMJPzIjgmGh8Sogk/b5du+A3lzbzrYnz4TWCoInFZXbR
C3Ag+lEH/oLSBGVIsbu8OcyuRT3VNqb0/Lq9932KSRxYKgALtX4gMy69bGNXWauH3bQG2QU7m8Vd
tfK+vQvTzmCgQS7JvQ1OHcjsDrYJ54Okq4YQ5YaPfK4PFJAocOna3bMljHYI48lQWE1A8MyeBInR
rPtE9cvVX5rgnPsN+2JUAMweuGKx+FhuKR7xy1QHwxFo2doXTI35Z5YktBLSkBdej3DIpbQ91Tqo
LKrj927uvLcBjXDOg868vWjS6c6nkp/iyKv3SdRMD9ya7GNjsnrvw53xoV0oweGQrJXWesk+bNPx
Olr1VU7OvhE3Y/pHyOugT69Rc1hRuICumoG/n7xLLEmw6EKOEDxRHDaxgMAmZ0Ixo1HygH6WI9b+
rmtg/kAgUkAS57aUYa4fVKP4sUeBh4K1TBHCu2k0QOTrTH3Px4GdFt6iDLQa74YGYmczKe6XRbKj
jufP8QgZF3MtIP0MUfNXpgF30PaV1PP3lLvPWb8+SuDCpecMsO5QidMoU4A3ij4BzRrOQ5umT6D0
g2fgyvIN1N76aazxxgX1MAx1VMFGdkYdkpL5PKhJLfrAk1W5BBppjFo4XAmMxDsa9DrawZTT3qww
EFWzWefsXmllk5cpqb/PgMizI0dpJv/s2TYY9t4CsL/uyQEVwMFBJBugRg3K6z8PmEARe+ULMDgg
aAqkvThnHiSOyXRBhSCPXfzGyjM6YKafYxurLyStm+6+Xlt+SVuIQE9z69r6wB3jULtXuMyQTzY6
7r5l7Tp5H2NVr/HObxeYEYD3sP6kkNZV0iPgbuEi2S/J9GlKG1OMK8wrxOJO6ib6tHqBOYLmTlHX
0vMVr1z3+VZlgAfxTMfoZgZQieKv18cFa7DKeOniHRGLfJQOnoE2CdIzVhDvAwrNzQ3SH7+EyGiv
S9uo64i7eXbaFPBgmteI5fY8bkrtFHnzwZcrxNl5C7dCyGQFgI3xQumJ1XuWJrYC66WPGQ+jkinU
HCdk3vD6RdCX26nqlNecXNTo01zX9XlEzfusSXMDAJuj9uAPN22d6Mo2qfoyhwmkzzW2B6oWuu80
MlUYmerdSHm/M3U0wNDQMixk9TCVMW7zcSZDUGgeiENMavIdpWuE0QMb6AoIDcLSNzhGkuwTQESZ
Tm9zlCoWf6wVCC4NKY1TwYv/JnE/bNn/lMSRbfOP/537/b/89eureP2998EPC/aPt/yew6Frdf4j
yUfitSFDf+RwGbblgXcPtC3SEx+/QwT4PYeLsWtvGoMRhpgDdj2HfvB7DofeLgF6+YKcTTat5z90
/r3XIeIkg1SEZubQIAma+/xZh+j8IYD3I/KOuechCKCddccZ/P7TT9fkb/TWv6BKOEy65Zw4GkHf
hneHcf4E95DDczs51OJZL2wVziS7E2bxxL9GKhD0vwej/qIixgmqvyF2YgUbhfx5U6J+UppwLzpY
G8L6aP0+vyPJuNwmsR+eI0dAriQC6/GvP1zo//XjQQLENpfAwTI0Qdj6Jv18yJVNsfJTrJioEsCE
Uate38B00PSYCUH1lFm+iVdoNR+g+NcsIYhqvhlbYL2SBxU3cxkvqB7D4AVNa+joeMz7FfIdvBvk
q1zpCOPclB9U3eQH40Z6EAA6S1mv8mxHXzxwxvMD90b90deJPCMmxmJQC3qtrabXqOliWYWNbA9W
EXGCUmZ3Sk/iIfAi91veUffcsmh8TofmlsyW7kzKZYk0lxxdELLbKELYULZdOD8E0yy+u9D1d1Bi
u48BofAakZrv4faRJQrjS7lhkXAL1X2lnAoO2QIGbVTWYG1YgXDqcLqkvu6v45BhXuYsfCW88Y48
MSjAjKjVKtRBsQSveY3MF0XdtykT4gZ08/qQ966dkR3DZAOVL9qTKRg/U0AThlVrO6YTjDvWNGb6
DNQlttNNK4dun8o0l6WpMc5L0vYIlUgo5Nd5TIfP3dxknwDkBI95Q/K2NGTKv6GgP4DzzjeHpwhs
zwqvo+sekTzBSpSF7VcGrRImHcjPdzCrZfDZRU1/kyJguNhZmufMOl6ymo5VEHCMvc41oLxoF9/R
0H9sV0qgRHSocMIRuZt8Mn4Wab/s+5VoVFxBKIMmScS3UYj20Mr2zY7dUDWgDi8NsFvAfi5uxW7C
xWllzW8VWKlP6GXjPYSSuhsQdzCcTKvPTolciFcx2oEs93rvQ5TQ+IR8IjouRk670FJ2Q7pm/tZM
if7KfNvxnWsc8GxP0/yMSzBVWMnelOalAR14lRzMB5bZb0CmTJGw6FJ7SJYYHKz55KFqUCOzRV7c
Fs4TaznB6Ff2QYREoaZJkQ760nljBH+tbmyZkKx7BUlZ48Xpl7Cew6rtE7tb00Q91oYHN0k73cer
MX6RwbuAoY2nZ42D5TYE441q1vLbKoBMx6Onb1kg3Ve99rbEnY2/DgBd7mgug4o5rR9VrL1S6uxR
qZzu5ti9eEj8r4Frg11g3XT1Uud2JodKIGU+l42fL3uwNg8Arj6lYd0HR4ocZ4kQtiytfZOI+YOi
Xua5B7rE1g4kQjYE8N5O3VKxRrB4lwSzZaXlKnE3meF2PfGcNFaUCE4IKWrPa9wzA/y+NMUazJMB
m+b1qpohxXZPEUq9DWrufrdmi3lKrQZS5COGqmLbjqAHagZkPAZMVeQorMuDWZD0omAbNdk+tSyI
TyKDxFGhLYHN9hMQTBUVjdDJvmHGNY8Li/HKcKBLc03UOLdFL0Zp7pvEaxCGD4ma2kuOgmhPi6k2
8edgaGe4CwkcW+3OjGsePHez8eK9WvM4/ZZuvB0w+FZ7ZwbUbh4/oEOEFOrg5xP77MUD+5Avgh5G
IjEN9yKNjwvR/DmtrTeWdRjUaAeBfhLneF1Agxu3wCARo/h5iHUYnk1Qqxt/XeNjIDyCBJRZaivw
pv5T0PZQ8MHh4NtpnQD1t7N5S+AtywoJv/geDEZ46kG1w3wbSZT8Z7CsyO7lma4garSYEdYKVdd4
2DPTX1QUTQo+39Tfw3jeIzWmchcPuS7lROBARciNHKCu8y/riK+U9uQHNxH4Q2LpzUO1LEY8rGE0
/IZSW3aDE6HNngVRfxlsLlw1Jw2HWcWa/pQRnt/xmCavXCicX8gXf19PqXjwDLSwkmUC5+YlA34W
e1p8D7KRP4dEr/ccTnxXZU70HxqBPiPF1vkdjE/PAOyjyln9Nwr8/4kCgzTZxO3/PQz8c8u1P/T8
f7/xd6Tcx16yBOQ49pR5J+ijQ0SWYyvTfGsBkW2a/b9DwW2f0wCb/mIrmh/hY/CHnB/hnwOHtJHk
Pr79H0j5AATeBYIZfoUEcWUUodAQvi9lqhEPq8jz/uilE7ou2Lb/gEVRUzBEOfCLIH4xYlluuTeA
IJnRJ6GJvRMx6TXoZw6rD1SPapgi8YDnW97zmTzHNWmAf3LVwR5jssrNXngawZGUkfXSPapSBmBw
eh34wopg9e+71YyveShuE8NvYRMCzjjUlUYlFRSdiNEpYYaaMNLvM5npVeA6liodJDwtvUJ+mDlQ
DIEpKHGXPif3iT/BWj2a1341axGzcWcjiHejpt8niIKVCBu7A6lzTcP1YFAUA9crv+dM3hp/eUQy
22LBnvfgH29n6+6jzl5Ig1ehsgplk77aQfdVr9xbrBmcOf5bnyYvyk5ozoBa+Sja8BMSsiMdMxAE
iCp2/VS7QnrZ1dfhC1v4awo2Yk8a80hGdrtdAUxCWRUx/h2cMOjVRnf7kKMyEAoDnbJJ22Ixy1MT
msdMrgiOgqQ5jTx/g60sP/htdAQ3eGFz0J/chqB7BvEQIaSMYnoONlpwZetT0tpHM0C9CuGbX/nr
qLpXsB3XtA3HpEiiaRfhA5kIfTC0vY847pUN9V7lAzijiJ0dklGs3q0oZIApN+hxoYJ2hCU5RkMh
VMrbHcQwDSFq6YEuwOTTeNu1bMXr7Fs47ix4KQ2bDWKmCQwyXuApd4916l4H5gCZ4eJnYH69hVyG
tPfQ4qL9HnK8LPbpLWPrBVbE+Jj1eVJ0FJ+wj+yzq3WN2DLhFc1DxDsTDrTQrIMDMXI3Y9yde+ue
x0jVsAKtT+gdUa1WmlKiCRIoJOyTi/ryjgfrW9a7yxLA5t61I70ylb7QlXyFO/ouNxR0pPH3NtBH
F4M4Vevy5FDlAtivMVDDYyNwjzySIfbTEK/m2V0ALWOpNLifeYgsBF6EfLciHilUILDETuQZHVfe
8tAA6FtHieCCn/10ecJy/BSt/LsgyPxJ0muAF+tTWPttwage9jyAHdMlXltCYkTVarvuvkyuqCW+
9Ep2UOTi6xBH6V5v78PnBOqeYiiGyQtoO3sE8g8K2F+vQ+ANX7oaps20a201evXyEALur/ja1LDb
R3EJL/NyVKldzqqPl9Mkkuy0Lp53x1rLd8oN4k56g90T1OrOolVTGXg8fNP+9MUuY3LjZ2AiMGp6
BCDViL4UXZWjM0OF3gvmtU57dMBqhoAnhy5S8pnJ+ln8yysfoYUBQnBAxW19jST7AoJuKdnKd2sL
D5ULaTVoO+5UtLZ+NSJlRhILAvucbWZ8NL+4crjz5WbTN1703G/GfbCV8W6Z49dV2vFNSkg/0uva
HdT6Ikst+ty4PNkLKuYKsX997+tYFw3aRqCHS/DW+z1WWSUGIAmkRMnP34dpj/uG1K+YHYahQu+l
agXYeheRdD6sAQadZenL1g5nDpQ51cv43TPjJUrY+adF52/y7Pe5LyoHAUQDBBQwLsXpe8qCdkk0
d4b1x2iB0RzAlwakvV4h9t662k/+IfF9n/ZuR8uxoIUx8gU/+2Em/inThrNwlgkqQscGj3olfXZG
rgM4M8SE/uvPtekDP2MtOBJsz9mmUxD0v39vpzdpuoZdjQYSgWaveY3ZcJuOOzSBK1G7nfoTviL7
Xx8TfZf+eswMC3iIDce2P/Hznz5dE8ocnX9qCbNf3KIysDz1Kx5sL4yOiHh5uX1e2Fou44TZ7deH
/gst8+Pzor0TGEuUxECq/fnY4DaM66BLHycxhlXXi+ze1km7TReXru/YkeTrm0GXhz0zy3LulgnP
bS5DFKDsW5vUGK7uAqUBq24Yoy+b8MpuHndBZi4mwfQNAAvtMyKM1b67lckIan55XEXzTJBWVska
XeeMe+Xa94i843743GCjQrRNw/Tw60/6N0MIDfhIACDIJ3EQvEO+Ak5zgexQHttg2kc9uSe5g79k
VP9wRX+oPu9HUOSjIWEaw4QHi96fr2huUOXADzFWc8T98OfeWx9IMIHjHQ7NvKvA+tzqZhNTFnuP
Vijiod0cYpFrvqsF8/IWqnQMAYQfrBd0VkDh1cxPXp5cw3E5tBmm+3igomyaNgE6F6wvTRzYg2iC
AQydpZeZjNOjZOvzOmLZnwManTXNUNdMNNw0kn6vaZwUEnVmKORZf1i97nvdu+esmfdObx2mhvAI
CO4Ifh/tgYT74XW7sBQEUDC7e5QCt85F+LfzzPsyxsyWqY8Y69c37G9mGOiFaBCJ/Y/TAKn5n6+j
S5GeRjDXHJ2BhwHhxIqZLR6CBLxoePz1sRBh/+UJjLceyUjtUwg2289/egLHwFKwxlaCil4eo4me
Rf9PE+aPJ+nduIDzI4ii7XdUEt4dg7aKaU6IPPb5grYydA3KqHZv20xPXWgPeqzPyNqgjwZXU+ft
LpX87K31J4AmX7NkkUUgUIJGi8rwuHRYxFtoUcVgxS26CHx3iQl3aU3ZkYeJK7o4hMgH89wNp8kO
stHHDK79IpkyEBFIZUsOw0wBcVOjX6Qa0NgvQDaYQ0WbVwD/JKDfY4khqCi7XVZ2RvpuyyzpEKD6
8EXHPgpSMHiXyKkfexm0uyh0l3+4J3/zxOJegFhDzywSwSH755sig2FTWIQ8+hyJwtIKWlKNMnoA
VvzWb3EFAHp0FbfZVcTwidfTSAo44e90h7FcMwhLiZz3pnZQ/wDBViCiX0w3hBWMqkD1luRaw6xT
znV8bWGgquIRM9EAXrBKO/tMAvOGNLugKf0ASBBRlcIHHtF4irXk2SIQK4a6HQ4hN4d8MI9NnMxF
N2J8wiO0mUwWU6C22lWihmYaxO4Zhe4F22//T+73/7cMY83YfqEpB7K3d9fINCrl2iwSDc4kxCek
H6nB6URoG1EPzT/cETQ//utzkmEVxrQGA+xmPP7zLVFRaAEYz/I4BpPc/VArsro7Q++ELQz3x/UY
ks4iQVq2kmrXIQJsOFByBIBzXydFL/OhhHardjlkVjATEwqvNvs6Mf/GW7I7ngtwrTmi/VX2YRUO
0xs6vD2uHJ080m0xxjBrQvZamy1KRY+mzpFbNcsK7TGDEuHqbtFdtte4pT/SSxetYUVjvDBHKTTx
NN4xmGWP3kS64GiYelphZvyRBAHC6NFyDWZeCSsV1UgkM7QTKSEtmyJ25mnUDYwIUQ7EZHlCY7h7
+OJQEES05qdzBZDTVtsXnsB36mUbkMO87P0IXZG2x2ha42ufmqek2RKIGJxYlgxeyRWiJYg5t6ti
6II14NUjmhGoLsYjhq6bN3m8vo0bTAVYHwAmvaUhcpZ8RSgOJPmlaxfYJqOkDHtIXFKcvaU7O6FU
McLaVWjNz0iKD6LGykKbBQMTT0di9C334y/thBafzI+vy7RUIVqhlltitG7Cv1FjD2AgvnIdvQQj
1K9/GLl/83gj1sEmatisEyOKvFsnuQ07QH1okDGlkDin5XEiWPcWpFl1jMd6i79+pNq9zv29zhHp
/XjmZav31kymUB3ehi4JFdOy2+Usr7JlDNOK6wYuviCTu3yd7ZFvPa8WyoQqgGvslEQ3QRio81sY
XtrKNVgXtWvB4GIuL10KmdbDHNNp+7yECLfIGEJyJ3Qu10azgmeIrBskhsN6adH7tuxggj+l3fyk
4c8txgD+jAwpaT5ztKudH6MYHtQeRfcdHVlYKeMuojUwWIusEr4HIra3b8nkhv0Ia0eK7ODIaHJd
sIggyZyfwgScMKJ5nf6+vv4Xlv1XnfWtn6Ue7eNvDf1js+YfvRe2lqT/M8f+pb3SR0n1b9/+zwf9
qn+bfi62YuXGX19/9KdO0HkafUzRriGDwAb/AIKXf3VXApqP7krY2wx5BEjV5KdSK4Q35C8piPmt
LSseh3/XWf0MW9oiLsUcDjIzB639HwlsW9XxjzhjOyJyF9QI4TfZDA7vK6Dc70YJP3/8W+bXGtB6
METwa5ZkWFB9i+HTZq8RLFAT+tTYCW2QdAABai29viZfGzlG0A/6ALHWOYcpbq5Y7kl1NLng0y2P
xeDZomdrPHyNmcakW3kgDbuwbNL/R9mZNdWtc2n4F7nKgzzd7nkzBwKHcOOCkOPZlmTL06/vx+F0
9xdOV1J9EyqEsG1ZlpbWet9nhcL5EbJhm/uK43/1GkW+TL57taeCmzTAdeNtgKDgfN0KCXbvNnPs
fkR4W/kAgTar7Ka+cggtV509Ft35kqwFngqrG1Dab//jkf4f2+avonhk8DYthKlrC3TN67nyUywW
sleZDOPiDyRxTaFOPR4tAWR56HR4AmzR5+N2yWWV/13ZCT7kPxz4fm7L//mMoJ5D0aC4Hq3VXC7m
130UOFTUocbO3wunXK23fev5nGfj2LVIYuppTEkW6QzVCkkeYS2yuRvZewnNHbFGehc4xZqu3LQt
sFTnhu4gWI//MEafNvuQBxavfgGXFC7z6V9Gisbus6SYZPzdLmCPvQhOH9YD+Ggfd4z2OG5Q2ENq
BN2oFtqlGAIiJGSJxLPZbXtgSeFjMdrGevj9s/vn8fzv8Pm4hjgRYEsjFOHESr761+GzbdXAzM06
MHsko7q9SxHHdnfGFq5p/+6WJkSV2XapHLt4UydLxhaLZ7Z36ksmMq8lTMWS6NK7csXUFPZdnfhp
2p5mNSq/vUmmvHSmeZu4U+d+65SqAWEB/hCN2tcVZo4eoJMddDWmVB+j8pUHVMMLUEyHiHAOZRAN
lndLNcpR03WZZkPMa2SGIHfijV3w+E5IsEIMTpWF7bLZVdXgxxo6Bf+NnFs9hnxJqzZy1SYgnxO8
YGfLzLn8OZpjVrsrn8qaZosz3eBatXUCaRJVNySYGG6HN86ENx4+eX6Bhd3Qs8k0LTbPzQZsj1iz
7PraIUXccZTPd4EMq8JsALB5XEageqikG3si7fYQFyl/8qqOjO+iIqWTQ6gGT51RpZYBAM6o5SNB
NxbecGFTNsvTbYVuuAOdMKmqqB49CKoxmJC5j4U8F4FtucMFSQ69cpJyj6CV8+3coYXN8CPGRDPF
FAIH2BRZH7XJ1kKTPNr1RqEp8d07eGQ44nHYcppTX/05HpYWZsFMOXGXOCWGs5sWT3EbfM0lJ74U
6adgLThkGl93sa2dqNN/zyFe/ejCD6bRfXH8ae6jG1GPifzS4BIuKfc2OA+hrNh2MEEw63HMu/um
nXm2u3FyFz1TB5hkO2wV092PtmT8k/GqRPbeLUjlizFfiViRJrWRZ3Z3FDZx+ltg1+WMZ1YksqHg
Hza1fm6w9loGpwLiHL1dar0+NdXIOA2uohrjeXFosor67hYxvMOTr0GA8YBmKsx8+ZgaVc5e9NKE
mAhtRHBFTuV+0HZQw2Lp4C1wGW5JEXksrSEmktVt9CCb2KrIPvqpv8nSFLjWnBN4zfmI7FMM3ilH
rXausXKfjE7b+1DjaqD6muE64CS7VYjmvyZM6pNIV8sXb1/2VmhZPad23u4mLIZgAoBCU5N1Qqge
jX8ZSfulLXkdm1EGV+jX5S5EYsvTpYkCwLpJ7Is2N7cwAECKMnP7fTRDNWDGBvX3TJoHF+rXpRZW
elkPHbzpTkw0Z8BJOLQmJgk/Rl9wKCvOAjJ/J2mfwFjAJTeLptn5SawuosWtD3PSJHrTkLXmV0dz
sxVFEx4oPHXniHrrm55acwRckLyruMQJQgOFBZFM4WPftdsHiYsGekcKiBn+R5s+jtMSvVZW43M4
MPXXMXLzve329gV1uCxHnGN5V6L3l4PuO7oPYSP/At415xDfe/G7U6fgAJDyOfeDW2T5Qc6NtXe6
ur/vBtGf16VgBxfEXHjImzCK1XjmkzBOsug5H9x4PrPXme+dKwpn3xrZ4+vPsTFuCGGjH1Hvh/hM
Ektf1LHf+jvh9MWXafDKre/X7aXf9Y4ie5u1r3bRSZSNwr7sAmedoYlPpVekw3gxaTNd22E5nKO6
xUFcepnLQTqv3h38IA1Y2YiCQU+s8W2UavyhLGvaurQ2eO26onU3cSIJKUC+MnOzCmOL5SBc2sll
LKeLwKSYdWxH5jezE7IQ1xLG3+itghZq1vICm7U+uNK4l/Bsp03h+U/+iLIXSeSNcHh9hs70uzqE
PbNJp3oIES603l6EfXMjM6G/4b0bDoXtmh55jKG2AxMhzFMfAKTxxOtgVLvx3Ko5UsMjuWXX/ZfJ
acovXTb31MX7Pn1U2aye9SRrrCaTmbaJA9FmU3B93oacdVLy4k3ZshVTNN7FbpeRuV2G4hXSCOWP
1K6fGqoSGykHB3kRNArprvAXbScXAn3PaxcF01WxOHqAfy/gRPVJv0no5bCdAfNdBZGFOKJyyvhV
WySud5GSMHn9olN3wRiAe3RVEGzjfAlPPdzJOwmYcg8wRj+6bSOPA9SMYyGH4FV7yeNYLMXjouol
Oio8LMBv6vTHzIAcsz40Bk6XPT/0OvaTDbWs+dIpU9JC2TCcg7iUR0XmxtkgzI4f46aP3zxShl8L
nbRviO+WH4YJvhsAcl+LpPCONjvFTk2qf0BZb238sRmuAN2ULwuWHBIoQF7AVi/iJpuRCxF9siLZ
RR5Z7NplcCI7BMu9a4pjSS3ssYMIw/UP7oVjN96hCLwOPlii7mJqbCdnruKHutbkCbpCoe9hyd0U
DRK1Rtj9hTZivANQrb/qKBLfvXJgcXDVPNyIueblwZNyS1bMXE46HM/5SOYHBHjUHBMoOSCgA6Iu
qnPxebHgQCZJpr/ACcoeI9btb2qJ+q9s+OmJly28Xhyrv2Orzw8VIEe45BWozR4KJTKKmRS67WgY
FanV3pVllN2lUytBGyCGO+ixUN9kbwQSP3+hrBgLc5mv1YgUmR91WVicrNk1dJmwjE5OO8EpkYu4
jYbUO6Kcsd6tBO2GfTX7YsnphlBPJHR2oZF1FF2VvjeEgMBbXVakQYCBXo2WTO9i2NU3FnnQp6rX
r/wf+JJ97jx1NRFMYcLiZoIyFpB+BhEZt9J9MRbtcLZVhtcEk6l5zN1hUMeM6ozYxpkTXsLG0tEh
tusmplwXyV07dYL0EKfgXRQvdUiHBA73m9pLmpsWB49zOVsqZKwDe+w1ckQajRycSTsY5ISqb71J
WF/CJobKHaCHafcZabX7Is2Heq/B+GSXNZLwHJBSgwx6ThLHOoZD1y33VDkQHh3X0MPexWpqq7Zk
1NoxXfObUaArWJlELhA/TTJcl5UpACAYJ/06hgtF5NaugqumHxNnNzqEiBjE/KB/QrK/RJp1hBO8
T+UEdJaVJqehD8IL353spvhKejdx4RdNyo7NhctiZ4P5yoYZb87cQLEZOt88xFimod+7aRVrMNhJ
itrBEvH0kHsk/6l8i+pLO5M0OI4BZjm038q1r8a4mEDsaWWH12HFcrprZ7UAFFjyiwJZxRZBcHnR
W/PUFbcV5oh48Rj+xp5q1PhuXZJYmaXrkzbtRREhJA/AyrnI1buW9yFa0CZRTce9IByE8ldrSRWa
UiOnZbv0k6IPUD0vD0FoKBY1ufCBwYz+eF1CaAhIy+XTyUup6e3AV2chadFCO+cyxRyxkTQXmDfu
OM1fg97tbyw/nsJtXSRQZUJUVBozRxo8OdLS78PqXIFgB160bRPHw1WcuegMCOEyq932nWU6ILsA
CO9BsbQhgZmJ5rzaspL2/EAL7WbKv7MIqSjYZ7ICNpoqZ4r3ZY3fPttLd4KKd+1YQ2AeC4wa4FdV
JF7TYXhZlix9TDP5ksbSLzYcE+qHcQyLPa0m9NFm87BZJAL9QN2HVj6zW91g9DOHIdMxWCe5AG4L
PNSgde3XD7rBWaY1/YhMlFMZ00NffwfCsBzCFqefSqeEfgnsK1tn6lapKpuNuIthhD2EvtZ6lw8R
OFcXXAVaPsg27xSKyy9SAUHcdzBbrzrwSg9GdX26NxM5P7SZmGg2qCTjc90WGK8aVR1K3JUPTWk7
+7jP2ssy8a1rt5wEyS0Q+W3a2aDjOBYhLE3oD2uoMC8TItMNevIKX2c8KFQVTtBicIrG/iz16hHE
djZtVZkWWxF0A2wop8aV04JfNOcu4Ob2M7XxB0iN+TutRiq4MfQ62mleypHUcalv2OXZ/HPAYru8
IL7gEpJ7dp0cZgxKHAPD6AnfrvNCVXM64CaMj60d14dQhsUdQDe9Heoge7ab+hFYIScpDm4HeEXF
N1TQfbvxvbb9BtteXwDtoldDoqci2uaVETg3XW4aw8RB5NBt4Rp7t+CTzMUwOvn3MvPClxIe/nPp
eOMVDSDQV0vVnr05nZ/asML3xJqG9tgDl38dJIlH3MriuE5C8R0jIAcxmmatu/bkdm/tEFk5YoA8
Z4eqObKcGx+c1bbDiYTKo1pQG6lwLJwtWC8aboEqK/zrSnbuW5ZlZCNdxEBIqCBZRtuS37ttAvSU
m2yW6DED6Aw7jvBDpYm1yvSilm3/l+TUlm1LAHr2CxsvEM4YEeJwsvoy2PWysE658t3HoBDZwQFp
azYgguSt70/Fm6GOxPbAyfPQmsTFfZP43lXnRxql4eKAQ0Baoa+mzsg3FF0TkAehCWzzoZq+w8Xi
XeGl5JxmpO+Jd3Qw/GNcDMO+KQY0lwpwMpvrBJdjCP3hBxqyITkgdOkvBTJUzrKEI/2uShSdESxV
F+nWXgb/iV5p1TdQAxN9NrxuBxVc2TdmDJ2HnlNefEh6YrhN0I9ZdRwJqi5Y/ZpxP6kMODd6UkJP
vXRWe+MhKrWoB3lkz2eUO3KvQZSC++skk4jOazXMknI4pGT3Ff0KtgXsXyB16zEWPxSIPZeYmq4j
y3MD+LS8dbFRdjtOFUm5EjoBnqHqckxazUfLdotG3AbGQzdaOir3XiuK9FBKByuaiuTQakq4uNWR
KdOQgtP2JMB1LlndmW3IhuvPu8xh34Lb3bPLz7tmmJO6vJyjhJQO2hMOYPKuGkhjooHuUhObgzZS
5c9pWmLf2Y28KuHA8u15jd4MOE+D/pASqzVnA+ao/rtT1P39fQbFD7iIr2anfEhsF1vUUSJT75ud
BqtpF2DAZclzEFbb5bQEMujSMTtPmtv/UVtU9xjHrkAKG0sgmM8+R9zsQU3M1hcLOLT10FcxaQbL
dZJJXlLssjkJ+6zjnIR5D5fwPRWJPQXHsLYW3jflINb5ZiQwxGzTQE1eLE62STEGbBEsx/2TyUgo
RFc9ASX+5iK2Z7E1aWdUeVxoeMHTYstD34CvFxBMjU2iN3NziVXEJSlPRtl1u23gd6BcHjxgiBRR
adqR5d6FbYxCq7PzcnhpMFJFqg5SRsjTMppd7Oi3kV67GacGCnAxK+aMrAjSnzjmfVjPszxkAuSm
yqmfalONsMKaSdAES46jaGNyB00bXUG7EtE+saogGTb9kMQSkJRQsdiH8+KJo4b0+CQjUz1amOMA
1yNDjDbC8O5Qlcvqd7spibKMb6Pe3rdBR6kDKFIDAWVxVf+FJKKZ99jD5EVMUejOtyGiesrkV5DC
vW3pQgsonHmu99Kr+3M/xPbRI4v8UMTTGJ6hty3hxmvkLKjTjSWI7N52t/0USdyPA07qd7ouoW8G
iAkLJ2AfNbveW+b7LrfwFaejVe2JQDkhJlic/aMORF/vKIpMb9aSTDO2g3RUzn1U5qW/G/Om+a6p
EgNZKAaOBnBIqS7SHdDJ9oQTujuZjMr9e2pNa8aFiNpttkuZpQdyt0OChdQ4UfyIJAp3RmKLtt2L
2e5OTteG36qhEiQsw8RN2y0JxZyqzxzO3Q0+Yhthlu2b/rlbRp3ycGRSZ+hxYoUN3zjupUAFFd+k
nLzrjVDE4deTNDQeAxwT7sMyoIKfdvAEFgMrUEbDjaxnqlMz7YSixo8xkVh9hpMd6/USTqkFHSJS
JwhVCn8tCbO3pRhAPaIH+GIsu+U+KRXh+kZUwsPeiTiJVkZjO/6wijUogPuaXlksw90Lh8sx+xIW
tV6jLs/NT0QwwYUWoZ+/sUQiOfBo1Hjfjl5yDY43fU+1w8hH4zKd+iQxZEaWJZ82MrfHR0yF5m7U
VcYtkNpWmMDrltU0rDPE8X58v/ZvCHfAE8azQ9Ii341emv9FZZLagl924tQI+nWpUfsPuIvaQ+82
9nOgO2cTh9Oyy3S1PAh6QswbEfnzDXUWN99hVBgQMFY4tzcxSM0BYL5uWeabBSJFmlDvjiCB4nvW
nIa3Enuse3B9/GEbsE95t8MCNbD0rnAeTKAyhHvhpavjNm3m7toz0lyl2KojwGGpRCrcV/LrOIU9
0ssex+0Guln4InSGC6gmAL9V1hrxdnQtRYdnzTPgozKJR8Q0yOl3bOjFSFpoGO+WmgzAZgmkDPbl
gMRq7T6V7xdgg2QofL87p5NdI9735N9jBwjRTbppO/b+/C1ktRguoYRobPJqiO47X/eGj/PhPNF+
hSwQdNdrr0rcyyiDYfEWW8lcbzQNAi4tK3Pf4CuVF5AbuzuPtlqYpSL3VTW9afZNF8bzNve7gnwz
ylvw9CNe9k2loz6B0pBHFeuv9iokb+7s0+ph9DGxZ3K6IXNFwzItsNRtKlk73zC8pPOmlo6+aZMY
N344+jOHgtjVbJkJKDYAs0X2tfQnPW7ZN4nqiM93madVtI5bcDt6I2loGn8mNxH6KETN2gEwbKpv
Xle3z5ruQZssb8g99rw2oI0Hpnylv6W0dkiJrSZraxF5XGuDTboj7/LSpMY664KXeqfzMgQ3Aia/
9xUqXx2WV+QFwpOV2NETGeM8ZBqkwRstVD06ftnd/aBn9wyXeJUJDNG4RmvY2HwALt4m7Lro1HlZ
A5IzRlS5gZ03HRscQtU9FbR8p0luITnthNgqzzdIYmLnspnb7FAXo/OcJfP0DD0PemBn7B1N8UoA
llVCiwqaSwlf9I8R4f7REYnz1qZD+UxbwtnfWBMD53rWs4YUgkoA55McQKZOkXlt67a/kwYa8Sbq
W9vhPVju4tSCxqQdUR/ZDyj7m6hD8xL6l2TRrKtRufqvgmTHLpo4qCja5aJnz5z2yYoq8VBknqi3
gqz+WcrG8eEij1jnvO+zIfuv96UkH6Tf2KDKetjhEE7m8JkTbVvLey26VvjobzLFKt+hPVSUsRQ1
0WzDql7UiloDApz2VsxzF8/HEd45hQWvtZF5n22TIfY4oyiZ+8ckn0b/uw/FvDwVbVT3YpsIbfcW
ZX4f/i2LVxkHL2FdW/25iJ08oBtbD4aQsBHMCEqdMtD2dDbzRBZzE1DlPAjRjNFL0NAzEVW0hCEP
Tj70MzTaxHlNTZZ0DtJ0rxQeu+E8lYTxxWGaqY/y0qBiAK4wD5jdf9jKmvGr4cLFQbjv5DiXGT60
HIZ5v0OADAl7yxxUlEHSIl1s9WXwInpHHHJvCrR+aqMxGYodzNyIc58bePlU3EA+7LB4dWMQBc7e
lp6BM2SA7znzht+CwH07toKQbLNAMFPDKVl5DitvA7A8eJMgtcF9ZOk0hOovg+HL9TfgTtAw08+C
li7TpdV3HJgvC/g1VbCd7DgKhz/UNn8trVI1RN5mUzqkMOesPo9PpVVSZVFvZ2nzo25pv8tZLPcl
xx7Pb3QnOJ5mwuhtP9i48bdZjhin+8MF/KorWS8AKB26ZLwqVAn/ZTTO/RnVSZqH7+XHBdTME+Zf
DQadGWe11MX+X0pFOBQeHuCVJhismEUK+L+WI7FoWNgSPOs9sPRah0xheFAHhDHXc+eN7olzS9z1
/fn3ldBfh/rn50KaZyP0kSpH/3LSSDO3YWt50Ts+v4q0HGiOqnvOBEczaGzUgPLbJsnWuZ5lrYsw
7fcf/6tsef349RmvdCJ0k+6/Zcv+kFv2lHnvcFpD5QFItQP/FckBL2S7IKi8ycnxO/gn1Wweyg5a
OsRZGr4yKL+/kl8fOVfig5GMoJORcGM0Pvdeo7Ma1gW0/N+TeGl8fWyVrMHPYExeF5kZSCtP5fcf
+e+bjygiC/ri2jHW+M8ESaC+CcZqW7+LYEQPcZidYHFK3KEjxah9HiWU46Ap0UOJ4It35qW18SeA
t8xxBY9/mAjOJ80HAxDjqPopafAQnnzW5aUx5N5Y9tZblmvOSCdW01U6UE9t1rV4mgqxCGR3ZM7l
ZqJrCFdFG+3MPNQywPRBl0HdPMRQrjicUwHX7j383qZ7+/2YrWX5/y3bixA5KeuBLXw6/9Jd7DPE
DRgzGWm1TG8TBUgmgW1Km8GyqbhQmp60xxlQuuVaribN2q5fcqyd/9/BotsYPEQPTg/67H+z5Kjk
dhDcgvatqeiUg14dnQdF6GG2OUdfeomPQobjsi5fa+zsaE+0hNLsnyKrsEiWKjql/tTIzBn/CxN0
NVyKqaTa8icBxuc5Ros2LwjxV6CTQyT3WeYApYYqcLN4b9BzAmr963mtMlQU+lziMlczOjbA3jVk
AzhAqm5nFIvLbD2MUibnLqYMneKX43SB6Iz4j44OkP8SDFO0rK/ugzpOCZtcL57Yrei4NTvNhb3E
NN+gepqQjvnDa/pJUcJKBYUSTUlgO54fgCVFNfWfMmtmZqOGZpAvIWVIKtnSpqKP3i8xxJxbAGur
/oF44ufqST6OfzM/lxPpJGutexp7L1AHM3p/fqHF+uH/OTvZZJFt+RAd2DRYSD5tXFQEO04JrXyR
mreIyhlZTXHtOpk3X3qdmRmOmGTa8lQTDczhxmR6VBkKaFhg96laEutEhIa4Uq+p6JsoD1Yp1SQG
+ryCEvTXx9N2pLTIt6/prXupi3J5WqqgpK5jV9Uq74F/b/GAWhwhfNMDBY2UuZ4mnp3nExYh31zs
lMYBktxEdyDrvj47sNI5Uiz18+OB/Fpou6EH4c+B9uLYXHluNauKqpd0M3uduqBB8x0P2hk4c9Fr
+0rrkno4fUK0S6ScJvV0SsEWpd+aqEnEE0d6h0kWQtUu/h5Q3yDm+v3a8HkJZ/RD0luEDEgbcZl+
mhpEkZjTqH29IODuOD9Mrh1y6Bvboq3O2ItGForff+Ln1QhspUAxzb69clH/9YmdtrtsrL3xm8fh
nMk4GrEufy4aJjbvgFYNwQvFS/Il1GRM36XX4YdE4/eXsQr/fpl3Ho5fIpLA9THsCooiv74Ui0f5
gPpO/VSLpu7p7tsa3/pBskmxGmUcdR3oYGGb3w2I91lxZEYLJcyyvTvQcoluzBUpIjdVl1USBSjV
dRXNwPOdYLiHnmXTH8hfJnr+EGlnm4JS6lrRTwJnfdmJfIf7dsiILs5JUfbrmz8AOrl12e8hc3ul
9qbh+Ps7dj6ta5HHBkW4wV1ztx7qyV/vuAySrBlVFz4OprGR+1HUcJH7Dcs6byHZCnHKnJFKDZmF
eM3Fpv1PDSC+9HVKw15HZ/SQAMbnel2Vo5k55ZIjEkukQrLvHBS9zgm9F38ueeuSsV7Vhw597ng7
Q0fxGv3+ltxfhfECHXSEUA4ZnM8TBFX6SZGm0CstbdG42Cwyj3erl+l6AbRLpA3bP+8xjrOZa4NY
ur7irJXrkqKlYqOxMgfBowO4iW+1quzK1wp0O57eERUVVQDM+7gV1MRP5Zm33iJcraA7lFaovYOM
9OB1tPFpJLf7h1v7FGVya3gLBNYCeIA+DOFPt9ZTYAkr086PHmdShr/XiqkFKThvv/d2BAoDHhzu
5KfQbdb9sbZahwcyBXWVzvulDpw+PWCVNeMjUapmOKicecw+b1hYTZrcipliYqzkuroZls1TTh9w
lrWeiIQPzPvE5m+oUR2GAqkMQ9H3IenWtdFTwSuxujf428f4rEthCUbpfyTA/4de9NM7GhEuEF2F
uJAQ6Nr/CnWdcQH5HSjr6wA8hdXhI7ylB/E0lFs0uJx3/rD5u5+2o/UjsVnYrs22hE7ts0TVLlpC
SDmFXzvjMEMoYfRMKPZ+xkcUUrQ+nbEtqumboPJQv50qeGiELCx6jBLEjKq/C/H7JAX1DxGxGPBC
DveUyPkp0n28+HRtYKP657GhY28YyqmKGt4V3qL1caTltD4Ikv3rgTaeC+R5NkkHrsRfe/s8lQGV
1z+pc2Gx/7omcvPrJsAi4TiCKOjziYpwsEMwQ12YRHpA+y5sP8jwkxGfxA3KK6HBCmU6kBEucDcu
EN4DxVMXdmW8yd/Q4klZlzqtLXFNvjb0SDuikPiOWMk+jYlZu3WG6P3fRVEt+r6Gf6NfRwpY460Y
HJtsZFQ0Mf4L/C6iw0E0+mRuQYrTmHYT1HZN23lbO/GOFH7sbIupNzhy8WyqhR7ZzaCRpKVTOfAy
DIse52ozWX4hikPs0trrIaj6WVC6mhwzmqOMx8xJiN8SCG99hqyy2oZLNS4LAmCmoiQNMZO2pAZV
BIchDlOKjrU1LV/HoHXzJyOqlGqE6F1nO3M+becNDpMu3sW5O5a0TqjSE8fkfgdgFvdBEje2fXRG
WuMd8BZGmb2XULLE4+wPaWk9xqRipq8T2tj+2ur6xrpnxwjNu4/jWT8u4ZA2LfKk1sm6L/G0VOUx
ydGBHxYETXW7icvWc7NtSD1NRW9OTSH9HWBgO0yQR8nh/YhNP47UWKuxcwrSzI3yox3nAB9LdlJT
nLxBK2iV5ZESG9Xh7EcWNR4OkO3keJEW14vXDkxpVFKdzDCP231g75tGSBme6U2RZ9VV408lgt1i
SHFGXY0+LYryQ4K80/j3SUPt5bxWN1cczYQzBRnCsKz1pqqL8jFGYCMCslZZoknankc6UGSYYfKa
3YZyODUacH0yN/5zaxkKRGcmx2gl25FMK0psI4m6Yiza9OAKbis3DPnSf3zTynM6Km3s2BN8HHUb
od4Wo2IXW22gqTCenMmyQvCEhV+a8Igy2YGu5+OwZl9EvZtzO6kHXMh7nZIZMvG28LPYT2/nUY4y
vMNZT67uEJae5cpzaeY4Gm4DtHJ5vFFxvEbVocZiXD7RPDCxFqoXVcdIWbNiyb5m1VaZf2l5iQ6r
K1qmwfa9o0MHhYU9mtyxS/f/LRH23PWS5oHMpbunTc6cqx3o60LD+O8RNjbPbkq1iR5ZRRVTeEkj
ReMuzsGMrBuZnB1kS51q/SVcPyHLBlTSGtOLrOPut0CKGxoNF9m4jphX9SVf2g7az0NTh+uSL2h+
G4XbeOxbJsBCvS449jRc4ufkx61myC0ZPlWsKSP2ki7h06rM4ZDZkBHnuThSZK7/l1NN6zg3Ii5I
3lnG0jwKq0GSJX6gFok5cdBQkUhrO0bOHKptHmW+sXiCwijz1BeNyRvGy8qWFu0V3LnpOirC9ZJz
nrREHMPM4hM8/km9waNeJ1ig6YuGEHq2+B62t3VohsHhR9liIzVyDUPT8bHbf+5Ha89Tb1gTMr7n
oz0OHiCZJ7G3FWNMAmgjQ3TuNFn+mD3J0q3Z17Cw1pujBP5zMAyzRm//iXFjf1l1567X+SVE0Fxb
D/8MtfXx4/89yB8/R6YAQknoIiELt06DauMNr5LM9TFvvJmbVi4tPiv0FlR+7AcO4Gkbb/yPB9Uu
JGfJlPYzWuIzFbSZpKxTooEKbuPatIzS4NYVP+JKcmyaZL+X0MaqtOc16E1rH6HzlmSrrSh3/BzB
FgoMd6g+7ilzc85o2DebYHROJKvX07n98Wg/pgcKzYrxoV8l/2Pvh9V68xNNc5indAxbPyYTWcA3
5xY1Vfa4WDniIXTcNGljeD8m0gLylKvkJtff4uSa0iBns9BjdtHJbL30jwGF2rrwl7byWhHuLYCr
ZXEmJRtO8piuGS17P+ZU7oarD5G97Eaebz4gTX9zgrRh+iCtqNeb1zSrCm47XBrrL3SH9Qsgr4gv
1doRbe2E6q/X38B6ysZHU6VVmh+aFCPCQ6Y8B9xz2c2h0196H3MlL7q4D4//DDkaDM3lTB9qfHaA
lg8vZF6yzw8OCkb7kcitiIadVBbdMLZ2lyZ8OK3FUCmgVJHkNisSBqRsPvToYUt5C0cG+yvfK2cT
4MosCRan+WJtZz61JzDjdk3DxVhU9bBJOljNZ4Tihp/P0G3whaDRr27A4PPnjCsiePHt0SFVpHA9
VTcD2guSArSd4NOdjIz9UwCpkFNAMi/r3EdfEqz5e4+KB0p0nVUGin/NFlvvJ6uhZkVph61q+obK
v2C9wXPRluXpH+MNxcBMFweTVZx3v8+iE553kjSHR2Lv/XxnVAtDnceOMDNZnrwsasf+EQVpNgYn
5DvrrU9x2jFE9IpdSu4I3EIHrG2xVyF/TzGNf3Mmuc4a8lXrFP/In0ZdOfK/HeOu99vnYJEw3TDB
+XmVkwq18M4u5JVjqEFNDI0hn4P62qMYx08EKDWY1INvOjJqH0mWxaE3VXIwDRYO95wmauF3LB+p
t4RjOVlD5a/c2iMuCo6+dc3ZCah1RWLCv6QOur5PvRhz7EppGfUslV6QUK+76SjlMMyc9dbBM2AH
GV+X1u24loqKGiGFp7niLr+NhGeA2kec2hBvYq9Yk5TYQ1h+wjLxAoQJpLHmZD8lBSr8QzBKv+p2
pC6cQKCP54D7IlIQVUiB2Kt5+AtcSe4Kfdu6bdR+so456giHyfcxkvS0JBPt5XaOQYV6S52EX8rF
jNaDJpgmq7Ag5QleWG+ZX9YIkWU+FsJe7wGTBgT5A8fLNUtFG7k1m4uBqB3lCy0bM+W8wc0Jqpsg
UHJGM+aixbD+Rh5cTAlFpNir/E1Xkf/G61uB7XwiIzmW/Vc7VUWa4ueYvWy6H0NiG/UeD/mgsBsB
VNR4ODAM1fHWcpeufFqEAee2MewO6Gp6GgQSU4ahj17XMMvrIna3A99EmYP/Gw/ftPvnTj6e5X+x
dybLcSNbtv2VsppDhh6OQQ0eEC0ZDDaiSFETGJVSom8cPfD1bzmpzJKoKqlynteu3bS8IoUIdO7n
nL3Xlg1qbwe1PxkRfK0XT88305GPwpK7jt2/enjTrlQ/gXaUcxZlL84hx9A1fgKJm/rByKI7QZos
5kv180XU8CjH7Baj89ovRrNFyKbGfXwq9SffbtlvZiIyjvij1364ep1qcdjOC6bdwDBbXdwMCdTm
GoZVRffcXtbIN4+TJKmDeb22qnZgh6OOf4AA522B9Yb729aZP5zpW6pPDqaQX4UQqA7ktD5LGgNT
LvZrxVal2eopOTgijdv89YWFzlf9zVIYqhmtFVI1IbvWbW17U8YE9wFywlClvR9eJ1n9hN9xvEjN
WG3jEnvmGN5YqI81vDxwWp2zjiDcfnHrNKYyZBJ9NKt70otAbqeBk3RMG7dJVihD1esJoQ+sXnq5
cJULy+4MLbtMTAtA9W8aX28Keno5vB+4g9FBMKv7qa2c9C6b07wx3yd17fKpvTieeRomMrfPUrPV
EwQoTT1dYyrVZ/91La36qN/1WdXhGc+hzfTJP+X4b/qs2Ehqbeo8WlWvr8aMHrA6/0x3ivOvD/Wm
0cTTpGOE4Fi0rPhfV5X132E9JqICEcUY1V/3iJ7DmQllE9n2NSRkdcf7RPLyjyHNuMI1ckWek28v
x19/lh9bCI6uc/8Ig5mk61kWt5/542eJRsukfZvF79Xk1P2UOobaj6MpIGBlrdk6/+48/3xALJI0
DlzhkwtKHtaPB8yTVjeKUo/uXoV2cc6Kf/Re7ITfnuxff0FDte3++8Kqb0jvVkX0mMI0GEe9OeBc
ZDahcYV79+2NMaGL5yZaEKs7zm62O4EDh4C59naY0K9vyoHwjG+2Ug1cM+vRbz7Rj3c6n4hSSvgs
XrhRmM2/HYstvq5N3mLJO2z76qGa2NfxjM8D2hO5S8WYcgkYSC88mb7F4sDWQkvUB0GkIAfSiCWV
/c7BteKwlPNqASWH64Yf5/mIyBMGh2HJcHqdZzWvr9lff4m3l5ELZ+vg+JmYwOMQb+FQrLuyN2fy
jhKy6jmd68tGqOmcarhdNEFe6D8/nqNzIdV/oJi9ac56pMdwgfXh/G3Zm+MEvbJe82aFrtyl8T9q
rTkA6tEJ0Fnkxc2j+tPrwMJOYVRjmrHcKKspm2R1Nby84LmoOqne47/+gj++f+jP+oyfbJ5AnPs2
Hc03/UzEonPark5+gLbQ5kSBlqVnfXJhxf32Efz5UFw6RAiusKn0QYT/+AiWkVkuQ+zGh9etyOjQ
HeE+MqFWfBuB/0tz+A0137TQfX53A/zEczh/nf7j8Fw2CAvarz/wHF5/8y9gqv6O5+u/waevNAdN
0RwcFBZCB1oKjEqBHv7CpTrvKGENx4cEwUiCmdXfRAdIqi57DIWSg6qmiDn/hOjw010EkoqbFU0h
r1jB+/zHu8gmWTGWwlsPeeUkobUCXQPH+fDdSflth5unQB0Enh+LMt+TUuPHg/T1qNFnEDD5cxbj
2euQZIIkJgnC7re/PtSPq/LroWxOi8cmhPXi7UpYl+QNZ1jYDvOIATZFq3hpYsQg1LgpEU+m/aE0
Wg0KjWOTQEHU0K8P/9PpFOx8eAsgR2A5Nt4Ooc1iFc7EvueQVdO9WXqPAp3orw+hVrrvVkKQBBzC
UYBEnetGJf/jyWxbbRn0yJAHx5juZ8d66HwDGYZpIEtdJXfpr2YTvFB+PpxtUsWBd/aI8HkbCmDF
0nZnv+sONh2EizgvoXPVvlbiaotKgLH2B5tpPgLlWPZ6gP0lw29d+KQOk6xOiHpXR2ngmTF4giQT
+XGYPJ9QrHr0ZTgXBeECXedn8Mek0dBqSCg3qTiOZlZan81s2scYsf+sbMwsgdKBP1APNugy/aHc
5FplnROYHhsrgX+DUnF+WLKoPaVuDIIchkmbbBC2l/cujerHdPHoIZetdYtE2Ll2+iq/c8kqDka7
LeHS9vF5GCuMp6UfbWoxIGPRHQrdYV2PuYivBhQaO6ss/7S94q5O7T/cVdxidi/Difb0RaPPn2IV
f0DJ5G41KCRBaWXrJm9WuSdrG9FgZWwQx05f28SHcZAl183iaqBe63Zrm+WwnerJPc8z3mlfc6ML
M7YePOKXLnBtg1LrvAa3y/jVcjX/nulKulmMLDvTjYjvGdwUIVVxqPsjVIJaUUoRAR5IIYu2GUKq
q6pzQgKDoUGJZbp0Yt3NtxO4+SWMpyX2j73IBuJHa8+/lx6a5UQQcmaKlNBxPcv0ywqZhLGrZrxl
H+zK0x6TfGyvq9rg7xHzbN7XRj5eghcfDpA2O/BpbV9yVZ3kMiple1UXhAFhDct3tFG5RTAq3cga
5yPpQsZ2XAZzNzJCeUCSST7bKIHGJKk5PA2pLqGd6gsML6Rv96Du1i1GJiP4302zzVq1N2XbnSJ/
sV6Ns/Zg5Qf2X8aVMVvuoay4F17cs0NfIbQtrSeSa5wFKO0Qgwqw5gOkPv+WNmO216ymvXqx0g7k
dZvINa7e2mlrF8ZHQMMyDhi0Qob/21MLIMS9Sb1uh2GrLumVeojSjfhTNuTJkV97nMf4AiOD3MzN
dNss+YeMMK8A0Ja2t8tqvOw7lzElLk6ky/F0S9CasTdpORwMFHmY2XtyK5tOXi64K7DPQUu4LhfW
De5o9g4BVk/91ork8owJSQ8LHprTGGfaZU+O5N6aMW+4BU31TVZW+S6PpLeRuuRocY6VDQOXZilk
T7SLmmRB9y2iJwEUC0t/7O/p9E+XM/FVoVdj1XXJuN53IzkIZU7OFXEJBGBEuNlLQpsC4oOmi9VM
jNOMymwXZa7/UNc12Iw8pa3kJc9WZD36xgpque/1u3Re9IM5Wp+IJDkhH47fE8NNaiQlZWCl5MKj
Iw7HiMCh1dbAH09jvqHQTkJ3zRgvyeY2k6DjK7l+SWPRiSDR8yUQUTweIy0etoam387LsAMEGB8y
DW9RDWpvv+b8tTF7+A+tgf6J19Ok0Zps6x1Eauu5GwslfEF538072cTWveM0PraNvK2OlTd2N4PW
WM+8t8WRfF786QZe/RlD6TZJBq6QYzfrOSry3gysqFk+1IYoTryQ1qMx+ygwTOepraeOXicWdULI
6pAOKIQGPTnFWMUTFoCgRDMDzDfG/1KURnXuSnEsRvNDXiY0SSOjCmPRXtit0DbrqkWbKNfEVRzl
XyM81uGKtdKj6fM86HbzORus8bqxsWEHxISLDa8E9zpdsvkEXag4uqXZHiwGB5t6WqePLwQDdkMc
WfezBdajywMUaIQM/ulnWvFoTFK/j7zVviXCEstUwXiNUhEbAC0AEtiLpN+S5tHxnLjzFxqB0Jfh
pnGaqzBvvezBSRxgtX5aF6FsiyE07NkOaZo520JIUk5Xzz4VVjrJwGrW8brshHZAXQBFXXp/eIYF
SkDFfG8woGZHkQnvvuiAE1ROiofbtMGJjkt6MHNyNwzXT+gp1vVlPQ/Owekd5xqQTn5ItDj+JJxt
GafLviCVbNONyfzB4M21QSgpdpyk4t4SsRE6uqF4E31uvrclRq6pLB/7Jbc/zaObnN3WXR87rJyU
OBPI+aZtz4PR9Lu8zLjzFi87AEpHHOVyk7F4/lnlHWkcyDZ2bhx1R9bH6TiiaAiUp9xzL8EM4QDe
mEU3vO4r/t3k/26TbyCE+G5X9NMm/yoFKMR/myb9YYv/+nt/BWSJd7QlEBSYFtU0Gz/+ym/bfN8g
/1ht4ZU66+9krL/385b+zqAfBKGNO4c+nCP+yX4etf6bDRubbGBv9CWQlaga9M1mG6KodPKmy49l
Vq9XhJOuO83sIPysJcmnTp/oh17SIApMtDPEA0luVrJUzeoEXnz5sEYDEg8M2mYMiw1uAasVkeOk
AJnzTZvaxF3i2X1am7xdTSxzREheRqm3DBTUjbm1jH69QkdA3qxPBDE4FuSrpNhV41cvE9YQyjQF
VJMwpwky2jx3yutAGEE078U0zTd0UNddYyULXAU7uqgdFSDlVnN14mM6VRAhQ3q2EK7u0E7nm0ql
MSzDkhmBm9ha1RyK18AWIyKo4UK8JLksoOy9L8ArYnc3+Z5mPugjc/ttCWyRGJg80ZynRPcXCCj+
hF39su6tXFiBUnZNN9L0hoQ+pphi9lpaInZ1vhjx3cQWaqcXsB9t2JelLnYmfjJ9oyXsf46GrX4y
NhKfJBsYdNXeVQE3uGdS/CIvuTf4OMjAMSZBWGRo5K4Rk1daupEOnlFW8edyJQR1VHGo9UsyKihL
qbyLUnxch7nXtpD45u1USW8/kJ7S829BrRO26mRyPHsiI4E1V2GshYplXQli3EwqqrUtbknWJre3
LYl37kSxx8bctCrfdVRRr8y5d9KWzY1MiIF1XhJhe96Satcd3Y7uMn/IVXSsrkJkidiibHQGKAm4
Kb+qdeBOdCQpMXKXGyBQwLGYiLO99K2nzFGAE/wCm9RjtcTj1V/Y5NmaKtg2URG3I840Ii5JqA5R
8e01Y3IvAA4cZ3+59yp8/Ni0/e6zUxvRXZkn3mZWcbp5TLCuPvXlpacXHY4ZTEaJCuCtVRSv1Ixk
z4bN/8ONVVJvq0J7RxXfG48Gm9y5WfSzD1cWwlBmaBdV4vJbiwoARgeCj0iiPwPfc59pjfnkujGJ
wSbZwSkquwdXxQlTGtm7qIjsI/XRiCWV2OGW/OEo6sTzisZt6zdI9MEME1SMemWbrYSjQRy1g7yZ
LseXWGMVcIxqzSqR2EQMN2ICkGvfcK+i2jOeZmZe+BYrKAgmOAQ4YgXIkoVMEZtAZZw98bU1EbKc
47i+nFTwcqEimMuYMOZGxTIPY5N9lFWSPXFFi/08E9881GtxGKqqOecq3LmJVc5zpCKf09Zab6TT
j6dSBUKXaUM2dNQIjwTznnk1u0JeK9acXglGLLc+MdTQRXgkDsXcRlrQiBRGmRtb14MYuhPs1PRx
7lRKNaNsHQLFmF71SS7vh3yY3qdsnC+sPAaqPBN2XavY63Z0+8veodSkpUo2uv6SkG1gI8BQTGx2
w3hx36NX3uDAFrtWEq/tjARtIwFeHgm7JXzb145V3pTHnlzuQgV0R1CamR45MxkT8dEkxXtxdFh8
5HrTixi+4C1nV6ZCv/WY+O/KaQgCN7pxT2qStzMTfQaYQWB48xIdLifgOwCvQ7eyp9usduQ5UWHj
oKeoMVUA+aCiyJ3IGG85IdE1DJ7hcVWR5dSJAP46yLu1CjSfXqLN7YzoBuQK+Qd0D8Wey87Tok1y
53t588XS3H6/otfugjnS8RS6s00Z1aLEM1Su+qgi1jNzJPC1c8w/2WirSFAVxr6oWHbkYfdEiY1X
SVTe4PHzibwhxF2h/fYoNSSTbJXxjrlNvyISTL/y+9w/a3Vp3i7zyObY6Bb/hDar2Pukxhcv+fGG
ipIfhtjerLbPvB1y8nyEbxhfNAhWN7FwqXoHq7oaJJkqKqReqLh6zSXJxJS28d4ll9sMMd5FYSdd
oP8vafeTJggnHmCTH5j/ys/4ZLezTjY6a4m/JZfQpHwa02PROSRQ22l6b7RZdxd7PUE+KmlaGyRx
y4SWyQ8d0ajn2fHWq7FrtOeG4GVWNGO6K9IaNgNPj3eqpmn5smg1bpU8JgilqpzpQovLkaBrYzyP
GErIhDCrnUilfJgw2N6gpo02iz2ue9x1yS0rW/Pk+kP9WfSV9ydxdASeIV+MwW7GX6CQZVs7XX3K
v2Y30Vu4hJjjbDwopbBRVbiajyjxKAyydgO9K8ZndDBGEY4mmDLqGS27KBJbPkRMRre11xC25ZRp
FDpultMcMZj1AEx5REHvulvwC+VnK47FvpLQXgYm25ejqDTiidf2iBz74NOHI+bNZH0LCrsvzr2t
+9eZKLur3FgIVBddfSFrsuiiXoOzY+fOeSqY/2pjNTwi6gUY1PhjF3Y2pnjmptNw28QdaAHNX77q
1lAQQ8tEswp8zvFlMfUaYkvHfZLs6vdzrtU2gistq9RLuyEpeI2iLXLf+trLaemkOnEVkBNINxPF
YgRZ5Ii919cv98SUWqHpwy0rjaQm2sETz7mOb50R/LMNVuhKiyvnvYghsaG2tE4TRndeg4t5A7lI
p7AjGIkLeCELy9ivPRXkAqXSz6R5NYg+I329VvkTVX1TI8P54Il+hPMFy1DK2tlrLuNd5nrWVrgs
jkVOew/XX3NcGBffYg20/+hxm/eB0TeEo02j/95wsgYcbkdoZtIa906UJXZYao19Q7GtUDvj7N8W
ceXtp4RFdtKtE+Cficte2vqV1I2rng7chd+bAkWQJr8mQ2r2BLdN/iHqpXfwAH2GXdFhtYqW7qZZ
i+aG2Dp6kIlpHmbMkeHqpFo4IRlaEWC03iN7AfN+tijgGCtb3p+i1IanshbOLsqbj44s0BRl/q1l
tl3G99N79h2T6A4mr7w4yPDgXkxNq4H+Mbs0xBCFRNUj/uiPtGlhYXcYfCBRzRsyN6bLheYZt6bd
IdjLnRvCgfOdkbJYD8QuZrtJUPVtLPBmGUkM9nC24kFuOtk+VDokX6KibNS5q27vWe/IX7aHHAy3
tuw0mAAHsy7ENYylmVXBS5/YoLkdkmKS7eQSHYYmi8I4yX0TgUdLjiR9QCPkzi5uproZkxA1Q+YE
nl6zfSV9ZJtr+XSHhxaNwWpNR1dfqus+lxPPieW23Bw+1s92JZLAzs19Dur/ihENm2n4TjOufVOf
3o8EgX7Q87r4ALNS7JAT4I9zIimvm7z3L1fiyctt7ERHTChDGcR6xsAmr1nBAgFOKR3Gdt3MsZVd
ZL0PxSEdjRRSTkyqWSnNuPtqlRlsvDzI0UQIeECwSCLGP5u5p+h3ikTektBtXdkomc++bI0NeKM4
hFw+X+CNWLcxG/+PqysuM9u9j9102hDjca6YGvMt7Ysy94xPKWDTAGUNRXjk+mzJSvejsY7mER0I
FI4pgTc+aCCarPWZtJbPqafdigYsiJ+M7qZYwTV2knjQuq+mvW5ppE8TNjNTIlymhVGSeR5/4LJY
u2ER0Nw6GHBkHUSBVqTXAB6sq86xn4zOpo85wieIc4BNgOzasCkLTgw9RDofCigBIz+oPbu6YJRo
7apB7NDLLxciHa+TxTYfLIhYeUg2PChht2p3iv0QrkicwygnpxP2Wk/0Vrn3BBD0Nc2sp0Uz5z1p
sk1Y+mIPXM+7nt0kDxu3yq8qbr9nrfO2uG6i+5Lm3KEBkACMrdOvkrJIN2M82SHQNpY5xkbHtPHE
bun6NWy6iAgqe6DHU9NrxvzHys5E8trR+XKZKLbp2pfUCU3bh27jdcF3Vev/MIVRo5zvBwdY4rCv
MrS2cQUxcVKF43eChSSyQTdABTtmqInZws0egd/MK6rAGXIXGUMl/2jYS1Us2Xr+m6kFpe5PB3fR
MDGydLAyvxUMrGnVusvapDS56pZckrY6NWmRXIvcz+9+/T3fzmD4nhbOK8tQ1S+DoDffE2lxBret
5FCNKastzwiCpmqJ69/MRt6Ath3F+GbWi0vaYEDys9YF989it7kXH4cmWnYJCvKjO8zmtoACf0ML
J/dPo59gklrs8rnxYipq4kqTa5AXqriOsE1uf/3Vf77EoKst21BeN2rat9aGQe9F0lNlHJFlrFd6
2YJhySYqaBt7urFBTN3+MQ8j19kgEObl2P/2j37TPwKuxx3291Dtp/YRIty6ff5Sf987ev2db60j
pFnvULQIH6iAIusLZr3fWkeG7r/DnIu8CGuUj3yXC/7XhNh4h8rKQsGBbhUhznfMf4sAAcDzDFw9
NXDlL/knHaUXx9x37w3uIyE8uFg4hYkYANr+43tDL5NGR9CvXUJxkZm/o5MlluFjO/p21V5keknH
Kch9IZJs73X45Z2T5RclGO0Sc79HoFS92A1DDnhCuXVVaYzd4RPCJmLp4w3OzKjbD3nWz9E+F6mT
picnnkY4Oiv/bzQckJNyrA/YCSe5xkE8lMOcnIyxhAhDhSQ8LUiENhG16IJWvIAsQJ8ptybCFgOS
cEf9yaxaZXx1exiP77HxYSbfCjuevFuRzEPiX6eEu6idIv35UgA9D52hgjtcDC2+wYCOV6TcLrVk
uf33qfk/RdGa6AB+9dicv35un7Eifv/YIJVQv/TtufHRSKCNAF7Dixitjfqjv58bm+cGmZEreEKs
73NorXe6jm6KZ4OmKzNMnt2uHvrkv/6TG/8fZM+iQ/txidOpe3SeU8sHXoEq8C2cpLAGDVZOMp4s
opzH5GrNW4wjWEpt0mQYunmpvdCMSMcI49GgCR6aNJ/uHdG6x47ExfdFCa+FHHrLvGqNzL1m9+2e
ZqbhZHWTWIuzAkJWYFqttkNEO3xkZlOeWwHEfQOne9j5vUjP5ixgrDktYxC8RzD0MVOBu3Osc4/P
AbC3Lnf6KEqwwHp1g19quPMrl7zvdInzB4Kcpwtba8UAMsGtPupyih4GPdHAUovaJ31DlHet2dP3
ytdjJ4x5z+Y7vnHxAd8hCWzv2LhGOyoL95ow03lLnFp/kTf+GqIGh4jrGvPWTmw2Nym9uHukkfOz
55XykCIUoBxfyaSRErgUJr7kUZYYjchDIDUeg6i58xPPeO85MrlzZjfbjrpN4rimV/OpjSfzJGSH
DTTtGcIaDP/x8Vg0FxgT3cOnYjZuzJ/zeW67QHG7Dro2pieZVlmuWO3dJ1BFUxJIruEH8qjLM+TK
hEFPsl5gvTdMyJdWvClG/CkZ/h1BWaqlN6bfZQetiK+nPMt2XjbnmzVxsrBzff+gM9A/zUk1nIBg
pOfEKBnI9uW0vF96Oezy2c/DnjryGohId1jYrVx5Up9OdlctB3Yc1jMt8voCAFGPzccsGKRSoGxV
eBkJwIkpjmVjD6Cgpb6TONs2VVRUt1qvW+/7xe6fLN8s/lzYmd6b40AUQz5XzMscDcW6t4sdvf/I
uWqWkN2CfyM7UX602pRUKdGgKaaWobmcAwTGHbbVrHb+glG+u6ayrU/YEmeSYNHwEl67MJCl0ev/
YVkZ/B0qDt7d2mpVbPiLJN/abpXcEsKkw8nEOrGFJLkGpV6PO9Ela0Cg9PNojuKyoqezx7fanG1I
XbBYdXAB5jqESRfDYjXw8m5Hzc9OzYqLu4gbcdBHt/iaVXF2o0Oz4J6K1+ucgrshpC7SSMG1BDP3
uEN9Iie3gOjmOcNllboeq36SQJpnJwyHMdswu3Q+pkapP0JsnU+un+vbxO6GKyKVHRrrjRxvW7BH
T7JgREudQkhT46TxvU935FowBGhFE+/H0atuUr3r7+jEmVtg2D019rjmJfdk5bEWIv3EgzI7G7fr
kYt3U6WR9gzi/WhlWURT0miPDtg0TCWSQBbYVgDhAyrs8oHXSHOzVPR1q1jq6ORLZ5tqjX6FOYsy
ixZvE3o4OLZUZPIafXl83Sa2uXGla30q0oKakWd7fuwitPABjK/lvevmVgzbrtC2K8TDg+Oi6hlW
gFV4rb0pCkdNOuMOGqN+nUW400O0Anl51ijqHzwD1EPguXXUhLaUEW+SlLYHMe5fCgO9WTC45Xxl
rbApuTQOM+QMW98Dkh7SgzPUb1FYaPEM7tLI6nDNKmnu5lmS3daIZr41C914bMkuZR4P+7WBeuSi
lZ2v0H+JmWEJWWXst3ft2LDVUDoWV8Q0CodOfx+Bo1ncD7FXNv1dbyXDeKjRnKTVxdqYnbaG6F3K
udnYo5lP79tsjsUfdpwDDwgTr9An50NJDqL0tqJxtHynDUOffVm8pjFyxiUYYV6Vqv/unn+ze6ZI
o1T833fP/w8ISV39sAt4/ZW/N8/skKnzsLV+U0r+9ybAsN+BkGJroFTjqCtZsP8av3rsAlR1+E13
+f3mmSAtmt4IPwnMhU7wj6ax+MHfbAp8gTuP4F10mtjNf9Ktl9Lrujl3JyycDbQFF6Qk8xNyWB23
1i/pQQmYKJn0+nXY53gUef/0lO7GNq+askNCaPdI6Zj24oUtWgJQJrQ2I4+deJ+6kCtdgDtZlRpD
2EwzKGobrk8J/tVfkLRME7naQATJ9jzCgy07ZBe0PKu+uaqKhQb9OKYC+CXv+xN9yfmi1lCWHLPU
Xa4WO4ruM0s2WBTdj1pXj/upHj1lLcf+zSv2RBsh3ZfZPBiB4+TmfeKmaxWmCfYnNHATmEBBjbBF
NiinTdGuSP1cwuru1nx0nvXGBOFa9d14BSsKzLGZ9NMQtKxT9JCsWC/21TzSLB5Bjmwcv05RosTS
Ixi8H1leFx1egaahUHKbpd/3bT4OvJTxtyelnR8aOqi7bG2J4oR6zF8MIDRi+Ryj8dp0ouqpnxbj
biLoatzXfYYlu+vYSrAYggfv4mUNuhzxYubI8SNOuuUhWlFfhG0sm/k411hcwM/izUbepA/mR3Bd
EjM4s5HOdBHzIYXbMieURtAZ7WliaqKiaEgWAsiQoOLLJ+foRp33QAd2Ppn95Hf7lNDwfpfgzyqC
kY3vBrzHot9K9HVmr1Xl3uqLKOQFOJNwkPUefqos00JnJJAkgCbW1ht9gCEIX708YCxK6CGOtMPM
aZqobXjBkqo1xir2XedEx03jhEZXTH8S7Ko/rygCdmwbGc7nUdpucUktz6USLewwPjv7oZ6b90bV
JpdY7YuPNVFTQQS4ZwobLe7hQ1DMbczWu0bR09JPTCIWIWgWuK0LJd8zZmPcxjEtr2WM523itf71
7EjCPqJ2CAeYiBeJH81eUFtlDsWAXQBGpqH4omdafcTbYh77kqQZUvOiTzwN5JjgYPc/RyXd0YD+
2pjv416a9xE9ruPUlozrCoiggV9F3XuYp3/wTtc2I2PeDaQwiKY8AemRWYpVYj+bR9YPVxin0i3s
izxxxBMdJnM/diqG2umoGDfOSNemM0vN2nSRvCfdpz1Loa+fi76MNvh2l4chbcpDtJLOFWoa+qig
YRu0HRutu17quTpLB8s7EJ4sS+n7qwEOHKiNkUT1Bxf9LNM+HxEZ1OTHXqooGiru4i63GzPs1pyU
FdqDfU38WOtF9oCSLNdvHQSw4dLTzN/VlU2aqGDeGF2+UKMHRr3XSLV8XGB68RWN2nKUPtC2Wdku
xnnxgyrq/8j01N4wl51Ch8yAg3LVh7VtPs/T8oiv0wmrPPbnjT+yp0ZiZyF1LGhiyqQZ3JupQ2HI
YbF1Dkv7b3X89f9UHVuY1361LCrjwRMJKj9Ux6+/9G1hJBCS6takeUM70FeB4X8vjJ7/zqMXS4wU
fWDceqpw/qur5NBVcgTuJhepHEUya+bf5fE7m1g8BexBDv5SVP+Dcpmj/9APZn2jd0o7mpqZRtVb
FbsxunLU9bg+ElOA6TevYufaaqfmDJ1E/Kb3rBq+3zWwgDdiOvRxyGGasFFGvWlgjZ0O2F0Y1dGD
CHxex8U4I3r0HxbOwAlxh/8Pu7AcD6QOECtQpbRj3zrDWg3leSN0jlcSjRBMOsDIIJtX49zPtnWE
lcf8EBa3AWUlNe+/uw9uXr/Wf1RDeQM6t+/+6z9/0uvjRNRxA7HlgO33E1FJano317jCj2vb91/Y
UMDuLIxRnBZjne/maPUfIlP/3Vf+H06xw9nCCEnm5M+N577rs5ZGHLKX0phvckSeX0ZikVjK03a+
ifXlHx/QRX6H+5Ij4oNw3jb5MxWQZ3atj1Qzqi89pcJZkt4Hemxpn4A7uE+/Pq3GT+fVc2jrCLyO
eOZ+TlhfOkNf40jF1dWzzKlsos68XlepM7WbgKuFy5AagKYrW/kgjTv0KNVDBTlmChM3XyuVZ+Xd
9Ytpql2OM5DD1STdCc3v/HExxW/uAjzHb296T8Vo8+zj3vB52NWU5LtpT8XsKs7KfjiwP43te61k
23PZxQXtn5g+5obYSWO6IMprKVjVese45xlc7jQI2AdTRwJ1kXaA25ixOc+xhWU5SFzFgQUXCe+N
PLYz2YNlcgGisMDU3Y7GuTSJRSGexVkNdgAd4kKtTYkFXMxV7CiijTOYbK3dDsxbL8l6ne+MnnZP
lCLXDdZ2rJ3PYrSaBXzJOo9bkUszu2wtZ75xeUu4GzyVuX/I9FF7zAp2C3cSMz63XJSBSAu8btHY
YpoEchpfuUtnJtVGSn+J+bk/2rdztUynSk8K9DoOqzAtZUacLy8CtgM8p/PYzTcaCpYbP5eEp82R
bJ6GzETs2OrW0QUJgWVlHJsnUVrjjd51zBR9ufL6QpyiCtrWeQZCOt/VbUG/iM1m82RR6t9pSNDu
nX4Qm3RNnWfglSbL/OLPTy408CF0bYOIQ8aD891gt3xTxEh4YcgvJ7KrSqMHkywQdlVicp6LgfMo
1pHz1trG/eBz0VYh/Qd6486zi5/rLo0pryFFONYOTWMvyPPW2HV2gD7uXu/VBIsUbRVU1PQ38rn7
UmS1mhI5fFlzAW+37yZolKFGIGBy4bNDLI+ABmTZw7r2xbDtGW0/JuPkP4iG9+mmhyk0b0vmYZCC
K9d+rjvRPCUxWQKxLP2Tv7T+Q4MMnBZflaoE9px4chtV3mVLw41Svqnnm2FYmmkzurjYQ57u5mme
M1RFcZ2vyofTcpHI/bJIEMngDE6N+q4TzPZAxHV7eDn/9tw75GoJm2QRj8gAodH+lKBJzy8/Q/RA
FZaLnvHeWJODxne9Tbx+3Eyx7+8GiXM+TNTj4UIFag6kC0bRpUHrqgnHbiJpVc7Cv7MwnrbAFNmH
gs4vhJ6de+l2jROIEgrJeybFeku6Wj1H446YoCWILI1fqIrU0I+T0XvjjM1Iq5KLjgw0bb/oYAc3
ErZmdAcY3SmChLyoJqgSCH8nE/wA4iJz+jISXzaGU9at6c3EnHp67Dj9eC4q6pjOZLofrCgPAg02
C6lUwABAsTmc5+6+saIECMsCO4DiEGYek/1EzkfKM3tHxIh1dkhbDcdxOuCambGH1PO9ixotTBoc
XC5QprNNYF4IZdv42Omm3DTw0wLkVsa15ib93ZRI9E49UoRPPawPm/sL6kwY++l8OZI/e7AFyqRg
0P8/e+e1HTeSbdtfOT+AGgAC9j4mgHT0RpSoFwzKEN7bwNefCarUTVJs8tR97heNrq5SIoEMhNl7
rbnQbGzUajl32iH6AcVcO7fA5R/LJLbOa7V0Q5JoDHlKSavgB585e24WMth2Zb30P1wMQJNPIleU
+AxuFwEpqDmftB/ieGmMhneiBC3ma4rxiQ6T4oFbfSg14uVSHEjGvgF9MvIfCgZdq44MKZmZ3Y9Y
4x82zMvzNcscY1kPyzjZW0rIKr0QWc8Ro743td69K2SMHA5BcGECIBo50M5xeLcqjc9rQ6vvZbdC
0cEZPnBQjO5STvonRaVn6EfV9HPaQjeEdmcCxVQ5QCd4iQ9O7cLPdN2Q1JvJqfCrFQFahNIH1GBE
W00UjomyA5TY56Wrta9FqyjLYcFd7hwEsQNi8rQaP4powfkdLV2Ib0s0mlZAzM/x3xF8qHniQ+S4
t3YcN3f5P4/hgydn3+AqymxywqaDSctj9AVhKi/y+Eq9vJgHfR62YDUg2r4M5jOocxMXlhvm38F8
mMmMb6QX8t/XrFjtJ7hjevjNdaakBd1Vh9V2cSrKfXqUDehIsKqfUuUfeHRFWFPQMKMv0naqfWKU
aIFiofopbxWNibrNPEn2xT34PPYidW86p2JCCpVpIz9rAxg4SPLOYLIAdNfSS+nkQYrUOSf/2L1r
iTOD2p9b3Q81T11KJIDqNpm1MGiagZHSRarjw7dYh9IQlbEfxZV2LpCnJZvGAtiySV0+ZyQpb2f1
sXvaTfw0Xg5+k8iPAY3JxsaNt0lqg/8jzkqG4Cwi99TKaxKcIz1jvkf0vJfxyDw4mlHX7WiGOafA
bGFLk2CcU+jWmbTw3c6XhB/wLpkTNhlbso5XLRcW4WI8LDJlwn+aAm1cSG2AxHod+pOaxzSBAPFu
SDwyTqdhUPHomMuI21LpfpSCSL6NJuhEsbI25oOdsz52wEomvzCTvPXBu+UxgizTZscgOaLsfn0t
DVY64sw4ZScRKgrLl90y2zd52+5x+82X/cjetyBhJdCWHMWOPulWSXyqLAwqvBbiO09t3ep+0ps6
pmgz8q2TouZep3HhkmWLofManXqOBK22cINh8I2jJiN2wVFHiGrRbFjHIetSqGqNKW9CpTLvrVhj
YpWtkp4iYZuJq34zitFAlN8xL9JvyitFPdZDrDxCJ3WBsE3uvOE7s8tJFNu90+eJYUEbm5W8cXvt
VsCLrAFrzRjqWrIGF75Jsj5R4jAI9jVp/nhD7aBCxqPYlzfh+oumKUmxy1Aw4nLCEc8ht3Fq6PVF
JVDSRLpKmBtHe/VOUyQtUZ4TW8sbsh2U4Wa05tyqvWSKo9i5xsTlWixVNN3QRjlRI5OtzBIl0oge
ZLcc7UBdI3ojmvoaVTQtBCiMmRfmReLDnwGhahGESLQWexAbzfMxI6PmXBT96IGhg3xPc8GfIbse
83SpMXbGzXXlMLNkY6x8mRU3OSokDm6onbD0wMXdY0TUCKi0lW0+TE8+LssvVbSPqu2SvtaFHtCC
q8hhShdtNGw1NdJIPNGInaEdcKigvIHpzbXrknRqfJtMEpt0RA6qZexIeqvIHqGpmVtnrMK9u1QF
cTzNSLZg1U0es8Jj2TaPSi4v3NmYDoxrNgZDo164fa1emIUc/ZFWk9XJYo8PjBx2suJuZuoZ25RF
1E+bmEA3sC6G2htnKPHLK35t1uVyzo+sfAVGzUyh0Ch6zymsIHLzsyEzaDPyqC5UDCmfasUasPXp
4rwa8eV4FDjZQM7NLndzvI/jpSi0a3Z+RPWQPvNIF8Y8CoEQLiEayE3J5ytJ1AmdvZIuP83G4gcx
COEgE8CECAbtRM1BGyHgxhvNCtxtJL00ZpB49YSyXjEbUgE8GRod0abAR3LWZTmDtIiZbRKrZUQu
Iw4Guk153F3KbEoTmrX4gN8/Rq2njhdHcaQkHDhMCgsaJYjXx34EhKnLilfva5o/bPpHQG4YMhiJ
71/nj9OPg02eQgX+DfryHNxenn4Ir+6HtOqxA5UWk/GAYOq26VqFIJNZq06sNW3v+DQdvn/d1wIs
LusgOzBhmwjD4KT48rocyXORUirdz2luPfQK6Nyim/N5O5Hp0AZVUcpry4pXHxSNp+QDru+rZgNo
AFJvdE7FvOB8idecc9mlVE/IzNzDJeUAgghRv6W1XJ2gF2W2p9fLn2rdcixZd94Aw5ncnx7Af/tY
H/SxVtPds6HypwrsIU8eAe4lL1pZv/7W71YW/SpqKKhI1pwRinB84G89i278RbuKqpyhIoHBZvjv
ih3iMc12CLg11mr8U3Xr74qdgC8i+ED7N2BE+ycCl1cBC2udzoLTjeHQFqow9LVv97yi0EPHrddt
z3k5CbJGppDBUwlYpF5mT+OVpZjymM5jmQWqmvX3fWWMn5gFZ/Tgbtl8fvb03ihzva7HrN8GU8JK
vqHWBgaDJ/L82xilrDOXtu45qgntHJdjybHBrsgfRTAMGnScjOHepvQON6JwmN+gjTH6IZfahgfA
o/zhYjK/4DNicvjyXPsEocnRdtIyw58a4NR5+/431l/NfU/fGNUKbyj4FpWG4KtvnJCkCtmvPwcN
HEW+BeD400gdT2x7TH4mGSGzluKMI7JzwcNEVyNTxa4YW87XFEf6H/HcdRprcG367G8rYH3YvYHy
tWYGM7RK48tscI/E0sSdzyTl3nVxcwIMmY1G0inWWdKyjdy9f1evJlpuCjUdyzSlZMYGHPOXN4Uy
LiLdO+/OqWpi54+Al2yQxjM06pJN3jS37k0davmX9y/7qnzM+ZoZG3oZCnF1/WP9Ws+qW4gAIqPu
ovK8dCirgnodzsuuBZ4bxnfvX+nVjP50JepnlHLJxUIx9mqc1fTBloZW1rlTq8YDrG92tWHvSB3r
XhyoDRRST6jSqbxUmFPx0aB5zT3jLnVVN3Vg4Bbi0NeXhzSVoGcnYN6mrvaAadx8yNCb5jv4w11A
XmGFvYuffjflDd61JqvsnwSego52pXE6W6JVPTGlhJGnNpnFoiXKALaHlD9rNgs+lfEC4K8LnG6P
OnUZfi0H3+f/F/3EAZOjmi6fV6O1P38oqGJMG/CwYNwjln75Q6nWYJYmUpwzbQiLh6RdLVGakvWl
gROQWI4jppfsG2fS+nReGqicZJAlnq6N9mNvL0vlyRgvqFGl4088ibh4zTq2fymX/+OXBNbGt3i2
LVFtcPgMIjRZzK28nSsy/tlwslonUQGzijN6sHXoOn7vxssOjRNdtX4cBo9wO/UKh505EHcVY1jW
Suotbb3L1+ZcljfFdZ2bdOzsfIo+T2lRHSgYIMEzm/qTtTb5QlCT3vDU+SPclfpjmHbl+bS2Bpu1
SRhByKFg+tQ7RDpU7E36rNd6Gl1GshQzUlS7OUeAe9s/dSCttRmpJVJnbjAg1GzUyUlP87VxSUfa
OMZrM3N56mtOaowflseRHPDV0fmc1iaotrZDl3T+XndNfzPAucTzUvT2Nuya4UDMl37bxNoEgt1G
u7ZZ4owj+VPfNSkb5euwNmPruiPRsCrrg9a4+Y9krC3e+7WBS0mXXu64tnWx29Kg5DnsNLolF81U
oACc2marPfWEc9QbkTdOULyxu9E2LjpBqbN2L2IoHSr2y6rfs9TokweNmHNWb+df5kKNT/TWrW/Q
V9Gchjyh0+MslgfHqtqgU+d02Y5IlLYKySQPCCenx+6p4708db/Lp074vDbFxdoel0+d8nZtmue9
KPbU7U1cXmtPnW46/fX0qdduh5O9sZ868LjmQk889eVbOvTRyvm7mta2ffLUwU+fuvniqbM/U086
pQew5CF0wqYvig3h8bJsf8Q4AfTlHsLIvGadui1TefVdl0Xai3Yz9MNQq+d91hcZBrCkWXYjiPvw
UIAMR+Gm59WNyqnjkErBjnLgN8Bw36gcT0lydsClhyHrYZ9nUxMQBBSpHtY0LbyIsaLbeIWlzdlB
zrnbnyJGE4yoKaw0zkwDa+HWUuI0vBh5dazIQ/lMTKkmyDHaUsZssd80LF7QdAlT95QQrDbxhSGy
Aa/qQooVsUsk1xbXIN2BLmRXsDXLqFg8Z6GO5ZXwNwaviNcdOb6rqKOmoAAtraLEeVQGtLKqr1Z6
v0sMB+OzSY85PJYCgyfaynLumkXuO8QUbRzUUWzDne1GasRu25UcdnOrkHvq80XtmTqmF8/Grplj
4m2o/fCz6p+VuuD4DhgtQ1KQFapyQZlWofqA/fwzNWe3OIjW7fMgg2h6vQy9EFuECLp2Ek9xhwPK
jhGs7MJ2rMsbFmNxJIhRz7ZDzTcIqj6PlgBx7EJ+YkpN+6xwJENb4VVpfZiEw5G2hpn7UYjZzbdB
FCIKedqjlwupQD/JxHQt3+ELFDTmSZw4aPTo9wQPUoDVM1LM/KRKQn8Zwgwt4tTWLoB+ktg8AVUV
cSWwSOWEs5+x1eow4rAPh6AONFLFqkOcaFMUUKCNaeLz3200Fyc+wyeCNjlTHls2/ZwoX1viRSUo
aN4j/VxbCCNLMKgZiriV+aQP51YNMgGLf9OfoZZnSYpIN+IvuGR+iy1pCVp5T+4FRe4Ggvy87SZz
SU7wnvW3RqrTBplDKhyOxuCFHD2DZOyshQJJAdqWIoggqcYjyTJISAu4z6eJnUUapeNNZ1rTN3K0
BEHuUxTSJwLwQVJ3yOeYeUVexFM3aplrYVw9dba0nkB0yhpEUng9lH1kpHqRJvt21vUJaE9EK++p
lFOqzTo407TpqIJ1nIRnadBAUZtVzhRPJV+sQlmonbCCuXe0fhndBbNk6zuaOyNU6dxQv0zbIcuu
dad0jcNspDRZ+rlfN5/48i/NjB5NUE0Fl66qhbrQrBf9slMze735tZE2MT/xvcjBpeRechdDA1qa
AiGNEM/NsEB6dR5lyVVJmEJI7ZFdwa8miab3ZXzRaIYkmlXUscrPPbXzcFbQAUJzrQ4NSloVBXsA
Y4uCFf/cNRRJNSaQGZ0x++S+LGgRC/cIwjRxNuQRZIwLUM4PU4lUFmF4Kq9FP6vdCfVPWnRVDVjz
xmG1oBGhaueNGzX3Bqf/ZgOrONGPlMHd4YT8MyJ2ZWs3dCkgp+6wZxEiotqN/J7lOEPnoSOFGgH2
mH2eUHt1+yIkKV6SGscckjQU/TgHOCJIdBlTnCNj7rOihgVEsTpqNrbBNCfbKb5Oqr47cYssNX1T
b3VA0LlpsBzFOkVdKG5RgJmb1wQ0knAPBhCz5mfBhIxtUGNIBdM6YwepiWxgS0L8GLDITM2J1g66
BSwgB4uQx2JU2Xo36dfWHd1bRbJNPy5u32o/euTb3abQNHs8JJPOR82YlReiFMB1Hmp+FrwqmWuR
azKO/dksbbLPx65BnNztjWIezf0yWfw4map1y67Os6o6K7H7nyLtNqoA31gxnkQEc8SeY3ZFfMtO
hBr1qr7dMHV2I0yTDoSUO40OEI5QNjd51GjJF62irDluFnZg8lPdC8XlwzoKEzGxKNFRCevpG0Iu
ZSQMAewYhA5Vu5pR+Cy7luZYgkNx1efhP07F5Zzli3leWHVOEEY9qtaZoUF78SigT10wxbT7gsmh
27dpUQAzd3RdHkBfm1t/zHWnBWaAsWeTGXNk+zKU4ErwBlvN54kwpts0XhlTrHRr3zAqusvSRb+0
HTCeg4MvYos4oeGevI/J0TZZNtqfqIPTGZrMiCIdRh5nvG5CcgpZ3BnRQZ0Ifk0ODgjuEtFn1and
1rG41Gc1tw6E77jc1zwr0VnWKmt1uwuZM1ByDf1Znod8/xbA/raLnSz2p1lVD7IxeO+lZdl0TlFU
nz0dPP5bSfmgkqILPHDPzmh/lFJW7dPZzzn5/sJS9/df+11LUVefD745wZ4UIviKVv1dS3ny1AmL
egliDhty979qKWKVBQuAzjCmKSxQwfuX+kmssmBoKwSw4e/RV13NP1E/va4FuC6Xp8RjrJhy+NGv
agFNapDtQN7hKU2DRD4YJFt3aFTtnsRSuB2ELoipnVK5T0TVFcqh4kRtth5Hl3JfTYm6Yy2TP1p2
DygN1dr0ZpT1y8lcWvZPqGm056hEtEuzL8H8ZTRvKANI4wZH8uIM0WYcdJ0ZIwepQytWEnZjBuxP
U5xwaqL09tVYDSMeOdoqbS1vxJN9zprAG93nv3x1i6EwQXEuRvJxTFb33ezgw9P/NuVFMJDx6Fm/
lMqxbi8VwmUg38iYtV+aZkAKCJzRmCB2dvC55Orn5JcOuvyliu7UolRPWP2zISDk+nusdO3Wbmp5
aep5aXuLnFL+qiWV5Wtd4v7/7wv4fxIfIoqnyPGfJfn+z/xhenjJO/71d35LDxER4hNFJmg8pVY+
M+bZ5l82BQFw+xy0f5lWf0vy3b/4qbG44l+mPAYt7d/vnvOXgW6Puqhl6kQw/DPiMTm3L0/7QGzN
FcdMSoED6Ep93YTI0jFONbCpewmI6wvq77L2rRqIyWbGuuLNdlv027qRl3mlL5OH6c5TKYGB11Dr
bTriGNssYtG+hMnAoa0s2ZOzUE4/5x6aq8OHe+xFM2jD/WXpKGu0Sv519dT5An0wwTmIvaVQo6Cd
XXywPMRkHxameZPSiD0ljnU5z1OzR8k7qMveZn0mnT4t2qOl0YwaqhC+DRjFDaCRZsM5oT2ZGzBm
ViFWU7+Z7ia+HBij1qoP9pKEh0pp++vSjYwjiPWvqd0oX5K8UG6jprQ2BuYvDtB6xEGKbL7a6eqL
Ze4QiM3d1ehEP7C/cJNE3W20WL8ydJltXZc1EAUDKHug/Ds1yh5rCE+ga9yeE4G69IFZoyTXG3A3
DULE63jUrywxE+ph92cEOooNM9BVojm34TicaQTHbeK5vEHDpJ3OU51u8qzE6ogFjz+K00oWp4ZT
fwmLHniD1s/HTEZfXTxTVkMdNBfiKpPZV5xKCDOq6mZOleU+I77IByUXg5Gph+3AvtJLktJjCN7O
IgxCm3ICsP71KzQby+SjgSyKnb3Y6oXIFIXST1bdRJ2b31VyMO7Yu5Q7XG1k93Fw27IVBRHV9+xy
1eKxW+pLyvfLPjQU0KSyeagMrb2tsSts4oT9tCfqnP2QXl9Skd2HzsLW2uybCznG7Rcjc26tLql2
1YzWRONEfEqilB0stqvt3cbC0pU7n/KlVsgnEdOnyAgxVJOVaHucXoor3Q2H74pKgg8GMFVc9Xou
zouECo4/6TGMnmrF5uZxeSOobAdAMUAj65W47vIedbiD8ESImM0tbw6OvjHx45xd4FjMdLzbRtTZ
Iao12MiJrDY4t7AxOqNVnevaPJxEpCsRZNgq5if24MmJUVjqV4Mb9zvZJ16RpHqCep5d7FZzKAdt
BGTXk0nCFztUqYqKxkx7+aiU5qLsHEqa4aN07eks11sA/VFpZEFuJxREtByrWpFqN//daf1fVOar
kvvdiT7p+jb53v9P9fg/1AeH4tvL7tWvv/970gc6sGaEOdTJBQwDnUrw3zsu2/6Lsw49FfZWv+b9
f++4HFAFyMqh/9G5As3GZux398r5CxcWmy7k4Ssln3/1D3Zc6/LxvMTLpE//zBAapXQK2WK98+cl
XuLHM43jt7onpgUnzGMeKRezDA/pWiebyn2RqMdODQNepC8a3fxUdP6zh/dGLdx9VWV++gpireIL
7pnN5Prvn1WZK7rGtePAyKtaiIOh8UVS9e5GDL3FNsr0eqPiCvbdOirhdYRndR0BVNCNMpj0e3yK
3oLopeaAolKzSSpn2+PnrG3O26tHZZVTaTW0pjFCV1F/N+aC/yjeDCVe3Oxr2unB+j+lYWyMRH7q
iBNMCkSnSiBNd29UPZ7dKLNOETSXEhUhSdHIdzshfDWjfivKO+lgOmZMkL7rgDZHyamLkwie+4bg
oyuj71aWg4OVVTnjhXY2ohewGLNTQxmumHmGYC6Bjipuf2W595pQgi6yH5aOb8ArvTK1PMOyvaIh
xTKOg6HK/XEuYNFk1yisbtNmagOqj8HY119Zr9RdQlw9JaeTVCtRuw1en2ZeY035zlr4GlMPgU2U
5fdiNtRdlpJbLdXpe2lEfmSBJCwpR21ydJ211XGxZZtk4iJCoPqrJ//fY9wHxzhyqt8/xm1pUyU/
Hp47WP7+O3/PKI76Fx+BjIGWt7GyT9iV/j2jOPZfTDIWPXdaS0wSq7nl9z4SLoqKRZQJReU0wSHu
XzMKTXRTZwbC3cnpR+fc9U9mlD/eZgsaCqwdFDaMTVgsL9/miBrA4oAT3Os62QGA1VcAIrJo9xTW
PHRb24RxlFnEd/owsT4S0rzqq1HRpOntcFLG1WKiF3g1lzRNBGNimfvdNOhjYEtkR1oCGFraSbF/
f95681L4WNnjGsSEvI4IaUU6alph9jv2M8ku1zUiKbu4DmhWNh9MkW9dikfpCtxH/OivZTuLhiyc
Garf5fOc7GYqNj4uFiAJsz0c3r+rtfH4rOX39AAxH6mIgxgUOIFf/nwrVSzLTR6gm4SoBaROMXWw
HmfoZVEZrkB7trfQY+B+UXP7NSn8547jmxfHALWOYjojrHrPV4IewXAo6r7fQUK0NiT6xcB8jeaf
pS1xiyauYx18j4Hkl2PXy6t0kSO6sQmHHWkEFqlvOsLojTk39hikdYGQ8v0n+koK8HQ5FnGVSgyR
NiCvX14Oq6wuYq0fdpG0eorV7U+Cyh4RWYE+yIsTKwT28/4V1098+RviXdbhIhkYnbQ/DnJhDC7T
EdWwYxOJS5HKLD+W+1Gmy/qY/rgK67WLsstl87AO2mfLtjHA08+abID0OUo0fcop2dYXUoMjN6to
wN+/p7eeov7saq9+NEpZURMRPb9zxomMC5jU0YjIsU4z1DaYnzdtln17/5L6qmF4fYeY46iWcS5n
QL6aymScWcC3ee202ELlWBn5XaQOHK6qxcHvFHHqbK7tUTpekxvdD6tXnWNtiv0QtdVuHNwxAMMw
bdrJrr8TX6IcpGW45BD0zc3Syk1uxxGA62b5YGLS3vj9xZomplFQsPU/RpzTRYise14jfCzGyraY
Mnszz+YYwCfmrNlp+I/JTfUFTy+An2J8VRdQkQOEk3Ms95gT6si9oKXw96r/H19w882vxvy8vuHY
D1/rYlI3p+Fr5j0ighgvQWz6qG9m2qhWHxCL3X0iD5eC2GS5uV/lS3kkkLs9pXNKiEUxc2Yc0Xyi
nko3jSzVjaCN54elo25KPZLsuvT2XIcLe1iyqfKbEZDwZK+h8j0+m4Ee3l0/OqHn0g6EcanYWyH0
BFt567DXmY99BgRnUkhX6EPT3cy5eRIb2Sdq6d15ZkixkWJBu0y9wp+U/qJyCYhqEsz00sgF+OE8
PFVjqX5W2mbcQcNRODjKx0yK694BTQP/Pdv3KGMv+ORy+/5o/fMFwbPKxoC3HoHlH4y7uYvMwWR3
t0u6GAzJEKP6UQ9aMt8OS1gHw1Bo//iV5Io0iDBWrgeR1/FVbjuPjrtk/a4NwwNMygBH+3e3NE5b
QbubRs6X9+/wz1UQaASzDWC31Wz4WijWRe4IHHLod6nMa0qqaJaJgYBYprfSf/9Sfw5ThygYS1eR
vqyns/XfP5vbooGKyYS2bOc6o3lSKY12qKbB/uABvnkVVKlsU2j98gxfXoWcSKXoJx6gYrUqng7b
Vfa0m53L929G+3Me427Q/eLSRCDG6vfyOmjcF42udLebEfn6KBnSrTUXSO26sqJF0xF7Lxj4yIGQ
pTif6QzuKiNLPpqWxB/T6eqPxqDqrBlg1Dlffg1AwcZC1Ha3I8DXDrCZ5Ft68/3WmPrE8YSxGAet
nN2gVaufeTXZ11m/Bl2Z6nhWLIs4ogEJP/gF9De/Ey0NKp7CZc/6almJDEUBOym6XRkN5UFtzcBV
IZEuZd+ch12NGdCGYJ3TnPYIqZUXQ50QR5ms2ZVOWSFRyH+SsjyeZw4I9GX6ShiW7jVJX99IEuqx
1iTkpxAPfixlfq6o/Uebi7dvADA37RkKxNSHXz5UsMVuIZ2JhxrL66i16+0wGdGnmFnMqxsIwqC6
Va+wrZ4Vqy2OSB0eSK+6xbnqroDOkAZFOwZ0xN2rarGrW8dYfi6gQI7Cid0tHWTpw/BSWCv6fItU
pP5ge/Q6wpT9EcPi2R28Gp1Tn/OFK0nxV0mjI0bs8tgDDYY8pfp90jLJD5SDydo6iIpS5Zpi8MEo
EG+OAtehFMLLqP2RGelI5hI0bN0uVWKYzgOOkm9sqy5tiGOb3FV/VPk4f0a7H39HTdkPY+SltJ78
TMRAf6Nuq6td5bdExW0Iop4K/CFD7cVccEfhOfWwMWk/ZalpTJX2jS2ywFRTNFSK+xmLYbvXRlM9
VeCk7JeqerBHFQA8F4qMJ36NS0TZ+zPCn1s3ByE83B12CJb61Fd8Pr3RTSD6O2VCaNL8cxmSKZLm
vrLgtasWUwTvX+yNaRtLAzRC9vV8sPrqRNHlGXxhJp0dBZxHFykqqzb1aAMV0AdXWj/p5X6N2wJp
pLsGJRHc/i/fhSaMhtoOTUZSG91mRB7hh16wU+C/tTamzGjIq5biHEMLDPP7N/nG6kvnVEcDjgQc
v+Srm+yjpNHDVAXYact7dLCXs91c4x96zO3+G0de64MF6nXdbn1rIDhhKtZ0Dtw0gF7eqzsq3Zwk
DFmO4eX1INj3yFD4sqQrQ1zGT/Qft5gDZz+SNZsbw8G30kWtD5r7g1t/czCBdmBlASGKJPjlN0mG
fjTjkfcXh2bvq7VN8wQBH2nxVeSZcfr4/pN+Y9G0ULDxM2ucvf/AGFtEfKx4M35k2c47qu+htwxO
/MEZ8c3nq1HJYCTxeIFDv7yrtNOiSjPqbscZufWccY79sUxdzwod5TChxfQi9Ea+Ihu6F2EErGrU
clR/ysmy4Dl7/57/PJQjsuZUyKEc14K5FpCev6+THMyFKGK+DK3mAOUvgot2OZOjjLyo0BQY2gUR
aHavk000qB+8Vq/Fyk9jjd0QD5t9O0aMV5fvo5E+DdbtndSM+Ftt09HYTJA0L/Aom+hmrcqyvGrg
A8DvryZPKCa5SQBJnWH3b2wg4RNc/rMxFvjf9L4fyAeLcBe//5TemGgw+FhwNlRU8LRYXz6lWHES
aZZWs7PmsN0OBgIlo2vcgL188sEjeeNSSHwMskbBCEMUefW6J6nW1Q2KLZJWQoIvhbSvljIuiOGx
1P+P21pRHrSF15LaH7Navdq7a8dodqaetFcuwoltJe3wJG37h/cf4BuTGFeiLMIWEU3660qFvoRR
Wg1cKaEN64f0f29gi+kBqxtC6rmgRA4X44Pp481HyfnasGD74I589atFkVqiKjebHWK70StMcPNJ
Wuh+q+ofkd5d842Fnp2GCrQZy4Jgxno5RJyMbMQILugODTPED0vKHndEbEyLj5IQMKfVdnAh2ZOD
ARDjpGw5OQ5zsCDDLK5wm/NyJYIa4wGQYn6n1yPiO8zkzuAj97LwV4ZN/FChIT/LIL532yjOoTp0
RD3RLOaWhAcWktaKO5qTtp1wccgTU4ndXYIAcAnwG8Qp/YZYu7UGHSlubsymvk21YrYC4dax/sWd
tKT4aaUUSyJSEVUrPpnjVoR+C7Qz/tTllSYPeUl1bYeitTACdDDasVjQcO26IRu7c7MgDuDM6AcZ
XlkdStQ1HkCZkAu2WPQ3g+FmcE6RU0aEOJSm7Q9rfO12IP/iBs4oCaxtqVR7LPV4i2TU6i34ieQO
oo4wEJ9hSjjYBM3WnjNUVbZ6bGUUFDXC7tN05DgJaMSt6Ud03URUGbI+OfvViEj6pFBQl1F3KGrd
rwtz3VwlIAQfbLR44KYhGpAgYFTtDYRRxYZQ16Xycgrt8aZMjBaCqtK49rVaFfAuB4Bqw4FNLHGU
zuwmW6OMkOFD3F4WD4CFuytblqggD9fyn6rodI2aznQ+pXGzAlqLSpDjEo/0feva3BfOcEWddzvg
tPgc1nr+JVcc9bovLSwL0P5gZqR5IBr3gjDUNddkO8d2eR3aFFGNGF0xQuEd8VgTKfYZfa1hPIpR
Th56o4c0s4yNOejQ0tJZbNEJ/zCEMgV0nNYsmdbeWd2kBq6RWDsDH++GHfOySZEunHRGPX+zewR+
KO1T3LDjw9JY5n4UKw5vlhvM6Hf45wIIKM2lScxvoKllcgkGfPEGNdFOnCKPz1D7Y0q3wa+RUXI3
L8LcmYp2lSQYlugOhocQnCtiqmxgU0FzPWeV8LvOXq6yfD40vUGm9CJN/sguMqpL82S0R5jCug93
ownmHj1VGocjlrisOJlEDCchcS5Dx7hGgUvs1OTE22VpF0/SM/dDHaf1wtb1Oozy+mvpdOppGduw
jOCJ+LPat4+W0pR4evHqOBSsd6gbzENLvvLGLsP5INREP3TQDxCTjEe68Vus+RogP/mlQOv7BXjM
3jaNm2SQX9Bb00pUXQp1Q/ilsJSo5Q0kOXQcbHJVlAY9uancQnIPj10o4AVHlROoqUFyEMKMjZG6
5HZzbrhOWmW8bKLWue4G2oyT6E57GdprwBCuNaX82ZGYsndEn4B1LrBTFM74aHTkeMhkWqhwEf/V
LxI7TFPiKqSRqLYIuavE7W+zyoEJrDN4PsMTErNvN5wjWEyZJFK6jfcIS7LzZmKUpTIEpJlpB3WI
sKVXfYUmY3GI76uqYOaFCEJTN2V3CmMhmrp7UvfsriH3KDQmMM34d+4VTWzVFOf5RkGMXO8IB6y+
zzawvb3Icn3wC9Jpxo2s6G+fKiRwERdoO220yeVoKkfKs2pHkbZBS97ypDY92WE+IV3jbUxV/1LP
U4iEBOsmhykFDGli4jjXJp0MQfgZy2ZuKMbFSad+s9SQ/ST13TqwFzU/qVlkv/edE1nBasLy0slM
BOKgzroxxix8dCnuDx67AISpNYh7f5HO/Ik+U/HY1u2aX1d02ldU9a3PEc28cEu9vkfmDzol7uSu
Z8dy60gjvR87PkcqOZL0Xm+OC9k4XjJDscKS1n2mCreqfJANrj4oRkIs3OZLjFnne1Mb5AXPSvPF
bvRkn0LYzw8Cnfs2Qcr72axQ/SPGmSYfM3vR+8PS8XLkumKiayZGMrIs00vZcB1Qt5MqSQkZtEDv
ttuMc1OxL2psbps+ica7JpxWP4WJXmjjRlOYwLYxGtcraA0e6jLO1zGoTMfITeMb8gpyEmFaAqU7
HqdyhwqfW7RXu+hJpC98VSsb70b4JBOZuGF0kTgAfyq1Xs6q3nFOwZPzqaKGRa0m1s3Y6+ayYSfS
HC2Q0ReIm+uv/8vemSzHrWPr+l3unCfYgxzcwc1MZarvJTcThmVZ7EkQJMHm6e8H2xW1la4jx5mf
QdUOWakkCYALC2v9DaU794TCWXCTwp0PT5q2XvfrOJe4e80+bjJCpDdVJY3JPYa2N7xEHS8Vs0sR
vjsvcUZAqSSTL0qn6s5fMYbqc8Y7L8rlsIJEP0QZg2ohPXphsTTvQH/KF+R3GrVtwlVqlIgKREXI
+E6DueZrLdiWjvK7c+kgVbJidvYyLFJ9xrfWBUYkuu+tkwIYW0f8qTYgyJPzlGoE0K+hf42nPrjx
1w4lat3G6c2MCwMCSyFinq8QUnyATtKdPJ+O+uQkSPOwLcvdhIzJFpvLrgOkk6FWE41j0m+61nYe
pbMEN3nQJk8yzFJEScb2awgUdTeMGUaLLkQ3Z6Mjkshg9FwMn6PufFF2skth/1yomodH8Xd+ijC3
+tqkSX7qSf5a2lZ6MwKIQkM7CsjAG0CIN77XVWeqNHSSIaaIs0NgNTnP6oEPJDqOcEqeqmGHWgWg
hpX3nDJW039aForWkdD9q0h9pPGTpTpz1GBW+Yi2JT0XN3jI60xjSj6MYotxW3deBXZ5Hw0KF9Ii
Cx+seMVSUjZTdrOENe7xPaYYn6tunW+jsB+fbTz37nMz3a5KosugwLiy8zUXKrGwigVY4w1JRnbj
94waKhrLrY0M1Ju9tvnBmo3lKUX75B6+in/W2VlzGXoT39iu5T0p+/wE0Lh/XSd4OefIFPXZiVVn
y5uQlPm22B0il0G9pVcbdBCmZhtaLeQlv1hrhJHwmL/3M45cGzn23XJWayyLeXZW0mp1itAb+qw0
YlZ2gyJ+6+C5tra3lldQxNVLxVzbfZRpFCVaXIPifnhrwTvCZLbrAkmPCdGNtnCe/dSoek298yPU
BWRKXr3ujmixvrVuIdU2dBsc8FQRjD/A868BcwYk0pKSYQnZyfuDPZWO2oAtch5Xt7Lu48EmmolQ
/5hl1N0NSUPhv3Pl9aAXVMOKpLtzhii9wcU7PwyxEV4DaHxGHDN8gMiIMKJa+wkvWmPyaUU9Mb4t
6+CshfL0RkYtrjgTJ3uJVA5BDCFN6qaDN9IQ9qKvax8N10lt1N6rClkrjNrOOrbNS0/5JbKsIs1v
Q7+Xe8jD/ZOSGorOmr2hqMU/9VLKXaKl9xLEabD3JYQj6UOkcr0ZbKL2woPDeG3oaPq7EnyW3MBI
XO6dGiFFkpAJmHiBIlyV+ointw+YllxpBNroRdo5ZxmldhN8yOuO+o89ZhqvLKm4bBne2BOEIshy
xA1vpb0O1PtqDi150yxB8hAi7HcWzznw8CFHoN9paDZ2oHLPgnw418tSIXcz6is7ndRlkwrjuAVS
iFSfFBBxMvTY0m9xAFetFM18X7bae9WI6eIChtHeArV+9frupAkduZ0H/wJtN/8T+bYNLmduX+LJ
9JlaFJCpLJ91mJ7SLQP0fqqLdvmEOVd6bzfZtBeIa4Rt1e1ifI3STd61p9G0fqP+V38pa7Cb7DkM
kotuFoGeE85WYNOUbVHQ689Ky/Y2OrHg/de+3PcQpy4yZ5Q7MtTp1o9KG7+kon8YOysk1MXp/dhz
kTFIxO0Iv2ZDYRocEeq73+DMhc+wJqvTPBfPMzY4B8qlGXkgqdymNjjJFkGeqzyicNM67lkCKvcF
PZZpj5ihfRhcZ91FORZkk+Zl7GWG/G9JqTBdlvCC5ML/VPgBtuVzu+d1IgC3yL5t0hBAZoxC75su
R/fTLH3nOq7jFdRC7T/KbMZEjxx2HxC7Luqkr56dQIi7RTNLAQKH3V6QF27UoJAMmGf5Y6XV5G6x
fs2vOzwTHvKmSpGNmxtczaVELs7Hu307y0LB8oSiugKTHUVIQu+nxTfkq8vzFPgcJnlVsQl8C6xu
Md+ttvsJYbt6z6u4h3lTGMVzdAgSMV7XfmAcNlrSDF/vUemz0UmOhvw+sjG+K2svuugXcLqJnZ1k
WNJvSk8FN7UMWrToptihaVGtZ8vS6qswwESSHM0qeeHC5lymcwGT08sQCUILhfdO4Q2xqSyjF0gP
TV/FyVB8rtHGPQQOBXhKa6h0daukpDHmFtKPidddLhSzOdUJnSP0qfAdjaFc3AcCAHUh5tNED1sd
9eUVBkPtRd+AgOv9Fp0dGjybZuoHvIlwVgxxBnGQQ/oc0zPlnPNNtTgZ1FmwbjsZakPIz6INDDDn
MyxDBcdDvDhr+CNRbfeVjLX6WvXwyAsQck9Icll7T4/pySDG+m4JyViqBUfDDThboy8FQ5p0aD6F
2KjRX/Layd9pYffiVJTohBI0wvbGmozoV7OI9obyTWtv3KhAMnOsKoJQi1Hl17oumju3i+q7MKeO
jCkMAbTIpuG16l37pUFA7rVL8NvcuhZf2IECOA9U0T4sPmDtz4qMh3nLOeTA0MLXXluhd1ZJtMnW
eJZf2C2pna2oY2LpQEHyrE1yRMAwvR82ZZ3556kRo6xLxC76saeI0C9j/VYiGYmdIBY5X+2+cF7K
n9Sw1odM2eNw+tUtUTPf+kluxVu5Jv2rFUirRq9MxyCoy6B5qLqZwNBn89TuRTrodu/HExUNfKRY
Hhneyjh8NNCps3CEUBunbfIVk3f+JpYzImeiiMtg5zc2y6jxlqHc6Z67hCIIXGrXgNISHGJmLlog
N9Vf5GswcG60G+1k20limrkneeWbVyuCJepPlB93mR8v1gH7c1KAgQ4p+iUzUplFZvtIQqmapLVK
cAlAFICtblvNY/JVK52B0xxzON7weus3dxy56th5iIRMvhd//TWYgbbScYNVvZNvV4g09VYg/9ui
Bha2By8O0q3XIUuwpRbE0ENbbx4C8GPNocoLyj0gC3IOmOWMkr5DFejG7YLZ2Q/BGlwsamgfgglE
BVNIv3U7JR3PV4qAeoiSdllc9KAY9KFeAH5cxXrQbzqkNroZXcQbrkLsuB/LRbuHBuvpT2jMi7tS
xF2yRbPcfoQ32C9ATH146v7IQ5+62uYeycq567xJmDwsyBuL/l+LpSRzwrtL7T9DN9bzGUVtIUdM
kHD715zTS77hZuPLpdf9jxweP/7Fo4LfO8YA02Hd5ij+V4iRke8ynVirUP87nxBMMaacAxldkPmy
OLNDRRFF0VspCC55oHjVfQ7cbMLsX1sUuIyfQTQCq3JXpF1uMu3ZiM6QQkKzwrC1Ahv45BQQoLqq
tc/pSavTqR69uzqN5kuwTPnzumbT0+T6+ldZ/X8xqH/DoILu+0dl+A8m4f+rjh3GnJ9/8S8SoRv/
V0wrD8SoAGeEZ+a/AKgUVKEk2RRYqSDThvuHgjq665yH+DiCMWDFHNNp/41oD/gV3uT8liY2DSSg
qf8DRPvPjve/u4DmdgC/BrQ2HbSfoM4dFZTZnpaaZef/yIjHxVtVrwnSl9PkWt2wG4bCXZ4L9vJh
3y9eVVMKXILgO9gd2Vw6Lcdzdy8t876UXWS1rN04MZJ8UVVm85Oyaws3bOXLcA03eYKVhLXVHoIe
dN2qcVkRICiI0DfwKOmTYGIrrekJ0TW4xFUBHjba+Uucu+a8iQ3LwetpHAabOS+CWG2rabaiZN/o
ope4Y/ZZ0lh/6SQddduNKjjcAfia/A+YLrDf9xXwtg8RDunX4IfscWEmI0tFRi6hfM8rr8i8Yy45
O3lTv6Gmly+P9HSRA9262ah4ngaJhPnpH2vr9tfM/FML52eD8J8TxmkO6IVAfuaXIP3RLYnCnWHs
qPTVQYm2vJJ+npbnq2+I1YfMwoe33OClSOEI+rbEga0sZgmgrbBlW35r537hoC1GUp7zykbUPjuh
j7GOu7WamYqTYViz9TlTYWLNJ2iUduH1upYOH+P02Qfdxk77kSrtxw/1vksJ9o5BpuUNpoB8Ce3n
o0YDYQupCJhWP2w6X+FD0ORWe19XSbv+BdzzvjVoLgRyyCC+AuB4oFiOuq9LBTEAc7jk1Uj5GGpq
lZQ+GYyNhyB0/cK/mfo2gC+EgFdlDVv2LaHvS0zI/9aYfd/I+XknYKaAKQecA0MAWu9XFu32BYmV
InzVfaTC60AuBUo/Cl8Q4Z2naFhgj/4/HGQYK5g50JV0bMQTjwFFlpNaoq2E970aO9Uuu25BvKmk
fLImy/SXa5lF+I9FyjgTuHwg2AbEgJfh0YS65P+lzAP3dXbSPvd/oJ9CoeoskSPrLm07M8TVEo7j
30ANf6ykgDVEq98gGwBmHLcaPVX1ip53/322ObBT9heGwp+4Vs7ofjyeR41eM4XwVIDOAydgRUEN
ej+FBYY85USq/NojQ1yLU+SKmqfKHYhR20GkSSpv5nhNbJiHuWpC+yTQWbk+F72Q0kOYnYCYbOwi
qeO7ogArgda1btzqsqSaFy2nIJN8lB8/vuk/JsbAyWLa4swOiNfjgObEyLDMKOx/b+jlcRfKwjz6
TSNVF3xu2zpsvR3o0Xb4G3TsCGXLYAWGMIuqM1hyMprjdnNiUWaSKrBe6A44LgIkIgCPscVzIUNc
zPEq5JVOeU1K8W2hCziDR1UKbSZM7mdXP1JLmBAjyaJ5HV7Shurk3sNwknYgcBV4pn8Zpej49eQG
BXgJXhNo/JFzPLdYx0pVj6p9yaIcaO4G5s+w3vbhrFhU62Kniz7EvezDa8tLct6mHlVZNoOGJinB
Mi79dPnOAqyLt7A3SCq2PzR8qYw6dPzefgVgP5FEl2Ae0/AzeE1OlXAlRclK1RVEKKTe1RCyDTeU
spmRDIdBQjT0+4wLukguRXdknMP8hWYSKcSG80nCWLioABPk7TUPu2Lv+qgWTxvUZ3O0nUO/oB06
jU7uQK1K+vWW1z8OaPFg0vis1rbgHmGAxc1I7WZ0Ppd9K4vmZEQceH1eB0/oR626UN/3Bf8ybbKm
IIKgZxa2zBks0YlL1x56bAtadtLiRU8ivsPb4PZUZDhHZU3YBJt+Klw+GTp5wkcQGuhrTtMAR4a7
YRLGFGzpIOAO216BB1tOijTm0lY+xXwcqXJzNQu0TnjtYUzffenw/NXQZnWXX1VIeC+Hyenn5iID
hziej/M4s5bmiGPxYrppznIRIS3MZmkng9kzuyhxedsoBA69i3FRI8vy9PcDQCzNeNQGZH9Y7GyA
qAxoYDcsv35OTRCramFb9Qks65D/5EIivkU1pgSt9vs7OtlhWuHl1NrRW3HBk88bL1sDxmD08oVL
zzIjOC5eyzMh6mBG1S/xD/A2QSRHPjBNQ1aeN5Ua6a44WWyu6FmCrG2RmMFkG0l7gccj0Jvl0sYD
u5aHshqLpkjCor5vhqAVYl94MBzDjaS8wzulmzhm1aSuqpgzb7b5QnggTiL2qCyVkXduoaa3fO/Q
lGEM21njcokkFm7myUNUwbcvdqsYo2o6S8JGo0ebrtQ5o10B1ZnfLSHZIg9RxDKcrzpsVZr0BDa5
mXfhaqLACdrzmodp3cSsX+V1Pj/RmwJUcB732udbqKn6vApjAfsAfmKK+wF5GMB9bmnh6fnHaaRU
V+z8OEMGcQvom1dwiTqomjtvRd7jFGdnj9sr6jwyeRsNrzK/7vHMDj7no88PQN0XwW0VfmzGuNM1
IzjOE3Jp6OBSEmx3FSkg7lZ48DA+qR2aJWpSa/0oo4b/75yo4gUWxUBsIHVcyTKgM/Oeo+2zmuBh
BJi+FZ2nzCvtx+ZLFTofzETQkzc2m0E6nn4UeYmF9An2Z+Yoi8RxX9RXlEIdvrBTRoV4u5KLmVXt
5UgiYvcRr05wOkcQkjCdsx/BieSx3qFhIExkyqoMPbvQtvZBGacSwVDo7z6o0cwIoaea1tVtsCwz
yz/qATj5J/jvoWdEojC1Ic0XyNcKlvpQdTbArsLLb1oHUnq/IVc3M9zAbLGdPbC/Xltn9CONdfas
uqGl9FdRgJouSuDT3GNi4Y73vQNm1wbfmt6hegjxpqBF+RDXXeI3123fxnO0DREsm6oTAjHh5mTw
0mLpoFuMcFg2I3n7rDeJiyj+aYJpLHqoNHIJs+H3daL0mZlgu/DMMYa6K8UfuBNZll6WbTY6Ahul
uDeLJy9MSBEDVHK5Lxc4VVBfgcyxhuhfd2V60a7tyu86/G8V1k+BR6jsO/rs6BtQF8M2ZrYtZ+yu
+yl0CblYkI7MEmQsPHBOkB2Y+K64s00UHBl8Vi41oGTQe3uQE5/kCNPxu0ElJi6VNoz5u3goTEaI
O0NKeJI+NfbpYsgsooNmFHkXHJfWLriFTnlLe8bsd0twESGx5Z9GFVZv6UU2WyOX9h1MI+WecMl2
RG8DVtquTgL6NfiXV2aTBWTWsRznMMhbi01ZLcSHJcos/2a2FyUpkS81vhcSXS8eKWpVqzZrTckL
qBOEmeV7HdF/vfp9DiHqm8GZkGho40OpiKqUpLOC/urZWIBcgOQLXWZHS7ZJTnxYQt1D0s08PGTj
imhPJR2NFpyQIY7ofVtnghe7GFfS6VPK3WYEfy/rOqcMRpDxW4+Fu+azSZzD1jLhvrciNi2H0gpj
7AkVK0r6OBXZvJ9WikTN1o8SSACbKXOEvHZzwu6uj0tMCzZidZbwK66PlaIZPFePMZyOgjWELD89
XNRlSmRG9Si/S5T1rAuFE4t/hcCF8LYI9OXd15yYiw+iaNrq1Qdaq+7rNqzVtwk5u+lmja3KNuyZ
ARcjNF8ltW0wKoZ9A1+0RwlhCiJ9rbosoeIW1nbtXHoV2+pJEg3agQOkFkWQn5G/ovjYaIVoVjqX
2qT0q5oWRMqxb3DjjVTWMnyJXWf0sUTE0hk4NqJTMxp7FSjYdoMfR+YAnFiSdDgbMnayaivQAF9X
unbYhah9goJJezHzcuAhPJRXE3Bpuacwmnogwax5fUwLN2vZ+MJBnPfLMkLc9mlObMFAxi1V7HTo
4x3ShwK6khAueNCgSk/ByA47Or3TeoF4B/hvZ0IeZJ/I2WmQ5BfVmm+zxAusW1m2tf9Eg5Ey8QHU
7CK7k7i15/lxHmZvuLKwQLDufcvv1+ehYVVvQBGH6mkVOoW2UQ0hQl2HCM3kdd7g6yDDXUx9DWHS
fEDrb239qG43cdl6brYVau276MWpi6h5zVzZ6nmHYeXS/YiLwKP3OArZig09q2CgB5M0XRDtxtIO
qvCQ1FYZXscOUmjlQYfS2K3/yKLGG2Jn20a0W9qdEwzLCsjIQzstvVYuD1Pc/s6+bTqioXM/pXVL
T2EC4cG2JGuPzsUTqHsp/Z1MJpXQasT5jhxl0SIgG0vsiRdGoYnB+m8sVZBBKW/WZluJCSS83F1k
0kfFBs7rkPmhiXA1tWdCSY5nkJPsoQrRMTAPJqfoYsVKiJSUZpxm6wmyGgzlbmgC4A+HRQi+E5Rb
a/IUisDm5CAQxOFuF1/XVXwYuzoPPwdN33ArjrREGR9Sa6DWIMFqECaDviezj1AylO7BdwOyYJxE
TBYdo0pHLCsiCqjTRWJNCfw0D9Nx7KodkAveKdIIFSlRA7iHmFKPtc2DkpcglLkNglqZgFhXLnv0
hN8cqcm0xAMDJBvwuNU26qaZO1WofnLtkYZfuz5oP+j4XZvEM18G5SDhXeqDFr2bQx8XJk6WvjDu
sG7hxNxRg9Kco77FkEr4SJxgdvXsDqMKX6apa6gwu3RnLtHU1myLg5Qml2qkMClLFmPgG+PD2YSD
8zaiw1XGuwmLvbHasB9SN9gImcyMbQzNhuEnhi8mRfpZ7gn72uxSv3cwfL8Yx7K1TcUijFHLbjaO
l1gMpEzBW7WHJceE5q0aLQaWMFOYOxh7K2P5/GskgG1Q7x4lbGnqQ03GN7Y1phi0j51miaoNCZFZ
ijktZc4s9ZwEnysM1svzX9PIhuk4zxz/xuEx6pKZJ/aKhn7z6dhr4ajrJi31lN2uU2En8RdNpb8o
TzMZpvV05pOO6scVdiZP5azSFJ+UwnwiO5N2Y5IKe8Dnhu6wu5iDfBR2LJaaeh2l83yylRh26IWT
paRuYrJ53UpUcE9tmfY6ul2HzG1ztHCEzf0sq2/eAw9Rax5VlySZj9j3mFcEb29T8GqKjg8k2jeJ
mlNxNM47xywwLxlhLhw6V1Tk2Xj2mN010zpl0xxpDPKT50myQDRlTb45hGY94usLIGdrMwLFW7LS
EVmMoKv5NFmJWm+nKhJsl07GfblblKFNagjpH2TNzvGkudtfr0c5BMwL9if0uA+qJ/DVl97s6fSr
jqY0R33bESVdnrpjLYDAWsgJir2vfLN2q8aNm6t6clI97NKqjxCQ5Qtqj6R2asGdbvFhqrlWsyoe
wZY6N8UKRLkLALgtR75UYMT4Tasx92qsjUc5EFwWGkaX/uQAWtuAlGOd1bZrDoGFDDix4dlrJqT3
Y9JLDp7M87AE63LhTS7np1BgE6YPs4tQ6zedOZjtbGmumswHXyRNrtG3EQY+h3xGOHHBIvDniTha
wRXo/QwemtMXPvYeP6WcWQBmwFGbv9Pl7NZbNChtlMsz2uLRDoWktLdOo1B64yPqHthOba3JYfxB
FJtDN+00k4Wp2TGHfBErk8insmV9JH2SMmtDTUG33c2RhSZvrjBnJEeJg3Z9ZtRNxAUszZn3rBNg
eXCM0zXLKaRfxRepZDWhUhKTw1MpEA2Ari9mlv6pEyEq830pI/KoX69eoyuTWlVWHTfoPOOO1He7
QeveLIxmMvUjVEd/yrNCIZqaG9uf5wad0XQ1J+4gtgYGcnJomJWnnJZTeRWGJV1+I3eXHjCon8e7
EIhifxaNM0yqCBwjHKoRFy3yAwB4mtAZ0l/na2IfQGp8KLrGZKIu3GHizPTr1DiXKMhmZx18DoIU
Cf+ItxuVK7c6iVNtToG/DhZVspqbblfsgNGB7nAmAJISrZx4fR0BzthxSLJZ/VPWNEwpXuTm1lH0
ZSc8mXGbGoYT8AR+eSUkxRE+uC6sqMUtTcAamEZcyueyB4yzwaylX+kMZF5TfvPa2ZzQl1+RI0ao
ljHEUtWsyo+rRv+hZhRRE0QrEiOD4A/GJj1ZhIbjanqZk8GcMzEyQkp9ZyHjVcWbflQ8718ueVzu
pEyFWUuAZws6lH86pi6ygc09hMNLEE6me/NraVTgp9i6Pn66Py9lXASMEy0NI1pTRyQOFxvGVVOd
eMn9xMSnNvQ9TVJIsCZ2fXytn9XAf9aPHUrHAkKRK5Dv+LMrBYoNsXX0q19mrx45yIyZQVtsg8HP
eA3p3DvshWvYEjTGBtVLiii66iJInIPLuZsqhOlsxBx5Tez5FZl/9z4ahawkKZIIevYEEXYTP318
+38MFTx4+C6YBaPs4ri2+f0/+NCzQmEuhUn/bcidmftggzLHQjZXjlAfX+qPNYfIiYesSgjBCzGX
43o3aRT9dhKob3EGlHc5TZaomJ6dVZhXJEzS6a9L7riFghoBnE8gu1wzQDjjaB3Q9PailPr9Nwnq
j28fZl622zEnst+nLqCHZZfE5PskEws//6hwOFY3RDuAcR8/+/Ew0zVF+JQiLW3SwIFZ9H6Yp2aY
8Q5Nva/UJDg6LllGlSpq0Ib8G1/xeJTBJ9s8rYekNZRF77h4XZIYwo8pnK9j04ryapCV2aBy9EbZ
5DPXZI0fP9p7bhFNE5g9lJ1p8uKUTdJ0tIKGIloJJotCPp0+UXYCY8WEOYLiwrwmqqtmB0HAdMni
rSiDjJ3x4xv4yV765xtIqoVqGkwqgdQmj+6+H1xOiVnlSNF87TKkXRtkAxBzOKHqkcXF4VfaolVm
UmMUNUz8/l0UtwIw9t5JHQ7Abc6mX4NTF4Ep8VD6h1tKcTX2OC2gr9WwJfRoT0T9LsIGIYLM5JQD
0VpMgdkssfhrcWDLEizTsg1qDqb+CnaJ4pGDIPkEd66kRHcSkcy7w1lOaxlTira0TG4FVMOkXZZy
ocJsjfI3cxbKnNxGwEjk6yUmVtyW+FWg70ntiZpl6ZqkqYiGnxmfi1mnNMqZBZHE7mEAUB5LC0Vl
0tUzzp8XWVNSlv14+P9YcAJrJChs6N25kP+Pl/bIySKz7HX5guIi1pynqRzMEQjcnMkAfpesP76k
eVveTTihFvkGejSwJyNxzO2nUQZdpI+mL3Eamhoj6KCwvDKSKaV1bfc2d4CgHI53cj87iUkKLWzB
+cePb+P4yT3kI2wip4Hh8s4d82MhJDYTc5l9KVvKn+fAcob6yS0nV126/XD98cWOIwgizYHwqBSF
GFxBwjla5EihpnB2+v6r7vAweA4KYZZFUUiTWX18Kffolebb0U4yyleCzhvKgUfdQqP0VVWNdp/A
SmH4mVC+HNJ9ShmVk25eTOwOcEDWmv8ICjasyxmC4zOpcKCijaSsSwmGI4/p38vJq8hDndU3iXqe
ckLJkMdZvmeY+Jiy1myZMkA0hC0voY5CUyYua7ojjxqyCg9nlQF7EZqbplMEUcLEaw4EJUaJlkUc
rfZNa6f+LzHk/1bQ5mi8GQOEgdBTg3IukFA7HoMAVfW4Dsf5CYdKszNjI2leOWtCvOb54/H2jtaz
mVOCFxaBWMlT1z9ez1Mrqak6fvIIBe7ntcaA0mmpO5Pqj4R6QtCv3nsFSIdRaObGVEl//6Q0PIyc
A4LN4Aa+MPVMzoKSSOei6k5FwSqL0VpR25EZgPdc1uWEIu/IgekEqh/H43wlqOn978Yf3SLTRLIg
8/DurBH6tnqv29pM+BoUXMX62R0Xv0oT2qECOuysIDMziSt1yh8LTeBvd+C5TWH5dwuNN5K1C7/C
HJ4T5JL4wsWpJ0ogHw9p9H76YJtAlnCRLbfjgL0Q2bP3e0LHE0C2kMn3Snvic6EayJYu7dHTEG1c
nxp/NuxTf44vliivkp30ExQx3bJ61mmOxZjBtdE0Tb1NbC1Rv0Hap3tKOL/2t9Xc6wwJCO2e5nFx
V9Nq+64l6PdNqLC/3NLLCW90kLQXmZ33V+xI2cppPYMFZvWF92mlj6zPE8TOg41EgsLfUTUsn63V
Qlh3qLBV3iLif+uzK5V7v7K8K7EovRvk0p3QE6+eM3r451Xl0iUojMMvm8hEC29wqq+gJsArzikY
wHHtbAxfpBKPLvvzN4lTL0QDFWaUMNK+P7hF0zxOwhufc5RwwUHZFjBMi7rdF1zV0Eq3pHoA1d+T
FiXjaTGPxZ42wSK3Df2iGSZgnFub0a/1edW0J8MUawo2WVF8GqMQPmaUjJBfJtU+rsVIScx3LJiy
luVvEeC484fFfnGXof/qiNV/gpSBIssc1helwHUBwc784uMV8T5YsyBoKxPMAlIFHw70MZwGLlAp
uiBtXpkvUM+4XZcnYdXCbwuVHT59fLH3L/SviwmAcmabJ4c7zkgwICa1U3HzCnO+BiM0249OQ311
U9fllfY9NJxmZOLuaBHiJvjxtf9Y+T8fE6wOLRuC+DFsYgz6uC19Vb92jbHH8CpZzjBPHYBvH1/o
5zf9exv++ZS+6wI8MCZiXnyM0sHFpXQ1WJlXZ2p5Z7yfcntI0Tj5bs4qcd+4dXKf94mF0GsVxHLn
aZlXB50HUD3xZYIPnQ/hjQpVfN5YnXhiv+3Jk8ZqeK5rkhe8XWr0oAbHv7N10bwBHo0uUYRFrt9d
3E9xwTl147QOoqbgvG+8Gm9DpMLrkOpNSS/OmWIKaypeXosWxcqiG9XeSQP7mz0P3nZl/v6SCx2B
8BgSkwaQBjEuiPa4xymBY4l+9qNlffVHM/hZ7mUHKB/V6bzOmLLH1RcsSObdiKYZnDT8b0/xdQya
3cczE5jo9m5m4PibUx1gQIBjaH++j34OzDDaB5l4TUcaB5TTVLmZjQbXrqdLMuw0piunoh7mcYO7
Yk23p61PW+pWV1qGGuiuQCx4dVL/1IObR38iAWedU0/fqtK6ypdGXC7ecsAdx3ukBlrdtBaTtglp
jC3bdZhpuxS4Ym2FhLVN2giEefLztyUs8mtPQDQsqRSf5vCDbtDZhKnWJv34slTZ+GQHbnlnNREb
RDg7095zhwlgt8rTx6mKkZrPOpsHyGYH/vWQ0gIQRVfQCGFPfPADK7rMs8X/5FDVTmD7lsH8l2X/
HpbEFDO2SJFy3A85zYpjoTtgz7TXbJG8djgwX1udVzxjtbIsEBQbG66rge5/PJ1HMl8/L0luwBHH
QdXSwNWOptN2K1Wzdf4oZOGfUzYDAZ+Mi3VBobLY04gYiPRBql6lZ1fPeToPlzkC/XeWjr39x/fy
0yvg/dIi1SR8upGLEIdzDAZUUx1A0m2aH5iNC2QVEpgDLWwvvetwC9x0tltS4aiNUfsQUCvcQRoM
TjPgsDvqJDE6Ky2EvZ1qQ/E5HyptSr+U0Burz67KMO9PO8+br8MxS89SiGU+zFbDteqRn4QHIO16
3CgH88moXgN5sBiWfVEO1hVerpoPTMLC2g1S4QJTHakpaJ37dGL3hu6Rl5c1bV4ySq/WMJq7qgFS
gunIiabp+RxojqbkIv3D4M7NWVZXntooAVyGlUi7yKiD9bdenDe0XEHUwaCY6SsNYYVKew/24WpC
iq2HBSURH2X8WgeVAjGpg425+6dBtfnnsZmGNz934dn0ugBA//Hs/Bl/BNIlgOaArsHR+6Ou57l0
Qst5Kn9gamtD5oCx+gLKY6FryJRxphKva2+ELhvrZUEJD9p0qOXfZLf+04KNDASZrS+KfWoD7xcs
SKm+7ldR/UjqcBmRo2NC8NrMqsu8Coe9DVHlEen+cb+EuMRJvBO/ZJHSknWyOo9/GZP/8MJCcKS2
TOgAa3mM2F3rEd7yXBY/UmGHD13o9PdQKi3IniQZ7Ivj9Vh1w7n0m/qsmj3namgE/SVRDfOtsbAF
kNxM+hIuoPcGcr4LNlGXlw9/ucs/UgYRgncNeMXBTHOoPBoyXSdLHXf++IOqd5c+GTnIfkslcdmM
vY3pb6hLekr9Co8mUkH7lkEsKjdr4srp4Im2fw7iKr20xVQ+uRhk0iFhF9irQlUMd1pgKdrR7v21
3v6XZ/G4yB//9/98e60Rq/5tCvBOt9u1TZ3rv7eMOfxoVfrePIDiqvmbf2t9Gz8WDpc/vZV8cyb8
l9Z38F8hpAn2ELRUQyrZ/OpfWt9ktb+5FZ4Nt4I9iPMNADfw2f8TagU+A+8yBqCjAlgwX2aHiMeB
EjXp8z/qwLHb4ifYRtUpFdMvE4yIzdDD9yKKfKZm+6C0ddrYY/c5qp3PUEed/SiWfY8Ex2C0OGBP
u2feVC9nvVHqgEwQnMVGvUMtttwJo+gx6Fi9LQlq022G3gd1NITxjAYIZ0b73iKfO3ACGnceYI6t
jPJ8T1d4PhlTcY8DTXQ7rTm2JkP9/9k7s/ZIjWxr/yL8EMzcJuSglJSap7rhkaokZgimYPj134vs
c9ol+7i+7uu+cftxVylFAhE79l7rXef0XEZ+GsNnk9HdttMMI2Sw1x6Bh6xjrCvajpysVnJJBsKk
XVkmdhfZYe2ObiDmcbg3Uj8P4pV+kqwcFAsgyriSUbo+fnKsMt0YKzXFXfkp/UpSyVamir7SVYTT
AbVYiSvs0xxTiscBFMuwMlnmhn2uBNNSE+e4wToyhrhJprd0pbnkK9fFXAkvsmgQj67UF0ad7n5c
STCjBY2CTJcf6DvMnbXyYtKVHIN59NVAX7TiUI448gj+SwHCZCtxZumRJnJXEQRBoynB0vSfy7x2
Fa28mkFrpoM0fULj3Frc+ivXplcQbmyV7Up/vFlEX97m0EVZkr12QDXs5jkG+uKylWY8bg1P4eaq
mvx5wJl/AxDROjM7GjamyaBrI2PV3jWmFt0ZjAXPrXzGO6iVNv0/pp64u2R6autifKZaArdgO/7j
VJrMXet6AJBRQxdJlE/K4ZjjJYfLeOOOdFmqwsSwWRjKPvSmJ1/cNGNGnLmqeKzyyj63C4hKlEPi
ZFWfzkpRACLCjNNeAOXwQioxwZfnGwM954FOSWfIihSgKCLCiOiuI9HDuIEbWu/NJiUnljDQmrBp
0h9qWgEmksDRzb65Bj7OcIpoJsPmih4/k2c9M2K8V6b1nchrcTKdqT63VqcdtuLsm2S4lG4Q02AN
TPNF7MqMsqbXzel6tlV6GsjDrDYDPQeSHdfx60ivlLhc6iQbMWLYNh5p27pZPM7gRN7awTXPNFJu
syAmtOQAeJo/k6gJ8Q3DYABAxBLStRL3MDmAKff8SNiUbLbM7udrI+bRtIdozg92p7j4Zo7nW7fQ
+R1LtEi3jOxx8pLQkQfmzH2QXsEPJGgoabZFm1akZZZzOPWlfEl4//YpLbIVNQ1ZIGKK4hCw2heP
UlTpaW4AMpDVq/ZiMOU7is7pOhoo7T9/swwKurdTqLiZEVNV38RLAorBbm0ECFHi3VjTiiDR+hJD
F4bYyq6G+y6zxqB2Zuhz6XrhvQkQAFZe/+BOJX+wiDLjzFa/N+PreaujvN1no5V9+3zSCJPi0xaw
wijDZ3zhKc0K9IN+fUWJxhkREywsGUAWj9hijaexWnlRfWm5N60dW2d1Hk23Au9s2La4v414QEcr
FTd1GKzqqGE8Q3kUjXTgSJD+0btJeqr02rnyhDOfN5EwbiM9827HZlXF8kSyUft29M034JGMdpmA
8YgmfpDy+ER3ptFTxIl2h3RT7RcHd3ET43qviSraft6tcizrO0YoxLl2eVQh4+2VF9REuVzM2K8u
RNNZ0cbxSO4CYsSPH9bRtYtParMs/APW1osHWiUwmjoNumw5dVVyUiR+Iee5Vw2eaGXX3yrST2Mq
tsD3Lo1+uNLH+DpBeYwmLTkgqfqwR/+cgQilPc7jynBvp87cmSrZ987yGLedE9r65F04gJSA9BCx
15GQJ2eqdaOqb3v2sQHFFvx6NP3OLS7Th45R1YlsbwPtjheHjivNQLhQptNyPnEgJXkSnWNUH83K
ja5Fr01XYjIIxKxjqFij5yR7p86zjecrazvLHHgF/L6DUoRW9V7eJKFGQGkVT4FqjPemYgzcJKk8
z5ZVPWKUlOiG/b0V/aHy7Bu2ySLI1WDi/42jFy02nhFmfme0U+KvJQma80oPdbQCuF6anG06jtcb
ozVUIB2nvhtIWGSWni0/SmVji4VztvIddxgf7qpskEffzQEu9AnCr4UbnDpiNzVDtMnGOSc7Qzw4
M+ZozMFn+TSXZ6TNmoeRRTjUvUGSJ5MzUfEHbP8LGtm6fmn0ATIb/e+LOdfdY8uDDyXK0UNbRS+6
KJuAExLy4/nDnOWtTD33PTVgjZAcq39zgaOEIs/ve8DRr/OsIbXLFKG5ZkMC8FABegIodCT02kJ8
tCysB6YqDnG2mJiEmQQGCzYKP7pryu5HMvfRVsfMcAJaNxKWEYO8olVo6PMGlQ6JhsqoLmrhnArW
/Bseq3arO5G4psNgbUeDcSWeYi075FUuQ6vTFOIyQ7539AO2yHfP5hLPpinl60BKXdh4iDQzoZ51
tCqBXrPb+0ZjA9wevmMefWkSc6/PTfQwCkmGgZmrjQ1HhoEeBL/Wsh+iuUIazmuIg72KnxE5dUHV
mWFPaX4xeoAHKBK8H4xz1S3+H/GQE99FDUG7D3KbMx9HxlyQX4zIQ8yqsofMHYATdFb53hG09g6X
pDj6beluqriLwOBpoB8ca9zlHX83LskjXnr95EZZfYPDD5xr0lBZmSuBU7beSSo5fquQWH4bDWGe
nJ5MDpsKa9M66RIWvEWs5H0KpSep7CaI4Jr56zk1vlAgqcSxMyIxbThPOSfDb4adFzelzisRP/bO
pF05CIeC3DSmhptY68xpY22rGBNcuHZr8cRUUbzB/CaNjbWMbIPTUJ9q0oKP+MeIkmvsNYK8iR59
mNi3cDzSbIsSlQN1j9H01MeefUalkO+FXjfbdCI8nhS42tom7fRRlQZGWgY5D2ObjgeZuM0T0k60
r6yFIfZ7GALu2CFHwS0L1xZ9JFVYqZR21GsWMCmM5lDDAw5k22cwteYIvpjw+LUKcJNW8eZ2JCJ1
bTRe5Y6mX7ZR1e4Ks27Rw4HRHcY8CqgZLifoh4DC97ERwxvwlpesbWsZZmia6G83LdF7udikdNx3
paX3Qd3m1h6F/eVEk2nfgg7bGAPJeHbRqeslp8bLFQ4CBGje1TxCVWyybjzg5NBezN4/0QPu3kc3
pQBx5n7noyjcDUUkaUg0hAYTch8O7cIrTkd5w/jilh20vkJ5BZrJH+ZNp4/2oymn/TROcdiZy93s
mO5pSg2BQMnL9pCo9w5W/qAQ7ZZxdPxOQ25v9mx5CmHWVuFh3k5IkY+pEl0wZF10NjbRRRo3t1Zk
26EbedkZgt/pPMo8hJ+wupNcIP9dbv2c1VWcuwPG3TVPZZ257/MSjdYNE9aG2L2hG2PQaaNFc8XX
tJgtIW50qAI+HjSADDg0prOJ+ne5sClV8iCLy9zezl2m0KlJA5wKU72s2LBvMzEoHWwlSOsUgrMk
90ZlbRwzqo0Du+ETzIIbTffVrqz8Fa0xjHeRuyxbMS/dKc7smtxK27oE4PDcLGa6XaRzm/poH7Ol
J50ROlxY+HZ2hfzNfuumGgeYUS1vohP95Vi62i4V6r2NZ6Bn6BgvPaXQDHsAUayJ0w+IhO4aoIZx
MaLKuY0pVbYMSaA0a+43mjOrPHPIXsc+nqFOYcFmv4+OpZY6mzhD5pc3XRUolU4EQHuYoSJZkJth
pXvd8+8RxE0bO7fOF5NCG/zCD9cY1Ybze3tyBN3c2vqe4EGEfZT6xzlenGqbibXoj0FVvOkW8BKE
FtnFOFYddXxHF9dJgShm/p2uBl/fNNQyGkzCPj9bFixvFAnWfGFBObwhw3p5Klq9uOyS8jsHUCRt
tdEMwCL6lYVRRXWYVsn3pizZ9bWm/OEqZ12zEL0Rap+qXYv89IXyxdnSI59u+8hfAmqgWxMr/JWZ
YQTaCMIaj7rlN6E7L7xpdMUenWEczpkHVhdLoTysBXNfXOVV49qQQc3kDfCmTqB8ljLMEAlbge63
kL04GtbUAYXv/SBojoVDxba4henk0XBz5ctiloSlkdpLUHhkWhpLvutXwaCP1X21YhPtFaAYrSjF
joVx64nlLF0xi3IFLtYrejGNgTCKFcfoNCuZ0a4S5NhZNtbgZGoeoZiiJPukOFYr0BHB1Qp3JPTz
k/VI9dwvc4C0dAVBmh1QSIRJ6iNZQZHuioxsG+CRExTJfMVJditYEnrRRd4OJees1rvFUqGu4xVE
aa5IynyFUy4rptKOa0CYK7oyWyGW/GIPHPyi0PWTeqdloC6LT+rlZyvjv12fX3V9zM/s7P+763Mg
JjhNf2oU/f5X/oevYVtEPGLGZmb2Scow/rfpIxz9N2SB9EqReNj8EeIe/mj6GMZvTJQYAGDytQi2
8ujd/NEEEqRJMuFeI6jgVfP/iH+nC2T/3INkXAS52OKERJsUlSY4j5+bQAhdiiXDM3HXdXLFAS5l
N2NM4/cMlgJSj7RgNyZp0X6Xbm7cJ0mu3VJcMAiyNObCRerZQdFNwDh1VAeh5oig9zVJ8aDkS6fr
/BweR+jGmqrT66yF9rDRpA0VKQEkOTBU237CHA2NES1r9AhzAzxkTQTvLVTG5eDHbrdJhDa8V4u2
4PCzRutKYzO+mqoiLSh3+vEVw+D8ijVyTqmp+NqCBJYHafZ5u+w4ATdHe9bk22Ak2SvSx/lay0EJ
AYaaX+Z2IXJcMinmULz076qNBeeXwjqLEVHexIkDZU9L0w0aZ+Nh7frkv5jcfU6G/zVe+bwFjuOB
H+fs7nuoqX++BSUymUyLOoccKdM/w8Fjb6UxtZBS64n2rWk0vbtJjdK/ZuBgXFTAT+ChOl5tBylm
vP2SMM5gGA7ZbhnU5RLZycmA3PyD6Yf2hPunu03WeYudZtklB2ryErz1JM+R2tvHSUvKSGfWV57X
PvSFScSJHC9gPhv3RmLs3cT/kTVO8/an1ujfcEL8L3ojIlRXZeTa6aRFaiER/vmiJaKYONIl87u6
jF7EevdjiAXPyEinaw1NJk48sz1D19ZvrYTqcVNiztl17CaXuKX1N5mLtflij9NVjO76ONamfRfN
/FtDI/0dW5Q4jzVjvEoGB29a3EzXthc90owxiMOjVYJQXQVOXuiHlGxU4CStts+V6YRzDX160Uue
abPX1bm+mD8qZ7gYW0McoL/Yh9lrmRZYEYCYac63kz0aW50uAwCsl0L6iMatevyeJrXJMdocv0vW
6zPsbu2h7QWe0ISCVKphh7V7uuWlzE+u0niZOnJ6cvOHDrQJEiTCjS7MM7Zgjy05SDl1DGGaoiau
YXXt9aWlT5HSnXErWITo6x3EJFWaXZbJynfzCuNpBvv+7hWUETDbOKuTQkwkOJwwgfy86w7wytJz
hIf6ZQQZ+tqrhLq0qVR6juxDgWM8WbLDDMbcDxYrNm7hVExXXS/4QrEj7pAQLYfRXt9NLV9uSjV2
T1bSNW8+s/kLC19HoNMp+4Us7suahbDHQzW1qtSE+Sm3MH9+dgwiDKJYudpt0uvLDejLaq+hyH5k
/oc92x38AAknz05bL99Hw4MQ3ndyDoiFSX5ksp5O0jGiY9PrzZPbWDIskkLfN558nnyYvc3glA9l
w0/JVWuDulYkYhfc+4s6gh2k92B6OzuetpxOjdtJ53ywQa7jB/OgzZekZWAKxNS5w69lrAtqnXNG
l73Y2r1mbFM66vzMSU2nNq+Xm8/HVmaAftPUmS/bxhYXQpIOXRee/uxpZYfmQXRPlbY0J5qIhKCX
cJOTkJNW+lbp+b6pW60MAAgMaFCHAar4vJCqnXuJd+XpOO63//zqfkH8rF+/yb7DcM0hyp5JxPpq
/2luMDaio9Bv4bW2kjD4XmBRndtGu8sWnysQmcEpu+m0+2xOmc/ak/TlJa6vZNp7yKM4mvMO0hQq
mujo5Uq+5sqBCO9TEhF9LdrohbYVF7P2fM+adNB+Mc/+uwuw1u2VeSn7Murpny+gWvKuFQRv3BYO
Ke7MeadTI+N414ACaOH7s85EyNyumS2yxFSJrW0dxMCveqTb52J0Isi1rcnCPNev5uSKCwe73hEn
5hDtmsKL7gu3QXqTVDEn0n/+8r+QPz6/fKhbLrp9hoaG9fV3p4Octos12rf1YMPNHbsu+uBpjrxD
C3oaaX26XGZTN10Vrqr2PdhIRhtV5Zx5MlVHYPppMNKTPCvsERqj22j3uOigbY4WKeZtM1RXi9dh
PDC4/rHEgstQaOw+cCfRU/FT662LxuFMXxYP/vtKAB7gjFd7V7ltIDMwu9Pa8OyBJD8ZUJ4Omgej
FXWzgTHYdXZFZ8Y7WSTTC/zuZd+OKqL2TtrtUrmVF/SGMb0jVWO9MkqLcPZOGmK7mBKeSp1jeW0P
HbaZZmPmUp4VFh2vyuVVpyaYrj9fvcjX4h9tpCVqi6OIX4/+2XGZWuOW4xOt8jIzVUDbKPmhy27Z
ZXoSvfDkqXerKNcVZP1qMjc6Emm7XFqkUKfAQVn55BpeNSN/utelsZAL3Tjps1tm380afmUTJ9MZ
KuAuaNfGoGZxTIQ10oU2DdkTQgL2kn9+ECgSeUr/VTbwJIAvomYgOMf+LAe/lA2s1bjhEIzecirv
3WCGHDttPtfmYpxoiRBeEbjJOqEARh3vKMXkqwNinjEQa9I2LruzBAVWmBRZAcCWFh08dT3NAwVJ
tAQnXe36hs7VhjdJf5uRnDysmKI3g8P++5C6lhYCsirdsEs8OM5ocYpLBcJji3pi5jmwKhMUullE
xa4QEYhHn7H8wePkFM6LdM9AiD/QbxekaCTkbwSagUm1cbQbOiEzCPdBH35g2meJzKtVPAIEdxIL
2Wi8tQe3SNeSc72vkCf7pw6Ko63lDFUmI122vjk/CSmrEGgzgmV9TnAEZrwQfmzxsGZGZwVYl9zv
KG/KsMWVfqzBFh4WHxsrLYel2S+0jepLY4osgJtDnjyyD6SPnZYRPLWgcPYQfZTZU8eIgSlH3jjx
IaFugZJoshrA4ZTJD813xa2mxrXAAcJ61L2JrQqUTNhyMIwhrAz9lvlLqXO5pDxuCsASOvCZln+P
eqgqmzkhySXwnM6ywmIR1X2MV/0sAi5vbRaRmW8JgJ85iIUj83ONHGHKH3++iXtICduFXsxbWdSs
q31TkrjAyq4HWrWIi9ge8+PMg0D7f2QQhg0sodtINN2zqBci/GZ9WG6w/OOpF2423bbUlodeY7K5
6eCGfBioanHnLdq2GMocNTeN3XgD3XbcWkr5QDocUDIOGWmbsdV4ClOsOfVmIraq94ng29gy0kOw
ucWH6463HJ2LNLApWyMQwW5F6zAvT65bJtdG6Y4BmwFdjM6fl5vPF+m/J9tfnGzZOxyWjP/7ZHvV
vsd19eeT7R9/5X9OtsL5DS0C400Er6ZDiNe/TrZrCjmmBW89WzIU+BM60nJ+M0Do8fcQI3HkNf4l
b7DEb76POsKFkcMehyDi3znZEjL9ZYEEiWg7Li4sjsrrefmLHjzvBoJjB59TZ+7TRAl49ieo0DGU
cD+SlnVjOQ3c9brQ6RRHkU/KzmZUqRPkkYJ/dGrwb8uNmze8zX2a9+Zt4uFbnp4gX2g5NU4ON12q
Kj9AFNLH65U886PU5agjhe8YrAVUGaTZMpiuY9L4EiP31L72LQJ0kiY7giEWHyapApAdVqCDZqDo
nzgXHd2c6UtdxwsQcbe4tTFu7mN60KHpF2C987RWQWU6A6x2oy2ZNBayhbtLr+sBPMabNzlJWNoa
ETLA705OotKzdFmyiym30jNX2cO3MRsMyCbSdzaw35Lb1vXyJOzqab5WRMz6IVEIxMuYzIi1DW95
72GuKmTo60nCtJP5u0pZVOLReUtH1T90UPWzkw0eGLmpdK/YLS32k3Sib1Y480qcS+hIwy7wGfLo
fTrfuXbfExsfyfk5mmsUerR2CU9hAn+HF4i88g7kRx4gF1NnqRMl58s4Tc9Wmgp771iTfhZXptri
AqKvqmPvFTuXON5446amfIJ5DcQjphe/Iq7Lo9YxrCUlAFQVPOCFyjgfXTSmRDJhBV9SGtHuxOQE
9WDXtaHDVOKlH9B3XHMl1LNGDvQm9ClcQip4c9vpnM/BhyYfblsw4YjT/ABJEC5KzAnSpmoNB0Qv
N81iTdCokzyGiNbXNzmIlSOsKBr+ZSNuNNsft5UqnWNkuew8UAGcH8yrRTjRDjoRUrmsmT0QZvJN
PNM82DWVJi+sWM/mS70adFcejdwaaZ76oCw8b8sXYUGlU0klry1mofUZyhFhMV8guGkl1KUOFPCy
sy7GKCfJiiqVMzoEH+TeVlgufHs3Qxdzrxah3LtSVumImgdezWPRKhQUdt3pIcY+B/C4ntQlbuzJ
7ULHiLv6CJSi9S8cGSc/ysalP5QVbu5uCm8utQtlp3EXcIqtT0xY0wuKhYTE9Gp8NQBpy03ejQPz
3ApJ0YR10EZgaVSksBWOnhzodRv1AetEwdxDzL3AYY3RG6l36e6qOE2vOYoj2IQGQuhWjceVN5uS
k4BKCZQhBMwyjAFdd6UuliUdmhB6PiychLsZSlXCrNHhkmCvWre4awfkMsUc5A73clrKkQmmre/b
3B3CJAaOyRO3lqeZK2GUa256YjJbYJiJooITD9axNiwLb3w20q7e9/7UxEdL726Xqc+WG+hd37Ho
V7xTGly6wLOz2T71IIJIoGmSEpvKMNfPE0WTtfE4Ct1Tbhv1HiBfW+35j9k6bKn6/sBKNN+REgNv
G4EXitcUk4izL/TEGM/cjK4DvLb2Y9SsB3twCG9I7W65U2j45QHFl6jP2ojALk9q4tzsOp3mUWbc
WNXI+0jhk5WA7VjN7GEN6p4brJWT6R0zzZvz0Bu1abpAr12fu2ZXYWyUbb73vKhbs6MjBB/cq3qH
LzsLjcUybzQ562qHEaIICX40zmun8reml2n+VsOflIQWCu97uVhpiCZmnW+BKcze2saFwa/32oPZ
FoqeItQYMDGWxbtmTSrUmE1vS+Fo/Vkbr4ERCGi6rYP8uD3nD1jULxo+yg2nOTnHKCaWMjkybLaN
EhaMa0t9k80cJcJpcJIAfzYzB9tp8QFVSqoDISFmvY1WtkK/qe1ysC4BKEEQ8qqouBdzbD6ScvRk
8QjjuaUO5d5UunFwvNG9AVglwriPkLMYSXPGGMLVAVj0xhZsRxQHpDhMt1XUWacCWpXalGiPxSUG
mvpy6VGF7L2mNp+bfnqmjaL8Tc8gWIRACQuPWZLedxjLcelclpLUi2VG5lpmNSkGNftXfCMmFbUG
uLhiXuZDabo9VJPA0qKY7kfHqnGi9SR+P13/t576VT2lU2/8Uz11+dp1r9+ToXvv++6nsur3v/lH
WeXA4149rsLFxQYL10dA+odK1DV/Q6xp2jbwWGzLgO3/d2BgGb9xXDEtpvG2Dm9hLcb+GBhQVmEh
WHXeGINw7ejOv1NWrfOAP506+dGc9qj3sFbxYfpXZTUHK0fLpUbyWVp8JHXs7zWPkj31WCb+9O38
TYv47z5p1c/SJaa4FF8NVUVlVdYyCT4JvNeGuuqbrBDgj1EyBP/+J/EZkDGwtv91BhL3WgTzjTg0
8tsH9JD6VadKTGLNr1yff3NJzFuwTuP85LIMbu2fO2fKLYSPcUIe5i7/yIv8g9P5R8b//tvXs451
gG582li/3iOqoKVLaLsBMkQDh3wdTSRJFQEY6//gq+NZxXywWpU9eB8/X1GMOQP/KlekorK9mHT0
MIzrvYsWMuU/X9T6k748eB5cB5xDPoQD7NA/fxJFnKf1PlPTZBWNOgPiwHha6XmPbOm/Inz8PBVb
gSXCQ4jtOC4kSZ/x2M8fpgm75t2s5cHHcx4CfwWUCjZqU2vpq+6tzXiLBqCYce7/81X+3RPicG6h
LucE5Hy9dU5bD0ZB7QbKENEpGQ6QSX0NqyhEzl+8X+sX9pcv1HYBYKPo1nmrf77GZciGOa1LedAG
1HPlIKHYGnp09x9c0J8+5WuXCq+IwijGp/iTfW6006Mqx+pYkaT3n3x1f/ok4+froV2Q1Krik5Ji
ICZjyl4/c/7+P14v/a93ifkVScFr9CwTyq9euzoqbXh8skQgCi9P6hwHSefop+vFKuctGQNo7PyW
Yh0lPxUqnuisMKl1GpSkqrGRuI5EP2096LwBgTnjd9SkiGXWeo1j8yq0zz8+E7xiivBLSWLqppUL
4xvDr5tNLfkjc4IyWaflGAzsGAd3akjMaX3jKXeJuLKjjByVknbYiCvwgEwm39Rz5e/HjOc5dycH
+xLzihJc0wR7qkEB2/cJIGUw99vecKu7XsN3pvvL+J0odn8veqKHlCP4lMyqz0cPL1OAqh+sIuIr
/S3LV4lvx+9D+Kr1WoKFXNUmckfUnryCyYcv3KYlQcDCKswWQ0G6S4NCinw/JpCNHk1bzJoe2k2p
BSWJ5ygAWbjKzO0Dt6/AiqxiOw5a1dZx2AKQSEGtS2QNlRoQ+tEiE2ifgYg+Fyi7Q68k1MfzSZ1i
/ms8xYmyz6dYZN9iry4e8Yqme/pR8qVxSuMJIQueABfd4IssrWHhd1LIfaHv+av4feZdnxyLHpZm
0WPvRo+RHG28G9pa/beIr+Y8yRp55QzZhy64p5B+jSda7R9TN0Z3CGXrs3FdGhm5ITnnIJPv2kKn
UsRmWyTXWepMt9mUWti0udpIkV6mYgKVKANwFhLRWR3TGJvgBtpqeopph19lTlx9OJovTqJmGOgM
BZZSQxs9D9E7dIaii7EN6sTxJQ5fWZ7yJRCVlzHHw7COhS6+95Z1kBxD8v3mA74i3Bv1M8PjrAwL
4oNIS1pap9inUAzlpRiU9EOsW+o5iSQluyHAEwRVnSO7duigXGgoZ548rbLv0awS2uMmNDw/oWg9
KydTpeZgASZ8rA1H3JtVzfNjt7rN1MEC3UvqcIJl9DMdCJEAJnz82oiOo4lEocmQqIu1ONcCPcNW
AGeT127tzgfKYotbOBrve1PSP7CLUSaP0DZjtR+8KntF7K3t/HWw6eCKgBTrK9KKFWrvsfXV89Iu
+d6WQ1/sRlgs6S6Tpr1slwwh8aYFqAJSdMrF2+LL7oex8G5RPyMeQNnYPSi3ly8xEWbnn8Pdcqr5
ZdtBM4+Ojp99hYZpgci5EzBw8m9NbCDbXx0G7Yoxztvsw0BxdxFBwifYEK25iFHgazPRsmFSOskp
zv3VD7PizTTu0ICclX9we7HOeaGdIMTNAN7lYSKn5L2SeJ+r3CHL1UlQ3FlieJYdKHizrGkl+8w0
tsvoVcfVmNtFqyZR6/WA1Oi938bvPakgYdIhW26MQ1+rN3A+6bGEY78dIumcsxW6N58OC2Lzpq0u
CnWp+hZ0bs57bnnAVgxEIk+ekMs56RE7ugkFtO1J9kE55h3wmpRQYrMveKhZFdF7FHIOqyHzr0yK
yl2j8dbnRC6HSkkO7gRCbxm0YbEZe5wG674rLa6bnMhX0Js0cQAqvAJn8G5M1YtTHY/iPmMsf5yG
FZXDgvpt8KMi0AuyBxUQ+S3HX14jaMD+VV8N4/dOaxn5xR1rTmLl3o1wmF5ZevFq2yyULYEXgUNb
/wZy7yr6bqFHuavLGJUGdPs6by8ELcZp81lpDX7bcPYuhzCbMxYxA0WjA+iC4UXdHkhn7AOiB8bv
iV2R6FpUm9jvdJ5g4pLatLgyJYq0hMkCN6GUV12z1tW1UZ+juuRhGptkQP8rLHKX+XbSyB/RSw5i
+7nqjkn60ueeeNdHViu1PiMEPYlTjmLwlNlTvFMzjRF3pJLYaFpvnzKSGTtSMgNVIySw17RE9LiI
5gGXPaQT39DiRlU46Uz2LK0bg4E7TM6c3mJNYTe4VzJeJxNVdYwW8tq6gbVHi1k9Rh8SIg0zvnO/
HgBt2mt4KoYYMyJfzRdDf640Yq3yeqAPR7ACZ268HAkw5tKPtUsAIlcmtKRnjZzCqxno/mWULU+p
bo5PXj7jhpwZOFkrTnzxmfZUSVNeSZDt10X+4jZtyVgh+aiJuAiYaj7wPj+2So8PSPc0WnUo5PHo
yCsL1xgpunO8Z3F/0+yambTLpgd+3DrT0qR4bEjvOtIf9R/10hP3qc5kPli4pfL3RRZ2gdwt3IMd
Z68RJubEHM6z0HnOa6hXadhWuwdJtTFEIkcmqT4ZgTPe4XqTcchreEQyvwxErOdn1djo/saTLhNn
GsttOKsGuRPkcoZxyFd6fWNHY0PHuTQeutIojyPspWPt9qAQam9ojmbR0XUU5WwUIa782nXO55E4
noXNh97dpcMchWBWY6SjR4JZou2tVNELwc9kqomBa6Q8cIfD2vtxBgRtAbV4OzgYWVr3o5szkvw8
iFbv0nbijUhjZnieK+nEzX4LsbSBf9vgD8z4Dtx8ToO+7fvrynHROWfWgGYXF3m27YnUsMLFHIQi
sEl03yCK5+isp+JuzMyJREbhEFhHcW0hc3JnRaZAloep1N8sbzjILMs22gziE1l/sjMc3i8WDnVj
Q6m5hHaurQyucmKvNuY976kB1zFjjInhrD8ga2Xi30SveWLncLwwGhh6jTfRbcRziQn8NLBHi3VM
pYdkn+G7ItlwOfG6xt/jwhUkFiF/QLU++TQ3NUDyk617BO6VrG+kpLLox1QnnJbof4+WX9ih5IIP
+TCWZeDhC9v/c4Et1rr2pzoe2Rhnf+bBNv7r3+fEf5JjMItDCg3N/tCwgdKHJQCyj+kMb7yWOuHT
qDSbGg1dY6GuyP22PueFt88xWBGCKfxfHdR+VnZxdlp/HzoEAhfSetj9elBD7Mc7wO/TluJx0Odz
VHhYoNz0tSqG22hmm/vnb+AvJ0OfkDKOhhaJPi59ji9Sss5SdkkgSnFQDUVYFeGtEcRQHComK+tc
81egoS/JOp9XCA/B9tGu+SZ29y8np6qlwLFQjrGgNLgJWSUQSHd0C8OsLV97rfZxQSXUgwxurj+3
nbFehLOnKSt2CcRerBuF/fpp/UKq8avGifmX4wlfiA03gukX9va/HMrlxOzXswb4xSUxf4Pqyo8a
twGa6X7sdEb7FsU2eZi8SEkm+pNyqDUFeVxXmPsM7HflK6VMdfQMEjhng5MnMx0y/wrseOeWkfoX
FSZzvEudv+1JNAGVuqriYpLi9+bEwXVruWV0Z1q69QrfZVEbn3/sPU24N4C82YBpOhePeppm3z53
xapCGElDP4f38M/Pxhc6wu/3is6u0HXHWXUSXx4OdNwRqukuP/QOXXNb6+pNj2MmGP8fe2e2IzeS
ZulXGfT1UKCRNC5Az1z4voVHhMemiBsitHHfNyOffj5KWT1SKDuE7OtCAYksVEl0p3MxO/853zGt
j1XkaDuNZSPQabjusvbkkqrzPwBifttneyaML4OCIX4SLtM3n6Ad7cEuIxHtiHNEW6kFEPWt4U+P
gd8UC46CUGEQ/phZR2+FGACXvW/nRbSjztoEaM+DKy/tdlkZgIkXNuT4xRizeQjpd/j4/jk2fkXP
zOeYJQrJdBeIgaBT641aMorE6ut0CHcWaRB/l1qFd9IYqL4glksSp4Mcrz1GXY+5NT4m3khldimH
dTv2tF3CGCe8yPMWrk+Vdq5JT3rJctJKcEtSO3SKi7yhj1X47X52yQY/ZIN/69V/0KsFJjLzpx/6
t+LI/ZfXsPhZp/7rT/zX+F98QJzlP0wGublmf9JfOjXaNZIzJT3WTLdzeDz9ZWu3vA867yldN8CV
yrnd8WeVmsvXs+cLifsUa8A/UanpiPn1rYjCqpvzPY/BnVfib8/oRPhVJx2f6rrQ0vaBDzzvmNOS
baw1V4xQZthUZonJfozWpPRuikrpfQLU8TUsJnlnOYkpl6Iw720Y7mgqWnRErVdgkgyXyuUyt90M
QxPcrZVGmrG9UDAdVMgToPUf9LzyNaZHUWoCN/OiZks2NY4Z54Yeb0IsghtK7PM9/A/MT3HHOnAU
wSrPUmsl8Httwgj73zr2utsEBaKmHXHwTylByFPTGe0Wfkt1MLx6+EJXx4uVtWQW2Uk8g2B0tnoZ
lS+YAvQlqT17b5vNq1nHbHwV7bFsAIyaSfoYqp1eFhbLJ1c759jP1cpx+k1Ia1LtL9GRgr5eOiWr
yZ4ihJQAixEN8TXLCOOpH9XJ6sySOZSixSQK9cvYzFnfrspXfas/pRT7PCipRiz6ytyWhveklGuv
ex3avNlnt/jdEQO62jjXWYbTm5g9G/soOtHtNuylHUZX9I+8em0lcdDSey9LOzlWGRUNaaH1n5rE
8fejL80NI+z0K111GAhjNj+zcbXCelQzKjair11n1Gt6rdVHKcCQwx7jHVCVLohvprMvhtEla+lQ
m6Lc4imLsqcKuORVXpXUxoRD/+y3moTED+rOSiJnKUsny9lC5QRmU9K+YmFGXnbnTGDhFzR5l/v5
inyo+sbe0D7FLhe2QrJzjK5izk4lBZ++d1a5RrJsq2M1H1clZfcoDIkILlYikptxbKZrfwj1ZThZ
1Sk0DY1wrq4kR2EMOavGW8BF2GWpYozuBrtJTzIrx1NILPAK9TzeoNEMN0Nd1Zu8adTnlrYRChd0
s112iVZ+A1cUd3i+LLHNnHg4ET6MdgrzwKn1wfoidA0BrSIsUtKSZvpQAJ1YjF3pHAUO92IRtY5+
BmEBIan2phT7iKHny8pmOhm4TfdoqrGjz80cjU1iJhUpKN2JVgYC3AYWsVwmGraJRZEZ3rHPMoLq
bQk4bUlWsd54gzpFFR/Kqezy0Exj8xCQ+Mrg6Bps6KBSrF039XZIVvapltoXeih1XHQQCAHOB9TZ
19pgLNSEUmCW5tzQo3tPoBaoXKidY+mD88hcirtTiHCfUDNTAJHC/pxU/oRJFNfE0u5De4thDR1H
tMNHr7DMGy3xnRXjNQpFWuTMZZ4M47FgqN4uGXcXB9emB43KIi1cj50x3TjSKtZTRebMtlW+ogHG
2DdGUl+oRJVbSKndowxlcQsMPhwXIKGAS3lBdNRKc1zIzHPZKHh8JZvaF+xDqQcVyBmoma37cS2m
PiY46I/rCHr2Q68qBdCqYmHJPmQVekDm6tbyryh1qW9su1oJ363vSYLYF8/sdnVuTtcDWTg2XM5B
dtzWMFMMtY/8jNjqYBc3cWZocPREo9iOuuMdO/TyKmt6AiFwwl8iXVTkfIild0M97N0xCv09Czjn
TsWVsfQIw5qq1K9IVBIOL4bbwKrq0wjHbMnDUz83HT83AItwmWcR5VJ65a0Cc9D3UyXACkr7XFpV
vkdfNPZZw/YzEk22VLAUSQ75wbY2/HDlR+W95pSjjyfXbO+ID49fGRGWy0lzRswiREWdkYYXfkX4
CDhKw6WIZLJ1OlWuaLZsF7oxtccohPaap7q1qco8wBLa21e6AvZVMEHfe0E4rPzEc5/NYraglAMu
VZV669pqRw0SgLSfeQlOO7pjta8irrSFGkITy5LVfYt9rThbFFZdGvhTCFfZAo+j/hpMWbCuRJqu
jKJnUdwjQeFLqcJnbMXtqc7SSwPv44DDJl+adV0ejTRob6acfOtA48qNLiLvuglr9EmW3dPaCux6
yxQuYruOlt9gMlt1Tmh9DWZmweCozx2MiGXCMzNd+MkQLmtbaifKsypGCXJ4KpUXLS1EuwueBQ/w
RmE/d27IvWHa5WqSbronSaSu8rDTeGAF7GtlZL0kaU8plFNFZ+Hn+XbSC/E6ZIEFQWR6IBjrL41h
NHayt4GN6Zov77BuKaYlk7vHWH6hLWvP6gFfcM3Ab53olCUsctbRKyfqb4cyCZ40JbNljFsJQTNH
J08byIRaFQyPemBXB8+snEPghqXLE9T3djw3NbIe+qlxNPMyTd0Ncvm8qtRTEP11spRce6QS0E7Y
qiy4JbAteyI/2VMQ7j1XuyRwUZYK/wUFUeYsH+WBu4uU3W0Ct03XjdllS931TxTDJ9vCbjqcuLEL
7ECPVgOjgz03VLgBhRdtg7aLF4ZKqzW1jhl+25rHN01Br2GkA7Hrdfs49Y3zWThp+qlGgDzLpr5t
zEzeTa71oI9Wc048vyLSazp7Or+mrds53bqitgT9J+wO0s5e4ylu92HsEF7AFbjtiVjv4D869kJp
QXOISCiDLAqsS0PP1M2En5rJSC97KNK3IiiNZ23Ih5PHW5nwiPD7JxFF2i6dennKyig+GJHcFGZc
4b/FeGhbj0obMJO5WbqOctNfOEGf3ntuUG671q2uSxdjlmpo79Mr/6sL/mYJmyTcQm4gTUymftfA
Uj6FljUcS5kEH3sP+qfTIFyUU1qtLFtO32SV3odZnmO6i527xOcjtHDX8W/6VHXF5lXPU3VdhuIF
44wG28YKr4n1nFLama+UrU7sMa2HtEpA/8Smtba0ut9GdehtEHH9l7ob1dZSUf1C/pZwtgfQveiN
fu9gitykdvMyoD0B2sFRGBDCxoSU4XEOX7VOwuMZTX3huPF08LwRc2iQHlV7dArbgppQZP3ZSosA
eV4vlqHupA+xZud3LKqSY165vOolxZULyj3c+LooWrGlpKw8p4G1yWxzbgDT6yu2pvkqV1LbhrGV
bfByBScHJ/a6NuKOXXYcwaAYYvumkqXah7isNsrtEAzjWMKVGl4awbO2cEgdbYdBTNclfKNlImtx
YKKTb1Al1Gvn+rQmNdXEIiVpbLlI0qCimwSyz4rGGPUZbHz5Yo+ANljmvmaB56/4IPBYs2oTk8Av
liN+uf3Y6O4yixMNE2yd2EunSrBOCCvJr0plQBpCKVkPNM2EpCKCL35bGys4TtTPZDY7PnbNgImS
+Jp177KNdKYwBrV0ul/yBh18cZh4DkDwYLUZIsdQpKjp31zHlYt2TPtF1zKyKiCVrwUo9gVLj3rd
pMmtZOCJaqGPQA18NPYqN+K9zk/9UogGIVj5/trJu7LBVdmQz2q6ZhmEWrOqhhS6SuX4zkeaBWpv
IzpHLqJJv0Xo7I0FjJ0Y4GcrPqvSSa8npXgg9EYK1yihGS6f0lzcucrvYn+FnBoWn6Mu6+F6ZXnq
Zfd4TJPEOvjSjZJjq1yvuB/GnrNWtF+UppGwyVkpL+LaFpMJFEs4GH0ZcqykFyUOtssAXDMqPBW8
sMy+ljYhg4Gu4gVrBPmRP1O8aMHgb0YMfnsQGapeiN5VK71xI4Qgt7qqSv7fFMcXzyZ3npmM9YYj
aleJRzSf5gJjG2GJK8BuqpwcjS6uYMS6e/u7E5X2cUypnX0/hcxLq9msaqUl0+nJmcqjP5tZYdzU
F8il5iKera4azrRbfQjDlW2itGOCHrqdlbbu/DRgzlPBdSksljDG0MyZE2y09myodVJpHPW8sQ71
7LSNpG6uQR2plbTHbEbQczw9KYsHFfXWUyNm5isiFeiVRmjGgoKpBD/nEF8YpxCTpVfweZD+dRDT
6wiZ2FN34KGCVY8k4i/bbtKvxjIwlnHbNBS80ke5aCRc+gUt2YyZeAuDd4Pas48bwjOLBjXsoLI4
vg+oU31uWXqyZ2r685hPwV0mp2bjziebvsV4q3ktuy/chuEZmXqoF0WuCCd1pb4f44ZmST+Dbkuz
ZLztQEbtCafllzbwGEtVonqkxYJUbOlWH/MiePQJ15wsAJARcCJd25nGnNrOPVgHXa8fHS8r7wDl
NvnK9ymTu+pUaN0yH3l1JvpzSSMqnOhaqE9Ld9B57UeIxwMnxLevk3RMn2LqdR/cGL85GUwRkGkU
xpatUPsAmmD4MuP5l6VhBccmC8oVnyjfxDVYhBX5vglOTSuh1TCBWbT0UBorP5TDp4lVHyt+TTYL
2v3Gm+q71zz30uhSBx4rMeYcwIZmR3qDRrg2nMnbw4iL9uFsWpezfT2bjezpbGnHu8DFhMs9dYvp
IUTLlAuYtXw5cEfFWpfJ+JTwqDC48gd9OcXOdK2NeOfTrvS3rdGnl3xeJ5kMtxdE6aBJV3pw8Gfz
PaMVTAwwQ3Z57ItlzLYMqFU+L2SFrE/SZHEd5bqcn2CQ+MZqcEIuuzirPhbt4GbXIokbc50CMTOv
qu/mf9gwobvsQhuQywJJZPqijXNYQHhwj2z80/yFvTY+tbkq1f3EeI73K+M5tLubTm+IL667zjGc
cuGZVIocOSW1626KoAqBqTWiwFbwvzOLsmgLUNZ5CtTW15zqPk0z9fiT/PM3hjzxRmOcaaq6LmFG
sypD3XnriiorNeBjEcM50BqKozzUWmH0/CLZXnOBxAUvRmZu+9g4mInc4JXYyFCs8WBflR2Z2aLF
6q5tPfzACeaM9z/cG837x2cjzyks0Nd4A95MHTLRg2L2jeFclvXZKVkr+ruo/1Py+I2oNJ8AWJmW
Q6YFP+XbE0DRtmLT2w/nyNBJ5LMF1miicIofA41/S5J/kCRNy55DPP99JOmhfQ1/ViT/+gP/UiR1
5EU2udzctpAG3LWfFEnrAxUD8DQEvxy/HnLhvzRJ44OOYDl3yvyXGGk6s06JgEgh4SxrG/KfiZFv
Lxvi5iZlW3h3Z0X0LZ6f5CIogNEdr7wZYZHw6C3HkQXf4MG8t0y4bxRAQ7EJymMjASuKkUGBwhR0
M1Y5Kji+nCM8A3UTz1VxcLEUQIdR3mSlaHSmm6mCDcDzD49RP+2yzLb84cI+GCTAkjJi5PsHanp5
New6Bs4MB4a+woGR+tq1x6ODITLjnMabzQmF+81k5hp1u8GWOO33gQPG0d/7jqILz3Pcqr8re07y
nUbXFOwOKzSsdRAP9XTkXFomA31fQZLzZjJ3qbO+zmZhNLBmkbTOLJLqQxqd/QyWUOUYk0lVn+3f
A3gg5UAEYseXovFx6rRPQ5hF925s1RUP5jC+VQUhCVVX+4kgySYs/O4VqDJbfOpG4R0mdUQhd2yi
QDB+d5YU6Dr4bWKSSrPcSxZMQXYa9L468obJcp7vuavOGHOoAyeIOoBzTyihvtNGwYJgRX1tHGx8
q5SGszVIMnXbHmdfW+3o5fEF6JGM9G2iLnaqRzWr3QaebrLIpGFk/Y9uk38/Ef7wROCK8959IlxF
n+kRe/01pvjjD/31VHCND5QPMhjmLvYcaD7Mz/+aU3j6BwtBm4JCHL6Y8H+OKbofBIPsOahIwx9u
dz7F//fTz9Bk05n91T/mG//3P3/pGGre/Pf/lXfZTRHRkfJ//kO8GVRgvyVTa5mOjZZHg8Pbh0Ol
NNVWaSOOeWn1JHj6IIvUroYfSw+mntsZa2ZIE0gOQhvw5eTWXpVjWAIq8Er5ilaSG2I1cuHj4ZCx
PY2wPqzUio+BQfPbwqP1BNE7b4g6/vTs/Zv1AKfgZ+OBwRAfszynVme6yfN2/t9/Mh4g9g6pX0/1
0QzYxImQQl85s3GpfEYhprI5/cMwF/fAb4e05oe1xfAI9y3n7NdDakxUSq0rgiODn1PROhqaYs8A
fBtbVlCBnasYLIhaL5+9ofIqteysHo6rZzMd3dCOQeDJdyJcj1PP1n3Bkwezp9HypHXzyDHXRd7h
SmPkdU/+qJ1IXOXFkTU/xa0YTxlkA1hn2VjVVTYt4SNCcQ2GnHOt2b26pBPzcjZKNCvmJfXYcTXT
Fzw8k8G6hvqIM0oCil0MNp2US7DSDZOfFk1q4zdIF6MdGfe1MLkIKNCSr7WJX2O0NI/hRluKc+1i
tlw6AUG+9RB5A5ve+ZPrKAD1qgoD416AxJkWkdPw3Zo6rp4pJ4KrYw98DHLxrlrTaVk+Gz3wRkoZ
oCBcqzDjE3kjRCacGaF6gEASgiSrNEPcG3EomqNREJs48/wEkWc7o11+BA6Th4e2brj+giad8PzO
zEzEBeNeI7qlnkpXKO2FIg/O3I9QFOlHUmp16WKD6euEP+TbGodOyzkJT8KeT2cQ0Ud/o8aoJw4a
x+GND7PQJs6Xz/GwYa4tjWFCv8bMmR+7EWNW39X8cY+i3GxVRfZtiBMWcHcD/HgdjRa/gm2Rx/kY
MrUpd9akZ9ma82jCAo5MTkukpZgtlWyr6Y44PD9rb0hDHCFSpuFhmn8SZz45MC8Tfr/SLI5exRti
xZ5Sc5ZT3w9XTP2mW83V4S/g4lU7M4D4taqqSLTrph65CVMPFyjbI3DkYEFpn7V8J1ilsgIbDmlj
vLdboz0zIsdAlsW+BZ5PdsVrELfyahwD+1HrHXEe+jK9gWsavMJgiHbYfC13ScGm8zq3Vz+Vpk5X
vJi4ZMMBnlLPts1dhvFsPMpSPxkPhrIlHCjqNR7hmTftLawEoNeyd7hsmJBweocIXeZab2l320C5
0fIURGtlCmDnlhtOJtZGSzM+YyvntyNpaw3fxpjx0DP/msXfyjnQFmUwqmM6MqJlEXCNNEZuUPVU
eOIejZefJ020ykbMH/htkwHO2JqG8/KZM8PNhdTFTcneHh2j0bWy+QjJXV2wHHEjaARU1S4ySlKO
oJuKo4S4Wy581WBK7GOM1bFvgAIxZbXrwolJpZnT0LpwihlnhJM3nhaCu81bA/DmvIB2hdTSIc4e
Ceka9X0yTZr2qNG5Xp1ao9ZqWkWQbTcpHqrhgSTo6D1Elp4lF7+P653KNJYnfm+a+6mfnS7TmHEu
Mb5xLpU+4I3xvIATQVCm3hHbSxXWBp+7p2T1Yy6/X8gJayu1KTSP+9hmiw1zpbb4W9Rg8gzNrcK4
h4LDzpvUSmh/VKnbGdexz3h06QaAyT875iDOIW3ewcJNM46pJUFM248f1PFLLWoKlslwBu0X03fb
5KnmCSGoo/InWV8XKK22iwFD8z1kl0Cr10Yi+JtYHseHpmLuuGqpUj/H7WSqJ7fzq+SrdHJmQQuq
g6EeZghgxnXG+2eqCLvHgb33c8MF2VUUtq7vQ7o5a4TPOYSgRYH+EqmJoWYUuGea5L2Psu98vObi
zukDNSxFVnQPYzFq66RtwhUXBgOlDoHeTNEgSQ9QpJJFFI8Jk0H+KnQyucOeag+nwmIEE+H1xw+3
Yd1m58gOzIhyHjLFvixd/bGRpbE0M/1FYzwPLQvZIBlzgpshs5WdSIzgUwrL96sKELdzUefXbWqf
GHRV4zpJa3ULxj54kWafrzNeUiu8KeaFZFD+Iqww2xg5S8Mlq0sJJ8qpb7wA5KlTUuKO+y5Jr6Iy
SB+MuHGQl5t2Q/sBPsVeqeVc+7smGQNBPZ2yk8SGue4GJ73lsV6+4AQI73orvRkcXcVbWJIMrEZU
Mx1zzLaPiuguaOz0YcisJtjUbZ6fIPdgUofQc0g1L9m4JmbKvoIOinURi2nUm8U9L53yY874OKRf
oMk3bqQXT6Ftz6c2izCj2pJRnc3MDGKWMhmf99kq8J3mW1Q7NYKKZe2MiUUyVFTjLIPGsVahLvMR
IZblwKqBhYNrPCuYeVYQXhAPir0TKmMDsPM29otyq7OsXtV8x49xUmORVUZv73ME/B68ltOdK0aZ
dx4VhlutmZKN1Dx7qcXa5G5GRJazRsvPkQf2uNPzfNwPmvD2U5sMAGbrGpqQ1S2rbox3Yd7Y933U
T190PY2PnutNxzqvvXT1/pLot8XcTK/gP9+NiFRFzQrKT0uiqsjIM6elD5y/xPNJQnipDyYvIWYQ
FDTqoMip4K537x91XvX85ABlIQbdDxIX3W84VKy3oTHLn6jXHKR3qEC9PEdWxIOhbA3WGO8f543G
8v04tsNR8JlBNJ2rTX7+dn1Y2F3jER62MPPzTNVrntnoVs9S+Tww/vnBMLXS58wCmS3qm1MpuIe1
gEXggXk5A5qCLorvIUYtYg/8/qF+X8hi5ITTw1pc/5tu2SrwnFJTun3AkSHOecfSG+p9il25pTDB
wR78j48n2IcgOni6bYEm+fU8UmXFbZtmEstB6D/+eAXloc4bAxsGq5EmGjm97x9zPl2/XiN8OVen
vAwNAp/wm8X6yGC29TAGHOBusbpytLkWggcqb+AcJxTluYRwTdDxtBIxrY15fbz/AX6/SEkrSc6z
7jgGTJY3X7rIrUpXaWIfui6qd8Ogmfvv7ID/wVHoFPDwZbEvf+sFTlEAc5+uikPQYroeI4C+jjv+
yWH7d9+FDSUetjkcKt/e5nZrGhW0KfvwPR5qR8RcDAUJ4v3v8jeXJbVeCEdQdKiWeXuZJBURtjIq
5MHwa9o46pCLgmYYgoPkTsW5LVU//WFL9/vzi2c6TxO+Fs32HPbXKxOWsz8OqW0dtMK3P4oOFs2k
9yxFAPB7a0j/yOp2M3GJvP9Vf3+y0CRNrlfwbT3jtzvCI5OgTwgth2RWuHww5scWoPpqioFWvH+o
v/mKXBzkr1mDz11K8xbzp0e0kw41h8qMg6pDABCZKI5TQ4wrtWaX/ryDU/NV8/5B/+772URGSd9L
fMhvs+y9zrAcQ4c4pCCHdvks+qW6iwKmz5uf94/13er7661OMTpaGzo1gtzvd9qcDQMGpxMpazyG
iSKTjB4cPb3AAK/PVFPSUeGPLJNxOrCrYK3VUAzSKx8wfmOxuShIVQV0+IiwMVl1TjkhRTexIZa/
/1F/v8IBtjDCINRNzFq8Fe3zSA40Afpc4Rk+ewinUfkcK433ZR9jOV7EHsv69w8pfr93Ue65q2a/
NCl5582DMMC1Yvi84w6QCVnrKkDj+NeVar+4teCVGZb+fL3HkTjTUVQ9970EuYHRT12qxqjSbUXB
ZrVhlRRt21Gk4T++60kwgHcgTG/y2303W/90fepVE049bN9DNrksunUZvwh6sA9NCvAT86j+Jxnn
t2sT8sF8NyDlcIlabw9YRc286B+nQ2/51mujxwQFvuvOvNnZjb9/+v/uYOhGs2HY41Hz9i1A5JRi
gMobDwqgyU2cJ96J2TS7HKmX7JLeP9hvPzXfjGmAJXQMXjzO3tzqWaIJhtP6eLB9ycYSLxBXFjci
u8T3D2TMKfZfbjky+xAdeCPw5Wx0sV8fKqkZYhIqnYEVRB02Nzp7uG6puU2bPGADm5pjGYNiwapl
kcdF11bsSByzxpo0vwaLCkEfh1660AY2S0tmzFDsHXJ2umYjZaF6YaihJovteZWwOR6I2Ny0eeEx
Pnz/m/z++0jB8g7B1KND+7cJV5SPJNCypjkYEzm7gWTLMSNauA308R+vumxJU60N6Q2V1/nNod0G
utH2FMcw4bfNvWvEfP+qqLy1ZihatnL1R/3wzRqIYALPQ7Dp/FNASXn7K+UTlciYFqyDXSnrK3Tb
/lBbvvf4XRCxHfpGV9WUyodCwYh+/7waby8RZoZkM5j7cuQ5mfMW3GqlBDHJA8cHgZkum1b4xkCX
4eWeOtNYDsp3P9H0kFgrJsaiOXsBkdHcrINoZ7RUMCwMIx4vOs302Qq8L4+oqqYCkkR4zb9PGN72
dWY3eAj4+28c/Il4sYshkjuAqJQlicQ1i1tJe9FjPV9eVH2zehjbWpSHvh5xwhh2o27AaSONNT4h
NwrsMl70UdUHzsoNiMpdSV1L6pUukux2QG04M+/XtsqK7JtiFBjUCicnBNe3WAF0pzJoKNJjzMGN
IzsPcHtdnkA6QWd30nIaVsVYAY3Kp+gwuJFYWn0qafjrRIhzdoFlWrZo33o/ANmd4hn9kooY8agr
RSq+DLWbIIprMfcLFOtZDB2DJLzBnM6/Uz9I5t4ukCiJNnt+uKNLk11RXk38r1NF0dr3xWef+Cgv
QD952VS4aZ7DPJXjN9RyCgeZ/tds3EHJeck+cDV1KUGBhTekqdPilARV3+LXa/hBiD1zdxciK5NL
Mem8L+quFdWG2BruJnp1TwFVUcnFKUXzRZHVm1B4geV+Ne0cnlRdiVmKGlJ+ZkX5YLXhq8tXSQvU
dFdCXyFPZsTWqeds9igaHdocPEI6vu0Sq+sKHQTlqp1ChHA3G21MtfTWMWnDCk5yfTDzfaXiTrtT
BVXQyyqZeGt5OvFGEgup2RjXoNBlexGRFkIc53IJb9ivgu4XozOUSzAH1r7v68ZJVl3ba8sJTz6N
fgaPcDkFXEE5lnjoFM4QOSegvGLYh0ojJ9EqQey3qFM0LdB7zbRVKXtYwgQeKmPQAXC9F7ms060b
UfqExRQGzFmLat4N39cBaPZcfVNgIzWENlGhg7Adczz6CCEujuixUN+8dvJv3ImevB8SnEw7PowZ
KnFvxYZ8jeCt++uGqhp4Lt9vK4DJKVco98zgmLH7mssI6Y2YkrgXSoREtXgrVkujJQA6u2W5iirX
nkP5qeS8Gs2smZtxQ391VAz95vus9sdohqqHV4IJ80IisFjbuYUDDUPEsxJbI88vypjtjxI6Cvz3
159jd4iMIdqVcyKw0tEnpEcq3hTEYpsjeWhu06zU5r640eLEWn5vmZuYhEZ02+QVH0ToaCebEr7x
BbJrpV465Zh0aaWOTJKLW3iqu5IqFfd2HNOy1tUAY7+6mNrrNVAbw7odRYkKHI6sjU3uv4EWzIVk
DIDbP0Su4FqxmOaAr7Ba03liYZ60GJrqtiBplkZ9iSvH9wmXLnmEy/iQ1thTV2OKKLlBQZtcJAlS
+YdMx1rdLlDIWxeBbAJdNvx44/97TvqHOSmLt3mr+987J/aI7aT/mp/dE3/9oX/NSZ0PVN0ZJq9G
kK7MNfn7/jUnFXDHpM1qGWHMmA0RP7snQJKxYrW47+YJJtutv+akpv3BI4A6Y3LmAhMSuv/ERMEi
6tc1FgtiwzEZvEJEc6TJ1ubXNVZkcxWlogkPqqJxczGUhWTeOdpHlHRCMqMS1sqCJXGH3Apiv/Ul
1j69dyU9aw3W+10tMh9gQZHah2lyLH+dAjkhlc9leUuLX2ZtRQyE8zbx4vqpyvEiL/vSDIiz+yl4
yt5oejzGsCMWqY/PG4qmPlHYWnT2yYuBiywaXBB76Nqttchj9sv4sM163YtYhUtzKPwDsPaSVidX
qz558eh8/l7e2LpesA4mnZLysEzbhvQ8TNuVIKJjnDyjBcvqZfbVQKHGIuu7S5MCNEHAx8iIBVY3
sUSK6I5Y/HirQr09o6Zml7mJNF87qtDCZQxnSC5yqQf45OPyksoSmkYwVGRJinEHw9U7GGUdHTGs
YTth6LEIi6jYyBxcj9GECSeTtz9MUulXG6t1jKfUo6Yrgsd4J5gprb3Qegn6sbyWxeitqEAybzoj
rvd9MaIIC+MGGgksdFAAa22kEEvBY7wxHS09m/lwkTpuYJmmNdF/5YSfbQqut5ZTmEuyP8mRd2O6
wgxTXfqaveSiwxBwxdPcOg/hjBjHvdmd9GFdGUVx9ss6+xb3trfpE4u2YgmFN6gd6r9t77P0abIS
JEmppAkrhAz+EcrpicebWEBezJdlKg8sOHgZR15+hynGvJjKU0c8McNN1OjVbZmEn1hzhK+ysAde
TOpIqGdcyY5iBl4rFkO+UrulfDy7S+skIyuUNmfDTELUaMCMvpfc1mnMrE+BmkO4bx5ogEJ9a0AP
jFGTrUoljbWQfFKNlcxK7/3gfnIdUE0pD+uOl0ZBRiGPY7oUyxJsZ1jphxFWesr/n1eqld5C/ueh
DUnXuziRLG9dw2IwVcOEoltqms6WRhgsLvHiJboqtpPW5Rfd4IrmXdSe4MlaM6RoUdamtcH03FwV
ypyemQ/KaA1iHHomc2H4O0laEZPorVWVJMMWy3Ow0aruyK6sOeihfdX3jI8WsO/nhb0bL13e6Tsz
T2GzMIcBuKmP2aLzKRimh+FRw0sHgffi0oW78Z2j1cNVoV6QhsQuZihfX2uU1gggVysvtS64NlMU
qfJzUzoOPTHF42iia/AWfMlg8m6SiHXzMouMo7TI7VAHekzHL1pA9V4hWgAenf4ElALeyej5u3Lo
tasBiuLa78oApd565mHYXBtlpjYaeUJmloHcj0xeHi1bG5YqBnqb+ZQCaBT32bF2cDC7LvzIeO4d
v1p3TlZv6YEwsAwfpjY6tVkbLqqWOSr9uSA/6RWwvQVFcdmKFFyGM6mMNskQq6WFifTi+mZ6W7oy
2Pcxp5lKD2bQnq1uM5VO27xNDLgSZb2dEmVfWXV/GGtz2Nej5ScrolvD7WC1j50YCbhXwGWJ+4U5
N1gB9lOnl5SGAm9VCRIFN6M/mNkJzeec1e4nzGpybduTdx/jp91YBit6oMH+zfj/2Duz5baRtNs+
ESowA3nLQSKpiZRkWfINQrbKmIfEnHj6fyWq6nTZ3eGKPtcdfdE1yRRJIPENe6/thOkDGXjvldvg
c2E4uVlS691vqBw3SWv2XzqoJddmmTS7lmLkJi4qzAu2xyVtxsV2LN0CZWxSnBXH7iaZOe+Kuq3r
bVCpLwucbtLaOJ/HgWswVbP6ItScxqz6TPkkW6hEJvk2cViVrCwTV2xGgaL3HKOoODoNavJrdMnI
ZAtvhBO/ZCz88jHCr1j1BWjaSjz2WfC9qXG+xTbosAmYN3aM0AKDZPgI0hu/Kuto66blMGM5GDxs
kk3qG2zUk+UqtPsS6JokD2BD8Qve5SUpVGe5BwXH+FRWJtSPsDbkt9zIakWtlA3mfk4mG2U1tTRp
2zUbxnzAOnI7u61/YcxYPzltxC2ST1x6eHxG77Wz0vaULKXqNuxbva89V3+6tQYSJraWEQUu6pEm
eGRwECKvtsz2VNtmeJIqMq568DLxIZL9UaVO/AAHr3gKjcwJNu1oBNdJDqVoC9EteWtCt9uPtlse
wLgk71pSKaAikXBHRnrv3sZOCxo6cBuMRMs0RMexwSMwOeM4bojAIjOQo/07FAxEzewbprt+7Do2
5bY0d4GvsB0QVdCQDOkNzrxx52X4bEaOfJetmb7xTIZEPZXDHXGW5UM0euK73gMulNeRQ14CWgYD
mcB9aQZHSAcYfEvH//Aq4bG4TBw5sLAfiT4USMS9ejyWnLYsayxbUXW22piNPA/XNMCal2FU3i2m
nuLDyMyMInSwbTQhTTpdIun6LzxHxJ6+jlROzOEGthngSjC7rCQ+tuk8f8vRg7scRghORF6N5zlA
Lk4ecGKc08zvGpKSyvYtoz6+dwpSZLiKezfY2gLujhhk/uH2Mn8kWvCp6ArweOlSRUesviUxvAk3
a4Oi8GGRjoy2BK2EamN3WDH3ikHZHUEp05s3qen3KEzkF6Z34xV8G6wBRixisZmlMk4E7oznyuO8
gZjVGt9cUwFNaqsYghYjqMMAh7s9BMbUfBHxTMiKWqLh2Fi9Q6x8mklMJ+SYfJZh6kKbrp3+kWKd
RtyYHUkGbVMcuedSBgu2SYiScmepWSHQDIPWfEOEELn7KjXzeWcBdboeCjd9jERDoJKjgm2F2ZMk
8tAlqNRJsMp5mvrj5HZwq6Zenqyk93d+44IUH4eOjFsuOD0d2M5h6+6lScytn9n93ksq4W6srrlY
Q9fvOhgCt4UxkpYYEOS4m4OsObJ+bqtNWVTtG2i1HptVPHQWyUhd/ZoruwFs6KLZpwOTy+8+BdRd
ZOLbZTT9FWaP+BQkVfmOYKW+chJCn3cc8VG5UWNeG2Tm5JyIWNrNY0qwwZ1Y3ODLSON6aBKo0uSF
ewtoJ0c5X4MJh30fWc6L6BPQFmHpzFiKWkzjFTSvQxzO/GW+oHg6ZETWPaKYleN2Ji7nfRSjvW0q
r/mCr6G/eIJk3W022+bbsFBA7oFxD1xLZjdsiLO3PoTEkbuPSj82TmwVo1fCKKtPaun97sohD+Zm
6AaFIt8wkh3bAORmpFkeszg/m8uQvsoquI/VuKuTctyOobGfwgFbrurFhW2heT+QBbqLRYmB2xON
/eAX1IahFQfXpN94aEra0f0qgsX28b41seZ7BBiaywlbnmUwlthaXWpeiyKO77veXvYTYSZHOysI
rXO9frc0TnE1mOZwa+Gd9oe2/D3J7KHdpoMf/O7TKRNiS2z5Lvf79lNMe/zVJyDkaqxNJ9/wbS46
Dtgd7hJ7ZkRDmUV+dcQoeZO2YPk2ce5mHw25AtUG2T4Bn0ZScLQ4012N4fZzEc3Fc+qZybWZegb9
QTTctrhh9bTMD2+gcIltbFIjwv4+hUtpdFdVK8mwSQX66cqO81eQeBaZhNGE3DlhYhXtG6RJe/zk
y40eP58mdva3vMPi1ia64Fu0pP1VSYwOOmc5XsVCz2aK2NnZ+fK5YXY1bC3bat9jRwZnR0psxYiL
/6cm/r3q0179Q5dsayrSr7rkuxS4FwPTv3fJf/7QX10yFgMwJQgetZKY6flfLbL3GzHgP+NOzN+g
LxHzaYN/s3XYyd+bY/QTthnwH5Cnhvrgv2mOaX9/bI4ZaQe2Xi6yi0YwgQnix+a4tYhj1jXCCSAC
BzSIOX8koRAxnKKwccc3My4DBIZe/Zg2qrpfJgG4KkSotyVMOdvTUZtPWZ8vCpfpnD8kYZ9BWTY4
vEXQXuMQd04AEy060LSROy9kb7apI+Fq++gUUBl5yc0IgOQWl6UVbGq7uAV7lp9p48LrkpTe6whT
5TU9A9SEuDSiHYlH/vWSJu0xZ7lyNxCCu1sAVxuovZhLb8optG/oYKcveemTNzAjZ9uSmAQp0LD7
w1jV0WMtcRKj4Zzm42B+zfOlfg/yIryjWo6cTTuHhEe6THwnLMNXGBP8hymaQ2bFPkEq24SAhSNe
X/eQt7bxbapb+T1ocNc7OAOOUH5JyJntSG4TTAnnNGkGIKNO++hSRJ+yHJPURuWZ4nmW2b9nJpHq
mYe+sIHZR02JbPM+Niuscs1ifKt8yFIb+IGMNxfwBiqVmJ9pajMqxOs8CcdPSdP3T0L0M60eSadf
tUb0tTXyXGwHz8X6DBZvwPYnWE+GFQtk1gAbWx8PiSfIL2Un0b7L9Qyx3ekzXhubD7kqvhb6vBH6
5LH0GbTo0yg16aeW2Dvlbd+cWn1eNVGB29QLuqtgDjt7R+q8wiYC0gLPoj7sxHru8SkN/Gn6NLQ7
p7hRVgAxpi593qg+O1FLc57rAzXTRyuwveIZ9UfyOe/TJMfu0dAwqZkc5tL3MmvH/pcDm70Xh3eq
z3GpT/RhPdyH9aBXFurtREexFbEyu+2kHwnF4mhbpZin7+n6zGjoKGAnFgyZmyypzila140rVXAb
EwS58xYFxIbq8K4BbXxrr48nssx5VNXrY8vTTzBIyTzMxBC7X3G7uYSSICO8DvRzD+xyeViahXn0
qJ+LdViRuVB64hJHivR6Hp8EM47bhAeq33r3aSHGb6TT5UdTP3mn9SE86uexq5/My/qQzvTzWugn
t7E+xKP1gU5MhPUh18d8op/44/rwB2NivfWiiKptXMmBSqiSX1pWF1vRTNZ73jotT3HVq8cO5WB4
cJ18wnKJyRjBLP2EWAuRaC1KBl2fOKNJmA/68a+DL0n4sBjzxtugXahq4ir8kulKB2ctRQ8rEPFM
ZhmlkFrLInctkRpdLYW6bmJQLz61KRxNXVP5zA5ABvvqd69pKbk6nEUVCYBR9ZqtRVmxFmgwUNu3
fi3blK7ggKn0u3It63pd4fFY73dN315YzFP+yZT7GWSwZERGdRjqOrHUFeOia8fZbVIiRMSAcZzK
Mq8t+CZmh0Z7LTxbXYPWazna6srU0DXqqKtVW9et9VrC4tWlnHV1ZWvrGpf0Hpypa+Er1iIY4G9x
jBWVcb4WyULXy+1aOke6ioZwS0Et1+KanHX4EGvJHerqe1wLcVfX5KA+Kc89Xam7umav1/K905W8
0jV9li9QQ+u11Be66jd0/Q94dPpd6p5AuZV1h4GbRqFfmwbHU3Cb4DjIh4R5BpQHJhfgmqcI+S1M
nK1lNk9x3jW7MBfTTetjliqRh+7IRj+5jerB41bFRYBo2I14oo9ZzrFZW668ns3yOa684bprJ9aB
KAlIcCKFMkBlrKqt6EfqHXNePhYUwCXjTpgzNaCMvVknOObRuWQPswkseLhxC+lX/dZtmXV8Xgwm
BAcVuFVuvhIo4zNSTECB9P3rMKgue4hmKFo2o9UHC0PyFayr9tEvC/PRt4L4zLE4o+3Kl+MID8Rz
q+pRogZ4HKwusjdmmkUvE1q3V4dNFg7poJpOCRvClxCeMYfUxG0VQjU8myCnz3hc5FUXl+RUpbnL
8rXstvW4wODyWmJfLJ5227lU6f1gi+FKQj3JiHUvy/tMmPy6fs6UoIOysunYq3Kr40/dWOTt3iLw
96EE9PYdaZ0RwvClj57csPWPWZpPz2D6QurLMUp+dxZDPYCtHsrr3pA1q1MV3Yu6aZ4WrvFjzBv/
1qQSmKtqPQBAcriaI7l8ocSdgdJKYznEVqGuMldBQLJ6SCE98I+89ziPhtRabsh+DI4JVsRtOWVn
WHuIsqXtPEREW7sbKH7R40R5XtNw3cGsj+ttRZfDvTbU5xjdPVgkqL9YuC3m3Ut74LgIrjPZGiSS
QbTa2/bkXQqxJFAesCekoEJItJIzViXP7BVpg4G6gEGaroUS4jjSyb20UV2eR8sbD9xPvtogOKCN
bfCx8xXh3GPDp8xdn1UJ/GFHyMvkmGVKlqNDwiDpivvES81DJgv3YcjL6G4JxHwED0ZgNwlm95UI
v5l1Kr5ZnWPXG6/z5GsKDucLQLX82NVGc40exAjRQ3PUcPklPKRdQrC3wOWCq3TM8nMkKEGYMU67
vLf8N7tOwwdbVdx5TF6ZY6C0Tq+XaYIaTvinXT9VSrziykAZPybAaVBAy0GnS4VAiJB4i7fUiPIn
xBGdPPttl3YHth2wgxbfzz3sH0w2b22/T3mOAaeh/1B9kkI2ArpNBjHCjKdWxrtZOKGiU/WDK1Lc
gm2CjD/aZvFEvqddZzd9W3TlYeiN5NVrHC99t31u8S0GDNPbt9PSxngvmKov/p1lES7UX9cxlPjh
xCVrt/mJITI2pXc6mTfKXhh4uVF9y8bZpq0dgmdLxs0Ji8szPaTal44sj4Hsmm0w0N8HtXZFLm8c
gN/dNHnPev8tGKbhK1JoOie39fAnecNbsJrgg7A4A0TaTy4hYXw5rIpJYzlWLOy/O4tH39Y3TJg3
8I5DBkBDClq2Vv3FIcJSbYfBTejpWxHHzxAb2n252MslWah3AC5NXmn8IZH5347xH7on1oXaj/eL
HWP1AcP3/e/N058/81fz5P5GTAwNisaFukgU/1/7FIa/mQzX0aGhc9WrQv7VX/5s67cA4ya3W4A0
CV0c2qq/NowBTRf7QH7sz8Xkf9NEIY/8sYliw+hg+sTyiUATYuvPpNaBXVe6IFw4Rs4y7xxZgIHP
iBrfDKlpU6IuUII2qlMEig+kum7z2Cb7OWnLu8WP3HlrWVW+j8x0/MA0XT4s0Vx9EST1QVMBwsqp
ReDGbq4jJgDVUn0pPfI+sLLbD206+T1B4xRNPOUILM+zEuhQJwr/OvXDpwC/3GM7D+ODOb6XdcvE
gbXcSz+a7RueQK3IGAvilHOzmd+hNaIvg4+vFnYTsR1xVEC82Dh9EOf7xpf514QZCOmzbamlfnYb
7WtbpdjQ5cz8pBDDXczyyGEyEy3QgFqMAfuiJn5q2zqEkW+yMHOupSBWeIOAPbl1smAM9xRVKTVB
VfgOkD9cSU3X4A8goh2mtjI5vovuBuL99A0CVfUGmR0EPKNgdQMOSV5Uk+FrS2z2ihlHNQHsV4z3
mq0/EL84p+F0v3hzffYcVYvNFM6SbNxyCq4xv+f3oVPOF87t5UqXMqrDZhJMA7ZXlmxjxYPOdxWq
uTQ4W7ITCEud8tvcESXozGV4RqgGLafP+idHkdnMkKDbu5NyDtGC1mhDtn118nrq/kwtw004T9RH
S2fJ04iQJt+YsSfIlfBkcBuapV1tW0MVL07ZDE8DFNtNNlgTLVs+Wq9pkEevvQG2qZk8ua8qYdxO
C/VIX7EWrRflaiXYcouoZvhc5KqRW08QrDRFrbxJwnD8jpppyaAW9Ua+69AsP4xuVewbJFPZrpoE
CCcLaNAdy8DW2uB7zekIM2bl3Sy96zglCGJjZ1P3JSPHuNhOkZT0ONKJz1VISMYB0WP6mDS589nG
h3wRi8erIRRsn6wGtuQgE/fGwqZpbhLyLYEn9zGr97rZoeWTh4lO7TFOymLrl9n8ZlRxe+J5LX4H
FBi0V76JCwFvEXKv/SSleKS2WyaIbXFt0Bc4/jlxU/ZNYxgZFZmoS/7NbWpHsPKF0x6bS7kTHoAx
WZKDzPeYf2LTlZyDOevuOkslp6C1R7G36glyZlS5UApVXO64XOvn0JHmAy143e0Myb8nktW9k6M7
1PuEEKT7DIxH2rGV4C5/nSsrc4k6iJHJ8/HMAGyakxhTk/+rKyvuUbGIUWU+qD4xm8VtZa7SFrsz
egAMEwDMaCR85VFNo6NOzEayg5z8sxUCsm/cYNk6Dqst5bbiaS64e/bdPBRvIJPVxioiZs8B/W+3
zRubIqzsvKdh8IZmo3CUbntcdzztU/PeZTl524NLvXZl5m26uiNTIcf4KqIx34eYdLct98tj1M1o
B1IgtJ/mddnHmtfMzkHaLWwB3YZV6JO7dAS+FqyAK+/etqRxmIb2xaXZuBh5KBi/6P0iHeZpjCv/
jroU6KDeQhZ6H9kMpbqw47WPg95W1npvGaquuEw0pY/Fn1vN9CpyRLEPGr5Iouo2pd6CWjK5L5ma
DHo/SjDs7ZidwBvxJzmGvB70LlWwVCUAVss9aI0yJACSlGwrtDr+GL2L1VvZBFLxMdKbWkvvbAO9
vU1Z4wq9z50W4pdQahl32WJFMNQ4rRUL4EpvgolD5EtWH2033vQLn2HUmzfZuj62RG5emV3yaV53
yyyZw0CxbWbt7PGN7VFLPJp6Ix2xmmZp9uBPWXbuWVqDJQJqpW4Cvc0uzfppTIksKGfyfSa99jan
fNzZ6y4cJGV4CBJLZ92yKofXrrfm7M8xEHen1uluer1aJ+NmvLb1ut3qFPBHF/vLLhB5cmrjwE15
e83yBvqpu2Mm4l75k4Ugb3CxyrNQNeOWpmhd9M+yvja8ivQH9gTbHjTSPb0j2gByDyChM9e/SKXE
I6ZNIoERTReXXEsLfNF+BOSlnvI0tm6WUsg9tktYpY03W/qYlWgUiOeInwOzjXceGWo7qcUMi5Y1
xH6s7gstdVCj1X5acmKSDGAn97ZIL15rSG4JRBItmgH20AgnAGGWT2MRRRdPyyrQuWZkz5qKvmu8
IWKLclzLMIo5ek+0MAMN5nS2tVgj1bINXws4Bi3l6B3/1Glxxzxw6WSG+dnTwg/CI+i8spmu2ec3
tfPg28Ri5jEktH27DDO1tVrElTZhfve7SI9M0RAiNZl6F9VJqwUonDHGbdanqFKIbZWPXkG2qdSi
FUfLVzwtZBFzl3xzV3WLqLtuG+TDIxdhQW9nFufM0/gqLYxJtUSGYfE5YLxIXCjymVILaQqmxztj
0OKayfrijS3dtmXkT6WW4Hg9YpwegNpVtyp0OA61Wmc0/S007+pKpTaTK8/xry0t8DEQxpy8blKH
Kkzno9/ziAQ94x+NwvKtP4wM/6uT/7FOFiGV5S/q5Hr6qUhef+DPIhkoieUB8KfQ/XuFLPzfQEgC
MrNxDa7bh39VyA7yPF+7mRDo6QL5XxWya/7m+LrmNtHzoX+HWPUTm+RXrBLXET9WyDruAoaPT/Uu
WGo4jvPjmkGVfT9WQRqeTFnON0bGPGnK7fxxdrz8o6xGphPr9ht8H5vwfF2Kr+vxdVOOc9g4sz1k
f87SdMSl30cv+cLtfSP1qj3p4XMf63UXHlWc/1u5LuYtnOms6oIX5fXTZWgbh7GmAmlwYqNcfIx6
xT/KIXxJZsJvSUPXGoB+1QMgG9cnAHpkLRYYtWwgWxUEZA+jJqi0sCDUEoMKrUFcIDrIxDx+7lPp
PiKXQJMwEEX1vddChdgY73JAoOx5qzSjuUXQ4Ebx+HmOJaJg1SXfDcdB9SBij+S6dg7OjT8KSn7l
dNzp8cx4orUmgLeu+h6UhnGpqwzCaDCW8f1o2NHRXxUXMVoGBI61497aSZZnW5MDg23/BIR0YTJ7
KHxClj2mRm+WcuJ564RleN1p1SRDXmj2uK+TByoG1BHAUg7pVMTkx4vw5KEEuzZr8tV2C5yopzKJ
iX1aqqQINkoxbkUbZSNBTnKqHPJvavGhLBPKOwPXgIWJHuLxHCDHKsrlaYjybA8dxV82aO/8bSFn
cdMyJV51mdXGFE14T/6K4ME/Boyxg1IeSPauD7lhdnQh0Ai2Ii2LeusufvMki6k/WUGICsOe+XBE
UfQbg+idB1YMgILDeMkeUgJ/hi274PG1GEy2IoPbh0gXa1B8GvhAFlccCMpOP+p3MZOufdFV7QPw
YtbKc8p0FqoxpNlpRt5spl1/6rPSSTZ+MsfnsG++479Sw8HsF5nuDEwT36eYpdXGgVPBqsld+m9V
S9lxiACovkTDnB1Hp5L7RajMIdbLH9+R7NNUTC2LdXb5V8JwGJZmjnSurFrQeM2pNT0sfRdnL9Jk
KzVeFvLQ6wI9JvK66wDN/OOkguQMJB2H2QffLsAPtlBtymc7sz4wultzaUnBujd9olbu4w6INlZG
xOBuP4K6nHzqL8v+FIe8RtRJAiiXJ7ebWYVVWFS2vWWN1SGqrOYKq2eJXjUjmlHYwQn5T37VlXnJ
7e20W4ULoInzaRNAQ9i4ArJ5ZzblVvZWdJUludoYAXHW6SyGDZnZRAfmFpNGATfUZA841+4jRLZD
MZne7dK40VaZLboos1IHhk987sM8NwDeXbZ/VcjuceNW0mRTWSt/13WDs0UiBbk3W3pcgm25TxHO
HhFlTrcDkWW7iVSAa+khGoMpv8gbn2HbCU5u+agsEoQJUPO9az+rSGgQ3WVJuDHzOvtOCtwny4C8
X4Q5xr/a3WWkSm7qNOueDSJY74sJFAv6+mSTzp711Lo5p1ZYUp8JFEMb00eoB/I12UDwIIvbhiM5
DvkZdO+LICSS2DtubAOeWdbHjz706n1ZW9k2kszgstQcCTXs2NG0iw/wJvf1p11Pz6bjJDsTReIx
qN1lbxc+hHA7sx99zBM7jqectM3WO+L+hGZCjsYMWa0b7tj/kb01Z7CPoY9+dgrXfYWLke2SnJp+
bhJ6o6EPnpmxDDfN5Bczh1THmUKZwlmZepHxzVzmmiFHHi8PZu7zyVVxhqOCszEHgnqoFywYgyGy
28kiy5WOMp6vInsZtn1lluzkyHIB3yrvS+2fD9pSCyjsd9OnpwHDjUkiKhf2dbLfw5I3wdXxoVwm
Guh9tCAKBRRd8GnbTsaNShEmvqWAjvjMnRGFHp6BmX2tUd2maBAfSDEFRmp6xn6scvwRvW3uzbCp
dpkbDFdtF5avdCPhOeljNEsxX/9rRq6G7Q1gtvO5erDGIUUsFpvPmFMLws3c/i2wYvcpkHN1kdCU
9oo57FVBOMHduPThEUkoCV+Qa4iMCO2CQzdJh6fUdeD/J53z7nRc0o4jp1tUcNUdIYjdYTY866Hr
vHy7zus76DFPsVWCWykNK73vR0FlTrN223ngKs2EdPYx63KIuCFHZhE/MCPODikp0WQQDEG4yccw
QKHnxDsn6xmVsMxbTmbRJFclIyOwlEX0KYGunGzKxuu+UP4BS1mMMb21x7w7dCyzQQtZ89eyH3IW
Y83y7IzYz5ooC8iaY1EM1kF2n0Cs27cLspZbNo8jIGLfzLjeZPLokXb3RDqIfbXUWbNTk0Rl6zOh
/tzIpjs7C0SqpKsZmnEwyQNP9Pk9ySF6O4kbEFdPnMoeojl0XtvFAcNVecJJcunXjU/8x/rHlL4u
bglOslgNqXVPRFpBm3526QVYIPWAKHgS5Xq1tKxbpkovnAa9elLrFqrRC6lQr6bgHtEGr/sqDfYa
N61eY8WJGq4nNlvTPMtrVjExMZuMdfgqi92gV2GOniR5bMeG2Gh2Ui/M1qLvf/XxP9THjg4m/1V9
/PmdOWsVE/z091Hynz/2Z5WMquY3YeGj9L1QkBikZ7l/SnGwkf8W4Ma1KfD+NkbW0UO2S93KD7kk
0/Er/DlGdr3fPNezHPgD0FMwQlv/TZHMS/zNCuyGoCd0DhY2YIs5NmX8jyXyUi9yMLrBv5RjAU2s
SucBxX/X43qYZPflbx/M+Q+H8d/pgfoP+5fveH0xIegHtCmGQfHPDufYm90iSHr3koDyeVtJUYpT
5SVP+9bHj2A2bzFu+HehWVX/Hy/NFgzeqqYp/MzCTY3cmnsWxJcF++VbJVqYWn/QKQJu8mcnnLGm
dWar/cyR1m78+uV/RAfodx7YGIfZGjCxp2L5ycZvMz+rBEChS1Ea+KJDQ7MTTbwgzSmt9csx2P0n
dITNNfLTx82LcqkAfqQfDn7GOFQN4YJxI2xGEpDuKhKZj3bpQwMAcSBemt4Lb92VKjdYA57BpB/6
D7/p0uvCoKfaSp9ciCaIYasQ+sF+cFkW951NBPKQCNm6dUOvodFyOsEZyLiFjW4uKsgIv/7sftxz
/PHZkRMHvcT28MavTqu/IQbCidEgRhv7YvE8fyFwF6RkMWAnDTs8k0Wq6htSl7uPX7/qj73jn6+q
I74gmfDCmuv5d/CGb5hBNnst4CdrtJ4rQ+fNBlXyHWgd039rmR89F8qhF7BY2Ciybq9//fr/fmMG
rHc08cEUXDc/3yujEFUOrtW6+Aau3FTfMEqAe4xHaf0DJ9r6DxeKA9xHO+J4wX8DxESKxHJEn9bF
1dwIo0mwb46phes0chwswFhs3hnS6LsTIOGW0RU3i5EF2F51jvp//8YdkxA0EGu0gD9ftbZLICX5
6uZl6CU3iUsOTH2LncEcqfEAMPz61f7TTaKnF9yX/C+go/zxe7aazEwNZ7QvbdeHuwrHx7J1Yyz9
QwCvryQK9uiMXX3D8pirXBSEFJco4WDNZxBON1ZGhPuK04ylR7+y2qf7XM/1Ne2SlHB8uBX5yinm
jWqeTiJBz/YPQIefGCrrxRqgznTBfXug5X9m72RFHA2hEtaFsHqkIfTt7WG9bua+bN7allzoAozz
W6X4AEtic+CDLgAsOiXkoVElzl+EJNBCFtrGFtOZ2dFmgEn99Yf9H07BAM410Ancf+6/4TSM2R5G
Vo/WxYMAgKNIf8xM+po3y4ysZ6mxfb9+Qf0E/eEIhJPLVc0zF+I97NyfAR5lH9uZmavusqIwV596
JGbvPRIOCLDBdOYz3TH+6yiNMBibI1K8zQQ18SkdcsiEDuryD6fGrJ2ZnAAr4AJNEQenvibWj6jj
qeGTL0wyejcGNQJDJ7xdPeg245N7uvP65tfvinfw89vinfA9Q25zcQnBQfnxol1QRZFkpOJLzeMX
PZ1a2l0GXvZBOoXqD9WYsO9lUZP1O9szCn8LCi9KrkRCpBwSJ4AnWzU3ILQze9ybZR9cjUts9HjW
O7QfDFOUA+/Si+A+OAvbQuLljE+NUcb9zgxIB99MzEW8LQ5dHPhAYbgzsm4a9jwCsJ7mWVFjG22q
y1D1yU3YlQgYy7C+HzPiyHc49U28SnZhvGLYzx+sWhXfzLwDAEgdQE+lloURzjwmH0r31adeQedL
e57fJ9TOpUNcW9acUQIyLp/hFOFHrDtz5wVJiPwtCIzmBR1pNkFfDAIkqkSjbCQuAgIU7FGOMK/j
dmHbKFS79Xs7/Ap4uA315qrPD8u89MzH0Wm0R1uqlPU6nKRbOx4A7zRjdKJFFE9sylgiBPhs2osx
kemId6ivvK3sEOJtmVM1zZmQ5aLdzoiOox0ZFeKFpGUeuznXSKA05dPHfrqXZUI1T2kg9gEMX367
2vPeO0GE37YKOW0oATmIR5CGj3+Q1lSAdmsXER1NdGDErGcGNMEyN2dWz5PZSqxQy2/IVG5OsI4z
dUeYibw1ZhESEaSwo5GsoVNS3DhN7sdc9N/CKvdZ+9uJibcga3dgRuP71iYSocXohsmueZtMc3lF
2JiebB3RElIHfAWSW2+9VHbXiM2jK/Do9ZdSR7vUDol0co17YTf/ezzoDJhFx8GYA18PrXFfXbdx
4zEFIjOGC6s0mTQRe0mcjNLJMiERMyDY/O0MPZ3wtDWCZqzCjjwa+h1BOA12OVNwARSqDnZlUMII
2PQKsokP1cMTUJPyjWVPttdsSecwLGYjylB+iabQEs2rkYy+w6+bZxVhRFKV4RVjPoofFvePdZ7z
BRF9WN/gQ6YY4gR334lEgrqML6oh0DCO2E+CeURjoflmpVKgSMZAcK6ImrPiD5xvEqKyuGJIxJ+B
0hw8TtvxzfrWwpeaZghUTRPW4iQmLq9qxc/mI0d26sYXWmhWXovyNaNhmiACmdDU+iLkNCon753V
u3iZMIh9dAu8QX/wOXiQlN4Gbgl4v03oniV3KIlHjAzZx0pvBaV6RPoGmkismWU5tO6bvMrtZ+xL
+j+qC3HL3JzzmeMsijaFK8qYVU/PP4kZukC7Sil8AC7yD5YgB08Uenw4ra0T23qgmYy7Eyu7R+/L
EQPLHJ6ILMWt0Dor2/N5qKdQRM/rGUkNF95GHg/RAG3eIapD0nOF/igZO1vPeqQ2UHDw25bDgP7D
ke58rik7Wat6qTrLtRbJgcAxNC0J4Y3j0bofFr4RhnScxvZkPY/WItD7QaQZUtoNp8js5xW8m/Qz
ZBClq0dlg/61SsWb4pbklfJk7D7g2c2Pmf6rP6gzcUb1aeaj975yHllAdB9NwdNWili+ZTlgMNQf
nXpcC4UllxXsqKzw3+2Z+j4jmvCtlfwy7OizDxZzAZ8Fiwu2CIZ5b2omuV9HhA6SflPfchnx3dn6
t61qCSqzA7Kz0oXNzKQIrzV+yLPy5g0DHE9zldsgwiJbUKWv1LuxZvp8lF0LL2fkZ6Cx1BOQYWm0
oLLWAgedB7gWYtk+/mh+mM/zoWUCTgtoGbfYukYuibFpGFzfTZ4CCFV67nsS4Ka/5rHDL9jYMwvx
0CC/aN+UVvS1MBJIPNV6C1mRB7JmJAeBMognT79rp0voTt0HGVB8R00UUtzxtyLW2PLKZSmJHpdW
JU/K9NpSFoWBJi75fNP34GuDI2+nvnFGEiJThQuSfKCC35YJmeY08sTt9eXpVYV1b8aa0pS7g2aH
jJSrbpip4Q78jpEcSuZzVGk+1FMUG0xY9/hK+WUijwuYqTKfWY/+6mUe0+A5y0NZ7HtpEhluC64R
VqfeO04rPlMGwrz/9RDIC2d+BOPIp1LkBI/7Cha3FNxhja9fvpwAq2T6ri96C3jc/7F3ZsuNG1m0
/SJ0IDHnKwGOEjVLZekFUVKVME+JGV9/F2i7r6vct3z7vSM6FB1RlkiCQObJc/ZeW1TwuVfGC+V+
c2hCk281MVovyNnIuQ4jJagsk/DlQkaf8Gh8VSvlM9NzwOC/47AjmydeqZZ3crkTrSmFhgQYe703
qNG3QuUsPgDno/ZOTiAnjx4OuhDeO1rmnYG37FAoIV+SbpkkIsRFa7eL01EUGV5PDWSMUfEIGsn+
aqapeDK0lYkuU44h1uSJp9FUXGTTQEyDOz6VOboPWb86Uc2D3ohxAivMJ7xQ96N2jTVXFYDIy4GX
ACHQYejcnpBpgI1m6dY3I0fapxXi/QT5m6+lW6u0xRv5ni4V42XbnBedO6pegWSmF/PZF7sm6N3w
NARMRgHRqOcks/LkVT1MMkhHkS8B4yxqcodPkSXQ4+oeg4xfxhHuzKycHvRlNsPANRfEZMitsH+2
EctRkvFwGfDE6Te3SFQYBxoTIm1mIYDQQgBG4+A24DttoN227HP7YVJjqchCs+DmaHgAvlrTurLw
XxMrjrycwKPeOmZNpRGzKL0xPxG7xm8zrzOaR6EbI7dImHGhl3VzSdLL2jdBHUP3KljkKUWi9Uhu
dZxX4oJ74nIBfl+L1oP7kBqsC+vCit6CHedy7yLvZ1u70H4npB7vsLXC+8v9CToo3CP9IjWkbKzs
7PYet4in9+pg2dlwiqNZeX/cEMVYeJ+1i/HZL9SgDtqa9pfPxDvAjYJitN4Vv7PLMyMUN44FoFI0
2E9Se2XYZ62WVL5TlgKprF2yEoEL0HzgAzQhlJ0CCEvWD6SNKxs8UejulDXybzOFENwjHIc3wsIk
zC0nnmw4S2MgCB31fNQ37DCuAX8O2M9014M1eUG7JG5tsluwCyzc1LrGzNDvRhbtywpogaYqggo/
BKPXUFu3b8xk6A3dkcdm3YCYoEZI7fx66FgUqkjh72k0D757CXhx4YbreMzMZuZ1aeBPDwVTD2dT
c1R7kdNM4QeZPtn080A+7sjshTBWS00rxEOrl8dBoG44dP1QxreixZh1LFlGb9QFtml7KKvZ+Svu
dl2Ei3rq7J4iJNIy+YJ3hUhQnER8XleOd1ZvuI+9NxW3MN0+GFhqPnSY9mDnhE24iOSvRkjrn5HZ
VhvXaHBcOxyp/aFCIWJObI9pUrMjzcm4+OQod5IKZXZeMI1xnZOaVa6yx2Xaa30K4Q++6kDoW4UQ
HSfFManr9GxarRCAQmz01aYxHZjYlbNPNHN5DiuGk3LKqRcuKC5SiLjDVGt0HnT7ttNPzbr4nxAP
0YiUcUxN1Vs4bIy8zI9aZdCFocsGIjsPR+0xSg2+HlXU/Gyk4CKZ9jLd0QEcGcKMLDjqgugbqHGK
taRrYg+6WdRR4U2N5vdrTNHloHwB84+m5FGVcQPUTFeQwkK0+S+ZUVEfkE/EO50um0kYs24v5ORm
3ytqTHYXWcttuu7hQsPEgWmIO+hyMIz0qKxPeZ4yY1cda1rlYAq8op+Gvz2u5HUiI+s41lLcRJMt
X4TWtd+MBZChQwzlatvhe13tH9NOrRSuvohYrS4ZDwOv7F/WTZlmLI6I683thYJp5Gu9WYfSu4aP
kRQBCB/WaNxGrxnh3ZsKx9BX1fAIdTk3D8OaDHquvXOidWVeFhTvTGzi+GDYcfLdGhyoXnbd88R1
GtQ5O2vktfZ7hdHQI9HYmYus9CwUrAuaBA5sU3doOd9svL5X+6prCSm1DMPjrNLZX+GIiSfPE7Ts
GAImPn0eLombEiaAFdrgJFE4bCzOMDtPMR3rYGmA362SrRu1ROtycCmZbb34dOBibOiSFfouygrX
2zLWMXa8cvwUK3KSJyg+RLfOyXPdR6hPeUJYnTntLDs2xN5FO1hgRputWrtTmlMxIF1kiTBYmdMB
g7z20dem/Q2Y/fIdR/jwSXBVS7mNOmFDXWXQuWh1nINttc9prvwG19NRQR+GOeCUpkybbVNNzck2
p+QmccEtR6mTfCnqLnp02mwg7KXIyXBqbX0PQmm+kWbNNExzs4+qmflLdsm4n0q5lBFxyhon1lyP
RmiEnY62DIO483ppK/xvwvMPEx6BCAl61/9bAXWFXbv/yOa/znf++KU/rQLiX3+NbKIL9cd0x5P/
smnSAGuHAOYhIqQl9odTwJT/ontDb5d2C/BOodOB/tMp4AA3o2kF2RRQGa2r/0oHJdZu0P8du4DF
JmfQMZhBmKBzhWH8xDJn+BQrbwmj0yCYwKJcFO79KKJlZ45lt08a9CeD/p6utuT64lBOK08+DNXQ
HcBMDXuzEc0erauu/1Or1/ixy76+NT4cnTndcAwekJ89DFNrz3ZmeM7RHYhxvZUIA269xUGRnNJ/
4vzeV48Jzi1rmyj4jBHqakigpPEi4Ai/edQQ962wvUZt69kt3C9LrUU3c9yM2PbiVrwWMcQOBTqt
XnaIAzQqazslGxqRstdqgQUR1DuMGY0uS89oVlFIULNNjLTdTD3jjY0O1aQVkP8kmyiYo5Znlskw
4lhk9tD+VS9WO0K6nZR8auBRqH4rmVjcLcLpscrW+WYkfmmgc0ww+qYf0+a9mAv9wQrNipRWi6xW
H5Mb0iAvY5nbDaER56fOrPIMQ9ec01mD9nZfNqAux2gE6RC+TGGk7QGpqlMTpWLf92b7keixIh8P
fJyTtlckgZ5qEr+fXCZ6pHdO895t+4544Xg4TdqgBQmRMczQ0bTfNJY5X5dRvNMSksKRyovqQbPk
qw4zkggU8t1huObxbwYhre5G7+3xrKGBv4cJApDKjed2OybDdB25y6PeR/mtmnsmWqym5NuOjoh2
XqZZ73AWsefXcbuZmJBCRjX1xHnQvax+GACO+0XoFXf2sLjEvwP0yc7ILFrzOY3oCU6wKG+Xpdki
vDF2jczHpxkR+6aMIVLAMrZZg4tyV7sdnm2hHKCwSKq2C87kw2SG9dZdIAiYHBoQ85Cugi6K6JYm
cu656s0V5w61S91cP0UMXk9SON6J7SePgrDU89/qTrQcRhDiNCNDCz/rNeRfbbIAhDOma4zJ7rfI
jZ0dFJRmixeElD9j6Px8HoinSSqmqVx3a7c044T5K6vjrxm3PYcmNfkdd9pmaaPxQXfJ6sSLOVzZ
Y9tvMftKpPIx504NWgvQeZMP1JkPcVco3C6LsYlUEnNLq8INdyOSiRlnpeX8ZvNHfG3KtU3oYTC2
yZv6akQpjcl0nr8bpOCc6XFYgTdRisDHolncoah6bWm9An1D3H00Boc+YDWaeMWXDubVfqjooGxc
u205BzSFa+D1IMFjQ6N6DvIojxYQdaH2ZEOMdUkQybujnJS4krUNo2viOh4Hl4bBpoBCfk03tryC
N8XV43jOyGVYtXlDDDbUsNNN6YXWB273kTBlEPhPy1ivITGckgkFbkD74nTamZUMfYMih6eL1i8A
lRzc6J6DlJnj8JDjvcseau/pUTnHrFPPMh6Xd3dYpi1ZTtZROinALWdG81gLrbphJRxfhxjx4Kb2
nFmnx7eUIsgSBdOA4LRxBkim3LcydGUf2FC+COwhCXy4wT3DUFKgPtkUTJkgsgxdXFzTmKSXLOdh
OFaRU9kBwhm0lylSPNiDlaNopUXGLcaY8d5Rg0DsUlJLI9hs81uLB2M/Gl6coq0cKg2dkIBCV6PB
unFYDq6KmExijtx58UI7tXlIerOrthOH/XO4eka0ZrWPuKuTJFk9JW5laHkg+sQK9NVz4nCPktK+
OlGGxVbn0Yjju8QYs2eOH+WTt3pXorkH+FaPqIgu1ha7zbKPNOowvBDcgvkFsaBzR1+aZj7wSewx
U4NTxjBX04x7MdBENfbtHRlU8rtazOY0F2J8jbwYN9XqvxGrEwcpV0C0l0aI9OrT0S+WnW5178Ro
AXbuOKhH26ww94TCie+FbRhfqqFIHtx5KsSBaLrojoCBGuzl3GXEW9D1fKtmvSw2FmQve69WV1G4
+otigvbExhbTcIbrOtD1FqMdw0LykKJnKINuSTjErWQPUNnw1HQUfgb+AqnF465xnfbNIaEIxZzU
l2uoacBtZzM9qsyYts2IS4q1YTqmq3OKA7LgBzcd6zwPeYZnYDPrhKls+oW5qbzYr9LViSUupix3
NlaDVotXC1ME+h5UAv1V5znO5Ws7YKu/KnSlIUM0+ZCDcLeEzHykJvaC0bPoczeT+YLrpj6mWIDv
pBkLXrX4oLDGRibtzLydtPo6DVn6Fzu/jmYvxFlWHaULm8qxtclH8KUFnl7WoIGs9IaCHgwKzmN+
YZlAL/OgA3VbDW72anUzADEGRTzTjlX8SDxde0tXg5wyzOnKshtaiC0D5Vc68sPHsJrqMtN2AwUF
bb/WJXQLL5FgjU2P6uLJAy2MP29erXptNUAqYjsltdFb7X62SefRF+3iWtuebr4VYAOS5m5W9BQC
wG36i5N2XbltVuMg8E88hPPFTxhZq7cwvfgMu4vn0Ivd8SututUQdHEl9qtBMVmtipRwfF3xV81K
h1tNt7KHWXcesym09+nF62haCltU2cbmGfY2bkgEGMZtmBF3SYlVvc2rbbLrMVDiKOT7Ci++Sg1S
y5sJjJC/ie3S4Ki2RfiLu8ddbZle04rrluWMp2i1bUYXByd1F27O3CO2fQNWJ/uKwOa11QRBeIwa
ceClsj6leNBcRL+ehvQXN2Ts95ySy61WNcXDGMNZrVbiqrWyV6cLhnUlinEuXemsfds+RHJksyZN
+xzbFTqOikfsOjEcYQdYQjCCEOFHI8QuLPxaoAOCcCXCjogh3j3Z1OjUFk2eMIOMa4FpGxibV6Ys
QokOyOhKmvUu0Fm58mcZ5oOirZMciOekLW5Dil46QB+ghwUpd4XYqgvQlvJEfTHSFXM7mCvyFvoW
TMkLCFfnHgi3cuXjIhdiJwAWUzaHrOF6BtMYxiFbq0X9VeWm9zhN8HarC3rXoqfB6JYj2Cbm0LX3
KidPzyqeM4LNaANhrvOmF2XI5gHzn/vWhB4ojgsQJyP24IN53Iovc5tyT2sdwb62Tq82sVjYMpi3
9PtkBfAYoAqLk7cCeqLerT9lqVuJzxlOP9akbul+WQ3apjV7Rw8mnIpmd+V4s4Ew/X/HuvL/C5+F
N/tXx7pzVXY/GcANcfmdP1V7OjHchulAkUayRvCu+e9z3SroQwi+Ht10gZbBwGr+pwN8le7p/BOm
bOpYnCz/PtdZFv4WFjpaX7CvHOe/k+5Zqwjwrwc7nRhgR5j8z0TD66Gr+FEGUC8VDVZoPrduTRfJ
z7UCtjmZHLZvN042H9wqM8sdo+Y4hURg1ueIobufc2N+a0NvoQkYFUbtEwXaTMd4aYqSAsd1PhZu
/m1RJh5GtqKer6sGXfaXZLGa66pd9G8pUyLJ2SyjC64j45lXCs5g7hPaKM9uh8vriMJ/4KRhJmo8
K1il25gAABqpRj6zyzrZGdeB5Ys+7Db2rF3rOMYommsv8kVaLkbQzOptAOXE2C7Oj9YAfJcZrCe+
c5rsbbbryNpJL4wNSrnSjn3LiZMzhOzx2Oe9e9BUv/Kci7TeqKSc7odG2xsMBoLKkF/GcjL3MQUq
QaNRtb6reUm/TDY8CLM366BnRBbTUlSHdBFKCExDHJyDvspTtiAmXzbrPTw9bCTA4/0FPsaCN9ux
uMqACmFvGYl9stKlvWvrMXWu1kPDB1dkvspamYaUs069HDtltZp15Sqa8tsU/3NNuTvVe+XV1PzG
ZMD9S608sfKDm9Pq1suds1CyCNZijrVo9Un5JozFb7N66N0rXIBkBC7sjkJQjIxx1jO5RDmvJmM4
ioKp93BFOl2asF9NgsSbS04EBNGgNmzrFWW1eGhbRiZ5I7XpG8e3Ov2UTJM+55CJhHljlK1diEcs
HGIH8WMN9CBKwv0NwGwP76iQwzXuk+xETASNcjAA7ENz3qfHxGIP3jLUvIeshMwmgf4Zxtl428IE
x9aSpNyWU1YFc51FxPMKccJ7XG0jXNS7JUmyfVbRHE/q6aFjEJkEoZYbQSJVXGLj6cAdeqz1vmVy
tRG1eKjTiY3rtrk528di0tUOwEb7tTLq/MPoGmHuZNY6NrgXoACdRz2+ibpUmZuyleLUmt24scwo
P6WQRMXBKvu3OCUoxF8qy77DVJDYULjq6C1Slk5D1yp2xWRre/aoMnB5uTNUgXovkK7fl1Un9vGY
of1m44CJjoig32SGnl0ZImpGBgLtgCTBKY8DrpObpAvxfU5dbl07wHdPYHj0zZLiJM3wU/Ee0x22
fbHr8+jGiaHSBb3lXIOjIDR4ysI3oDByh7dkACtmWls0hOWpR3jwTJYKU1HXvl/v7NtQoJhxobhv
6beeF7ZYhlN153tmbZOsWQNRs8xa/6zErN9Wdhb9FtUJKZSNRXDpkOWHdoXMQ0ePqIiGbB8mbbgJ
0dR/4wAB3NjBKx5ZqEAcYrNXbcrLQtulNNPGd7XQuc6Wwb4GEAR2DeXQF7upcAHQy8aPkJjGa2Gv
1qieiONoM+a6+UD7CHkR899PzfViJjVcjd06tz72Xf6BQkr6KgmZnGr93EicB471WJu4pjgLDNWH
5WH0tVMr0jdVpuAUF4zIStm2/I1aOxJ0S86qWQMZ7If8OOpOdYIvUcAATwGWDrTgzTLyDpON2Iij
6OBhDSD1orMjDm24AqDRy7h/6mAI+jnX5wmAwT23dfXgGfM14g7CxrNQHjQ3rj3mE41L60gjtFRa
ufdtwltyJ3MvOaBpKb8BN5RBrsO+2dSkUDjbubJ0Dg7iGDrpA4d/77jaBoKMu/uRgyuGJDHOxkH2
ZuiP3fLs6YDq5smOaHKjE7uBYMrKjtrtrcqjcVPEvUaFJKwUprljv9oIAgNT1MtDBTkRxaUav2Rx
S7VnptXZyGtQd0zPP2D0D2CYze4ThxWjJbtZtlUOynoiw/E3g8Ci20VQ7gyTt9zNpV3t1rHcnaFU
fQXLWX90hVoyv21U1uyqqo22bdXoX0laUYE19RUkX63q/HmMTXKge42zWxd94qnUUbSV7qsJEkoL
Fm6t7cKS48fdPDjY7GKkBQgbjt6otI3rDc7ZaJYI5ZBm7qxIYCtrZH3lccw7VVKhHBPUr8xDsVvM
Mp6/J7PqHu0halK/MUICDPQZKkAs2sIPJ5KfMZ8ZR/xrc+9bRgPemUaMmOB6UOdW5ymlg6eZjbom
ynq8z12Nk0kmoTUYWDbdOYnDIwa87BzrogkEBNy3vB0QoCAGObu1Nz/qo2gJ1nVi+WBJxieD103H
agoTC2alNfpDnOi3aqizL4Wsmi9AxdVdSX2PlixMrvqJZN149JZngVFzG+sV8GI1zNtw7hqcXxxS
AqDOeoWrx9C7Y5kvQ72J3P7ZsnTajonVloGW2ETn2tjlkNXpd03rRubWBXB3KkcNBGaRjfMV8RVF
5idKGFuvskyuY8fYY3IhHQxE3nIUH4hvAMF0EolwPtCm63gjwzK5I95yhIysyy/zYrcH3VrY6L0S
JeyGCXuyc5LMuXaZID6F7qCijWYrxFtRCKku8OgRQVBQuxZzU/m/4phhxT+zZcWaHvur4vi66pP2
b3yk33/rz6GH9y+8xlgFMHJfzNrUwH+MPSSFM0I7xLce1elqbfl3eWya1NRMJPCdYA6HQYvc/4+x
h8EflMximOKCC6dv+F85W8yfxh5CcPrF+i1slzHK35XdPNVjXyVCHUHZucQZp5p4oNJdzh4Ctl3V
pB61Z+3q763mhk9uLNVxLsrwpLGRnNYwaIK/XBBmPEL7zFqGteGSw4ygmf3k1QWttbgmYqLSO+kL
0Ay3otT676mCsjTFUf7CWtEhiPISn4NgiMHUiqegZDsKyOkirCrSYct1BSQ8DunOY18SXP2Xr+zu
736bH/XWNlfAstgYbS4D1/RvppeUTiZTnLo+0oed7nBhyz0NPWS/Xbd+Lt73r1/vR7X176+H1BqJ
NwZ+F9fCj+cRQ8N8Tf1Xk2xNLTVF+fvqKyUok2vw61f60RNyeSUOUZzWyDCUgjPaj6+04NmBveuw
VWMRDAx6G7RZqcA8M0weByO39nOchv8gX/8PH4+4apdhmo3aR9fXf/+LESXVDaAztGaPJJXNtD5X
xkcLeMAOepwi8+bXH/E/vZrN+A/7mWfhQvnpYkbSG5OySPOj0EebrDFVLLvJQcF02+fy6devJX5K
K1rvFOnytHquiTfrbzYwVEF5XJDkdWziKcfEHDPoCpqmqAIPjdAmnuPptmfWdT0yuj6QFNTVW3KL
2//6M2MK8FyMDIxLXRaVH69wLlAOFD3t1AY8Il2odm4DJwrDJ+nUMHR+/aH/fg/ZulhbxcRgQqH4
eSyqmCKZ+M7SYy2W5b7yVBt0Gk9wDVAqPs5tgiHZLWXm/cPr/v2LtS8gbaZIjsTe89OpHQXOmERO
nR7LsWEnHvg2R7NH31smffrfvZaFupY2xTpk5usV+sra+Osti+x5FEMsk2PCsAu+DXr7Ta2r+Sqa
R/P519fzp/X28loQy7mUnquj0fvpy0uLjgY+jc3jMi+juCiqTnliDiL49ev8PDNePxMMGI9c5Mvt
avz4mXonbxVyjeQY6vZACTvSbN9Yc4m/eDDtxzhBPbaZYGchT2a6GmJwiOLzr9/DT/fO+lmhIrDQ
CQe6CQ6HH98Dk4ssaeyO9zC0EdOjoWEYByL2HJpzcaoij1mPY87/sJ7/5POx15fF88kHR8/DHvpz
w2cAk14toZscYwJ3vqjUKU6Oac03NcTRvTLrEs2qtnY0UPlGrh+OaM6Oo1NO34CGNOqjhu9xysIS
ppSuFSdML/xYUu3+11fnP71PW2dvRxQh6ZI5P12ezDbDEYuPdtBN13mncLaUPzQ5MwiyyUbnQCoI
k2Q09S4RW9WYnfXBmNGglWF47LPKupKdDI9g9MwbqTmtu3OGuEoJfpDusP/1e/37Xbua3kydIDkq
Eufnt6rLkilZPibHQupzBiTRmzIa+223/fXr/PTU89V5OmsMixv4NR6Qn5bzRDO4KFqbHKuxQoqY
rKbPMqvsK2i29uOvX+vn5fzyYq6LuIIO5Opr++n6z15rt+iAWc4rlQWRFw4BtvveB96WQUGoI7+e
KOgFvspXrSijPf3+7h8urNAvHsW/Ck/4zCa0PUw5FAW8nZ8+c65qDcONER6gqar56OYGi2knJ7M+
Rn293Gt0V9/tOEz8JOlpCc11nEb8fxKINoiz7Ks2wnAj+36+wyZs9Ju2SWuFALAjZMgglvbM6ROs
TtIYD0tuhp8DlLMXb86XMzY21G6yUc7KSMiAcXj21YCmst60xWg82OD8H5241g+IvMV1TBZIH+h1
oj1p7rjcz1Fo9pucaextofTuax7O+vuiUca1Gm6rjZzK8BPHiU2YaNFAiihRsh+gLFotOoK4j5GP
qrVGqAgd2uD+QDJPzM9H2Rfm80inodlM4YAtryWh6TMfOmsMig5s27b10vgMXLA4WaiPA6GG5L2P
Wbw5L9ufyC48A6cSZSOzCp1T1IiKsN+RX2btR0unGCrdCfOe2xtbNGjuq9eMynsA5sH9xtMfZbus
krw8RDyNqDVCUhk49u7rAgIumDIZnd31d1umQHA1bVpITTK248ZNcu0Jfvh8Zp/JX5pmHm8vlzd0
xm5rEOB+X5tNnJ2qxc3jYygixzwZ5GudMyJZwDsvcYoM47Ja9WK+Uh1oet8Tk/ZWVhl3ZKVPQvfz
XCwHVOdcuxnPT+srXY+RFCfWl17pdK8NQgru1kSelZ7B3yHuOT47HdQ8OHTJu9LlSFy8UnO0lwsu
jA2OSfsRXKP57JWDwrdqcG0L00jec7rfOwFN5SszWDTsPDQ5fcmkWO7tkSkwTSaSXfWhmW4x8wxx
4FoiecudjqUJJNoLrTFCwsz1PizWvESvh67izzGS3WCZ8MIFoqiWXTnk3Etu0S3naJyJmQ05es2b
rh2W+8LWUFUt5GcFfdwC/0j5AEgkUtDWfssNtgXnV3/FIqYjRPK4e+0MA4wKYUcd+pgTAzQ47cmB
bLOSPa35HGl5esq8fCsXptiTsqZb7NnNjjgxcYjGhRM+FhJ/1ip1z7E8OeqeKq9QFlk+aKOEmNxW
PwuzXE49vgtYz3b4FHXutrJWOKdTZueZV/PJrXFvi8XdZwlmPVSz0+ocM189eKM0sou9DvMYjVRv
Bro2LXThDKjuTql2csK2R/RRTithtowXmQy3uOPnUyrkLo7BDgGOqk6I2ZAiaWAkST2QNJf5WHnm
KT/Ospz4pY54hNZCE0bnWiHIOgMAvVUTyWhMIqZgmD3LZ8Mxd3aTPDuhQ0ZVWxtXOWpyvQdcXXfl
uM9kofs071cWE2JTWVtoz2X80MbzOwlCGATwQqRaYQaYsJDgMJA9arr3W7Mi9jaDWef4FD12tb42
3grTOi0ElkLgT25iJwH5ZzlPwxBeVSXRGF1NohB61OkU5wULsLXWSIUx3ziJaZ4hOTb3IsnbkzbY
GckitEjdhnhzJjBk98lsXUSi9jsEpvowi4pojTIcQmjbkUlId2VVYhNqkXvd2zlvqMotU98Ms7E8
2wsBvNOYQ1fvBkNedUI0txRKVhyMzqoqc/X8WdVz9Mw8f3yccTytYyBGMRsyt+dz5i7mmtnk7lDK
e99oiavjlDsMjDAO8KJU0WcV6Q8eFrUHd5znrbn0/Xbdf6AGVTU9oaRuiru2Y2Lu8qQxzkFdRqpy
Rn6dmqlFMg8lV1Y6re/obsJSVGJ2swg0YUAl3UOdcvTpuf+CgjJvJxedQfA4oHdQtVHctnr34uYL
vTVUaDdWs5DdGAEAToPOATe/Q/AHr6hus12ZZvZK0G93jttHXzrw41dmPwVdEpKQMvZ6h8NhlG8m
cx7yDkqyzfyBdfIILyI+AcuBgmqMBCIsQ8GNmVI7cETItft8Vu62mNVvJSzRHYba4bW3Su+zsyaQ
U04pjCejsN0v08gcYq/bCbkU/Qj7q+qpx8qpOdTLIm8mrXFW+sbsm1VFkHXXuAdO0PIASt3oNjWY
hu+14XlbpkrzqenMs1tY+lmGim6oJcU1s8eSEqZ0IZHm8j4PmxDtAeEyHP7TmHlbrMSTlmh0H7pc
nvhSIbraYOPYhIGX4Xe0PqZFb+9dqL/HiWBx3LqNgduTWwAsFR3/MLL3o0v4pQOvZovMx3rGXw1y
v2tNEKkiPYZpY5y5gklgki/SkK+9H2ybG1uWZ4f2gR8W0riLmtw+IH0xr0Gh4xisF/sxtBsRYE9H
Ua0v9S7H/va1XzPFWGgaf2hRwPnYnxQektD29vFQGvCO6Z5uojaMXkp9Mm963atu9SWk7JdmhQuj
xZ6ynTOtshCPD/kep4/7amcOTZyqia6AHnlVEIZWfpw1OX/vOI5fd+bY33eWhhvVrCV6U8Se7OmW
HDH1VIN9w4m93qM6dzkAiOqUi7nj6erq85gW+V3t2N0tzsbpYDZtLP1EeodiWtRx9EptgwrXu2Ju
F57TvvT2VjQU71mJtGib1bL5YoHj2zlOmn3idSYTuHbRK4JCpZeU5urFbeu3gj+9VU2Ftkbai4HC
JlyGrzp6HUi+Wqsdo5oWNJur3vlNXNoBs8j+SoQzgvsKqardJ9usMD5GUkWCpK8Jy0Y83G7LKJrP
aNuqd1eUw2mZUqRAkj0QdcKyn22gZ6jSujuhD+17qjLW7CZn12ARUDgr/MFym8x+7vS+dNsPAJEM
kHWrnOLPWIMC3CUYl3mwO8wgZqd9Nk5cnie7Nm6S0e6fCTsd3i2VeK9RL4nGW3HTxNrpi4cqxAag
6BY+HZHyoDnWfEKMSBBx4Qxf5g44lZ4VTaB5A5DstFllfcxsfaoo1MDG7AYdhjrfxPICYzCfTN5V
NzHXS/WzNSY5FLiRPQOdF+lIed87DBEZOPbQHZrpIMKV84fTpA86y6hYzuYlevRIUZr9yTbAFsqJ
bUTQHeK+RLLiR+2iPRGoozNmrPje2BT2pl53p3pJ+o+as9EqHcqDkoH9Z4NN4y2E0EKGISXOOXZr
o8Seo6aDo5vhy2wb5lfNqLVPA130dXiZZJVL6ouKPztZk3wWZTJsjN5Wb2FtJZST+KKRpz5TGIfb
LnR0OGnNg2O+RAgaCWdleQ3zkJuqeNGxGWx0T3twhynbpG65+Lrr7SzUeBtVAsuCJFdsJoqTwHXj
mLk37XmPM/amNK3Kl1PynuUGY1iNczI+yo4ZrhMdACIau94Zv5MKKvec5S2/QVSwy+CC+gRknYyW
9BKRDER02f3OIx/SR+OgBW7I7QxjRVzNdrHvFwFCkj8cV723N+Ym2xTFnO+hsU+PjUNChdF70Tkt
h0+tRoPTLEgYnGEwThiZ9C3pDdMpUXN+kDrtAWMawCnWqt/XcUf+VgdRjjM+uw6F0Am2tgXDPml2
uDQBFnZTeg00aJ85EdU8BZfPodoJunG6HRGFEJk6OQdbNbGvF8wD26YO8t4DX0ApeDcxXsULndY7
r2u/dwqbX61Vy144yQqLl29q1oqdmmvnirQIY8OM6wjnnGBv7WviWLsqjGfqFHkDlOBUaM3rWCxE
hoQnWGLPtQrPLLk0jAAmXDlq+Uyb6EVI+eAa5b6mmiZwOf8q9WQkcJcmpdvJd/gYSBVU1AdSE/Zz
lSfM4SvjfZKCwkqLWORj45g7qgukoe/Svkae647A8JwPgCfYQAu62pv/w955LEeOpVn6VcZmPUgD
LnAh2mZm4YBLOnVQbmAMBgkNXGjx9POBmVUTmdldYb2v3NEi6XSHQ/zinO+wU7O20dj3T4u5vE9D
crSRVSCMzJPRn705etJVixS4adzshLgddzwWXZKjTdbh26FOnqdhIuWzi8+yftDdoUc1j405bpN7
x4zigzN6md/UQ/+siQZn2IgLYaCHOWMnIvRwStfLfNbx1STOs91aJWqr2naDNh6bY1LbjEdHHFc+
dp942lfQ/5AbNJkFRw4/EJm1WrOLC+g9wvZ+6DbSspOmcgY6OLlaV9+LAaXDBdLQtiUJFDXuTS6a
9fVEnaVvM0PnkcEFehAybjrOaGfM0EYy1bRAHOhEvu+MNoLVmVEPHRwT3MEVXCUiKVutSslZ8xia
2u1Iy5mxa216Eb64URZ+tqHNBchfZcUgESQ0lCI0UoFwK9qiiNO+DypuL8yZ1p3GXPXhSx/RIIRa
TY9RCQkEfJmuap5xj24dzpeaJemSE/aR3Vzb+lWqyWTYdt5M29E73JbGNsX9aqzdiZFMw0e6iPE6
tWcSII1s2RkRuSqINMIXAvAYckeWY9wZrey2tmQbybwL1wh7V1tedvGwtrxeV81+LFVLHv1A6QBH
St8rw2yO1Pa8tGaXGvx6GnS0i/hPHANTtI588hXvK3qOhvJvY8XqRjaESoD8xAmJFnDhkX8USGf8
pDXDkxlLhgItTb7bO8wI1k3N198blKWxK7cb9uQmO5uM4E60W8Xz1//iuQX0c5u2v3JSbw9vajmQ
4qbe2qKjB5sawZTANcfrcaHswbS77nqW0r73Mg5m0gB01+OOxfU6KFb5xBplqtygz/gxx6mqbxIY
MHvN4y3C9EAFswC5sAvZPlVwTY4iSXlF7iPLbcvg5UYmufFc9DrfOpFSvOdxao6NLKebbKLeXbRY
PyxZv1xOap47n019c7QKZuFK0vbVQ6xgb8xpvadUW92lfe40wZCFY7ZJFqYiDC+5GfSAEkId5Htl
DbI+ZiEAJ85/fdHAC0TqjeEfWJssZaLoLhdegx8Tpr/XMZKpUbKCpFiqXUfis3VGaKNfSdTSF1W6
sCFbJMOrcMlOX+edlpTLbmCDT/nf5Y95kxNrg4mcNmmC9MCjATCxhrKSoQht1m3er8ck79myGfzI
dzVdVc7AYWNI6VuoES4FDuF9tY7iyAVcLh2iv6+h2rpBVSXLzrY4AzpWzMnGG9YXzFP7PsKcv/Vi
PJ8qR/zesV8PptLRnwudX0Ge2xwd1BtrjDFHy7AnTljDdObLgRfa4n7wZFCPmv4cGxJ5BNZgb5+0
nPexRnltOMxZYa/T8Bvwjz8XcEwXQ8rZZC68KHnx1RujxJJ81FIMD51Ys6eMMTwNZDe+hbE+EV8e
c+loMZewZaJRk2MXnkJlVG+Z0+KYqCeNmMZ2yHUktXlo3NEc8AlL/FM9qOAoowJG8baHCiDO9C3N
U+eth7fQ8+zUVxwmwETibsw6YjfWC1a0WfyjWAoFvSThT099O5zybg6PHSNXAu1dYpMWgvQinYlc
V/N7XpMgTkKa3cuWgEAjofXo1HsJ3c73WObt26GBg9Px7XRdyMWOvswP+9ljYlF6+65BeRVhkbw0
GYFfqmIIXxrQERLv6mJc5MTQIASyw5PMVzt4R+cjg5Lb4V43JcMP1qJuINezYFSM5qSSjBQksXJ+
5iJ+2Yxez1mC3fQ7cBv1xipSI5U9VlzTVSPDoKI7xR7D/dGzOFKg/LVvhNuFn06o+MBet56DjT5z
5kkVnnBgrE538Pmoc3o3cFyHts+14+HDtemTcfEb03NbJdPrNLhsoVoK8oZRqooQW5RoswURzWej
HcqreOz6b4k+uj/UYIWfCXqa0yAh1GyikSeTlYz1bpbOjMccPvFx8OrwJbXJWiOiDnBw4FQMuAOM
udX8+/j53+bOX5g7QS+t0/H/2tx5X1Fr/A//raHi+XMa1B+/+ofawXHBbiL1XVcErAoE8/1/eDzN
31itSyAkv6sg+Jd/WDzlbwh98R8KE/WnYL/6T62DKVBIrAIJdMDsILkZ/7cont669PrTqN2RukRz
wWvapgHo8s8LqT4RWYlLvDpMg2OM3AKJjfbLEgdZDIZnZ5fo53wQyS6rB25WG5GUyRVy0yoYcm79
QWP2BkycxHyyGX7dVLYo74fWDl/ZFk83ajFHRWm2yINqVtu+xzG6gOJTBU4GtN4fVyg061OybTYx
+XDmmYd/fJUZFVCmnBHsqV/qHEu0l6zF4TxjZM5Yo0/BMqTlZ1usoBHHm61dprXWNfggHoNxiIut
mgYquFozSX2d8fOQGkB2kGbGIj5SSbI/BRF2CfgmVH4niKhiwm6eRngu2M8SvcQQVZMnXPCmgroI
uw/+CqSSxipRTIc9isKNq+ok5oXzeYuIwDxOYWk3fmZ3VbZlgSoPCXc+h+carvOEL/xACgZyilIC
7jKWJPyx2CtBPzPG9kktmsPr8s6eLJjGT+WoZ3e4WgEKTEl8PfZh+U21jCi6Fo3WBdqtiPacyRtz
mthx201e5EboIxXjTrMgFrydMt4XLC0OJGUn8HPdTEK44+nk3C4MX1+NCHQ0kETMZ8wYdCMIPVIq
AzyS1c6hjt1A2zsCqVHXmVF7N8SJJPE5ZYd0aDl+pJNj6c/tpN4vcTye494TuykeoGGgCavumRa6
txoIjytYj3Bf8KofCiNCOh0ySwrZbxzBapknDaHyceqd6jqjetfuF6uYt7aTGic8ISM7m6y3gkQK
5F/sUTo+Mypcs0zq7+NS1C9NX4knpc8WmKyllrYvI6BMhla426bDw7txgfLdTopebJ4t7140SXQ7
EXyGHWUC5urLwXwVIVaVDWeeFEEXa+Obu2SuD1nOOytlOtGun/XoxGCyTA6Q6LrlyGpJzFAQeg3w
j4bxZhROsTX1yS1jvBke+tJYZpJx5Kj6O7IuZHaOwbnfKFczzA1OU/uhNGbrMm41neE/KHMN8j+I
n0UC+cLwto+mWfdCcJnpig3TOBDNYQYg4b7UiHM2Gj5FApKUbYZ8PxoYdsAYwCm2LmqNXYT6QvRg
sRoN8r+tev2Ys3pJnoRqPVjU/NeQQin0Z+KmNbB06NFFFjIXLIaLZOjap7gurqAdRue8L0iWTKWW
EnMqzKKytBPGFfYojsj1B1Z4yS5Z1gjlpVu2IdurnW7zY2fi3ERPOQIIEmQMeHF12aZxvW1Vdwcx
Jg6SfG3RnZR1JKapeHy07TCyD1ze2rcyMsM9bqql2fQSm6TPIpaZUyrIcs2maKd1oo1+oEsW+WHW
oQ9vUP33wdxN04WGjvWIbFUGWLjuqoW5XNqS9YpR0vfcajqNcHG2zpTkW4uY4A28hT1qRe2HxCgM
JYRNYbjsJ9dAEJkIg/Vi51yhb79n2B4FTjTuiQ2XjwbLok3a94RVw2q8Hl0d348pNkND/I/WeqQK
WXWEToPcJVfZ0S4sW79NZXmBS679wAd1hRc3fEHWOh6msc7vSVVwr9OhakFysVGw0HveYHUwd/B+
8IMnMaHK9oLf1J33ucWQLobjvUNTYGCH4rcMtjnoLBtckZm7vMCmYWGTO9eLai473Oq+EnikM7Nq
9nXISiWFVnvZNJTHNpR+wvSq71hz632ZGO42CedwVzVdysJQkhOLAvWwUEH7+TCQT1UkjFowKm96
J3qtgE8FkREnfubMZUB6bLXJ6b6esK2PB3QU3QO8+44TY9T2UTN99o0NBixO523XfIHWRPhqZpJo
JTxoIOlSthcbVpY6min2/AezoGIua/R3nof+eaOilTHcA/XDwJb7dArOba9oo2hlqyAt4PGx4Ck4
K+zFuZpb8gg2Q7Yk6datk+7Oa+vw0asll6wsQuTEfXxFcEj9nZViBUqesL1n5eTFzuiHdbMn3B2Q
R29fIYF9UWOoP3lNRH88ICytxnK5IvUU/BnjhkNhFu6tyT9ctvakXbdu9OiAsWPO55H1x4TPBpAY
GojUpy4zTnJKo7OXFa63IX24hu+V9Ey6hIkKpbYT+AJjMW9kx8xsEIZ5ZeLE3yxFPDW0Q/CRnIq6
2lEONJYmygMmDv2m1nrtsVN6+8QZV9ZMakd1oZvNHcP86hZOpX5lplkZuN0K/8s5Daxxp0+i9Scj
tg6CqMTN0FrasQmd9MNsreKDLfuas2xC2Bm6cMQBYdnzqXR4YvspfMDAlonxwOhzuItRPv2Y3D7a
MpV2z3UoXjWv/8RkFz3bwkawPJe6j3jhAWibti6wMp9+emC+zX1umevwAXvEfjLTV4y3764g0Q//
BBxIhtW+mczPM8kRTGYrwWiRKHgCnlmp6YDf8MMgMlYfEWpgaKIaeVeMWw+D6MvKF8tswScLjZu8
Be2QtWN2Wxr2Fbyi8lws8BeYy6BrhvqfkF4WN6PatkaxXJFCGKLHbH9gi/k2V4yydeqLZDGNzWgO
mGxg+QYSp0tNaAY3V/TtazFTu35nYVsH4GVu4zIkmjbLvrFFrgJzrPXXWDjJgZRd56Mxmrt+MD7D
ooYAlNS+pzkvcOj0YJUK7adMd07eTF6i0rHLYMx+qSLWHIvXn0ZgYtw7lSIhoiYOOxqw90xzcTQH
dZQz5J3UNh6Scc7OOec8UjGbQVODoFOkID2Unu6bISfur5vIxovbnbHE5SYfpN/H6fKjo/70OxOY
RuhOCDJJ0ss2YWFi3J/R9EsbiBOm82KHCr/YNJr7HkbiGclY+KJjzL1GXpr7KChukXxzXsn3QhTG
MVn6dquwjVzgiAAGVIsPpxh96oIfrZvVcYCXQvmYNsaDS2TDpgU1sE1qDO0D7dWeisW5M8hwD2Ii
93Y61eO1KJ2Q7XZ1YmIa4K7aJ7F+BWDC8qWjOEUNNwrQIgpIbqlxZar0YcqUfRdOuC6J4ZPs2UVZ
3bEZr3y8vhsHjb+0I3C0PNJxxLektNjLY5cmpDpbu9oor/HoR741ehdCVZ/ARg+1YKMRa/o1kADm
DSvrr0OH0BKKo4rXJvdKcA3TNxANN8rorvHCX1KtAVO2F1BXXUhW30xcRTj0KySay1y6q2GWgaWE
IgUX+VymgAbtoi79GAYA+wkJZ4OpAlYJwti+upl/N36/aPwE7RWqvf+68bt8Y/D/Vv74merzxy/9
o+WTq4rd0en4cEKY6Nj+2fM53m/o2iSEHrScyNt/6vm83xwkpTCnLVtSJujI7P/Qt5vOb6vA1qBF
cSwHXZT53+n5Vjnlnzo+nD+IkJHLEyks7L9KOzFPpA0o3+XgRIZc0D5a5TmaovmhgG3gR5GUv9Bc
/00pp+sOKi5kXrxzFpx/UXOxMI4BkdjzYZrS5lbH8enb9vgr7v3f1J18pFWsTnAB/ti/wYo62SK4
kfF0wL2SwL+Y6tusarhn4eXe6tqYb4y2gclWp9pdOzrTw0/nwH8imUc9/rfjCnJJrOJOV/Adf3Xa
7293PNba//M/jf9FR8CcDCI+4bIED6GciJcdqRX6YbCkS1pO3EB0nVYcIV5xTJus19f1daJxB2CA
dY8CwIAQxp7uEjM8bW1kWDmT5DHb4eji/82rmebKzDXa8EmlTEhl2DId69x5/iSfJrszUxcJCC6q
Q2xJRmuOXbOrJww+TOp5v+rG1srJIJezqk06T0Sjy0GvJ7CLplBXDbvPbyy7phtu+eFptFv1BrMz
4WldDfNnTGTYbiDL8zHv4bq06VSeQ4PqqwkTF3NpJUryaPXqNU5m9YJNgV8cJ2imLYM+gKl2eOcN
yJmCoVXACtfwgAJsBIW9HyIONvc8efmYutMKsDuJ4FkL086ZcHDiGCvPleWR8sQYMMc9mjS3VT5A
IhgcmE1pR2pQa8fo98CmHRhWrxDvpDllvahvGdSHp6V3pj2eRXqSbuHtmN3wmLKBe6zTxb7n2yHB
E1H+thQofTDp1e8zSap+REyZn4zl/BB3YfUCPYdvplalfrBHj2toZKJpdqV3tiENHUhUmj/HXs0P
esOvEALWPtkkNJ3DCWRfHXUASlEnPKXdWJ6nqvLOReFyRKCiEsQL5pUC2O4xbmZ5TvWhoPWN5SC2
aCmyO4XRa9Ojj/NJjm7erZAfoww3C8lPYokOqA7aTWn1NWQOLmdX6+a9nfT5kcBadTU7EAnJBmU1
1JplUwKQwJHASAFl5YJyyLE0AI1GmN0BiwO16Mb1FXJ7iRgqGj4yHUZB2XXZrgDGy03DqF6TqR4e
Q2DDl16N+VGZtCcKGNPGmPjEHojWqzBbL3atltdapA9ITfgs2J2hxXrMBAZSfMlEi8vhA1n0vDZb
1nVk8U2Eg+durFKtBnHTAimMLuETBqV6Q54ifSgNKSqdid0B2t4wvLP1sH6XkFUuyzGeHwQE0D2S
mgzEUZ3tEGF0P3QKoW+wZ8YAjw1LKo1j20Z8j2m/Hur1FM1LllkzBKndks3YtOuFb8ICG7u3DM5/
yA/qJY+c8JS32ctI+g0K0obARPeTjStz90QrCFdrw0Ic41a+6uydV/ZV/xgJzs2NIMFlL3R2P5aV
v1rUqIhGHIUIW3JSrrPwKeaLsh2t24W1pa4VyrBrrxvldT+Tc1AmrXrpqbleNfQE28Vh10YrUb2a
uF4vUtDp95O7Kr+0lIG7W47VW8RMuvQTc9YYzpNu/PXh3JiLoK1a7W6aVdkFE6lzlyM5xk9oXrK7
GeMxYjgw5Yh9jPBEcnPh26OeHLqK1E5/YiC1l1OCKpy8LL6mgsyuVb1YPxsJMRFYjuGM2sKsrzpb
AEF/cjPPyOyXoSrH7j1peuslMWBuR4fBXErrAD9YK5md6GN/SQsVytMYmb11Z2ZsgGsAuA+GyyKL
MCxKU0NODQaTxd5xHkp25UJQVwGP5NbUl1d9hUCs4ww7wZ++6fSWfEU9v9NkfwWRoNjBbpG3C9uy
jXQQ/TQyQjwUXrEpR2/ocBFFYomPhcgeWqa6W8yS/ba35u+JixTVGvofWSyKI4nf72jTY9gHNrR3
o1fnCvrKNpfgGVEUdT/AO9ZkZbQXU1eHO0hUxmlaMi8wEHz5uSOjIFJRcmUtKC8R0wyzz9DgZKfu
ScuIbUzyulw2ygvrI9pwoFTahBCCBPZNkWSwh4o8/4wUeW1YSVfRVmuR5mCVdzOppVtRaN5FSpQA
HWg67uyYC7ZOC+MimcNp23tuhNOCL1IYg37U0W4dCod1lupMl3RljZi0NSxvIBx8H+uO8oVW6Bej
TLxDHxn3THE9dmhOezZKz4Q3wLF/B1cwMnrD/r9siCdck8fybjgIlSDBN0aUuiGL+BaJRin0/hiN
nkED5+HVlOEaZha272Y19nuAtzzzeIC7u4GE8g1Rnd02Le36jkm6sTG6rN1FrIwxrmYgKzx3enXx
ctCHZdNFOUUEO+dZ9uJpYeX49mTPe1SiCAwcm30eqvPYdwbLpEI061uqM/QqDJeco+L+qgczNxGG
QZkS4Am4ri6Zv6gLBLW4lYUujmJSJHHHMVdVC2EgqzdlxRmIjEielN1MD8toAqBJEa+5bXkY8wDY
eIUCyF7eVK7Lo5iL5ZtKVQWsovUO0yK9Y9GH802SmUswhH19ygCC+bbIC053WuIcLAKKSNO6dVor
oziYjR5428gwV7m7WhuKLQTUZTOSfx4w/0ufHTtKwC/PI0y5dTjjDdoOFFyFHqO4zQ2NZzl7pmOS
mKiZrGEIIi3yHnM3MvYMYo2tbVbx0R0mCDljaF1WXmWhmhu1O1Tm7pVRL/NpdQeC1JZejMbbbooP
EOFXMdzbMyZkYdMTjWh9cka26C5jiB3tYhxVXKzMevqWi5xI2Zc+dWZ6WTkCPQON2l7EM3JOGrVU
/1BFUeTQEkt7Clb6/HGpa89XhdbseyOXL1AjEpTSWZKerS5q3wsztdEetxZhJAiNYGK9eIOuHyBZ
kLwONwtFBh70bOfEcvheQU/3u3xc6wJV304gEwK7Hspq6w5FcqFN+drjzk7qcPoV8bExh+bs1W1l
+Q1jYuZwlUwOE6S5lojLSl7PIkwOtM3qu2C6S8eHCH39btj4rSVSmpo8h1Z5eipbYHSA4rk5q+6H
i3pUwYcTkI2JMeGBo7gLf5ZQYQM1a+EdkR/rNYDu/uyEugqDSK57xjghlxQL6TWAC+0OGz/hEENi
xgBbkgxcLKFQfkGRh30bLMj3SfWL2saSLwlqNzEZPVXh78VXzXTzW2rMZBGkTuoGsHv5fEaByIux
xSy2lKH2/QQaiUAICsZyKwCSBWks8iMGnfKcN8tysPQWEwLM+U3XpAQggFauwyCWLQ93EPbaXRl5
/WMizOg6Kqg0Smmrq2j5ehde/WzCb0tAQNTrTRlF+2dHl4uamrQS1tq1ccNtsPxhKrsaAg0jE09t
zB12tK6TCgJLA/TZ8z4m5vQxTthmbwwY2yXiqmbeR4U9XxDOw+fvhzGIIp7lFcXWC1qjwm/ntfz1
7OrF6ab8iA5P38CHATRcTPOnC1lmT5J7hR8C4IKBm2HGW8CcZwMkPD9mgJ5+5X/6z3qI1RlGv+Tg
1Frtzz/b7hqB7i+KCNSJNFGfQiAPaznslH5NyMUt2mTKewZLAc5+9drOBICUY8nB7jv5q4bGWNuy
P/eJv78TlPooGZy/Bpn1YLcLFtTdwUqo/H176eW1Y3diG3UoE2aLgjD2OLJdxJLKiaoCDqM0D4hu
XqOw5MQsgfa1JsuqclT1M8E41vWQiOlhpOLe/evuy6A5/tubdXGMY+8jcs3765tl55E5g2a2By1Z
9est8ptZcaHpRgqYr+es41HECQaRAYZ/B+9D5zm1Sqirt1RRNztIXX/h9fsy8/35CEKkw/G7vikH
R/VfGt+orzlHkqg9EKOCjJSAvzBo3b4mbVQb9k3TxwG35mU7mxhg8AJQQaWsFPdOvF6m1pDdpaNV
n8zcxtpCvMQPyGfOrUtCwtbr6uUQak1Vb+pOar9wSuKL/tvxxCbtMrygqSZa/a+uMwJk8SiwFTpM
ZCb54PVUSuKQN+8qfAscy3IMPPa1n9jvhgN2OxYyhnhzUwUkCQJEIimXNPacQa+K6nJoBJigFebO
1DS7IAyOnZvFvPZSRYwAL5o4dtFeGVkA6mzZJSiX9gW3kkPkJfJaN2K1hZdGvZoTB0MBiW5tMucL
K6aab+p+DKr1DsOmWrsjWMm+15BK4LKKdLkRpWUBcG1XeryF77sdK3zYRB8fkdZQs9Ms05dEGf/T
Agyg3DSYe1Drr7X6VC71bZmzedsY3lq2ZxT0HsIspoKJfW8hAtuKKVRXmYn2O+3R0w34rvxoiIfH
1dUZg04U+Ss78ow0qnxxYNWFY8RBSnAEaFPbTVsZZbHu98oMc+1gEguMxV+Kjm12wAcqxSMoDwOV
qKmyo2MveXSEOQjIiFTb7BhS0IeB3sJb8ENGu+6wkVTcF55utT8cQkUUT2Nq+kaP0xKx+hp4QaAk
tE9uwvEmnyjlHexTzOQp8mmn9QPdN7dY12qf9JRWEy2V9FuJ68cvPLRVU0Pj5saW+j6nfbZrEgbU
/UB1pWcjZyTStS6IS7t/7JL81WnoH3E0qRd3zM0kaObVaLEeOy/DAXAiGBI6goy1uyYVgPB5cNxm
BCHvwyzmpgdJND92yOzfmKFXbxYh4dT7uRAbLttsZ3Zuc0Mn6p7nWgeNOdL023nJ7hxb1BPgPvOo
T9yNurW3K2MP8AsGi9G3lnxCXpqPPdPuqDg2bUrXUjrmhtrJuS3Mpn/UDbxsiLGqN9kSOoJteb5Q
Bt1z0JQLTwAiQdsnkTJQqutcXaHTdLiCLe4mXVi6gel2dEahZXWOX8mFa6RF286WzuAfO32p36uS
OFG3WFaQCfWmJHH9UMY8E2tVM5UT2PM2k7c+QmNSYnZyJlUYrWP9TGK6ezYIeHkFj+mdI0M1p2R2
yrPN3mLf8ADdlzokt8oth0fwRrT345zs3XUCBGJWXRWsBg8Ou8QHl83VJ3LTaNkm7gLo3y5uhslR
3xGe0m7rkmTm0sJVNsa2b6BT8Ut4Nbdf73oi3cnYEOfOiVEReXKezRHkwHqpTuv9Xc8yYlYYlrzK
eup3U1Ok9ibVR7ElN5vJyNq8JpNOAx9PVn2rlw3fTJVSinw9i1UZEajArAf0mcnQfy16meuYiGAZ
rPLpcme+WCK0YtPAdO3rNBQr7JnTu9YPU6/Nl1bExMNs5/r2a+JDIHzOR2EhYRtMTmpwwse8NJID
vGTU+y5xU31oS/9rPKBFGofBqulsGThy6NdB3pK48y5TDITGOP4EjT5fLlxupT/NEcXIODELcyOm
V7qasrtaWRMYWfRp9CmUZH2FaLXuB4ZzZcdXHI3sx6eFT6Tb+M2gdnIJViCXv4kQgymjHR23Wb8G
vaScgiha0eeUALr8aCrktcjs1bNOChiDr6HFlNQwEVysrH5eTKLZ2RmO9XvE0n6L0Wl+KIFsbELR
EImxDlfwcXFbo6NHErtOalZt9Mal1MCosiS8UiEY9tQLtzjT4M9/zW++HpJTxuy2rNjSarr2Qbrb
Wi47qwYiLyiW6lbPdr+fmngpdspiNFRWRninG3l5VpXI2GoRhOh2bf1cGczQ0D0zU+vXWnkszPh6
sOi0kBV23Nw1Qsqq3Ktep4hip9GRnIwO91moXxzCWOJN10uTLyTLAKq3tE9b+GyMKhBXntfzuW7W
23AbVi2G6ZyJpJc41LywvDDjdvV8QSqj8S1ep97UJetTgAbtlWQVvIZLz86vRoEZG2F07eA8ZnW2
nj/Ewh1odRhG2nyccJ1+fZW3LkkxhEqU2V0BVXu3+tEC28HE9fVsMKB8nbAdgF3kls/caYVja9K6
diINkrA3kr1Re5QhNYFc3zA+D75XoF608ZkfLdphtj6p8Q3FR7tJer5I4pkxH+V6eV7MvjxLQRFb
rN9BTHn40rZjo3bNQspNMYJeEhiGHueRMlllzOf0Khff8HBzs+U+9ly1rnoBjII+Fw2G/zUSHDqG
lq5A6xiVsLLSifKz5W4C+VHDFbc63lEmTBQnHc1OwYW9JxeJKWiVc1HM+lC9gollQD0yM0Z8RKvQ
UTibNpk0guHyloc9J8/XbXZyOBpMjjD4Vlb0RFc/YxoTxdpP4HU+TQ25PA1DmwcAxSguQWbPOLsG
DqbO7S0euI4yvEhPuj0oejyTc03Tw7tpZF5Gjn2RHFk316dR5QwR11ulqXNQmszMrhcXYhpKJsnU
C9+mWXs8H2JGJlyTDdPpskPo63iG8Q3+Wv/hrKZV0nWwkFHgmbi0aEKQDavvbdFQctRsSY9EG9HE
KKRbOI5fh0Fy1CAbkKTsrhmbQ8Yx6HKdbmgY62eqktRCEYDKl7SOyqNuIaXuCkExN9kRN8FjVYVU
kGy+g6HnC5/dbLnMBCP1rx+/Lsy5SHnEaJj93iXguDsgQ9axXLrpZhLavCuAeeJrqLigE6rKyFlT
+wbJmW0pZ5FwnZPlUhHz/Ay8dt5NbfbZW0tlY7Gggf0aFK8eMkvQmY5rFTBPNS0Z7tR+zyCBTzzi
1E/HQ+9aLxhG4mBZNzEdA5VtT8YmhlzMOKcu7KrfYSX/XlX+YlUJScT6lxrVy7ek/Ph5T/nHb/yx
p7Tt3yjuQc2aAoYFGmk2d39oUx3jNzaEDmI+gxBw1/n/e0rL+Y19FTAKx9NRT/y8p7RAdEkHQSmo
IyrMFdH1f//3+/Qf0Ud183tf1P7l559D3/kT6ufuCeIFpk5eh5WaZ5Obwr//tE+bPdMyu3mlXIXg
9rZyvgSF+a/bxr//CQpjKQmyX+lM0L7+/CfAnKwGJh5BQ2hussVdpSkb1+aQ/nM9/McH+9cf5M9/
ZX0XP32QhuDgiaw9iq7ytdVeq+mj+9WK9Vcf5C8IHSepLOyl/Il+uXX02zkJ6uX7v/4Uhv4Fx/rT
N+ISSsBim+WqYxnGXyOv21xTaTSQtim1snmvQBSNW4aJbOvWVZgMs/zO1AsU/jnbQ5OKl5uIOW1t
XHl7YnnHfaKa5lHEKGd8rCZp0HTOrZDFIAP8UuPZa+wEB1ujB2Y3DTtjCMP7RBc4hJyiT7/Nq92b
sVx6QcEDAqLC0OqqgGlRu80rYziw2PbJlohpZ2AoBRnQzEsixAAH1+jR7KSpML1BlY313LnQ3cWG
YeJwy4zlHF8iFbbxGBCLvOg8BGJNDhddVPTTJlsnhGSW9OfeK5aHpOPHWMWCoOT63RaFAw+nIAVS
q4egdZZib4n2bGWie5jK2bodw97Ya/iqtxXRYlhxdB42vWHt2sytN86kjEsXF+oW6uq0mVi/3plO
x4tgWjg7Cwo5BIxi3gxza1yGocn1kGJ6jJCs3YbpML57XTHfDlQA+BHDyWHCTbQL8qSPsbTD51j1
TRoUDIkfAOhIMxgX46Np1lJVtlb3qbFgiX2iRrtHTyRuvJvszrodBp0XWg8wW5DLCitpt4Edonx7
lnZQqLBD+YsXFwhkVGxDdhAEL7dGhq2YjqfPU+0qjayPDk4xSKGu/5Eu04O1iA+v9OTLJCTKmV5L
nmE7p0ed9g1jRVwbe4IPP1bXlgeYkgFHWhPVkrL8m9gTLN1jr/N6xcT7QMScnQpPto+JNrNRmWrn
onD7GNfIGCLqa0i3YYt+O+YiPUZUiIHXqGY3MvPYk0eysHiw7cj30DhuXYS2mMWYgZ9ILhUHDH/8
AbHYfl2n3Z7QwozRbTrcZ9XS33cokvBDepA3MzeRtznJyBudzMUTAz2411rVbwfoRteux+FkbEqD
XsAbCBCAO1cdGOX0mIIS2am8TqC51Amy7b7BsUOeSQRAJtHv0xJENtNghh8iX9cw8Iz3htWE31F0
EmXE8zy8EqMHB4FG2ekBnpb9JsWMfj2zyA7maCYAeYms06yamthW/Dwo2Yaj7Sn7JtRMbU+Fbt44
RhGdR0s+ojzDw0P4BQkCctAPgGNscayb/8femSw3jmRZ9Ffaeo8yzA4sesMRpGaJGiI2MClCgXl2
jF/fB8rstgiKLVrWuhe1qCkhAg7H8/fuPVdyrG6HdFgm0EjfJJSchVv2iL4MJIbbgqHfLzNOnF9Y
sOWyUZr+okbr/BYi81/T/qJxwdFHXStoJ2EWuPP98NWEVIpp+JnCE4mXTTeka2ZVKscAbfTQQeqX
pKaZB/xtqIlHB809k01t63A02Voku7w4ut+RpWKFd2rGWY+eYmqvzHbAeiaiDpgATvwfWtLIfZW1
2XVrDP1rbRj5Vd4G7g1pK8YBoxrcExJpFE6rOBJ6PRhvDQSi5DDWzi2pefnrGFr9HY4Dyqc4lNdD
U9mX2kAl2FSudZGUOAW1yuqW5Sjth5IckJUEYObhAnO6pcXwN1lU2rx5pbov7+oJxfRiUv1ELHLb
tlY0zQpCm3r1lwlXm2N+WoQPVd3FqJDtxtM6NqFEyUi29MlSGGzX2pRj2WxlQazqqimjZsVXhTQL
1aygc9uEjoRFFR4mXEnBIuiglPPShPYqdgVpNxi09/y1wUHXimk/0sm6gG+B7sxCG7JETKLGhDTE
7o5uprUh9MFGERC4O6tx8fHh91iX6hweFSZRxg8wWBNIK7Fiuqpcq2Nd75QP52OINnlDhoKyFv4c
n8v00l12vuQ+DMU0UOw7w23OWP6tr6RkG+sS+tomUAbmxkti3KvvUeQycSOP3ZPkubwLFYMgc2Tr
4sPX1xcRUmUHENhrkxTaGxlD9OVT/GW/GiJUn8ZmADCkqZgyZxugnnNMJrMI5+tAZ48qV8xOTaib
DUPldeckWKZYwxN3V9Liw6EAPWS+JBYJ3L82U6UlYn/8ZUY6m79pHj+LQTYr/Fn8T83aUNZRRCPi
w3KKKF2/h1yAPcsMi6cuyrKtdNt8i2vUX0cTZ/CYop6zJlZ7dZgNaUX7Sg9W7hxhO7Br29haOX7C
+ZAzLZtn3V27UuX25aGlIG91oysE8B1GQhm4C4gug1fAn9CRmNPwqnWjC/Dld9k+bjT8aqKwZTtz
HCZPEg+K43igm+xG2Fm1oVFfPmhCoHwxuH0gR63Sybein0cyU9ly2QgjL7NrWuRa3XbYoyvlUEY2
2EFl4NE7xgQSVGDVbVMj/PnhWkxmR2VW29aFrxWgQ+0G1GZFV5S3X3G2VKP1DmZ28tS7+IzyvKIf
WNnK2jJrdAsS92vw4XGeP3Zw1dE4xrROeoQR9CKw9xUu5psQ3/OtUY8m4dtELOclC5xIlGQ/saKX
gAblGsZJ/h7zDWe0ozaHJkHByUIKbjEYBDcybt2HfJ7W2iZ62Kgu861TG/aLpCCVC5xR/mVKN3v8
y52IzQNdlEymu0lRu/cu95XHTJQ+LmMJNdtR7L+fUyIH/9eo8scOpoGu2pxTpWcIVuAnbDKoGvYx
OZK0x4foW942OKuKbiBDvrWejXY0n7taMZ9jqxyv+VLZm7AKldXIqG+F/xWfu89kegqU+p4wZgZy
dc4MODGG64+7Li3GfpzlHfpDKlGrecGHr4kvrBrOT1WExTJvCVsqWIibwSrUCwHnY53PfpVslMa6
pC2GpVk1eYkxPO1bvJ43vqMF5ADALl1+rOXJ0SDRKSYBqZxQLiZiaK/RmfhrUBuMtk2SmRZ4E5Mb
lTP0zoZ+8OL6BGxJnz4qPUM+huS48PgnoLpJg4BIqzBpowowsqU64ju1Jm22zoLlSsbhmk1h3NGG
yG8E88YVM9c2wOtajk8q/DlrkU8kiE/t2GyEhgAldcd40SYivjGSkJQaA4O22Wb43MmgvdVEj/e9
LoebSjR8ugXduK3AYAF4dspEstI19GwLhx7hmm9Tt0PpP8G9MBsgLZKG4TIXeXFooSVuWjYcaiCg
JRe0R+VNhbUdaz4zyoC5zhVmtXJfwTnbgKRV0LIkuXJoVJWWKXEMVMwmnZy0w6muBrQOFtIqYyTC
Mz/U6SqoFGWHU1bL0ycVHMA6K5GIGG6kvX0Au8wMCBOzdvVtdB1MvkNUGAvFnLl2NPzWEe7B/QQ4
6K5OhNjbPYxvR471jqwY7LzG2AFzy1y7Gxayw41FhIEx3ak2yA7CudAaLn3+zcFUUK0tXNzHl61U
4uVs3LqNDRKIFsVU+V6jxeY2Uo1pR3qCve058c+/6EYgtl5i0A0ZOkc4C9ooe9CHpF7DV8rXUxkq
GDQKWdOIHPXvYz466ADy6sHoDICOSaRcQHW5bctRLAoTVkYfK+9OJcVGM/MXowXXksajf8nPYLiu
Mhhl8NHUG8epe9jygb71/ajDhe7LCwB1NQjDShVrKsQQmIpFDgBmReQpBS4vO/shcuUHvvQbPBDG
Rh/QV1C3VTvUQvoCKeKhL8JpWTtK4LFbbbkR3RJoar4KYE3BanFeGHbWSxmDX8JFw0DW6YOABC2g
GKoj4UBZKNhTUfJ7SRVjqtsizGXHBmNT+ldlHgbLhCTztR2l+D4K7CPbaYrD70HbWV4yEEHO2H7o
1kyriofStHVCXQMVm0GmhxdhbJe3eZ6ULwq9xwVf9YycpxJgTCfsB6GBclulDtOithunvR65ydZM
w9ZTQoIjGZ1V5q3p1NMt4576AVVSsoZSJWDU0LRf2ZNtrwdR+8jzQ7T37hRvuirhSK6m0Z4USRJ7
NVm9uUweLjRXYQCcpJZL3HYR4P3cOO2QJBdN/kZ5r30jsMC50txWqstat4q7ropB7+tF25ObPBY7
OWLhiRV8CNIB26VnmUrbiAg1EqdqnuKKJK03MzSrGW4/jSRjyPgut2SxacF2f7Nr6iuGLKF+PTqu
JLk4FHuatfkzeg7VX1R5azyp8xfS1rISLIMTIuTI24uQyJqrEIvPMzmJFr3dqt+nVtBd9MqY/EBP
Rl8u1Hi4mIL9206U2c+sEeqyszXzFeBHQUgaGZd7LdHNS3yHxFfQbseQ3+UmZ92GDIoR0d6jkeMS
hEGlwVrouvC6UMb3pBPOi14IFJnu5CDARp0IUDBexh3OH2q8CdxHSPbColUG+sljzU4Wp7EXl8hw
Soa3PF6+tvuRUwVySAM5kIYMpCmnFaFgBwyWL0Muq0XALs8gU0U04KKsS7TymVQQY5XYsAcWKNor
wgmpjFFI2NmhSLLiUk6pvsMgRim1DjIYXmStJaXTMqls0Kp6HJds5X2UKVSzvrZ2Wms7T1KpcqLu
Ae9wiukZpUb+I459eclHMb2lVIxfmc0Vj3HFrKJsy0FsS8UCpBL5FYktXYFNdoE0VOcwJfM74o36
HAUyPvqktnU0TXUf7/H0vAe9A2eG9s7l4Dr5hUFl+yMvVXuJwhr+s5JcT0WH9KkxlHQrweItIZcU
l8g4e9rtVSmvTd0JrmOKoQWBOXGzZk5TAaWzYSgykbzn/f8pcyy2Ld80tLekqEH0kdPeLTBxJCpN
BhMA9hOqboMPl9DW6Br9u6Y0ijdDoVcaN/13yH0PUwtzcCNs7BwKWIBtjJ55K0vFWPKqpQ8I2xEx
wzCs7y01neMjbFBzYatupq5rYRjgylKcwtyGoS0umfwAAkjqVuzCzOVsGuvBG5gExL/shAvLUAhO
DQZx4KjD9wSK5nc/E+qqDNxnczD7C7XU9C3/FNKShko+mJHJrNipb7pCjpDX/W7TzeNZ7tsYX7nu
1G+7mvEmI3BnS3DsbD1zuSmGL55FF5qHqCNlIW4jXtjaJXYvp6YaQ9vdWIrFRCDUbzmDPLEhJzdD
Odn7qqJZL3tpr8s091+LOUE9rXvHQ4UZX9uDD2zKUjjF6DXVLVm/RIt3fX6fY7+kwlXu0IfJHbL3
7M4nOupWoIwkvdbWr7WwM35pQY4rD9fsum6jYO/nYXuTW0N4meLIfTBL8HsYbCZfab/FOVGnqMS2
GdvtuisJcaJfrt4h2rW9tId8W8ik2I7kDz5Idlxa9AQcuqjLtnXaHoIWp+eAEWRvzMoi2dffQzcX
XhyEfLEoBPdspAqWQAKOKOXEvjcBizVBlVD/FvmvVsaM8lNZvhkAar81jkQysgigob4VahyrRIW3
PgEkfryiW4J5geHiodWVYVwqrm6511FaB/qyyCuiPAxsn9amyoeJo1lYg4Aa6/SQZ8hj0Qfj549m
4jQtrAOozndkb2RwTZQqdWXUe3XqfwiLU4OV6kwhLYtDUgX1atJAvOD/1RD3aJ4CPG3P+2+9iMx+
yqC+LU2/CDyqwnRFu+NHo0fQhtQRI3rM93XsmQYM9qvgCDLE06VVq3fUUAjYBW0ipXW0H6ab9hdm
YaEYrgwaKdAIbgJf8zo0nL9C27BuLVXR75rB/VUNpvIU8Oo96rqow5VFCgwMl3qYVTWaWCgkx2xV
d2iJzq3ylS1nOSjg3DMw7WP/jOMQMiEsm8QJV3N0cdRrtQlKzTvFqb3epH/XKTTjorJgTVZbzuPZ
GRryp87ux9VcyAyOTUvq2K0jBmugThJYvwvUvyos30WUiWGdBmV6TvVz3HDnUkQiCNdBmkn2w5Fc
SW3skvajxg8LneAwxCafjLjTrlTZJX9NbP7o9f/eEsdQ9Wdv/+NSH24dVE+ftGVaYhGVw1zZw4jQ
XiapTDy7jik5WbyLivn2tuhYXF93sE/dSiyyeLAd04IxfvTgrMjXdKWIGm9MuIuMQ/lK17TsOJOa
Z37fsRlpXiO80IwwBJEWn5RfCZv/VJYKbuAxNNAx+ErM5ubEiAbpaKa0P27LEQ9wkk7hVYsM58z1
58HFn516rm8YzG9sZ57RHA02xsAsQzVBeeZkCg34nB/I0PXx6/t5LBCcfySKO+Sks5uMscCfc41B
43MhXb32JMlo9AxCqohAGP51qquTN436sOhad1gXNUXy15c+tX4M3bZ01WV4o81TsN9HKq5lDlqg
GwTt9cm4Lg1LBvRVaAQLRSWCCR4cUX8YdtZfX/bUq2+YKrU5T5YM01mF+Nskx2jQioqIy4oqTvda
1j3aUNG8wGbVuoL1+/XlTi1Ygz2G+AVCGlE3/nm5oK5UDV0Gl2ukdaj0asvhn7RgX6hndhltvmHH
CwZTom5yAmejUY9v6DT9/SyRefY/mo+1OfrtzwGeAiyDVIPpDZPNdib1Fak3zSSACf/GojVcxxa2
aaCaPJZLJsKQE7zq2oO4Yd5ZLSDxMmCL/ec3lUc4j69UBp/HCTAm3PTWzNh6PnaBLvYZRbjjsNDM
uDzz/E69hSYCSsc06Mq78xD19+VCymXejXg/vB64wwq+43fbKb5//XPOXeNoU4ssFPd8qGsP0O/V
ZNdb08nOqZJPLQ7WHwn2LEWLSNM/f4frxk5f67L2SmrXq6BV9b1e5AzKuj56CRV2GDB66k2AUn5V
oiHcETJxbkf7/OphACIWAHul6tK6ONrRTKtsDaVwKy/Q0DbJQtpLbGrVZarE0OlKN1/90/vK9Qh1
xSJrkRd0/O5VsyZ2tol4WT5QoNjjnQg1caaU+PyCG8zQAT3R2tU/y73dQJNTnaQVFqigXTYlZnC4
15ciZpbx9c85cSV+xCxDhho186aOHmETgWgZncJja4OEoTQXxigOZR0/fX2dE49JE1iSNJ4VO5c5
b9y/7ZB2mSWGW4sCrZy6rtNXxUmXoCZmKOD+6yvpn7+xOKJ/u9RRuUKPyp7p4uDs0bOtzNwMZnWf
JMLF7YgN6PLpcbSox4jV9bGMmXT31RpuGgwKyB2TjrGI6e9Wb2ijZbVBAzwzgRJaiJj30hiAIePg
vfJTzoFmlRsYaJgWca4iHVSXsdyLLh2u+6Klg42lAhcsHcdFD7LjzA8l3Pd4b+YLzlxP5QXQ0OUd
vX5pOimGm7fc0yaUz26Wq9da59yPth29Ztha9+3sWAH6960mj2kjEpRTyWDvbNj1EfiDpVaVIDba
x8znYCTtEBR1do/X5GryaSxlRQKTJ+npN0aGIAIhhmET9CCG6k4XeyVW2uVgFqbHbBvNkiRHguvE
K1p44jIx0TLECSnaECDClRv0qJyCYWXy9XG5WzoZ5iSoqm/CB6n39Qo4sdZ0KGIoOPhmUfIfrTU/
6yqqj5H7EivNZae5xo6nPnhBXANyHnyj976+4OeCB18+Qn4Lyjy2/uOCB2521/Xo2T13JqfQb83W
VVDLS9so5dZ3AnkJj0c9mCRr/AVj+D/r5ROvL9UcQAFQSOShHL++dTB2StjaOQkX4/jS2b32vWLe
cyBMKX7/xz8SgQe7Eb0O/nVcOjIX5bw5trmXdTVTEaDjNe3aFrJpnNc7u0kiZ9kwYB/nAFr3n29T
1FWGzSzc5CYfxyOJJGhpO+W5h2Az2lZ9fgiGOe0jHut/XAaY8yalCRRGAhrD0YZID6gJCDdJPZAM
z+OIUFN3gEjVqWH842VKuYFgCmEUp49PmUZlUxQtnsUUXQFOhcmm8WrEN31v2RsaTz+/fnqfF4qJ
Z0OjvjEx1FvHn60ApFZu4ljwkNUYnlKOecEMkZlOkxqksX59sc8vIBejtKE0AGehH7uVkPFqod1m
/DLFPISG8kyEws94MA5Bb5+pQeZ3+c/6lEtxLLX5aez5H4lBv31XkAVHY64gxMCWsjbolbqFlS5E
2k2LaSbOp/q5avT0FV1KUXcWwB3H6CmIIp1ivmKldfvELV+LEf0nCbSLFpnsImz1y6/v5qlHR+FN
7hFVB1c8WpEW8AESYkTiKW27J97aM83kJrLVM5f5XDCa+KI5GhqOoPo4bih0jjpEEf9or1P0ObQo
N3flwBfx6x/zeavkKppKsQGji0Two28WFPchj2Mt8WqDjhadHrin7S+R23c4yhioO9PSGIszu6T+
+UvJVdk4BPg6qCvHmVx+NkGpDmkmuBZZSz3gEb51JUrZwWVKP+UMsZvRBYVNqEOCF3hyS8ZeqtjK
oQp2KXPkDfaKwzRa1T2wWBKwSiy/H2VBNYOykcXZj67e214gG+vMX3/ywRBOx4rTgMAcPxgkCWHK
ZCP16E7n63h0470y0Of8+sGcXGXoKpEru/pMoPmzQMuwNNh5UKQeouZ0URSdpwL9cIQ8V7WceGFx
4lHbsg9hPDpaABbmo7yscjaioTQQsvjhbrDVYfP1rzm1A0F7oQ3ncCjn3v35a4g314egVRLEQ3h8
O8FnipAKuM9N+tbF5j+vojkzIhPlkzHneB6fUMlnsjsEVwlnR//nfO/qyL7Lav/561916uVxeNsF
klwOBsfLGOV1rk0FL08aWc5tMnu+Nd/6ybCl2NSB5fzoU1Ig6RY2Zz5Vp/Y8tKomdbV74tBD61QN
DXyHXhDoNzJXoHwHmzJ+KuPpge36zNVOLXiOPTqLnZPlpyYZjmgkpMTreJgAky2cGnHX6ySHfH0z
P2UKktGpchOFzucIJ+bxgd9t9aHF/Jx4TturT3DBio2C4njhx8DbmM2J/hE8WIE/R3Y31Zgn11Yq
jG3ooOmcxtJmsByXK62CBAFDHD1Gi1XlzJdUO3nnBSds3kwDSvDR61L7jWr1WcbXZjAZE8jqVZNu
sURV1uwi4Ty3A90JUYYMMXIjekr6rtmBXvkeouiY7DkhpM/watCyXtijUi7ckN/x9Y088a4x06YE
FcKguXj8QUwFf0M0UG7jGvtZTho0xxIxpZ+iXxlfv77WidsBMpkX25obtVTdf77XOglpYLokpb2v
/VRpOKwyS31txjT3hJvHBAnY8kyFceKl0zQmdlQ0fLE+ldhdnY5DHRT8vNh6CaOAxDhUO8wx6mlh
QHJ5rOq+WqHG6Lx//lvJ0cU+QmWjGcc7pam4yA2dpvA4q12TQ1HTlU7v6MYHWP+DJ7i5wZnVdupJ
cmtpA+gap19zvhW/FVO8K71szKrwFDWolqMG4jLPDXnXE8zlZTYH6a9/4YlvDj+QGgobLP3ajzf0
t+sB/MWpW3Brhy5gcmHimlSroloZKGL/nUsB38ITSMEINerPn1YKM5JZzhFNc4v81koroNFC2hdR
q2lntq9TaxTWF8vTZFv51P7ukMTlE50Br8naA8lz75ZVHVJMV4sowCRJ8NI/PhyxgWG60AnLZVJz
/AJqA7M2vZlyb4L2BBegv6/bGlKEbZ+50ImNmZY6lDqDzjM2jvl5/va8yolECRXEtZcG1nMwDFtn
qg5nloTBP+OooP/jGvMa/e0arhInsYm/2UPQry3MKCr3xCha93prE3SY9ljcAhV8f1+XkBfj4LHo
a4FYiFlt69QJzb8WNWQeMenFZrlWDE1bQ89IvciQ9X4yzfBOd4NhmY+kCPilmm+zBnEWp9txiQzW
B8+MDXZSh+HW0ubEzZjx/f3kZoitcg13W5E19RaknO9ygBqCmzhVqQ6LOcAoieqbcBDhFpDmuEst
JJqdEWZXnVJ3HrCjQ1QkzZI7PNOy6JsuYJ+UHuJEuGs9LA6/DS3EwkkP0syISOKM283Xt/fU2uQr
jrWQySFziqP9k3g+eHA2axOZ8Gs1yFcnLG9MQ9mAbyb4BeL319c79YZTc1Ps0b5nIHR0PSsc88oI
xtyTVTj3nK57Pdn1Mj9TvH5u+Zn0Shls0cukTXeM2CMULzTqwc0BvCV3ZRnVaAadH1XyyBAaaJ6y
bC39e1DnZ45Mxunr0qXljnK4Pi7I3JKo1rK36IkU4/QSDiouodpU7jC6qOkazQxnHGDCZGYlXbVK
c0SCBK+xkVd6t7NQ+Vtxr+wMtVU2mjTzpY8wlAVXbpl3MsF24zdLg+rUD0gBYb4EK1dqNr0XMQFV
9h/0hKwpZ7JAxcsYDJCciJCI+XtwEJbveD6029hJpy3ZvNUGRxf/eQZGPGxkvBbkaz1VUKLOPIpT
T5zgAk24jOF4IPMt++39jdTGyvKkyz1CbkcmhYuxV7eJJrszK+vUXvTbdY4Lo67sshRTdO45Vqou
cci3yywM118v31MfRBtgDXMF5m32cTy2WoFwrYgW9Rg6OcsRCgSH8ecigTgbNuMZ09nJi9Gv5Mzi
4m47PkTYNZtRDj4X/Z2dcRKdtp1ZblCAoqWW0Znbd2ojsGn787XAsvep+E3H0bBjVFReHdd3eiPw
8fvjM4DcdxmhWQjtM3dSO7Uu5pk3B1gkBOJ4TjM1QOEckzotHlIS7yZd2ztT3cO+ssxVYSihZ5YV
qUSla9xHqh96Y4CpAZp3fuUETrKBNzU+YunljcKIDAT96yd98s9jQ6SNRP+W8fWfy7YffBB3IWVO
X5Xvhhs8hXr3kBroSP6N6wjwClSUwNCOW8VNp4whcPvM4yRa0s2Rr/mowClp6zMf0lNlK80pRBuE
g8NvOHoPjd7FwYH20pN4RsIGiWuf39WFtY8d7SYtqkOWumcaFacW8G+XPC5Y48lM0eipmaf0wzZo
i3cwRYjb7X1ddGfOHMap9cuJlCEZ5SNn4aNzkewds5wGkbHN6ON3GZa/AGPYS+IaHYj0hH7PGVbL
jB15HVWz10DRZmVmjeiP+M1nwi7CZ78iebXVcSzgasNnFMr6IZjcYuWA2iKOonE2g+idJ8di1yR0
tUEwpTQkjCRza7PQf6m9jp0FAMxQqt/jor1GigP3iJIvcrp+kY1GtG6zUX8oEV3zsdetM6vp1F1w
Z6cuLQ7W7fEAFhZo0+T4E7ypnHakLGgLqZrPVmld0DN9ltHYn7ngqUc8O7MQygiarce3vYy1YKwo
hrwIpB+6uBaSwEeClgEW0l80syb96xfmQztxVBCimNH5gbwuHDOPnnSgjClT0jTz7Gxyl2HfAtgJ
QW3kxmhdhEWaPpHZS1aWiXLywy7ghMSFZe1EgCqSvq3SE/985jacuO8UG7MF2sUY+OnI69qjAxPe
SD3izc11WBMYk4eUjWNcwHAlYsNDF/l25kacaGKiSqDrM+/a4tPZNxisqfQ73uhm8pGyAiTbIEg1
No0PO9gVtrFgpaCctIjqDupwOTKTwXlhaquv/xDjxF45+8KRY2gcc2Aq/7lXqkgj7ExGGb7lmKi/
D19DZBDPhrY6ty64M2IHdYRcBhvtaZDSRCZ3hTkqmXfdbW/06mYcffUlNCm8dTmpL5TF+TbsWVI4
pqCEDK61RZL/PiLGZsvu1qYdh2u0wibkj1x68HDEGkS7AGx/ASbPeEiMfLjhtcWENvIiPIdO6+5T
VXxTCa49czA/9fuZgOFBF/OE/rhxRLstThtp8PvTZHgIkaV5gz1Ez5GmhJuv7/WpSyG8RmuAG53P
xlwF/VZNMXSqqmz+LLmFEa7KypndfEOZ7N0wDZ6/vtbHczt+0+bur8Hplc/g8fE/V+wUVlLE4QD6
A3ggBsaYvSZT2/olQIdcpNqFVqj+rRz0/lrXleAOHhXZekZabiEf13+Vkv+PbziDb0A6N79z/4sS
WL3K1/94z2Ukx+vX7P2//vP6vXv9Sefsr/9s9/O//vPv/8vf/AZNM/+lAjynKeDYswqObfxvfoM2
b9l/p4mZRIbNBHbB1vqBc6BG+B+yPKR6lXccAZ9JRUqv/p8QGxCLsk5/W1rMe1A82nQnDJANOiLZ
P9dxKM2h40NFvrjfCGAzprUbDU2pATumAFbDrKr4iBZ7mzAUbVFoVbdWJyrfnp1/i0a+uoSv2Oov
mB4SUh3TOryohs4wl3pZDdaqrc3xyejMDuN4Vq9kwJQnLBEaLt3OwdVRosvAKgtQmpz3Ubtv4b59
yzu/u5lql3wFB/F9C+ihFhNWxLrfRBmDMAGyFQd2gtJeYALd2i5/4qIM4yHBjVEQ56iMwGfMcRR0
fwesPR675YSkOYnVN/DRs/90TJKflVCqmyhARr3o+2y4wanXQJHmk6nimc/mJgPBMmJXjLVJUCdh
nuW2GQlRWhkNadb71sGFXAE1GncBYmZs+9k4KHuHP7DAxTQBBy8qWIJ3uoPg2DXj4H6KE5rWab8A
4JnKVR9CvVv64Nq3Mf0SD99/jrvXLCAbR2j5bmtsNflKMetBlldGoj/KknCjqVyRaVPIysNrHLXb
zNcDQ2wdPHzoSepInVT021lNbkuCf/fagHLAGVeiStiZjVa0CVj5KkTXPcuLctLPyNJKh2cOA2Zj
3HcQkRY1fQpykFDhEtiZVJ3pzn7BCKs/PNwaO7xTOsGinZttRDorYezf+NqoYJEGtdYDK5DGjORu
OyEvG0IESFeq1Fn+A31U8y/0Okx9VD5NNy8cCEGEkFvThmA5ck0Jju7Tbi9l25aIZwDlSKNe1E3T
9VMG3VbvG+0l8EPAAN9IhRrz+ifwLJnhoE6mKfX/ajX//4Z3bsNDlEAR8X9veFdRnr83hfxzz/vr
//X3nucQoOGghUGg7hqMqn7b81zxL8YSzH0dmvj0omyu9T9boPsvmsEG8rf5hK9bvwUqmgaJHC6T
tlliT1o9Ks0jSM1X0Bqa9nNZ9Pse6GqCz6rgvM0fiCriqJA1AL5lNHnUi1xVirBqMcTaygryn4/M
TxvKdQLXpliMRgeQgtRWDetDKQ0cGSmMv2yK8gW0++YKGJTpFhgR4+l5mFLTfNJcRBwr1uobjMfg
MRug00WBbT13gAavMMHI24niyt9ERczQoECgdRX0/Jf41Aa33CpxyEBexvkFCsPJywboFbU03pQe
VvSFCgMfmruty8suBib+aCR+Ky4bTLrwKVO7b6HZZcbM8kCNk+vNgE2pUBcwYDfTCAJ4SppxZdSq
sQyF0X5jjtKHxFyROnGVkGHDllvTB90kPNsH9sTMXhpk7iSUsn70qIUjdoOQ2dKyjuLO3pkUlT85
yFUPttnqu0bIcKsPMdgId1wDephTM6qIoW+n69tYj8DDGMmtHQs/9vifGFcQnH2iJQeAZJLpBu+7
ictEasrrkEBaISMu63ek8yjLCZD5Gi2ZOyw76FyrKRSVtZ5MpbnX1NS66lxrWGuyFdqudd2quJCT
6z9NmSMeSmH5h1qOukNYljSUVdyUVgpqzmyqJa7J+KXr65D2tE6oF+1F7kHZsYsN+d52i5QQd8G9
bDOk87rd+AQ/EHF5AX8xcJZKUIZrEdnTfZUHZqRufdgEXqJBTZc1Rz5d9pxESJ0menbsQqw4Vbxx
Rt/3zCLTX8jehB45Ncp0cFORmgsZ9CLyyBl00icmTm3+GMwGBnXd5qY+KGucOW7TbPU2HtVmBxKP
1MwsTgn2eiW2rA54cthuLdqd64xgJR3A4TVm+349qD7WVTcn2ambMM35NjmiZrpMkqKPSYOEBm7y
4QJf50qOEbJxFrOmEYOZpQPNx3CGopDcglwRh4TPfGbpu6Ctr6zZFDz10wK+0bVZTRX9XbyrA4gh
0kM3uZ00j4oSEueI+wd7aLAJpgFQTTd+09QeNoWI/I3fjQ8q3j5oJvQNoU7Hl1WmqDtsuMlG+pW+
dzlqLAh7bNYNnx1UoEOEXzwtNr1TwANPx2mn4hXnAaX6I6SF77l0oPFrAcFOoVSWJi6uTZEjPSVc
3oh3TdS/1UWd7mvoOBcoidvVNGXIYaHagmog+qxsN+ZUcn8UUP+Zki+DSnGVRQmsGOd4+E4O4YsY
NAD3flHSRVZhFZo1eHSGooB32zG4xNBGl5KglS20zQcZKfAZikhbdLrlL8061m756+OL2Bqpvny+
9jt8Me079Ltx5eAR3QheNg+H+SohIGuO6ya4pqp2eW89VEZ6D9vmctL8rVu36gzDOUQ2xlC1cffk
H943Lji9ieh1Rx3XAaR0PJPh0unMx6aqts44XMW41KDftsOmLlM4G/7EEdE3n2yDjjcOwWalZek7
IYY1tu8eSgmO5IeISCwHn/DSlTgEARuzCUbOlTlzK+IMJwJHKG1BZ9W8g4iRr7OhzpfC7XrWVklT
gudhI+jNmqUSuq3n1OmPSXC4ge7v7nG2I5WtseMgDY2vQ1fGoOo4bvFWaHdBWN11OEDJHFxhss6v
B8eMX9N5N0taX1C5xI1yUZa6eR/plb0vyjk+TYvrTUkv85uowhewURD79eFXKDPNC0SDpDuqUrzG
88xJ8d19O0bGumFbv5N4oxcw0N1dEot7367v+k6qcAKEQ0q60osltAr5zL7SrvRO+N2iNGR8Hesg
OCqZyK3Kg9qoRdVeE3ga3hvD4F7Vg3o/EfgJ7gMHeKBDqHLbm3HINhgE4a/EpUAt19wTrs7uQvCl
36rxBjy9wZ9XmK+hGYEyDvk6VOh5Ew35ZywPaZ7YGz2b/Ic+6a9KpaqJCZTxo1DiRwtA8yJVutdm
cl/sgIyE1rJZx23J5CslpUHvN0xEd4Udb109Ji6boJtrXQuqbe/UP3Jcq2urnpq5vXcoEb+xgBMa
bVmYdhdW1ZPhphn3rVuSXhc+2Qm+d/2/2TuT3siRbEv/lYfeM8F5ALp7Qfogl7tcsyIUG0IxcZ6M
NDOSv74/RmXiVWahXnUBb9NAbwoZJckld5Jmds899zsAs01E4piVdu8b0Rc30mPiuF5SbWtpb4QP
4egcx6Kcn2YuHVwTRZebZTT8UqWZ9blmAGYnnIBHzXDT2A4UCfFqz1D7Ldbb6eCpwT4LojjiQfWw
cbBZ5Em11OGxnuV6yrvpBsHpVhVpdYTgWCRZhOGiIGeBzaxOVlJ0CZ0Fjwu4QLrfAChMG2jVCK/L
arqPebNBRgMx3JFiYCSLVqB1Si//igvPJUZWXuZiYE/Q9avlqpsW2kekVjbWMoqgfUzPgMCuQxE0
39Tc4kRePpdBVe8V78efCa9MkPSKs1rAKYvGOriwxO0kAz9znQEPwIdOh34n19w6e4WXHQgnXOJR
Zs572skefpsFQsAQsGL2YcXKpBqnfcgMNcJ7EJzwobYmPXlIzCNSoND27w+t7OXFhtebFLbd30TS
BOfvGK8E6W7bMxDwzo8I8/Su2qQZZbR1e29mvcIlvtRuVqDklPKpLY3wFI3VekvB9+rOZv+VdirE
hbSBhnUA2wMsw6kt+uuu20FUZp+192qKvjUGKal5UBC3qKen0WsfdGsYyVAxKLww+1uh2Wwx6QdG
UbtbomM+hSOKNaXYrW1Y097i7e1sON9fWF7dG20t6Ue5WmKvUdZPTALY+7JT+dEHERqHgBSSpnJ5
s6N6jzKKV/LtjTsGlKu3nrCeGN05/OljOdpJirrYy536owuD5TnQhh9XMnwn6LQnFbEJ3ihUSMZN
fRNAU14Setua8azNTedDR3Mcskxnd3uIuGBlTGQHwNUQiG0Z8edlYmz2Tfm9F9XXxTSCpyhq1Sdn
pKaOyDMFLkoALko5zLzeAtpdYMNI1l64cW+K+jyuaweElkTJdWyzO4sg3alKqwR4OsBOGXVPIbxp
hrDDXD4ymR3erIE/fDLW6IbBv/lFjSiT4IiiguTlqriQDvV9qMJvrM71YQDST7meyteitM5+60TH
PhLLztNGsU97nw0CHX+HuArVljG/lsDu0r624GMTnJbDpbRGGBfTuFwaV0c3urNmki+Gb3WGmRkk
WWE99L2ynlkgx3nvSAcolD/pvD66BLIdXAp7Nq/RaN8HMJPnDHDdoeYs+GZq4SzQseuQwTZ3cYBD
OdbXtvb8r4AiQBStG1cpzQdIqjUHBslnbmMkhRwVbmFH6jaQqwGA19y1jn2fUqigT+hWwDyEMb5r
OHkkOVFwWU5vwYKdfRZSB4eqUdkzfIxJWHcctJIGPLeI1pNv6+9d6vvHAQrrrpl6InoQXk9pC1Ri
nb2IGHTzyFW79UpCUKNC9bu668p4duUXNbkTwaa9BCuSOtAbujQW6cD+V3VkwLUgdNN+ivvQqm+c
CY90Lkp128JtTIVzLfPSeS1chsbq3g/PRd50Z1JBG3rQ0fOy5odaQSRAzHWPpvVV1jkHphK8cNmk
rxY1e1wP9i41XGcHrxqbBpHSIQN1t8Jf2n0w0Dxpue8aUlNipE8r6Yy2TwpX7UJ4fSwnAHcZA1Tx
ODCovVb5Fx0xTMEB/wCc0QBO07/OHbksePh7COnNmemaZYdZrwFcwNGwngxQKlnQsyfW3anr3KcI
G9yRbJBvdStfu34heMyHbNdQp9iTB9VWt8S49NOud4modnpP3BkC1qRYDfuNUT24BHXTvM4TEAaG
3dnqFuYcSwtKidMxygSDC2Bx2UGRAAXZDP186EbOdEWXFt8rYe0gxEGIItSP/Hg/Xkw8H/4cpq+B
VV+GXLpX4UZTIgey6z0bZHE+7q1y7ZLcqGwuqbqfCdug1yKbV+GWwAFcmR0Gt432Lg1qDt0hk61G
Wd8RhrY13avmEJnecPXD9Ks5CqwDjP4cc13Nj8MSGIdo9K2E1gqnHquP7s2+vLbzIq+22SVNB0dl
HUUV5665XG1SswycvBgKOycJlFJxEAX6EjrB9456g/SgdztcP7LePwbWKC+UucTlltVB1+spDSu1
Xw3jWOc/jXDAsuqP5sUay/5mqMQDs0UENOUsjxDiElDR5qHvKW+VLZyjM6mj3XlW7JTlmUFYNtDS
vDWr8BVuMP2OYv2YA/ktldnXrqu4fzrnUU53ZB+/dmqF1TW32RfDILhAQsQGzbwm6FcXEp0/o5Tt
RBR1x4rNMYb+RSgdwGtgAaZ1cd3+scQ1lBhjaSaThL0E1DEzr1XaEd2+Gg+S4UrCyZt5ZUsoU94u
O8EQm0afH7A9jCfBHfxlEfkPp9LcI6leiP61RxFrlwQs0KLNe92VuG6Kwmpwltq0tOfOqTngdSLY
2bloQSLYE3b8ecBt6FfHsjAykfQ2oQ1JV039u62tIpm1InXZ64dXLcP6BD1GnThVV6cIgtXRjVr3
0C9rdtam9A9M1b8sApcYPdH7KJTlQ1sYFim1ozyveeHfEvElbmxUy1tJqNQBrqJ4cVvCjUNhf1DD
l3dV61LgZ+b9umYqUWOXXZw5cBJp2d4dHhmyn1asYU5HHkgJZeWgAtc4TFEApp1wi9Rp26NqHXeX
zSR1NXBDICNNG4GCMLrWYVzUZSrA70tnbyPd3fvW5NNpWb6StBbFjR1A6a75xDjUAm7EUAAf4ITV
CkOfVler6ThWjHnAXhx9iUwT4i3NNJK/c0UwttdyDBLrTle8/Bhp5F2KLMgi3K4N0Vg2aRh0N5KO
SNJDTkLciXPjKWjaMqnrRh22Ts2e1RxKTuO1+5owkBIHFcVU+CRLwz1SCqO4OHP5rqoI5knqmtUd
WzW7kKZaIHE8OtNIDuMem9vOBtsJkaxJDEX50Vn2cA6W0SRvoi5uxgpEkBCgv0ALmuepGqbbsXN+
DitxeFENjZDawl6Lq8Xqvofq2TyUgsvYbdSaqCLKsq51YmjDiv2umHbVEBpn7ZYPhQ3vsOqau8wP
3rowGo+crwesF9z+4zwfWss8MuOoAJB41DKYuLYEKV4qlHZcFNOPtesf/W66W3qAamJJdyvRLqgM
G2PKaZMGenysp5y3B5/ed8bEzGdWZc9Mb2jYMjZW9R6HluVW86Qmcuscm3JijcRxx2iF+qqC8iux
PPiWh4d56uZTgRy+o4Q8s0S/0QVtD3A995Ra3MkW4/2TGjV0o8K8op7bx3DWyCgrm647wT7srael
NE5hKfer8qtkIKY5otBZ20+DayCbaK3DA0TVF9bOJxtKKu9ITfvqF6Et1EkmKAcnw6QbRiABisDO
Sgt9mzNGAYSn/dpOXfRYZgYXMvQYTyOq2p+d9TW03AeGSeg99JaNmG8eGA8JYEOKkg5uRz6PT14F
ka9B+dKk+Y/QGq7jap+r0P9wLBsU7MdkNXDFwp9i496bYbHsmQEAj9pEu6FsE6vsy906qJ8gxKqk
Nqov+WDk+8G1t7lhg8B44FT1GqKVrOCBd22LFpAT5h2zauFZKB9EzgKdjFL4c9IDe7qH128TGp/7
fTxnzMRoRVGuhkXwTezkvaqI7zL7Yd+Ocyt2+RTEevDPPUGCgmQKqM50TeaqlgdUnIwRLAm1abWC
gR16GeQFZxPT6GT+RTEtZnEq6iF9CFnVprgbLeEhroM2DCHgrv70Yrh+Mx6acIRUL4xKi8SxcqQ2
nxphYfmwZXEo3cga7JioEGK4ejQHUj7Mi6Sf+nWs5qCaiKONRhSL+JcI/d+t1x9/dFvfbvyf2wt/
43DBOpdP//vP/0RM/v33bu2+P/1j/6v19yh/iOXpxwg58A8devvO/9sv/t4s/FdKPHZYzA7/XIm/
/tD/cftDjD+WP7cff/3YHzHXzm+4kf0AqxcmiV/K+R/tx8D7jQksJswYXDa5g2lz/qHEW7/R6Amo
pD3mjwK6l//ZjAx/w0yIu4WvmO7mxf93lHh6An8W4vFeeYxNwwfBfhjA/P2LEG8PoDEdbuWbSJEK
lrTCmfZL1onqnKfKO89Mg6vnzAOY2JlFLk+qaKfHvCdU8VhxC1csyooqDD0fnmgqHeQSAaSwn6Fv
I2UVj1R6Jmsqs+FZNACFng19zSord3aUkOnLbLfeZ79VH7W1ALCqmxfcxN4zQKn1cRTRS9dj96yZ
T3PjjuANkm0sVEaQbOudpHOKxxQPF2INWMepn8zPUWWRoWMYhf3Utrq6HQVrV9eEBbsoP6h9GJEU
//O1mTtWLsOyntIV51LDAfXnCEvLpNXmQGRTzSpOmaKhF2Op7T8cRRW8aqZ5V5cxql8fVLUSM7e5
W7j+RWIYIz+tmRQ4eZVYwyMrIuMpJWjVlQ0uQe/nB0dPj3Cuie0tY7+JmuiTKtchS9o6NCFGTeud
34NvZeSD5oNJB2LSozgpg4Gt1QrxZ6EBLIexmCI80R2Wk3yKBDVCUcBd0+ApOQOEstnZfWa8S0lm
djiVNOl86VgXRigi86g9CwRwVXMKUZm0PosmhGRbzSavVjf5fB/2tfFzxYOSzA5MAjLI8u9GPc7X
nvLu+OvvG7e/ijubEeeS/z3Z7I9t/Ct5J/CDFqSrAOhL3jc03JBMmKLjQ/5FE25XsknjYCrsSxZa
ktgiOZGDdPHtNM9v0toidd0fJ+Ecci/gTOGsGzCypLOL9t2BrnW7kxLuRL5UqeRhKjJkfPR6/2D1
C+RybpUtbKXhXkCGuC0lYF1+OwX4OHrFnvwyYsTJlHoT0BGe814sn4c+Hy8h9fdLuarwwNlU+Luh
GZzbForqmZzh/BNOZAeCMj4ro+dih37J0aKavCJRCC1JuQIe9lYb745nRm5ceQMyB1q+v0mK6/va
6uVIYFh0rGvb+al9tE1okU3TxZazzjRqbRB7h6g0pxxKbcdrwQvrD35H7WtjK1Fc4ViJLigJE6zG
p5SgOZLidJU4XUXQ52Smd43fFLRnMh0emYyyDqLOHXLIQwbHwtno4opw7Ho3Y1cKsSGb4/PUuZ/J
D6NK8cxPNK0XYuzUAPivpHxf96qq75oMqHwyWj6T2OGKbB7YfSJBkN1mBJJzBmLSgONv3T2M/to8
jobjMx+6NA8Eq1i3MmtJhUQh2Tfsb5s4Mu1x26y3DHFWIExt7SS69pzXmaEj2NoLgkMq0LX1jAnB
HSseDLstVBLotDq0k5rJ0p22xMe0XBOpRwNJwBnvpBOV93NIbl5raO9h8jJkr1yBZjeD0SQOtqnT
EiB25EK+HeCv6dkMPqvVKO5Sy8q+LaIscZh0J7Fw6deeGGj43T4GdKtDVFpKxyctk5/5WIeIh94o
BcIieY7D88D+X+61svK9zBUNG5K019fZW8z9Wg45Uw+Ej61m370Zvrcc7SEgQN0hq402T9abxr5d
Vpr+sMg5A+ct0TqypcrTLBRWLGtt7pRPQKfGd/SYz+v4KeL9OyesDsQCAFrYKI5rRmhSSmPEWHy5
0qwPK1o8LbNZsTlImdCs66wkaHuRiNrOX/wgM9dkrjkm2YSOndVUViQFiSKPTbj7Rewwc5iISM3H
3MzahOn4j241h70oFvvUpUNw7RZpvFREsDexJK3iEOm5pCBuAfUlHLEELooKsbhV4Y48nfXR9hWr
0ujL9P3XyjJUU/ozmpvqtu429LUFbflvTxHZTd7zvLJGkeEbgqg0WVbVVlPGwcIOIzq/Pc6kDp36
llKRx0HbT5a3/SLCo+YdXVf+khpQ/Z02NRjfXBtRe2W3X67U8d2y6zoMkaNs1zuSi34fUf7vPgjd
Fd9EN3Y/pz8ffX4dZ/7zXPT/0HEJxsE2WvzPj0v0S7OiLf7kW/j9h/44LHm/2bSsMXYSbob1fzNC
/O7VCp3ffCyvzNyyPm8WBDzev5+WHNwOCIgW6Bdng3+Yf2fd8n/j1RgXZM8JAXb4/9ZpiVHTv5yW
8KpvHjFekr9i84Px9b+zIIbKZ0JvyaybMFxaDEWKSQhhRuQ3tstwKbSzn9sUUDNzGDFGpfzVlD3o
LNPpEA4zeXU6nq1IKAepPrXSPdGP4UOOu59eSlu/wIsi0A+j6WlIp5dUpTODFnL4MImxFCRD8gG/
jpg+3+wJrvuW4lHzYBjiu4cQeu7yLLoAUvU+WnOoebzt0ftwep9v2ubC3ya/M35QAsyvldM1848o
AMdV3gLe1de8C/aCliDonvJsllXPNq/S9kU7bjaVcWYgyskJYBhLVAcRAdTUFBPnrPZ9WGZU3+hj
Y1MM7o7JpPlqiZkQyCoPv9RVTdTmOKmQjwVU+4016+yC1i4T8j5puJm2w7QVBxvvYA0moMGx+uo2
a3vOdIGgGa7uzhNu9VmUY7v3rNTdGQEBhDXkmjfEx+WpQRPLcFhJgrv6pn9II1IkjnNK9p45K+N9
ItFuh/49v+bmmO8IxKbNP6xqCN76sVBTEvizEe1XsZK+NZepORzSCM0B8gGHjHs0uXU4GEA3XsQQ
uh8SvvwaQwPu392MiD48h9bLrEkmjW3OnsyjdpH1ElUeAZgLotRLVkwdBHOkgz4m2Y1wUdFN1nXE
1CyTYBp7OjYsZM0+9BQldJhHLaWzGIji1gCNzqC8yE/79Z/EnHBd6QwIPx5ky/fhFtzKbmepgku/
pWVybGyaxJua9K10w6pIPElm46RcTnh1nq0WUpMXvYX4hCWZbWn0xowgYEARKmBGkXCtF+ZheRtU
vsURTUKux3mCGuTkk/fRzwSSHN0pFEWMYr2eo3bh98NO6c52xskNG93KG/qVA0dt4ZZINWud30Lo
4w/Q1jBn+yAr+XQblfbvNePcKS1vyuidt3Cq34UzLoxdSCKDfU1VrdPDCBE/O029KoiD7Mrpe1l2
RlJUK/92UZ6LLdJD1Me6LKdhk88JvIvZNPgCPjtenpYh/x2uUwkHxYYmmQg98/+sQ8A26jMSPs85
l2UdkRF96uXENUBaUMnY5gM9Cp90cn4jFoVqPijDd066trg3B2Xz+ZY6S9+0qKZw669mwc7VtlqP
QgC9NpdlDAnOnSnRTdG/D+xyGFu8WdxkRem5j1kpo31FsHF3KpxCjPuUY7qTDDajnnHm1LytpQnD
S57W/icsFIvx9uuvZJBNZjf1QjMGCcDjj/WI/iYDwnasayToRsd1NTqYH3zNdaatMuB/0HQ+D129
XVLb3D4fkEHmeJ2WqDtH/tidF8qf8RotBTpkGGUjhVS3FseqM7ghomZLXdbAiOmVkW/lNqa1HIqh
r3+uq8cdWfrGdk/RI+vizDNC+KTkiXdnAnRmifegmpNNfwCPFdlkVqy+fjI1QSeKo/W7w50GHrqT
Fr6XvCXRL3LpaEM4h/bmhUvs2URHxaM9RoyREJ+cLNiSrr4ZpOcyWqI3Lqaf7yiAracyXyb6YmLs
3ydXjukhKO35mS6og+EzbA5Ea9mJqTLvURbT+K3c7GVxzabzVkf1/Bz6aFeBLbixbaGZksn4AC6+
6cL4apuKSnPtvHYksREQ0s6LWrq9fGRkFWDVD2iNRsG3AaupA+i6CzcxUBssDkiYpywr3ZPTbp/v
Mufpm0ADuPiSiEB+YQNO2PLcvasyO9sbE+OP9oBYswW497RYC+dIZiS0FsGO8dhaffvEjBEppBzT
YXmRl4nzpluDg6HF8sMNGuc2FVNxU6rQ+l57wfoWZnIOSJ0tsPcIv/jhDLN+kZ63cI4kIWMp6zTp
CuNVlIZg6Msdd4Q3YsOro7A4LhYSNRaomoCflkZHRLaDGTZocJwlfxRLhvWGeNvxHHo6oKddBgs5
VGvqvC9VOZ7JQ4ctjtyBPwye3x3+JY9Op8b3hPPG9hOiL4MLDIqr8EXzA+WE3J41RF2I52VYbttp
Dq+1Np6sBm7OHrAOYQJVqEbrUles5o+r6+QnZUbHCSMfTHA4iyOxindagneqDJk+tEqwmhCWgM7f
yyerJSQh01ZGYMe4ZkclC+fSVwQDv6bAyd/ok4rnWrsPOW6Hp8WuslhnI3oB+s8zTiZCi+Q8hfcD
EwQ3RVD3ezPLzc+ZrWeMyOHLmtn+J4lYe+xIEdlymdou4vnAXnSjmNDlwdc3+GJQCHv7YQS1hSDQ
596+NnPzwpm5htE+TObjmHeEUduY0GrmaWJOtwLXiGLQC9iG2Zq7PM31l7SfmxofpfTKg9lICXh+
qGuZGASg7pUzdEk4m9OL3VbhewG9eWQrpMMgS1fGDb2ak/Id7mrtlF9mtvezrqW8Trb5RYtwuOvH
dQGMr+fe55BPtBnVXrnDoGw/L6ScnJe5tB6x3U0/lTuLL0uUdcPHPJm1eix8kWbnSdCGyWowh/0g
PtugxR9zImMB61c0HEJrvqjJ4tg+cqQJfMoZgPT3QsA/H22mpuMlaH7Uk54vw1qUpKkt9mNZTOo9
LPx0lzGk+RD1kXc/S43lrGpx0ccMD/XXwEirOxMLGyHK0jQe3arzdoErceSRxBIr159v+7FpvxRy
chOv619T/M+3lSneiPxQ+7zkPqXz9W7Z2anU5XgxmNL8rHXmNDxzKMFWOlrMi+f5mWZ/du+EnbyT
wKhBqWCZC0iFy01Lsmp2/exedD65vEMSU+2cYREkfltObH7GFRXXPiKyXRpcafSdrE9p6QbbzFAT
C7tzk1ZPFVp6Xe8suvqsheRl5DO2kcyJUqag3cGPW58t/ABMBoQyRhPnMcxc/yGM8MR0gjZpLFrV
8X7yKalWAnWCSd2h9nnYabNX3xyscyuMYmc5W7pwix8gwuH9XODtoKHB8eNAykGxm+0tCKA3ZwPx
xmfmehnz/AGnmXOoHHN5MVEFz8vomJ+wp7BA+Vl3xwqk8NePZHJNTfToTKZiUEbm/NN2+7PTrMMT
ncAa/kA76r3sWqrRHE/DrXRL+cgwlLkTqX9CzgovXZUtr+ZYp5BnGvmWy/wzRtY0Yfw+5EABQ+NV
9dEQB+NMg3EYnVuom4wmmRmBCVEeHnzpcx0mUWo/JkAjWpMwkL44EKzj8SQ0U5X0szcc3AKTx7nO
I5orQVMfe+2GWFh446qfxXNadgEjWkNa7tkO9Q0GOJpsdVTFYUojZxYk9KRMS8aizN3dumTjGVuW
6xCrscjzLFwMlLY9Owd+Zr4LmjkPk4D15ns5SP9nWOeER5JhTRx2NNXf+iAYbiKmNPb1drTqoS8Q
jYMnmLmkpiNauvT3hTH0+7JVSFQylHd6a7akzNZuws7mYwzoqJDndF3JMnZe2d+qu6kllUoRXT/T
NZtQgcfK655kM2f+U40bY8X5FokYkYBjAemDXyvLNrND5LctD5DJWbDyreo+Y5NFwZ0vbTWO+0VW
WIXLMUwfR44BdzYhk6y8jOqhcioil1an5IzlRu9IkN3Tmuqyj5ssPwyVXC5QLrzr0BL2QAbFYOxk
58lbzAXTebYGhLS2IKTIm8aXXDe39JjOfbjOO+zJw30zduM35m7Mo5oGcWsxv3UUWfjGQU0fglHs
VCDcxxLoMPHfqqqqA02arL4d81VbB2LVVqiNLq1G8tNbLCSNjblYOlitZmZdcelGNg6xvm3q2CFQ
ENkwXS+VFEbzbVHz+EDO2HpPP00U+6wvPPk1nPoXGrotoXaikG5qH5mcdYxTigdhyJ3gqbPqTz1h
cfkZf1VAXk9rfkw66u9mZkviAjugPJEnnnKdy6XCclbm+JiYYzI/gbl/ioSORdWmD10/DodN8xFb
cGWvP6252yEdijALHjK7Hx7Y/U74LhvjX1E/t5mlv/Pz00Zw4A4zHrCBsdx/mNfPIi0XO+NcGwjh
nrRDJeoVuQ0lLhi/R8Iqjn+nHDz87ZX/A0v3AzPt0/i//of312FAoACAckAcOwG4ZfDDf67E61wt
ELoBArWNiC5TztGdrpj3URkT4V6E5XzLa8At10yFkq6n8J2UjDKGEps7YiprVj4e7D30D1fcN0JZ
1wYPTH8rbCt6U0jqaJ+0oGMGaVOObY0/fjcz04ko6N1pfbZ9A+LnQFTTTcG4zDteR++j85Senkcr
8sbDOlkWjktCDB33CyZ5/HBpOFOwZanncNbPqEUqVoyXJnD6d10v4/etBfszXFX7zMg9J/ppGPl+
KFj9u4ndekYtnwNjWztNCizLSMlYG+WIZEzhcAzp2dwsfKO4d7seMIbILX/ej0C73n/Vwo0/WP9i
8HxTO/580Rlec1FqQni7iDN/QSTh5LFT/Cvdjbds9bJXlNQG0qop1/7rq/3X+X1QckRJ+C7HAOZa
7L/SIEJBBTcQ23JT5zWXuA+bZj+1A9eHZ49sITJEKZe6mSJkZZd9/3d/+zbWTBRC6MJMiv46r9cb
iwVrYe5orPT2i691uCuGYuH8WIubbjb4rf4UUAQYDIz2f2ur/lOorWX9w4cMXtbexl6tgKmcv753
BkSMlLjfjhCxnlfHKSrdu6Aa7Je2HCmbQZzy5pW7MHEBIg7mEb4WCr82C+qbjAiAl1+fxv+XN/9V
N9hlVOnvbpx/GES9r+qPvGv+JG/af/uh3+XNyP2NRcsCcQsKZusG80D9MYpqEgsOjDPw6JnZ3OV8
6Q95M9i+AocMXpvNMvjHVCqCqLVNQjOwSkPYY1rrj1b47+vnfzWSxTnoz/cZqikRIzZQVf4ClvG/
grOEqsJ29q3h1p2MeedgT50oMWAhTeGjl7coFF7EwGU8sU96+0r4EvPy5DFrxKwr0gPPQb/id2kI
GSXJ2XDEi6QAOYe438uHyW/FF/oLwTvBre1tbmWM9ejS3kVGBXfcLIrm1p5p8fhVpHaTKls0wsFg
MDXvuzu1yH49NouFFYcx+WzNbbzzDA1F76pYMN2G5hZ+Ng2LzyjRLMOHhfG2XdBxmC63ftHe8VXb
JqyrYfGhJiP/LAURUjed4CB56EekyMvkmfmUHYy6Md2twVXkM6x0Emj1FeQoCIBDiKraX+lW8Hbz
eRQkabRL6aY30+hTku2xCppGQ88QFHcdD3aKQWpXyaBJr6G9ppKAxJrPc4iLpZEa0zx8Vr2TSgVW
YuWpZX7T1M963Vd54WnGnNrRW3G5lx2O40Ziv1xo47bIOm1oo1Ggy7nIjsAWBsAGXtm7a1L5ROT1
CZ0lOw84hZayW8vva4oS5ZFM2WSLR9O3K9w4sBEaSLiaU3Gl72ycTPy5DyYJhfHKoQ+ri8tAyZi3
J9IL1DHDp/1cGb6kOTQya6OsVj9aNbKtH/XLR9CX1Z6SkZq1WnIarhxFVNhUF6oJdIvRbbCeTvJY
tWqY4qHtfE6utTyFak4CiWm2aTgTIuFk97S+sdTn9byDslftgKc7aEsZKyATZY+i0c2ntDUm+O0p
TrLVUP09WaqvmLiyRycbxgfsWsFj3VfqnUnfeZdFFnbbPp8fuR+6w6K64o1mdvpQ293yqcLMYCda
MjOSBna6wzgVXKOoSt/yfnZu5tw37o0ZiSJGeY8w8AnnkqKpMyhIfvjOCkjffOs3x2mASPc6+Fb7
PC4MhsSYmGCreSUOuKRoRDAngLHWUytoU8QR5lkM5O100jMWIF1DMSTuyjlHa8B6bvWefsHJw9R0
2DMht5OVqH9a2oWqzGCxN7Pdte0eRxOhh1hLHkSxBiehvZdyCCjvJCWGixXxYi09IYtlsdYtjVWp
7iXY0rM1s525biTpoTPcQJtxFI957bdvAh/TUeHO+6rt/JNF1nIy1WF4y5VGIOpxcZMpChR/qedH
Nv/8FgekeMnoYX+WDtLz1ge0v5WdMM/G2qIDDYMDq7OeowPZIT9URBym5dFJzImu5goG5TPRkPKz
6Zf1pwVR95Ojp8JLvCGsPg1GG2FP5AnzjQnQHCi3PWbb6VD0/ll3+MYwdtTHErP6fQtu41bP+Bgp
MipqCX7WuLdoqmNKJyYy9nyzeGjTcr6dDUq3pMsqh7sYKS73wrmOi8kgKtQYyJLXsk90Shucz2WK
gwBIU2aYuP9GjQ2GGA1wK/abGxjO/WSI12IVz2VvBN+ReTAom5Eiqt3T9JAYyV/LF0bT3XND4NfF
nFxG1cox3QVFdorcMSD/VAw8GnJ8Jly9ptdhdt98aWKK1Gv34NDN+DroTgyxxbA4Iqzuzxmx8a9Z
zjSPP9AAjXUzYNJbo+zOtS35PmGla4n3TFJOmMlaWRay/IyiUvTZxwgk/EfNBE0yquFiSyYTPV/P
u1xJ57Odp8WNAwwNw5nWywUsMaEROP84jU62wRPn5oyGD7NxEB1naaxvYfeIurfNu0xWtEcQs65q
LDgHMq9qYu1tdDnf2Pk0P3XaRQyvMu0gxabh10o3yKKykHQ3wlpH+zTNlyfXSKnuVet9YEraZOn/
w955LFeuXNv2V94P4ARcwnQ3gO3ITV9kkR0ETREemfDm6+9ASUdX0n1696mvlk5EqchdJMzKueYc
EzfAbukNnnODDmAgISKM7dBLiRpOtn75vWlAmuxu3ITMH9XQ1oR6IbCEdll6wvkzZjtqpLxrzTDl
DeoDJotJyKDXZ6B4Xv1gTM6GEohZfqUdrqU87vDvKHTExp6vtX5zjnjK+7RlK76lZn9lqjGvDXfs
OFM3tE+Wfh41SKbc5FpxmTjCX3yrKK6B6Dr5Ll8/U91sdo2OLM4Y/0Pq7SN2Pj3wDMA0NaoFHgon
3WfQSJF/Vv++MVoZaY6ZUiSJz+aYaARVqD7F55nFYVu3xkvWCPuQJ0Lfc79/5lC7HxoTAkCKx/8p
cfETGGmrzlNeVBHVlKK8CInQKboauafWkyNYKjJ/TkVg0TYMec+VW4W17k932SLbr2bucHiayigZ
e1A8gOvYZz7hEpqTAicplFCsGER1V8UaoRGTXlKj7pHVO5o2se1m11qLEIdEIA/9MNOujVb6arZU
0pWeRBJyi7e+Mz7yrXZj5fV4TUAxGXZON6V3dMbRn97JIpyr1ATvM3ffBs3z0UCT6mMOfjoa7Yma
3A2GZntk4axWix/pYei2jUB/oCS54VOAoKRm16KXb/W3fC1sJDZrqXaahqs2I+gjalKoul2+IYQP
+wTbxBeBZSMihMbv1fPeUq/81RZZd7I0Xve6C+68EfxXLFx6xYVwjmPW6yednWI4ZrhUzT4zrlel
5Z8UAgmenb87fGsNLwsQ4LwvrTP2hGwPhaMhKJ2QIkL6OVq2pJh5ZvKCOykOhZmOV1klMQOXs9qI
upoW6sB8MCajSVoUSX/2YsrIupZP2ZCQ9qFL8jgh8xIlvqz2pI61XRU7XfnmXhris9HV/TBQawMN
NA+oOj/wiNYI2Gs/jYyEAqWZGVULaB9OqTtRocsbV7X37haz6prDOlU0IVYFUNq0fvC0HmMVvIw9
HBMigDggd05Wc1ymObhby2Qf2+XFqjTtwe/m6VA6g3+0lzxB9Knu8cfcYQtN931FCG5lYxc45YJR
cDCQpIvywB5Ogv5UNV2O0sMBOxiHekSGSjTXutXwpO94trtPvW1m9JrEMoDn+IsOaRxYSw5aqSKF
b2ZK8CIrSFPU1gA02/A/s2ppIlfj8iOPcnTAsNw7GtEFv8cDPIrBCAjRDKcZSeGY14m2S7LVO1f9
cg9k/M2O3R//OUv99uf+b2cpHB4ccP61VeRG0v/7f8L34p8xF3/5i3+ep3B3cChi1YMjiJajja/5
t/MU1B+Gcq68jRUF7+Jv5ynb5zwFe5E/1s3N/Yra8NczlS3+2HAUHIR0E50BU+6/c6ayf3MF/1sg
gQdGgYRLf9qGkPbs/0GYtXlvdM7smterLuxkPVAuuvRxKE0dHl53oezYj1RFSmI3esyJO+gc66tm
lqSRzMw4dqPSruHU0IvcaNUe2pwMXLl2F5nUx7S1hrPXTCycS9+5kkOtPTZ1pyg6TbSrPvOMnbIr
53H01Pwjp+i53g2Epg+GauSu6vImcDqmS76esTebBqCGP8YsSBtqivjcLJhEcuQQdHGsqj3j2cNH
1cT309rczp0MXX6OO7tSxrHpMEaCJSwCt3TOhh2HMdJvmCbN1yAMzjc5VrJqbPOgterlErdJAkUB
Vs6of6Yafpim7Cibpwhjv+jrehCSPGVNOTl0n/rFX8Y86tTmcCxpB5/bW+ZtO6LEu39vzd7aly4P
dd5GNOJVDt+/MsjQLxhR+trzjwu2kAdS/DKsGIOOqjCxzcol3k0EI49YW27bxdeDhkhtxH4bwx3w
vZ2tU8eQ6sIKk0wTzFcDLY2y7M5F5l5Sw8ejY1UPvl5NEWUkB78ajsoGoRPTerpjm94iuiY6kQ/9
oBHtDEiNPIt+xGHXb/8IVfRhP1hxWC5DErRCc6LSGz6qzg+tea7OihXLlcJqB/uDZshto0tlzV6s
FLZyUiVXKVwgGbx8fPLy/SKZJQqTeDV1vc9wFuUOiq6IOsmz2RoIsVDjSbaYpuyTiZvxycWQekIZ
HEPXBYbbzYbYm6inYTfrNr3XpNOFlxzmgfr1BtNX5Bv5Gwl++6ohAIRFidif4AU7dCjPVpkcUmtw
t65osL6lFhV58yQ759mbV07fExus0bH3Wk3ZmaGv6cFV1fsq8jdKTphh0LborZ+2Yu9cOzem/8te
tRwJwBch1wSw8HnnTFwSXpsA0c9pMU/wKprAURgme2AkjLd2V+o0rItTY+bG22KvRlC03dWsFR/r
Ys/g8TyWIlm+HEWdVMHKvLTTSq4FXoZN6CbKPqYr/eN2uswBIIwmLIz2p9b1FRsTqnPZ4BALkUtz
MDx+g9Ly7b2DNXwPJOEH57nkQgF2tbe8j8Tv9DN1TA0CvKM9QRzEVcV4hzGqzLKHCpklqDu8rnmR
LgeV+e2TXpMOg65YPKykNMKuWy/Yn8u9lxdThCna2a8F1kkCwG5UU+m5YxTX79iqkvEHvxkZnZcG
QD9M4idWvsMh7JwMkzL6LPHGo8nashcjHixNH0LNTNWPQVj8FOkfDE07dwMH9Z5N/O+FKeV6ncj1
H2B19F2vGZywsI4gBSk38IfV2LHFrZEBrOUuVoN+NvpuEjvfcVIQ3UBjofQA35h7uDXE0Qp8rszb
fNTh2tWIAPiOdl1Ljmzksm40u/jAXZMGeb1l9RoXspU3aqG78vNUayeObloSiLP0bxRswKJMRmc1
riZqQP9I/OdEdaRz9lYXp08rHpw4b6IJrx2hNKKz61TSPG5zcDcb/3Poy4dsme9iY7grOXbjc82M
w5Jpv2iuWfZlu161vYuFbzvo03jHoWDZ1XZdwwDRWvK5nQqXeET4oUEQi1723siE+KO3PnbSnI/u
iPRaFq62m7yhDwzdW2hYlibjesMllTjtZTHd/VCZ735jQcrI8KiOVSceYzNNgsrF1kLmj1rH/DDb
za+xw17orktMuC+3DnppGOfYK1lWleYY0V7XcSoqQJL5lXdM2ePL0nyj7OSasyF0FTE/e1PnAoVx
+qCEb3wCOFA/Ucr9UsJ0C9nF/XLSaQrGOOuDKSmfODleuXbf3ijPPGfU0e6ElOUFdW8HzfCuTOM6
jC3Wk3HTfLctye4M9Qlm3SAPNgeTkJU85yD4ONdbnScEmpbRjfPrscyRo630zQeJ+bTYy5G9mnG1
OgDdRzoj9r1XjuHs8R3rdX1qMLrfdehxucFLaNZiCoAnn/sZyXDfYlZhDBWPqmDL4/RNdrU03Slp
GyTw0WJg64nllSmvFwwAzitMyp9TPAxHdyGeO5gcSKmi3w9mPx3mmmMsQAYRsI/0b/tyvNMTGtwb
Nh588Omimi4OeoHdvYofJPljCHzZfm4yfJ8OEVoj1V6gbiBxaPOXlZE0trBMoGitLc+arI3ItzhU
e0PKIR0+gd3lKTd5miBo6VU7D1vfIVstsU/cySJxpywqBBUap5u/TGMmTqvmPS19d9UVrEGVlnzT
mOyey7qM2dtTSmgrx9jTe+1FBmass6cYwyWWMNaEMt5jo5Ehud3Vqj9Kp6v7H9Q+4K7kmtUa8PAz
lAFbISI2npye+3isoGPkjdPlaJdcfZVHbr/1QbC4qVlsNxkRXdFZx8aUnLQoWiGx8cMaptoiNbhg
x/KSSHSSpzeg91VNKC+1GYsHy8b7375KUBxrfab/tHP9IJfwmgXaZplpaUkyv13b9vKf8fr/a7y2
TYsc178er29pEvmHyNpf/sJfx2pP/0Ns9U1Mx65gW8kU/OdY7dl/eIaLEEFNyZ8wzf/OrGHNpm8A
jtRWOyBYlvy5qvD+oAhSp+mU3R1/nd3Cv7Gq+B/0dGzJdFkJgT0bh/jvVcnfm7Bx0yVjWgtsGvBP
4tDM1+IhLVV8FrY9BkhzRCSsfN0zQa17HEvx2SOU8MqLef4hag/fLgrci47Zid4Oshh/95P8v2ym
/3lXyafbytxYSbPmodTrnxbTPnGY2Jh8+5SPtnyn7H6+azgzbywqHJcN4MSDr3SmCSXJtP2/vzfN
zP+4xdmof4T57O1UBArc3lzy//CzSXmMINE3pziJf1ZNTBR9GjL/UvikJkJHCfeaXWMNVW5x3KvZ
9oHK5W32Nq/0FbkDkIlQrYt1TkqYLYUzlNB72qGI2kY6lPt6aqHDlDByPFX9taEstWdWBo4C2ANu
Z8Vz2h676jY1F50qJoPHhO41DYYK0o7hMKzIZbCMtWZn9Q4zde6Yr4mHyUHiSMKA6+EW7ew1amU5
PJCFqfdysWvC6r2F0pM0pMgDP07zwMrszVvUUjZbuE8DEnoZ2GvDO9h1VH3T2viMtVSbNrO1NR4X
DW9Qoa0sEtYelXB1pxGSXszwodhtBZU5Lz/r3KsEPd6+cS2mnKGvXfoXej6JDWY6RrudbqTzuOMX
4BxJGi17DILOYfYRCDXbRCPVHXOrxNPye50qYSPMgW8CNtCdEPCZ3oIUw/Q3DVab7UdrxtOacSs9
zJSiEnpqGqT91U77J2OQKUlXdxpOvueX5JTNun+YM0TPwLCmDr3QMfR9ZRSAibHiFYwTwlEGwcZk
3QASrc5gkmTmBDkDiT9vV3AiikT+kTnQ1GClOKAXhPhJG7sXpcKp74q6nfdd0pjtboAryzwFAXGX
6LOx13P4XW1PqmopTe2wml7y1dAIsC/0DHfYOIbcqT6IFrd6WM1lJIgph/y85h5ubtG776nbqyNs
tzXyS9Ufl6yVTJRmn5DDzs3FCXjlzwzynF4PmLuMq1jz5jMdSfGzBcvr6E0pL6HSFekve9LHWwPM
jdhlNYZAIq0bsGJt6OUVGSg+H2oWrKRxZWfkuACqNr3qMU203Lohtw9siCQhoNNHuE/ZjIfbrfHe
xlZMAjOf49pg3dIXX3WOEg71uc1xSsvpqyhGHMnU2lWEkFStRv3SNX7LLjGDO38EKWSbt13Xxud1
WK1TqVv5+BMMNjYYNgXyHZBfPwDJGtg7uEaj9Z91POREJHy6YAKHGF4W9eAXtEjG3sK+06A5vEPJ
NKJh1NbscbHkshyxcCHca/Hmapd1WyVhO6SJeoPuRd83JCoimCQU663ypdCPxEpTXgV9fd2mhClY
s1ryvZO43inzKbnUZ12elqIrHthZbw/DlH8/K5j6Nqcx+cYcZAMZwPT5bu32b1tSkrltvBpT1JAI
ZhYe7e6Fvr/cxtk08uk5+KzHRpJazSQBiS4W8nUaTb+DcjeC0UsnbuSIQN5mHNTn4YPmsEEHc9QK
/caPN6+6ombkve1Kjn9KK8mVbY9yVAB+TtgAzQj3H89RbD7jzZyZK5s8S8tkQDUzaE1iH3AW1pA3
gbG8i2FodXVmA6DzP0XibyJGuRhMyPAl1mn8WSdAkrDNa6J+H5a+4tJpVyx67ercNBguxhALqNT2
09BD0bRZcR8azyxvlzodOZbKDDpNZ+QzRvLExHgjubEyxvTbllatKqgTB7Mp3MnxNEuXxKqOabe6
rtCSacHmE3DtVso+1QaHceCNLWQIBsJ4CGu2y2/aSGiU3V1b+EGZwAkKpecs+m5IF4++pMadXtnC
yJvUWfwqJJEqdzFmkhNGPDMqpk5+dEb/gzCzcxrpzxFbKHS6H5wS26nGVm08eKnX2DvDy6oRaAvK
jy3yeG+w/b6k1ojhTNOW+jplnn8yC8hgjIKD+BRjzWJjhD2wl1MRsWHX1qA0xHxtY0S/itMxBTiw
tpuHiZPd3HhKRB5eyCtLK/uTD0HY3XEBkR/kPUMow/KX0PZZXeyMpnLNwBEd+MuBuBA++Z4l+6Ge
rIWn3+jkbchznE1GIuw9hoGE2JHV/YX+/h+Py/+iy1JRZOMw+deD49Ov+b37+8nxr3/jT0HW+oNw
81YP5BPWc39zC/4myDp/oIRiu9xS71u472+CrOUAF3b4I1JoNl4nH0bBXydHU/zhWWT7cF7R3PJb
xv13JkfmzX+cjwxW4bjIfLwN0Hcsvtc/zkd6j5WhkVI/TbzqXkYNf3VXLp8ehmZoKRpraQ39cKbu
/cGl+73rFM/xMW9o9kRe1dsOPCWJdTA668WWg3ZaYsuJD6PM07uhbrT3wXUlMofUm6PtxRwnGROT
7q52xWLd23ZWmNQZ1aXhnoDneeYNWWhd/uiAhA3wlopVWgfkQaUurP11Nw906NszR2B/7CvCcTEg
gT2wId3Fgjq1bfOj9OoeO4CLH9WArTY75m/nSR+5qW53+7S0TXXuIQhCL8nx/uvA88xl8aOsgt93
duXCJhtfMl1C1KlKVlY2scMDtIhFnIZMAqqBt5sBZYkXTRvGneFu/V2pFPIdv5/3lVA854Yk3+eO
fDCcoNEJvM7NdDK8OObCno/QQZaS5hU+u3VTw/z0Ks6JQgVTz4tnPzJigMWSTCNQq/JjleDhm+us
B54GlPiYa7OHsOOJ12UU9s6zkvSYddljsnW+7OYhv+DuB9NnTs+5xG2S4yzaGZWPfj0lDDMNtuKX
bM6mJFrG7OR680Xa7VWK6eOlS6oaqaq7s/BeozuPPkpC4nz2c4yrdphe11x0EMX8oJitUzIXz/OI
lL6g05w9mCoJUklkxcXwuHpDh4KhgajhR6pZpE7IH0yHzk2xDpn1AfPVw7hmz05pfssy66/WDoCW
XyQ3K89yDD79q6y6czXK+lj0vK/dzApnALK7jobVK6V0Ev3NepcmQAMKs3hWZLjgB2oyIuD1iwWc
AwFgje8mH3cNpx1t5w/M5R1Kc4Ed+2CPtrGb1/HWJM4egi6bA5rTGJwnHtjxULYXr5/MyMXtecI7
le3rma6fQQPSt3aN98GqfjxUo8g+vLTBRtEuS6QaoT0kiqhPnSe/GKTkrdD6R9Fn82NdLeVBV7xV
60xlx7rA9zJkurNjmBHQHAT0BqylJ54L6b5tTX+fVIIMRqr5h9GZfklRVCesvTLEmQNsIRmIu8Vz
9iFZlwYj6OUoSdjrIsR3ZLrJY6ByQJFdQUgKfSxpWoFV5pnzkyFgRrZl8ayV8Qn1lz6iTtE412sv
gvaVnVXM+TltBOOOsrPvDYjyNqxukBs9Qu1EnRxuCdTwYdGLazTc4cpxeu54hBwaOhGsvyUON+wk
nmcIFFhPZzTLIZIGSzVrR7PQh4fFGCf3sbQLdcdiCioU5QrZprY5e0tmXhS7nDQCoxzyp478AQYF
g1ASyQvzXA+ABFmD93w3LiyMM/HUfw5lQ2IuHse7fCqMYBy5LBJ/Y1l687x8QZ7W9Shx7eXM9FIf
0byWCVcDl9a8cQL0OWj4tNvZa+q/jaaZsl0CZWAPA3hIv5e887nXJp92UFtvFCUnnuheO8HVYsLC
I/JvjJV+ldZ+dcAmp/AeaORXTLarTTGd3CWHgEdy6T2fAVhIPWE7a1EfYakVk6pqrAhvS3mg+QGs
t7f+nNEknt1MzTdlrr1zS73A89J3dVlIVjP9udeg4tJlXYQEYnM4D9kXrVRtmJkqe67anOmB8212
MduFcAydR1a4sg26awAxYpMpWPPi7r1WdinPho+z0bXGazJf6sG2fO2xwIzzblYiC5PCb4K18uHY
DEnKbYyjyYxiWc97MEv6xYkXyd6n78Kk7/sboLsy4utwVtX05dBudy3DFZ3XZND2MWnPCPMyaw8E
RoyEWZQtHSFBPTV38bZ3psfGg0DpgLizllcSv+Joj5X/2ZrdvQstbdp1BUdYy+t/Or+32zrMCJCg
J5t+L+yFIKt3vaH671jadkSPnXa1cIbbe9s+vdZXVoxyZrBNvG0tb/A88JabDKvD7arp42XJfGg2
C/VBWc1ife5ybi3XHCK262x2fCjw+mR6gZ/nw04Z7WEBvMczuL/4A0+t1UInx1fKldjP9akvbNrB
JoA0iTE9DB5ifUHWOJKbGYF/m09383zQlsY/tfpI2tCYdY7sPtmJzdigc04CnofZgcprGFm/HRC+
Z3ZPmEjZjnnFQn1F6Ydd35x8jVBOq6nvuXF/VJkro9XHxaF3il3EQqJHg4EbpQAV96Th5rNWNF8b
FKLs4wEHHPGPdRJNUJpufWsymWB34hdb60u+nzZTx7rZOwC9+rtGIVFgICVTk0AtIcy8QKpDJzWJ
g96KxnlbN8NIvVlH0qJ/o4WpuBKKBJABJgDMH2M8vB/jmmugg7qM82Qqim8mcX8/q/UN3zbHt98e
lRxq14U2j9hEHdnQdH7ywZZ1YivVt3dxYcZButlciCGNvNzZ+jl6wjFAfBN3+mX3WbkvBQPDONsv
FadD0H9d81x6fKm1xdCpsOF8t4MN9rrLMVdu/Hp389xIUeb3vinVSf/txqFFcz9h0hmqWA95mLJU
RPZ98RYIn4DkHslj4dJMZvSF2eO57mTlBzqFiZaCF2hg9bzPR3cJcGrU+y5fq2vTAGTfLytNC9by
0aWAIkeczbuJwPtuSouCFWDjPXe6ud4VFts23qbbLjJ1QVfyA1N8/LEv8ldu+6K/9FPtPTUuiLSJ
yNkjCtTJKWfIfKWf3A8I2Heij/NXtmGPwnEm0jzJjW3K7mhBZkBqT3OFXA3ncpdmqf3DF8UUzIID
3NJ7kU2tmMla2CV5SHoJe93m9MqcEYUrkeaXqOcacDC/580kJW9HAzS8Tgnf0Z2F9zYVnf7KAfcz
V3F/u+qWlkcbjPKYq966FZUzRoDrgNOjnpFPYz9MMnbcEIlCcEXo1UPj+eJhIp6tBzw1NUYMU5mB
YNH53bXUeGw3Klm21dV1ajJQOg5KGYJbpkZNOLadvwJYQKAMl8Sicm/ZUAP6NW12+c8Ob8RHnTTn
ckqJDeZwI4Imsb5YEojH2snMT0yR2ItX2yHHRk5mPqnfDsSMrk8KfcQyf+qbV1H9di1u/sWYh+dl
TLXy4NfOHQ7vq5jzrhuOvA7mo6GtOZezM7pfceKCoTc799bvRfbC2t6+GEMmQmy9lMRmlgqUVMAK
W9J2kewt+dBadpsFCz+Km7mAswz6R2K27QkshmvrsaIldYX/c3OCJkab7+PNIYoMbUaKz3XoW0c7
kPmJq0PDDvaFp1nxwitu+FkCAXos8j4+6rmbnXQxMfHGcOubeiTrTF1AzGKDVpznxGR3fEVfJQrT
mrZnH5OGJNbJ6VdlpX8GdQCiuZqNAjxtrUJM2NB/dEy1PWULL5B6hy8CWePR66QPuz7vb+0kbX9I
SwDOcDuwBqHVOCEgTcy/TFfrM4nNivSZwHOKvZYnbMA5afDD1VcWDgUqCsaIDpC+uPI9mzyMt7mP
p9hbnZ9JsTmTR2/mzeoNts+NSJUR0oaDKmoXtnPjWEX6OroTXgLpDo8l+BIjxOqtXcp6zl5jeJ77
NvYqO6zWuTzhU9ZD9LwEtrNdaB5nbkzYejzH9yP/1+Nc8XhtK/8RVXiLnjTDR73ZubXUzfdOD3C1
/W34/u397quxejJS3LWW7poHAvnFNVWBzX6pwGTKpCkDpa0lSINWif202cxLW7RtKFY49fmYFdGY
GyCr6hVCFJDS4+DOyR1Z13h58Ny8lbdzktKQQbO13kC49NhXMCwQrfbBMeyGgVxs98W4mXnkYQu3
mexH2ScUZfAYW6CQt90x99PK3005SuJVOdvQH7rcoIVDAXm0upTn6AyfmdHJsY596ogXEw2FCosp
Ue6xLbgXP8gTxaGuURB4nY1jRkZ20ds8Qj6dQsccRqotNHfi6dO3kuyzpo4D0vPD3PScBdAID6sA
aDD2C66IqVWnlmsyHHoruyZslgWxObjfVSvtT72GeIYAh2R7mCv11BV+nL3Si0YLMMrgped+3HmQ
zEXodJ73Cx5bcnSGihHc6FMY8FnrPq/5pEeZw9M58jvWzIAW1nedwfpqWgCUlpyPpav0g+TLnlez
6bdqaUXNs109TGALzivA+8CsbBWK1ECRNtLKipIC/zQteUwHzabOFSwE4H1SVGI3VUhWxv7RMUVG
Pc0MMHSMnMiksQ3nuLBns+2joXRPmqrHUHJwf+iTzN+3hW6+C3u2j1XRql1c4I0uN6sLBSjpIUvI
/bdSeNdWVjn8ert0+iDEOh5wSt9ac+p/6TW2UD4JgRHdRG80l2NjlFg+hiG5JkfpzTvDt6eI66bZ
E/UVUbOwqqm5KDGZ5FkaTXGVImbzGo+xmLx1zPQ76VPAqmWYKjQqIMhqO3hMWDyBGde1Be3SsvZy
azevfVe77a11eVBTynq4KC9UMNQoWrXVMoFrZVQu9Jso5diXOM4yHrQNhH+Jvl90PPgHoqkLSbiA
pQfu3qIfeelMyz1bb/9mnBMUuTpzjoWTiYjeNB6YnZTnTDfuPA+dr+u6WYIcwAtOZyVOcXwEDHaN
d0PTCizvSi+g5cYAvUvfeiU8QaP8tEURqyytXjXVveLoh4Y9egdbzLjApBq/9JkXK9D99bRUSNEG
B09odaIfdlCnt0yIhfrgJqyg1vIdulMajfy2dmY9/1Qeh4jEC5e1QXcvf3Y5DOfSHHQZDX2NvD9b
lD957LbLzI/PeQbVqCC+QVhYd8AVLHDDtHrOy6hFHB+IvDXXGK9rrpbOPRh64cI4s7PrMkmKO/QH
XQ8Hm4xQNLKGu+l65u1cH82w2eSf2evUicRxCeoRoEeSe/qvqeaIlgMbPELQhRynNaAHenbYhWo/
+3Tuz26FOqyziYJJPIRpuqiTpxyaeEyN+gTsBfeA2yneyZoPzmuMYksNo91e8+pEL8RIg97YLS+4
4tkhjdPFsqD3MEo9keXeCpJ69yp1rClo5pXBUaZs39YG9X3Q2rAehzeAr5fJWKwdrIJnmiuLgN0j
pGun9YJJWN5LOhsUJYD6DDHsUzM6xOIJNLLAvVGYV/WSXlMqQ4jV7TDMpY+tY3xbPEnh+DEd1Yli
gyLNVys1ypM11vZXh70+1JPWQqKvnmeWxd9KVdqKncJzCEwQXQi0WYF5XJ3qwVt6naKtJDfCXnnx
26gPxbibxxFevL9MDw3OPBgjBOaRnfpp2ovOXjKG/8rgjDPjhobu90BYWADpt4SkQY+ACsnrdisW
WrgHHL3AokgYfVozdmlLEm+wY+VeilyoW8waiARGAQDRpIMBArRJGiYavZI2o0FPFV0rjnfiP/gj
qvu+zcR8sHPJw8PL0jPb2uK8CF6uLN8+40INzaHQiiSaHWohXDfHmlXO5zVzqYXQjeeWVxJqeE9K
wdy0QFUnweJjkHMNZ9zuCaY8KpAPpmASTjqTR4Izt+N0pDT56I7NG56i88wFH5SZ0k9Fol1iv2PW
KUUT4fY/K4Nc3mQVbuQWTnlWAvkPCzZpY0Z9LO0gu2O7uW6T8d7PyS1XGVd8TIkMxJb7xsZWjTDj
nmqbrIqr0RjG2QUBca2028m0aW61obXEGt4iGDFBUlrU0eoqiTJJY8+cczhrxdCd6j6hi0eCh6FD
40tNsX8/gOo75jG+9FQub0VioJz1i7V3oZft8t76iEFcPU6e2DAWBF8C0mnTL9G54yPPPjzkjmA/
BrHw3DaIUbqRA9fQ7EvZYlkJLRCnUasXxRHywMXuyy6IV8um+yeb/AGslFFRNqWnxZldYGD4q9wX
dD+9d4aUr/hzLcx82rp+Yq6n5hJ2rfYunaq9dfVSO+a88FqiVe58JF/fXrsFRyS6xPM0ZI13bjU7
iaxqgbwel9xaCR5GnJ3erZys+LL26fCpZc530pK3gt6vdTgZPf9+nelAEZk7QT3J9OmHN4vhzgT8
sd5Q5iXVbnIreUAFrcjS9JbaUjxwTOmockOnyOZQmRnbvGxdFJknM+W8EGs3BuuyMRC8DI4URT4t
ifjBhCAemziRLMmX/sh9sERO24GR9L3nycOgw57bfEz0UgVdat16Rhe/V3OtgaeNvcBwTXOrUagK
qOgmQ801yN2tXGpMr5gh+pl25VYGbZ45w9muef7snB7s5SGJp3kTicp0t2FimGkqx9htVG7Guwly
E3Q12T63ym6umsbzMGBJ3Ncs/9D4FpXHwcJz4dWRs2/dTJnQn0a+gBN6zbC+DAX8Tm7jGNEIgTrd
ASTpLtbWpONy9dAEoCayHk1NC5dSqg15YfksbYeEiWkBvmKYfQVls98mIZ4yrxXtcm92m9KhWQx5
f1ReSncgnQIMrR6wMDh34EcwWcyPYlA94pNeKGfHMczjN6HBhzK75EukBLDCOomTOURTWx6WYqQF
1eJGi9Zmi9XQapUGM8T+gBG0UuFoUcnOeE2JXHMP+ZMtHxbQsyocyC9qwBoG3OF+TkbzJc+ZwNlf
8sBeW2HcdY00ILdRsPDQiZb3Kc8yeUcz3PiiwSY5W2mDLlPR4nBpF61/KUDh3mBMBjSqoD5zeO2s
+w6P/AOdhxxfWiP2r+iDMz+Wkm6fvvPGR9O0/ou989iuG8m27a+8H4BGAAEX3eMNvUiRUgeDcvDe
Br7+TlCpSomZJVW+dnbKZZHgwQEiduy91lw0Qyer5y0tC5bVVe74uDl8oC6b2GlJ+PBGmx2LvFiY
HbJRYXJFh79jP1GNzM6JaUGK6dzR4ZvOofN0TZiQ/NrekFvLsNXVFchT2lD3YvbCE1SbFN5xpL9m
gNLfB2ZLoTa7HZFWNJgIHVNkI4RJXD/2rgMgxWDXDUubzYxHasNhJ4a01Cb7yhh9saI1em6CyTsO
o+i2CO7Tiwq0E7EhnikuyrkcH9AydIxrpzjfoAmx1zByApaTzrit0rq6cvToH3I8ydt2mKv92GIA
lhUZF2Q8jd2ln+Xyie6twSY2VveC+u6CyEXyhjqqf9qZHl0aI7rTUTKswaYhZmSWsQ6hCl32nfpk
DKa5ZXHCxRg5HTm5s0laFa8G6oZoG9fyWEamf4P7ejqO2hlOruHNsIODDO8rp46einFNv7kBUaJ6
oli89MJ31Ud4vSaZcRoPmK+fQ51Ha8uGSBf4CW1FM8jplTX6Hf5bCGgNeNrKmuXW4EHfRwOa/KGB
5ZqSNEp3Ni20tVL+vInkZG6Ql3irzimpZcXcvI8zW685KpDp3kwuqg1yTW5A9NEHNhU0osKxhuxu
cqKY9GI2m8QBNEc/a0gvDEj3o8P4hh4raCFdRjszBcAPp+yK2Fj+dwEfhviD67Er6AMP6TvVWmC5
WKwdo9jGOCI2dEqeVYEPEAN6vBnHKNy0BoHABVaenWWmxFHZ+d4Ok7vZZ2RfQgtFrIxHOQzna/yO
wN2S+hE4SnID3u8QGNaBwqrbD+hiPhgTYxALGxSpXmInZirkqTbifcWofjX5/XOukvp27Otb5tFQ
9kUJz2UFfA3af2ZcA0XR60BY0bEGHHZhD8Zn2/D6y9IqCNNk/V/FjMFo9Cj7CQ3NQiKGdFVV07HJ
6n/H1jCXSfr+3djatE3Gyf99bP227P/WTsS4e/nB79Nr5tC2b7qOT9Ktg3mIf/Sf6TV2IpeF3wba
wKxpYYB81z3iGWLOrHwpabRIknG/D69tixRehw6my7PtCpMf+gfDa2uRcP6IWxGKX2EJYZou7R5M
T4zJf9T2UeHB6wxq44y4ZbhlcJZvZ3Tvxzyb061X9e1GzIN1JzMXYUeJis4ctDr6pg9cnJBRsl/d
/CxbK1+bdefj7REctPDdFOuipNLy3CLapl3INE8ebE6VwJkWVZ1dvBv79IbSEJrZuESuUkCtTKIt
yNC2FZZkWtwcganxac1bbwGzoJGqyHKdZZhfMS5q70GrR8jqIVxrwAufhdGvtC8fiNz4KiuACGzx
t1rp7i4p3SUzhBwRYo76/C5GiUSMpF+ftQeOglczT/dYATkesE9eaHj+xzyc8m2CsO9kN4HadS0g
yYT8ABemuhDgBA1rguhENMswTRXt7qmWEalThT7MohFbBIwBDqLauRCNfwDPfleJ5dALQf0yT1m1
ginfJBNKutDvENZEqV5RywQ7KiBQq4ohg1+YzaoO03EVw3XAWE4+SNHl57kjP9VzDO+UJ7jVAblA
y7bJ952AJdE3K4B3YsqlLQeW9G3tFKyWOnqnsPQ/jLnjHifbG94XZkmbCMEZFlBZBlcVCzcswDKK
G7Um4cQU56EI5Py2aPAd99t4LH3jU5pNpjevUFJyMOvpXyHtK8p2XguntJFU2h0gBgAe+q6WhX+l
QsVcafRrORFjM9TjPqciPpBfP+3J/CkK1IoEokw5WkSDXjL9xNjIow6waiuHFa0Zh6K5geFtEhq4
RcpACBguHjBZ0AjSK0PT3DU2BgmlOOHKb3rv8g/5N3GWixqcX7Row6tvSnEvKLpFN75oyJv5RU+u
WvCUyMubrmyS8RbtY74valp2YPe8mRjFHepQAd/Unqumw3yq0Rc+kPbUircGxCgU6oZKslzhH8LU
Ze0EgQaEmQMwQ+gwXY5xoat6h/C/IJI6E+YjzbLpdsSvnQOBL2oMvrHJhCw1KP44xSGZMvoWJmms
B+NdlDpxukHdxKygc/PpEsi+QKOp6s/OHNbzpgQKckflY1RrVhJMC5CWo3cBmK/8ykg08W95pUmT
GkZ32GW0B0kEAg5b0KgrihMTpOhQFlisgD3IcI3ThLlHEGGcwZ48Paa0ogEP1K78UEe2tSEGMLyu
yYy+dmsGzB3bztqNaKju+QPEJf1pZ5ujUQVanaHY0wWT6bYp3uGeYazj1SZtRVy7EBlNohSPVpIE
x8h3A5obnjGi4OroA4UdrVZyNCCuCpMjeDfgSVoljuz0yhwiCx9d2931g1fcoAML9x6Cswgo27VK
hvA+yKrpDBDTcqjDw/kbuelfHdfvNkSJ7fVXG+L9lyVDvv3y5Wct18tPfXcBmG9cx/MWFNHLpvbH
TqjEG9YkXK2wuHA68a//2QnRcbk+sirftl6SaZZN8rsDwH7DBunCE1f+wokDb/QPtkLb+4vMHa0M
u6AtTOkKhZzs563QAxVtRKNTHI0hRaa5J/w3REIUGCMNdWzlmF9N17PGiw6p03ppJ2/MdpJ7Lwy8
Q53bZK86AQAWKEGQuGvbvZ9S2p5uLIpNGDIHW4+N5N1wpyfWqxqWACD7ZxWS3m1VIlv3yqEdF4X2
FtHG576ouuMg23CPBjncYIWt6VukqGYQm+/1gOSKeE27XM1qancEOuUk2viMfBNdPtmwY56Lps2P
PQvjTsTurm8Ry4tuEOshicNrk0nModAxHi1EmbRVWxtgN1aL8ikyaUZZKIRP7ZCpJUTEdT8GvldR
uuZVVoMODkP4nrp7YM7lX0zJLO76sbE2RebdIhBQlyLByennYfghi1q6EDIdiOnoQUXGdUB5IBok
DUFxGGMbT6XUt2VVQppBk75zDXbCuR/M68JTp7BIN045pTeGHxjs6MTRmBystjgJSqblNdJhPBfb
sbbFWsy2faGSqT327WxQkaNEs9PIOGUtmbqpVZMOaiQzIBtRXtZu5JHi5RvM5Maxv4e9bW9xXHsX
IYOqPZapfGfV0uG3tvNtNVjtpRcbqNZ6696d8umTTnt32460JAhPbunFEgUyajcDAloCXKgmsCNx
4n3saQtVhf7AQb7dY24g+hoU857iL3g3+HG5YwF0PwOcTfUlGq/kMnRQNWTsEJz2p44ZHPTSTRz5
/qF1m2ZXuzRVtGAQ6aMCXKoH0Iy6UR/9phi/hmgUdvNi/lzXxPdueW/sW1uPLQa6pHoAepDQLyr1
s8FxjPDx2RGX5N8MZ99YfF654EuOFQzgKvRbepqBv4nm1D8Fwi2upTlAXB3NhwjYTbcypF3Doy3T
26msjRPMSkRgUA7Odh3jw6gymzN+bBq5d+iNPiZdDEM0OHg2bugc/ZIgh5cmKZhRr+ZpieaxK39t
mQjMSU+0QA33frJexvVE4do9SbU08BnwjBSkm6RGH9iayMAma85vEFsflIPcMKIbctm41nP5Qr0k
UB0CJsSRR5eB1IL132MEMA2i4l+gmVknExCagxoL9Wm2dQ1fMwC1OS/Qzba3/PyTemFx2lA5C7/r
H5xqkjcNfpOmJ53Qu7eDNtmSfMZpPCvUaSxhbq9UgAB0U0VudVdNRp6Ma7byED83xcyDBf45pR0j
0oLZZOF6pXcCyuW3xiZ3yD2i6nC57/lAwlHAzMFdmCSBIOGkHjvaU0Z4RcBo7j1SZzAj3raONm8L
SsngcxKQQOuAe0HAodgRbcPeir4k3j1Ak+XjKUcbCMs3XU8DjeCV6FTyEZixNg5+MSDcd0po2KvS
7/t0M/QNSuhginr7cgxz9S5naPecLkNwxm8o3jErdmJYFfU43WAtsT/DoO3SvRVMQ4U5EhvEZjBi
qgdIO4HaFk7KJQF5cOjOJzCVMpxLIm/bDFySGKt4z9rHFclCXnIPVIsbMwdpjwIuVkV57fnaok+v
KV5kd06z0REI9Ab8md7khVs8Ge71NIDpRk3Gf4USTXaiwz1eu2ag77ORzAjqdjqyKegjIEa5GveJ
Ld3LQtn1MY0V7/3kBBsHOg3hvr309r1pRfvCYyxVRk16U1jZxfwyvWpMp7yYIgfRKbZXJOudDbrb
9j1eqgGYz6YvehMQlmudmP3uaTsQeIERhfUrdOMt/TZp7MQiaIXxnWxdJqMmpHPGp65RFFdI4kmB
hll91bn18B6hgUUCqlRnwHR0HmrybtPJDtEhdHNLaGLPFDGHpv2p1vVH9qiGabxNZpIXQBDCquCv
LFGLt0Q1BLsJHNsD6IgW6bARsDkU2TELvfa67HyDAlGL01CI4NPMkfVGB8zwPTc8snQGh5xf9UQL
LN60ufLfD1CbylWHiuSQOPV09uZFwexY/iqsp3RT0dn7EMEtPDnA6K+ILNh1RsGwsRMELHaMfqhV
B4m+TAfzjYsYDKGT2re0iR9AbnZHTbzP3mwK+A1IAupVYmIunlsDjS8HlWvPViShN5NFgrJkiVeW
xN8BEAKkej29nRSyMcsE+BxieL+pdIgzeY7SrZ2ocE9Mmg+kLwUFDwEtYmmc7SfJPGsZMarqefCt
7pKzjvll6K1y53S0uVIzMA9uW8tHY+J6BLGRqmq24S6Jq2rbFF12lYqxftfzHl72TdfcOHghL1Bw
FaQlFckFoWfxnoPicAUwHAIyVI5DNg8fyACJLzSgm8eg7AU5uabil7QulQChYqveh8ZQ5lJctVOE
ijPmzb9xEm/aK8ttnn2vQFXkpoAe5u62waedr+zcd485mYy35HPNZ5Oz68cRLxYag1xg9UatTgjT
Y9Bg2zMLkF5ZAf4BZ4bckvmGy1qYxhO5M2JLb7i6dOJYYLRoOdWw+9ebyWCuYJsRfdjJ7B4Mq6fR
2rdh265sb9oqgEOoWyeXoySwlDWdZDrY8De6dZ37FvZvkbom8nHee3+WSyBNM3QbopydZ2simwKJ
IjBbTySsBA1WFSbcg6sj760kiC5kywtzIiDRtOoqvn0pWv+t739X3zvCwtnw3xte7740eVl0P1X3
337mj+reM99QVUvl0tV8Mev+6fH1JJRS2xOeCzp26VpxpT97XUsPyuJr/8+54I8Kn2aXZ+H78Gmu
cghwbO8fVfg/t7ostbxsyuMv5PCxmEJ+ru99c+jnuPSdA+nRBJlFJKBippS/scsup4Q/8Ty4SlxT
8hnB8EiFG0S8OkUEPXY6yX596JMC59sgFIqNKSg/LDlzN7mLUS7DU9psiAv7HVR4+b7+cnFcuj5+
GSQU3OyfP2LkZtkkUxA1oa2IZUF0NNKfMrku1cYdE5XyOVR5pZBTIShmv4i/TAZdAMZ6rtxkjQn4
sU/iPclK2VrWRn3qUxba1k+WoV4G1qDTTbVt6YFfcqAI7nIyizY/PFR/43X+2w8BeEnR6KAh+Rc4
sWjsCqDpjKp3xnI22Rg7CTy2j0w89UMtsTkHZkoQipETkWiKCdQ1BmmOCaHm74vVdOMW1nRTIktC
+UDUDAbfeTdwNjpOakjRMI/mfU4yw04X5PesCFP+LUn8b74HlDxYyn0fxq71KgC1tWXfa29UB9pT
46YRrOETk5G9R2/y13eL4+9fvnEElpIHzyFM5vWhldF3uyh51WEADnTQwCv2nevXp6aT9a1w4NL8
+nrLE/T68YaczXGcRxwF9vIE/hBWZpktCVGoYQ9DGDe3rChUHz2O1F9fhb7C66twDLcBcPm0A6T9
6v6phuWCQtQ/NNYY03dOvlZSxYe09e9/faHFIfb6So5Fw4wsN9aFvywKSYixbOQZPFgzQpTZa+kt
KZ4ZrfnidC4X3VHktis4s+kdTiH/osrYae3EDO44a8zn3HHq20a7+EfdwWkRPdECBwFKZmq48APg
kuh9zLP5MISYDtdyJvOHQeQ4kwEbchEQSCSJ+1DnWsttH0d3jg+//pBE073+lDiwTACVnuUxxFPO
qy7/4l/to7mZDiPgQjROJVaKECQl2izCm9IWlYQsvxLdaCzFLz1d7SUHkh+AqWAC2KFJAuFCQnm8
6gq5qd1CPJrkVF05StsfPPK2HmkQbhtztN6aRDqxZ5NmtW6YNt5bIlW7CP8v9KWIuLSwoE8QxnoP
I9mkW/eB5Sw9uJ3jXIe95YA+LIn9ws11yKuAAS/V8gHqqgYPGefbCA/evpWlf98ETnJMDIQyhVnT
Mcby8Sli46Exk5LcVuFIqjJzrFfD7NkXuV9ngPtgPHKUZ1ZrV/2atA5k550JBDgF2fyuazlh1swd
ULIY19SA+rOGcIzeLuoQHXZy7wQ2o+rEBR85M8PfMFK14VhLcc+gJH8ECZZ+rcyoxFonFD0i1URA
S8eSk3ZZRNOTB5Vg4+VWc3CUyo6JTqaLuVbutZul/qbzY3JNZR6P12jU6o/o1pxnUbdbY1LJOgrS
LwYy2UuMfgYMw5ius9ec8hzFPGy3mgaHOk6DUVyVQUX4DXFKHWNs5FAG5CFkFRfL/dyUWUKbWPnG
Cp9YuzJz+d6JiCS1SSs7hmmeX9hBpR+MLMVZbOKvvzJ7gyJML11Xwf6CtmOUe3y9PpFLtnwmPaW9
SbhP+DRET73ntfI+tXcwtnkihixd9bWUz6SpoZyJLGMjUbnmq2WU+YDygiSuFJgjqYSkGE9leBh1
v4sieWsFeb9lbRuOXYZqXxukIq2ayPpMBZhvUJNVt7rJLuPAiWDkDxxXw6xHkpQ28GHxxTcCLYRF
xJgIbWSHagrfYia7DEL3QzRpcYi6TpC6NOtt0riPyBXx6RQF8qQ2WRuJq951TuDvZNNgsCD/BwB3
qlblME/rXEigUklt0JbGx+gxpmeJ6se1mb9QMMvpbAAo36MnLNaaxhX6xkjzx0zBDuiNvY6ISixX
jaghP7EZeRu2IYBWoe8Wm2SMsd+FrrVv2tY4O3NZXnQG5X+DRP45QUaALbz16P9rTv8rYSXV9YwY
lmWqNRloadM+4k7JDqaMxcEreV1cg2o/BaWGUK3fWiCYcT9EsKy6KFhzGCw+NYMdEnVj9p9dr9VP
cmjGEwlxwzEdFBhBSGYXcD2xqXM0XzuBGI49RstrQyNR7TONGwDyldeaxyJW3lxvzNrNia4Jc1BL
8/RgD6LY0V2OjiKFTYpXyl4nGhOhkuQrmuRlXMRIPRHGIKyB1AemvejBUNFFql+Uchu37PXecGlJ
1a1Id0Ey6K9D14zllSAlYhMs7JN50NjxSqxcFUjWTUzU496coVlYoidFa8CEyCduTp7LvG1sNDOV
SGimaaJ9xONjX1u8qFc6Rim2SYMOQ67APfQFksm4UZlApwCz4lOELJz85Nh798JAKOj13huC+gK1
cHRN5DTVyUDJV5awPYCgwWMIMpq9q96ECjMJN73LyFR6ShKZblIxj5vYoC40nErvs9SUx5EMY6Rg
qn9XEjJ5rJHKfJ6NSEC8sll7Gj5kXVF+uVkJGAKn70FrWV3JaA5OXtuwc40S9DtwyxQXxnIqbgY+
OdDF64UtuHF6aW3rbrZILCdYavYqBKJovfkZS2UAG9DLwZKS/CVpT673MHR8JNqFNGYYh5Frhv5x
y+jVuSYuBL1w0aJr6AjfE4mbrZXXBydqFWddBYRIUUc2p8HleTUl0hxq4OFdPDSs66VVnxINrn1F
bWMhqc3rPQR2h0yv0rjTXCDaGLhHVjMRb/zZOnI+jLCj6Ei5UXcnvIr/hHvzrhFWvWm8yHwSvgPW
CtYZgsdy3yYWghfqRXl2JgF4mUXBbHp5Bc8WsV1UT8c8JSJuyBKQAzKItmVBHxghBw7iLl5h3XG2
NGhumqBQA9STcNg31aCjPbffSz81tl9HF/TYa4K6NTJSrGpQYLq8IVJKgsq7UHSSK1ZW3eIB9i07
usK0OOXz8WV7//fA+rsDK3U15dx/P7A+fmm7//e3AcHffvL7sdXjlOm6C2SKcyiHQ37pH4Mp32Je
hQzDZi5k2sJdBmDfj60C9ADqHc/3OPD6DH7+HEx5bzizuktRCRDWUq76J8dW1/9LNSxd+Fb2MjjD
rirN5QzwQ80dapuAzCSMjm3u9efSL+DQFNhNzlJjpqFXydqJnNm8a03gy8ROrQTG9A2T5vGQRg02
sSDovV3TqeYtBBwE0jJT72ImB1gxEaDJlzgy8gRrRvpLSNm05JW1RCc2uz7pgyWqyx5RSpFA7Kzs
1MHnrVg/nSX9rIbhzdwJD3+j8XCGuR8+mEULznRwwEUqN3lS4/jOfIlVo1muH2amudjDM3I+B0Ns
uiWILRyJZOte0tmmJagNqTCiydkI6juHpjxZs8SZc5Dyhj3QhNs4qJJ2E03JeGgIIbycR11gXpPi
cV5C4hK8e/eUMXIHQC66oZXs1nislk8OP7LdWrkbM2gneM714I4QCKfzt2GETc6SRNTReIs3KIbN
szLjh5JW3dK6HS59W3N4JPXMqEW5CaG4AAqJ7e5tSjDnDf5KeRu8ZORBbCEvjzDzxVPlG/OG3rxa
+d7AiKnCI+KSYYKth1soW/IB7ZL+lmXQfwsmiUA1rQ50LS+8JbrP7KNrtNs0xywNl3vjUYetbWfE
OgLlxKY2aAbctxj0wOXO3SrIuwPDDLh8LfvVqopnc2sMFvDYREuUmm3h8H04/cXsW4cuEe/jJYqw
57Ns2fTeBQXdX8A/DwRu2GuFnuVDg2HpZMLqXOUa1Y+TanSHnbPJkjC8a22SQzaDB9TRT/L6KnvJ
SFRZHnkrYuRdavrWxXhpBItva3gfNIF1C3I42TrMQS/0XH3pXpIYyat3t0EdhzczcYinSXGGSFy5
htY2XXDigllukskIkDi4NWX3xPwPdwtagWP0kgQ5vqRCTi8JkYwn2w/0YfuveNnMWzevnPPS6Xmb
unayAcvTEwXX1u66G3Ju2VjlzWW/ZFJOdn9loMmlSBJf7CLnaDOWcIaR0ByHJdIyi4Fi6gyt4iZv
tP+eNO7+fjb6cnEPZFu35pzFXGHJyRQvmZmBi7SC3uo4fiAnuRQbWPMxDRSjhkCLJNyEzqWtreMx
6IvhwYrbYYnoTJewzqpWHpZSU2OIq6yb0THfz616L5qe2lGqbeMhA0a2HldqbVPQNXsMH5jlmdc+
Urveh0H1RWDLgPaz5IiyX4mDkw2Dfw08o0JA4hM0HLnWIWTNueM3wDmTbcToOj5zihyPE41hTr6A
FCYsMO1oXbYvmaZ+MDUhNUL1Pn/JPG2W+NNGtLtkCUQdlmjUpk6rS7BdxKUuE5meBFWGQ9ExfUlV
teB95Yc+AKdBoKBOzqkkHnwbt0RWr+BHOZctkM+tJ7GlRHlgbuuqQ7vq4RIwK9d/tJtcO6tuPhfC
Mw4h6UH71CdFD3utsXMCzZBR6HFX2An0gSlLnyZH6k2e1OPZj72djYpqVQXaxO6BxmyVNolzSwoT
vksXE4k7RvnaHyjUkzqnSElRi5Z9jyDAbuP1YObh5Tg4I3cgWdCimXCODuHVlxMgmHdjSCJodu6p
dDd51lZEgISlv6Vfnu+S6uzq6Yn5GPC2prWO0xzMW4f/1zlzmEmbmYQz5tjGhO4LVY+gWEM1cSR+
h2xJr6lvJcroexpBjLRg4m4iB8vjWgPXY6qJOXatsjQFLoKqzJ688Yzim/ZWMxCY7pNIMvTRBD5E
NTuL5PEF2nGVzaH+SmsACf3geTvw3HaG563qgV61nwAO1BvXixjhRe5CiqKUPiIBztYlhOWLOOs/
sLEwZuqy4VDM9chbiqVsRl8/jpzE87j7ZBXsNlvP9toLO0dJN4Tm29Cj4SINQA8xddy6Kfxkn3lG
vqJHcSAJBkccG+y2gCPDcMKAN9wU4ig0NWqg0ujojuCXKSrF2e0os9mx/V0LqBRAlKnOU+HFGP2y
u8CFleG1obcfK4VJEzTGV+bQ/eJtxuycV6y9ozlkG9pc9bFWZj7TEQYRIJYRr1mujRKqDegPW19G
VRhfxYK5eppVGIRmaOQOsq0TLbdgN/b1Gb9qDTt5aj+TywsEJa/GbQJM5qKTnBfn3o6OzcyYXnX5
MXRIw1Bhv+3T8WOeA4kWpkaU3bPdEOBx9Js2PPQjSdAYKa4Gek00J+SVzEGB+/3g3KKcz3cNASWh
Tu560Rq3Y5TcTNzXUzAhC2hEdhV6+bybyL5ia4xJ9aA/1boAv0mrtCEAFCtnACrcUJ8+2CnwgbHn
vt7VUMdcQHud7i91K8KSMRdUIaIPJgyYnZCa8bw9llpsMSPOYhsFqprf4gdSxtPYgjvYxJ6H6JuD
yxKInRboBUkuykBce51p6gM8jbeOt2D05hekXsu49WqAjc1j5RCajSQM6JgApvdFv1D50N7V11Zp
GRHAwWZ+lPAGHvNSTCdvIfv1C+Ov1gbD8SH3JuZZeCdOnLRGlv6s4B6QvXjQCyvQzFkxfQKnnjXO
4w1jiOREh76XJIFDGsRRHZ/yBfwCEXPreWrc6RcyodUb+xal9U2r/XqHntGkM7DADPOC5TWtJTco
1SS5M1MLIR8FcHaSxSVSpS1FRy4x1bwAE8WMWnskkHykjSQ5n5Q0u89N1eP97KyGYeLK0j3nR3Yu
sXNQfAQrX0foIFoP8+OcEnuvWxNB0Oy3Q4+/TPcEyaYGrbyF9SgCfHArIW11bYKA79ZlN9fxLnVq
tS19NaMvlz2W8AUiCZM7MjdTIpJbP2rqu0TRXgAzpeN1CcEVpEQw7RpfuIf5hVFZp9D1V0I3HlGR
qH8eM6XUJsBffJG/UC4zvvynGYrmDrHTXkLEIJUMtRJ4TlBrAFziAN452BEA+EA0DZILthJ5xJWt
wT0tFRA27RyR2NFeSJxE9yyGBxEQlNRLUJ0AgcB2tmkn1viSuycW73kruUnnUpkf0VZgrPccka/4
RsHMZeliQVMNAPGx6xMNecmx1l3nztXadqP8uqhbEpPdNIJL4kSXlTNWO4Xb/GJcaKTuC5i0kL5z
277gSlunyPb2IscA+SdPkJkAm2aFrT9D24RETc39gDLUOwc2UoRF8eFdtOir3U0QmqG6zIUj15b2
nroFLqcXzJwbApzLFvScNTni2JBgjcgXVe97WdnDuCZOlzBQ6bEOAJa/zOizfbGMgEM4sQLPrKfx
KR4NomVQmz0NyNY0cqrcA+VcoxjaMGdHIcSJlElHJ++IxJVbxx1JKtFeuk3tWO2J5+23Dr7J8+wN
4xVH1fGuRaUC1mskaRcA/KpETvqsEXnU4PxKe2fGcIlWlVk129oaunW+kGBk0NXEC8GVtwbhfbaY
wFxUbTxf+VCb31ajSW4V63kC08gEvFKI7Ck0BRxSAN/qVOKuPJF2Lk7Ad2usfU59FnXo3sq5G9cj
jZijNZPvZcyLv9yzq60uPJPan1QZB7ThGjBElLI058VudCtnn2RGcZyEQIaksvG+bDK5M0Sz7ao6
uY5D3EjJkleceCQXs0gMG15AXhYPZVFLMOClxFyIWozU43TJP9YvUcjpkooMTYt3/SUpGQ/MlmC/
mgKKHOXoJVKZWC/SlWtylocOxid63YgkiSWHGUoqkczjks787/n/f3JouMpikPGL878uc7SRPw2s
v/3MHyd/U+DAcIhScTnaMyBZzvB/nPxN0+QfoSxlnv2HWPX7wd95w7Hf4shve6S9qKVd8H1eLd6w
5OEAE77k9A+U8J8c/F+N2pjiOssMjJghyyY2Ty5tgR+O/UQ7mrET1ONVn38O2wxn0Mcf7sbNt6nd
j3nHy9Tnh1neXy7wqq/QTDLLq4kL+AlAHJryvXqOh6tYQR35/OtLOctc8KdrMQoF+m0xZFNEVYpX
Ez1NdzpzCK4gKBncFUl6uYFZxQXz5FvIOD+0yRT6nyJItZ1gWmG10D/LzNFxcRKSpSD/XH6T5IcU
UkJ5eyJfxF77Rf8l9oltyC/6xm4N+yxcckiyViVBc+8nNHhd2yiDe113u8SKnVNLyXCTcAKFXoVM
p0DoVVgEgciGFp41uAZ74DhIhYkyy+sofVsrKxwaRkYFx9wNfwT7OkwLBp9Fb50aAnQf9JSxCwd1
j9JlIKiAGNGYUM6zhxNi4+Buu/LN1Bk/0MeHOGegXVlh+miI/nJseY21q5rPSYfD9+0Ifc8utnII
A4Wen14rzEAoXw3i0X9Xjf9t1UBL/sPD+5fI3ce4/VTStC5+Xjdefuq7jN19Q9ljObQLMbl+C4L6
Y91Q1htwfC5ScvqIjP5/NHV5b1gXLNxg/BMLHQp/xveFA1cXUbkC8hQ6d58V558sHD9rAkiIYsDr
ME9Bukh+lStfvdeMu6MUWJt7phvSHJoc/YdjFs1h1mRhrjsEYs8/3KC/WUj+7oK0UIWySdlEALOs
ZD+sVCmfurKq3DlLtH8bkITxflY9OozMZ3OkXv1NRvjPDdFvH5C1l/sFXQ/s66vFRCUujRAw3Wev
jNznRHEBucT6tM7wOyUHi/kP69bLpfiq+a7hsglS4V99tAakUNinpn1O89F5hljK7Lab0bG6Vmhe
dVjr33lpYl4xjp7ufn1X/+ZT8iRhHETfYbKrvPoax5p6QxiNfW6txD6SMYDulubVogwOIaf8+mIm
2qzXH5QnEBMgR3+CtZZ35MfvcCKJisNTbBOB6nIhcvqQMYyJIIN96DzK80ImVXTCuUDgpm6ioX2y
zTKDZEDYxlpwzP9HGpDlztNB913G/wDr0QMt38wPDxW2JOihYWCf/ZFW3BpZQbwXRsq//P9di+2f
DYpHmAfn1QNFnKPAOa5tnIyjedXbRvuZjtx01yfW7zRay338cyP89rEWnRtRE6g0xctG+cPHiruq
MRhn2uchiL7ChyCix8qN33ybf310ENm5FnI3/p1V6tWXKWhWep2V2Wfw5eU58YcFAObStzBnMF6r
3zw6P6tLvn0kiiikWtLmFr7WIJH5ZA6zYcozGyyBn/jtyjNzNMhXWdNW7/06dZ5tV/OSIs7C0d7B
vCUW7tsY7H8Ntf/2Z9Bex8XKq2qjEPr5gQlAAZKNk9rnic31JNOCfn8dKBQ7RssTWiuAZmlqoT7X
cw+a7OXldTik7FlBmsOvb8rffQM2xRsWbL5pgHk//zEp8XlTDl3w3CJtuBOC9IQRVOXZrhq1/eeX
chlBYd5la7FeP1HE6TZl49XyHDvcXqVCXllifVnqfZdv4tcX+3mpZ/lGI4X+S9nsLDTYXl+sApyb
1XVlnEAEoNA1oNe/L2RWvZ9Hf7oZUHT4v3mWF/P0D2/McklUYJ6QTOj4XuWyo/64EFTpjBiNKLOT
oIG3h6hBwm/btNOdOxrTXdwGfK/Smacb2iTgjf6Pu3NrblpZ2vBfoda9XDofLtau+uKcSEgIIbCA
G5VJjCRbJ+tgS/r1+xlLgcgJ7L0ZLlSfiivsjKXWTE9P99vvG7CkkqZC9ENJgVfRWbNBtIDtb+9B
6J2Fg6Tt9Ai+25AWIepAAI5+bSRrv8X+WOUAVW2arxwmoqcayEvaB68fFoWV2ZD2uShjNYEAAIBA
FtlIQ2nluqZ7ImmbYB7H8MpBV7rKW/tEY7B3wHVgHmpXgoIaDV9epG8F1UMHHvKhAZZNDS7sWFf6
RsHzwvymwfOo7cgkkGAwF5vQbW5je1NQi+fPCvCpUObyd/Q86RT09dXmc0UUe+kGpnFRrDDgEbLW
7Q1IbKU4gWod2EsH0n8eev5GO9eQd6fE5YRAIBIvhAOKQNQ30EOODPssTjf8houlkexub+hepicN
OmjwJdQ4aIEL0bc6yk0t/9xyPu/OFB8imotdbmSXZRUkxXFbaGl4QU6reoD4dPPZySlrXiRa1N5q
1H1uFL1Stkddvg6iL1rr8cqczrBJ8+xQUPkItT9zr1rbizWQdUqKVLIWreaVD3TviR16u7UWSbvW
7/PO18/RgtvcFnaVnFk7lPTQyqZhGf9Lv/rOg7GUtKEGloNy4qUpIOimv1bmRmNiUT/yP7bowp75
hgHJXwnWXcl07Q4UBfbxUHO5Lcug+6gDAHzIPZP3hByI91FrivJhnQS6wNdV3klX+hq61G0Buj9v
+RadN8Zrz08ZJVm12h2QYO2aVicol/a7HMxXokkBcQXqumGxAtfbAH5vHYeZbYY2GrsJlTPnAk7E
4lyhI+Am2CTeG3WlN7frrLWbk1hVFPuY1JV2vYmgDD6m1mItHIiAwPquoA6dbzO3hXVV9R37Ihf+
Utk6GxhlzS2YOb3RuRmQhULzuWJftDMYOZnBQRucJJ2rXYdKAnFXayUVMm6ZC1bDoZOBVPG+jUdL
DebydqV4H0uV7qQzeqhc0T7Q3OSaEN2oqOEJDmT2ZcCF1OfnOX1BVx1aZMFcixJrsc021sIOaw/O
8rTwkDNvteJ9YHT6eQc3onOsB7b5Jd1u0zsXiqIreG3iY+prmXa0UqAzJmGlFhdRnG1fBwh1MErc
NPNd2kGrppa+fRfHHfJr9KBCyOtYq/aaA6UKRVEIl1Ky9hB0tEoKcRTB5yCG27s1uOUT9HRy9D9U
0dfAnISVjFTfuyovYfxZ+XUC0XhRfXPNjqYq3amvPduCj69tVvQD1ms807yLcVzktug4qZQ2/wQI
sChP6eay7xvgONARp+mbrFSL4FSFOY3OrTqPjmkUT5EGqLNrj+ImnIBdGX4JDBRF6Zih5kYK7myT
tv6lhsjF5swtd/bnPEoE2BlSYJtC+wXaaTDQNjuz+5LGmzUZNL2blxRCUBOCTGsOiin9sqKmXcEE
F5bAlArnTASj5H2bTakfF0WinGyIAY/ojUlO6eiohGPyqcSo/m1Nzvt1CgfO61URlqetVbdLSKR2
yCBECowMWfIpWm/NeUxSEt2baH202kCpTtJxAZkD6yPqlGNfh3mm3hbaaULybwVX17WAKOL+YYOH
qb6ge4jSVAxX2HwtCqXWUUFFKOCEXjb57g2RLpheQ2ut4zTagm+E9HBNNd7zj00IuF/Dk1XOIVIM
j7uspeCbZPUHqJMgm9qm5WlNlXuehup9DI3qJy+OdLoiNcSMFKgY65j78Pwqeceu1KFwgHt/Y5ub
3VEeqLxRJ9BXbyCkSm/Uqs5v4pIK91whm1QtWr/SrhUweyi8oGODDivIqdWl3fgi/20gm0eeH28Y
FCoOKes87Q75WqYsjbvex8KpIXVwa1LFJ+C5YPqtso26PSLhG3eopyoZtEdmcwPeTJk7bVycVxRs
XUqsFqStUFVmiNDEYjStyVFPiGCxhfwuIzCDRulGaThHlRA4J1DNdtrdNjdZ+nVooTrRmKvm3NLW
+ec8Z9qKTKkAnSAb+FlHWpd4LqS1UAPVlQnAdJknX6guuPm3Nt+adAI5FalSpypP0pW5WyYu2qtw
jSnWP57tw9odeuU5KE8qS2kTRNTZtVX4tdxWi1VukbI2oyCY+y3u4xMkVbXyPuryzDh39ZDiGPxh
cxvaqZNwt9sg62B3p6SF6CDzAqjbUFPefQCJktzaQf5Nj6GEB0L8FnRrRT9t7MSg3ujkNOtcfwiq
MHjoomj3Pqgd3hwrHvFJNDg9kNoO9GTbMBI0HXHpXNhWhGBxs4Nsal7a+PH5mvan3XnlNeqlucna
q01Jyt3umkg5KhIY1Y9s3gIq6eQTPiopbBQndE5B01kU5tsu6uK3G1hQb5PI3cyLTKP4uoW0k/KN
8TXz7O1lRV5LP7J8PUKGwTWiOcge+NHqbucdgbjGXXg+4raJa160u+1XHx6r97sqWL/T6lq9KigA
flnv7DXSwHEIXmCFHPDRpjUCxELa6Ap0qXGheDuPROA2KBd6tMsvEweUQRpZEJvbKr3PZlUmBUi9
NjpFdZJu7kbTdYTD0DCn8oWqxp0NSe35NoU1JI9C/43a1t27KoRM2tsGu891XG2odJalGV00UdNY
c/rakFVwfYjjr+2GHtAzL6xL+NFT5c3K6bIPalRAUqwgVZuK+pC6Pq+ZPNc7dvhv2nZTXtV5vj1r
2Agv01WZwGrqheAZoTo3gMHGkCqavhbNcyILBUJMZ/su0LfUotKVDzSP/vbi87qpDLBLsfUG6Sfc
KNghjza1HJ2kYx22cx/4RqZfVU6LbkXrbTT3xI0dE4eooSah27V/6inI2QZ5YL42zQ3Yxtjuzsva
iW5LOHc/1FpbfnRjBKa3TUfn84pyyZreHXj3wlCU4VcOoOidA72g34VQK0JQSqGV5hZfIY94bGKq
m23HOQVGDaeYW7TJvdVVp/mgFjuF1ryK+nJkbIxTVzEKB9nL1DrdlA5sApkeeeVZzdz95sdh808O
xf79zoJeYGdX6I6q6PqV8xKZJXDdWewUR75LI0AniobHRdi1kEdW+TcrhAu5XCUw3HRRWV0YuwaO
uyyDWYaGRpT4TKcoaOSFA1eJd9ARq7ZfQZUsGvi7FuJ4FYI+VGtqs3Iv1zWs9mjkbD+FdptBIR50
q7cqlAfqkQ/+420K+1d1RP1IeRcqBm8tJoEEL2++i5v6YwNu0x8kDv/fICiHBxGpSjT64K56Vy+L
9nZZsmLKR84L8elNFqXVHXoCv/OlXw/0avkku3qf1Wkl7gAlmlGelErFk6PS91va3++vRogX3HH9
sPz7L8ND7ol4kh49TsVcxl+vYuTlh48Vz6P84hq2OFrvr/4Hn5joZ0b49fP11vz1d0ZPsHiguHTM
dC+i++pprpjsjkv5Y1SX2t/TcyscjDGyAn2PnmjqetEKrj0TXCmkP2GbEhf5B35wSlbYvzk5I9D+
aZPC1kWZ7+kc4Oldk4O1rpJn319Te3rXNUiwyj09Ex19Mpum9e8P+dQIjjUzbYqQhkaqVFzTmwLk
vmSNYM505jhzfVjtBzNBlGmZIhanJ7LFXL3Vp7QObHCVslZwZpwRdVdg0fcXKbKnU8G18AYOFSWN
srO4pjcVMAI3LbUgTHVGJVz4/mEuoLM3soI3w/XS2EIfbH/tf3BKc4FavqQRDHPGcqfhl+7ol6YC
9UfBekq5atg4JjcVIFES+tVSU8FA/BtovisowfYXAz6dCsIKLAdKEmyi4pqcFeDb1KXnggsXKMyh
cBr0VmDAkRWwEqVD0R3eWwHnidkntCAsbkx2Kjgz5DepDWjei0YAKTwjDyPIJYa5MDUj6LQIEeTK
LQhrJqi8TBtkzf46nArsID0oiZhxf03NChDaUtiRM4IL/IrWQop/LxoBBpEZpRlxeJjc04M0k3x6
U5sB+4BG0RjmwMEUcIim99yK+uScIStAEBNLvXyiA9AnMLzsUSFM8cMYiccHrAfq5se5clrO0CN6
kzQC+yIdh6IMzKn46VbggD0SqCTKxP3yn96pGb5B2bBAd2eWYPkBBfCiA6CdUzCwgSUZvjA5P6Dh
ufpX0+MefpFB+XnugKZVExJV0xuCowNH4MLFBDQBlMuP3MK0VgKcz5rsjmiaBD8gFTgx9DP+wB/Q
SktvLw4BEMPUdgPqUjYvTc4f6jOEScAAPmaIMOjII1gzMM8qaK/hNNXvvhMKDrkxt49Yf38twCCm
ghQknWj2HuHACp4Ql1dVyE6Hz6dnBQ9vJTkXDHDp8KeBYxzWwsHJ2dM4VEIxpLsCUck1ud2BFSGk
CeRWBPkDONk8IGr9XDg4NDo4BAdtBcCW/TU5K1CzFtBEOStYM5g/SZk9ORQ+9Qu2NwMzDNkB7Jn7
a3JW0E2clqwVDLwj4BkOHcPLHntH9uGZ4BzUhjTuhNyiDp5MNkQwHUIA6CsIFF9+fJVoGkIM/TF/
0p/Sp2QFlUhOchKIaJm8Kgth/PIdm6MCvG/fS0y9/53Q03PEe8bV+b+WmAiQ6C8BLmod7IkcFAG8
A7aEwXJ/TS8+ggpUdk8kMiArRBTsDGeBgygZMlObBiwDZNV+mk3p7fcKQ3LbgEmeGDcPNrl/yTzl
022ALXLGoZwzhCAR5acm9Pw6OT3ZXBGz3+Xde5yV++c/OB5QUmFiIC0hyrDimlxgaAB171fm74fH
hkUhlZqSSovJ/joIiSi0wock0NU/MmpTmwsAQyX3AVM8JfxOdHr2VjhwBZ4p+JwgCht87oSWAgoh
w/qUmATkhjWEQ6mo9FP9YCk47szGMrDxDp9PbztEc016KUBeTXaM7ryXsybgTgzO0tRaftRgp7YU
iAokl4IhGLdBHXwvoR6ERi7FFMi7RXtNv1Qm5xZFW0ofrf7+iiA8ZuMXueSXswaaihlMFg0NT5Pb
HIEJSD8/pQQKZggT96AKMa2eBgesBdIJYiFMtchMs9CzLt/fCJBBmZEuoLG1v8ZWYC04OARqmFPN
JhPACdYAqUARPB4tVyb5gsEKB7sDypG4BATfnSGG6I/mE9ojsYIne1Q0DWTISDvAwtD7vcMzkyi+
gdUivdR/3jviSVmB3kDZucChQcctaPBe7K8DK6DTNtMoMxNPTm8WCCih5PNTYoV9iCU/FNEOa4yc
GS3aXxF1HQAXk4uUSB5p/av5/d2RQ4NliO7GR49wcHR0wGHB9UHr9jBLphcjEML0r+b3rUC92fWA
nQw74B55+HSPpOKKdoErsDnfo+ppxYukPp/x5/zPeyRVJs7GnBBfhqMRJZBH1dg+1MEMU4uXhFyz
bE7dIJuski0kMfGiX3TFXKHcClq1nwuTWxGUBPT+pn5/RYhIgYQau+CwRx5EjXusrkOVCbLlyc0C
yzVl/aJIqu9FNmCE3l8HfrGvKQg48IBanNweSWVBGqVLUh3IPsItJNBfsgJrAYUkOscg0XqMIf5b
v/hfhFPf22HmYRQ/7BthomX5Ur/Mz77w2ALy/POh/eP1w99/iT6X0RcFV3n/2z/6ZP41gmjsM6hP
PnzMqO5/Z/jz4QGf//Totx6f6vE/z6NlsUB6oN1/0A63eb1IaKf5v3jxdZEsRv0p+86MH3fy91+j
+3wSI/2Hgcv1wbiiOCk9bhF1WToeeN9HID/wepGWi/LxFsVrhMaSRSg78nwRR9+yIo1Gd91jW6XH
zuKsWDxkj3cp7rqHSsqPjFzzfRXd19Vo8D0SUXbw42W82C2K5dOR+54Y6ZGHjqtX2bdXMMDVydex
2XsUneyvINdRRA+j98neLg5QsiOfLbMiGN/yAPqSHfkci0fR4x3up7ex5x+THfj1wyIcTcABnyU9
bhxHaRaNV2TfKCI9dPoQLQ68SN+WJz1ythtPix6lJDvs5XPf1HcISA/MAPX9uh3Ni74nSXboNxlS
Q8/M3OOVZMe+WkTpyHsM2Bf5cWnlXqQPT81BOlsUeeWHLsvFPf3py6oazWkYqUS5Wnr86D6MgsW4
37YvhcoPzV5QZtVoZuucjP6Aw7uKylL8y/ORb6INSKSV5e+8hEOxOBz6j9w4YqcHPmQoLsje9PXy
a7E4iJ4A34m8vfzQ28V43xqSwPID716dL5K8DKPxtj6kV//E+BfLolyOPNWA+/sTg18tm+h+tI0x
+J/Y0a+Xu1efs2L9+PL254MewSt931lRha/miyJjpxwvzj6R92d+4HixPlz7PchMdvi3YTS2eN/o
IT3sOiYiGZ9qhi4q6aGLZXBIabCHG8oOfLNM0xI9s8XBMQG+TZGLlB3+Nswelq9el8/2tj7tLTv8
+6z+yUQc8md/5geeT0QxPBUn2eHvsP6yLJejkGJA0MiP3YxPlUYPR5Ad90O1CB+fXPiUIUcnO+wv
ZLyfMHz8TkrgRam1HqAie9P/LNh30gAFsJFF+qyd9OD/SSdO0i6/ZJSWHfvnHPe/HPmlTNN3kN/z
/NMjO8pLfzZOrolv3MfLRfGvfwMAAP//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strDim>
      <cx:numDim type="val">
        <cx:f>_xlchart.v5.13</cx:f>
      </cx:numDim>
    </cx:data>
  </cx:chartData>
  <cx:chart>
    <cx:plotArea>
      <cx:plotAreaRegion>
        <cx:plotSurface>
          <cx:spPr>
            <a:noFill/>
          </cx:spPr>
        </cx:plotSurface>
        <cx:series layoutId="waterfall" uniqueId="{F3BEA245-1C81-4EE8-8AFC-90C97F54C219}">
          <cx:tx>
            <cx:txData>
              <cx:f>_xlchart.v5.12</cx:f>
              <cx:v>Profit</cx:v>
            </cx:txData>
          </cx:tx>
          <cx:spPr>
            <a:solidFill>
              <a:schemeClr val="accent6">
                <a:lumMod val="40000"/>
                <a:lumOff val="60000"/>
              </a:schemeClr>
            </a:solidFill>
          </cx:spPr>
          <cx:dataPt idx="0">
            <cx:spPr>
              <a:solidFill>
                <a:srgbClr val="70AD47">
                  <a:lumMod val="40000"/>
                  <a:lumOff val="60000"/>
                </a:srgbClr>
              </a:solidFill>
            </cx:spPr>
          </cx:dataPt>
          <cx:dataLabels pos="outEnd">
            <cx:txPr>
              <a:bodyPr spcFirstLastPara="1" vertOverflow="ellipsis" horzOverflow="overflow" wrap="square" lIns="0" tIns="0" rIns="0" bIns="0" anchor="ctr" anchorCtr="1"/>
              <a:lstStyle/>
              <a:p>
                <a:pPr algn="ctr" rtl="0">
                  <a:defRPr sz="1050" b="1">
                    <a:solidFill>
                      <a:schemeClr val="bg2"/>
                    </a:solidFill>
                  </a:defRPr>
                </a:pPr>
                <a:endParaRPr lang="en-US" sz="105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2"/>
                </a:solidFill>
              </a:defRPr>
            </a:pPr>
            <a:endParaRPr lang="en-US" sz="105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fmtOvrs>
    <cx:fmtOvr idx="2">
      <cx:spPr>
        <a:solidFill>
          <a:srgbClr val="00B050"/>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012975D-0384-4B76-AE6C-199A203730B4}">
          <cx:tx>
            <cx:txData>
              <cx:f>_xlchart.v5.9</cx:f>
              <cx:v>Sales</cx:v>
            </cx:txData>
          </cx:tx>
          <cx:spPr>
            <a:noFill/>
            <a:ln>
              <a:noFill/>
            </a:ln>
          </cx:spPr>
          <cx:dataId val="0"/>
          <cx:layoutPr>
            <cx:geography cultureLanguage="en-US" cultureRegion="IN" attribution="Powered by Bing">
              <cx:geoCache provider="{E9337A44-BEBE-4D9F-B70C-5C5E7DAFC167}">
                <cx:binary>7H1pb9vI1uZfCfJ56K6NxaqL2y/QpCTvjp04TtJfCMVxuLO4b79+HtlyYvOqO75oDwbCjLqRxJaK
PKzn7OfU0b9vh3/dpnfr6s2QpXn9r9vh97dh0xT/+u23+ja8y9b1QRbdVqY235uDW5P9Zr5/j27v
fvtWrfsoD35jhIrfbsN11dwNb//n37hacGfOzO26iUx+1d5V4/u7uk2b+m/e2/nWm/W3LMoXUd1U
0W1Df3/7LknXocnWb9/c5U3UjNdjcff722efevvmt/m1/uO+b1KQ1rTfsJbbB7biQkibPLzo2zep
yYPt25Z2DmyiOCGOox9ej/e+WGdY/xKK7ulZf/tW3dU1Hun+76crn9GPN07fvrk1bd5s9i3AFv7+
9mMeNXff3nxo1s1d/fZNVBvv4QOe2TzExw/3T/3b853/n3/PfoF9mP3mCTjzTfvVW/+BzR/p+uv6
VaFhB46UgjHmPMdEyQMlCOeMsJ2YvICS3ZD8WDhD5I+zvUTkUXDemO9vPJO22dfoNSVHHWgiHEW5
eA6P4xwQKpmWXD3Ag/cfxPVBZP5bsnZjtfsqM+AW3l4C90cVTSZ/TazEAdOcMUXFAyQziaKUHkDU
bC1tea8GoQWfQvYCgnaj9GPhDJg//txLYLx1Gn03Vf6qcuQcMFtIqaneaYEo1QeSOsyhgu6yQC+j
aTc8T9fOEPL+2EuELu669bfXlBx9wG0phM3Jw+ar58qOUnkgbZsrR6ldkvNrenYj87huhsrFzV6i
cr6O8rtHlfLPnTZhH3BIDECxd6ozqQ8YlVQQZ6vuZhbol+TsxmS7bAbJ+XIvIfmjStZ5vYY3+Wqu
tDiAwVeE0y0qM1HR7EBwTW3bfpAUYj/e+8EveAlFu4H5uXKGzR/v9xKbi7v+zcldVd+Njzv0CjJD
DijXRNucPpgZ9lyROeJAOspGLPcgUnomMy+jaTc+T9fOELo42UuE4E6bav3NvB4+HO60VrZNBNvt
BhBEqnC3ueSPN30Qm5eQshuWnytnoHjv9hKUm6gKotf2zWzKlOZyG/3PVJqjDiQ0nq3J9v0ZNi+h
aDc2P1fOsLnZT7/sPKrrzf9FET2y7z/XaRwZAkbgem0NjtbPdZqC52xLBpHaypR8vPeD6LyQqN0I
PVs8A+n8w14K0ClcgfY2eUWrw5E+Yw5T0t6mamYCpOwDphzH4RQpts1r5hO8hKLd8PxcOcPm9Mte
YuOZPL+7baLbtnlk4n8uQIIe2I5Nbc636U/E/U+znw4EjCukDdgMlxdSsxuaZ4tn6HjXe4nO4i5d
9+vq7vWg4fqAQLVJ9hjjzHSbYx8IqaTgdJtlmyH0Eop2w/Nz5QybxXIvsflg2iZ8460rk0avmlTj
SIByLRjdetQw/k+FRxHEQ4IoJNceXOqZ9Xk5Xbtxmq+fofXB20u0VnCso9fM4DB1YGvbpmJrYchM
xymEpcrhgm2qPJvXzId7AUG78fmxcAbMaj+rCYd3Bu71a6bW2IEUMC5Cb+VnDgw/EEJwByK0E5gX
ELQbmB8LZ8Ac/rGXEvNpNKiSBq9negRDKKolk3+RyKEEXh0ESsBpeNBsj/d+cKtfQNBuYH4snAHz
aT9dtjPTRnW0flWbQw60grhI+ZimeW5zNIXNoQqVni0ysyzOi0jaDc6TpTN4zvZTbo6/oZfgkXNf
wZcWByh4Eoc9lmlmoQ6lyLDZmjvIFzze9UFefknIbkC2y2ZgHC/2Uokdp3DOTFQ/7swr4IGEJ7BA
wmxbBJg50EgOUKEkt39kDx7vvUXlBRT9BTA/Vs6x2U/Lf2z6VzT7sC6oy0jbEeKHWX/qNmuOjhto
OEq278/c5l9R8xeY3D/DHI89VVz5t1e2KvoA1Wct1GNlZh7JSGRpKFKcaLm5f80V2K8J+gtUHhfO
gbnYSyV2+toVNYXQRDhMO87DvtOZtVcwOYSi5PazDvq0bePX9OyG5XHdDJXTD3uByu3f9s49rXY+
++R/2ziooaY4tBjfYjOTGY38zcb4IEHw4CPPPLFZS99fk7UbotnyZ0+yH/2Cm6Lg+d0Q3b6iD8bF
AdIxHK0yD21Mm1j+qW2hRB5QtHNqZGWeW/uXUbMbi6drZyJzcb4XIvOMavTZnq+rMV3n3x736J97
Y5vyJioBUFTPEXHkgUMomtMexQSIPVVhL6FkNyo/Vz57OjzcfnrIN3dVZvLmcXv+OSRCwBGzGf6b
SQmy/hLRv5YQlPvXzNy/gJLdkPxYOEPk5npPpaSu17dhW981Tf2KuLADtPsh7+VsE5Izq++gV5PA
9qDn7PGm23Lm+oX07Ebn/PnyGUbn++krf1rXIZJjjckf9+oVBMc5EJTC9qtt1X/eTcsI8mPIbRLx
kNmc2ZqX0bQbpKdrZwh92k+E3lV3wauig7IMVyiNcfmgvWYWh96jg6oMn8Hya0J2Q/K4bgbHu/3s
PTuPbsMoWL+muKAvEMpM46jAAyCzxBh6AKDpNGRpd53sJRTtRubnyhk258d7aXA2juYXUyWvqMqQ
6ueaic1hmvvX3BWwD9A/Q2w00z5gN0vGvISi3dj8XDnD5uLLXmJzHqE/ozbN+hXBkWhz1ihcosXs
/gWF9TSa0eKAalQtcbDj8aZbR+AltOyG5cljzHA538+czKZNy7RV9LhD/9z8I5RBPyBSZVvrTmad
tJs+Z3Q0OZRt9dnMfX4JRX8FzuOzzLHZz4bNc8Qzr1oeEzh6hl4mqlE03qXOKEFHoEBLp9wcWnsW
Z/6alL/A5HHhHJL9jGk+RfWtyevode0/smBoPJfbmuTMIUMhxuEMLRp6dwPGi0jaDc6TpTN4Pu2r
B/C1WtfJaxoZtADibBl3nG3KbK7N9AEKzshBPxqhmTa7uPs1RbvB+blyhs3Fci89gI1Hc7TOCgSc
r9kIKPiBVHDA9GOP5txF2/Rwok8QZzsedN7MGXgxWX+F0rOnmkN1tJdQXd8Nr3ryiaIXkyuBoPIB
grmjhkOE8LBRxvnZBf3U+PySnN3QbJfNILn+vJeQvAujVywECIIUDXqUtLP72Caa/vAOR9vfz+rN
U0R+Rc1uQB5WzfB4t58icmGq/zNdszjGxLHzPw7UzpJnDtoyFM7TSrm1R/OI88V07cZo/lwztC68
vZSeh6darJPXDUCR6IRiQ7FsWwiYeW7QdlB8m8EC20gH7z+VopdS9XdIPT7THKfFXuJ0eZfn9Zh2
61c9pgZtpzQmCGzTBGTe4oyJHIortWkj+JGBe4rTS6najdPz1TOcLv/YS5w+3J8ZeOS9h73655kD
VNwERyoN/toDDjPdt5EnxglyPnIWnr6Unt0IPV89Q+jDfkrS+xCjj94c169bpsaBKMkUgtHtoRo9
y1Wj9mZTTHrYzEq5f8EZfypJL6VqN07PV89wer+fEes1NB7mXt3dPW7UPxcjzOxSAp402Y7cmCfg
MB+KC472dRwOvX/BHX8K0otI2o3Qk6UzeK73Mz36sVmHj7vzCsgg0EHlGtHo9jzhLJlwP2fIQXs6
kzO37ld07IbjYdUMiY97mnm7q5s3P499v5bNQbYaM9RQq0aTzf1rZnNwSk0i+4OWqG3sOtNon15K
1m6EZstnUH26+b/jHfz1GLwfswIX62a9vB8y+GQS3t+/e78DGH04W7rVPTul6wHl42+/v8W8GgY9
9WN44eYiz7TWY1Pmfyy5W9fN728tVINgtRwH4wptITRc8rdveoCHtyhBz7WNwRJyk6PYDDN6+ybf
xFG/vxXk7RvURzb/5BLHfuDrK8K4VHBB6I9hjpcmHVGk//H425/f5G12aaK8qUG/gEQXD5/bPI+N
8BoJXQysoBLhHAQedypu1+/RjbH5+P8q/UalcTDI04wVinpMOrRfSNqPfem1tVU0peuwyW97N8m4
8S9MPlLbq2xiVXoxNVzQD6kpiZWd1LXk1bC0pqES/pHyWyq9lnd27TplOhUXSYijss4qq7pM9BcN
SaJwcEfm9MITtSWbYNXUaSbPOlHWt0nQXzUicnyPMsvxRCidVYrq57iqy2BRsGn8YKlpomdTE0aF
V2qak9JlmsXTIaNVTc7ygaa2F9ekslynwtiDo7RUbXkZW37yoSp9/aVOJx56VV221KuqLi5OZV6F
/tKM+rOFAwsGtxjltBx0yqLDAn577vIxz5bcROpdUubyS+k4/cLSpv8z6kR8OdmNszLtaHtRFVaN
G3dsaFzDQ0u5jbGKw2TK0uO4TcM/ZW2Xn1nNmXGpifSt0eo2HcYLRao4crskG4/xh3/etZK/i+yI
HGnt0GUTc+0NnGT4DNflVRvnYe+RcSSLpg+6yBWFozPXtKZyU+HL0e2p3R3l1pRdtrStb4Yw849Z
NfaH0+SMV7pm44ml47Jyx4gNluv7VnQUpnH0DfxgX8VJ1/FlZ5j1LsxydTjYsjqqzUDPer/Jr8PJ
iQ4n1ZpLMwnH64YgNJ5QDTsXdsc+WSathStLxt8ZEbQLXaTGyzBp4LiL6HSaNvbYLaJWtEvK8nZp
hR1ze8sfVrzn01Eq4sF4o19Of1pjVqxUlFqHZVROxyJk0y3JmHMc1rT4MJHRv2itEuNOraDNDsVk
je+GdpIdpauhEw2Tifv4d5Mw0YXnls2KovUikjlR6ZadFnl1Ehd10OcnmV/3qVk4jV/GesUq672y
qOqJ2/Vp3U9LEvqU3D6d9vlMNG9NMVZREG5Hrf748X+uTYb/78d//vzlZlLrz5/QLPEw4vVvP4Wz
k5sacz3/0Eaj/rjWz0GjGy32Y+roTC8+DIX9C6X5t2++TKMiyIL3/tcK9dkYgp9a9WHZVqnC33dw
qItKNORJvhmE8EOpOhzDR2ykD3GiS+BwhIS+fVSq9+oWR1txPB9E4B8/lCxCdY1YHTNnbRsVYhzW
+2+ULM7DPleym5PL6N8gDHodmp+wmZK12Yg+ThN1R5hpSxcsjNJlOOXas5vm8yiTr4p0sVuYqVnm
7aC9JJa1OwxjcqJoUnikUdeqU8mJlTbJ+dCmZ50S0KqWvGBlxd2UWLnrxJ32xlYMrmrzaSV4RhZl
UHA3VKVeFdqKPC1b7TmaXRV+RxZg4tyNhUqWtHQGN6C4pxWQzotpjnuSkizipP7cpfq6tSPjloVh
nrTjr9IqyAKKunYTOnWe6ZzquOiqz1SFhTfZHXfjybaWme/cWD15H3P6tatwe2kXn1ODyY1Bw93B
OJEHD/WKhqp2WY7nkcXQLElVfpY01m5TOTl0AR4Plop5Q5aTRWc5x1WljoO8aZZ+ja3ptL8Mmoy7
U5x8Z4k1uFJiK42q6gUpcdG0wxaIJPiIR8A2EHWcoRVh4UPdux0BDV0hrGXos9ptQ2aOYlEVK5MG
6UKWEu8m4qpXbbPcrIyFr9xIt7E7MZm7wYgtKFLeLO2GTleBSa80kkrLtMYt02CyT21Rgvyes2Vb
giBeyGRBpuBjUuvB9Z1WLbTJv495aY5KXjHP9sdk0ScjC1ydBrd+alHsg75GSalZ8jwtvJrEsRdm
MQBulHIN6ZhXxbq+9pWfnJVa+l5hpdOqmMh01CvsHq9x0952jhW1ru+ZJCpHtRhhZBeFAz6gI7/K
OhV5FdHXvaKdxxL8kRH7qotAVBAn4pjD2q9o3NYLE2TDiaMbtuyKDRc1+Czaxi6imiaL0tRs6XRh
7ElfDtgmMFabZoWX2fYF+Pn7oBPu4lysctM++oq8P7Cf8FPs24PbUStf9I2qPaczWJNhl6De1YI5
xXROylrDWFef7/HOApW7XQq2ano8bxCCZRxdAfqyDN1WqvSE0OA7hBxcLfFZFYI7lQNWMRtZCMpm
/JiG+FGq+CunIASSp9yuSKKLFtuFXrnrcQLyfQk5gZn3T3qVTeehA+nQTv3ZSXBB6QBh1YKZFKTx
fjPyAkLRW/hokWRfM9OzpU+c8iRltb0UPpg2TWr/ZMw1fZ/VceGxoo/dvho7jzdFsZoyxpZVYsgi
qwS2lHSgIQjrU1Vbw2EgGT3jpR95ZTOxZeJAKMeen0V9nLt5a8BlOd4c+jw5VwyCCleBLFQXpstk
DNIlgZyQtIuuutC+uBcvHk/TEaEtWw4iVYvWqAHuQ2xckgFuEerkJAhJfjgQniw7uFmLLlHGu8fW
yvD4lp+fyc7fqBCwQF6U2uM99uaeyycnmVamqPRhHYhkOWapXkkepoveAjvfM8CGwyHiV5GY8kM+
Qo3pDvItJj0d3cPctD2HHICNhoQ1yy6m/rqIbOvIDvGok4V75S21jnzNob3s6Gs04h89Tb4HCeiD
/wu9YkGaM95oj+XUPyFVm585ERku7ME+VH381Qqi0bWcPj/zE5YsUwcS0U7EOgpsyKmZbHo2OqFe
ORJMlmc8P7NqjbvnUF9OnOHMGZQDnXI3GsShDtPaJdaAi9G+g3vLpec0hC+qCu5wyerquJe1Wjh5
pxZDlJEjYmy+tNIASjGgUG49oLOcRB/6LbsK0Xt2ONF8PCwaKJNCdJ1nl3hsvwMJfUshRU5hjjIF
DZY5KX/QTUwPbHkvtF0kO88KrGtcO7y0K7BEZYsrNsbjofThnNqN2ZidHsxUDsWqlvCpE5OSRViS
/GyQYrhoneS7Fja2ZoQE3O+11HaySDJcsqXAVeQyWYqhqRcWakdwP23EDqnlXzI6ZQtpyvRQ+eX3
0sGvszZeQugLN4igT4SVRitaVbeKWPYyt2jgmdK5yYwwy8QKL62+vXBME7u8V8HJGA1B7FppndKF
bEeyZElviJsPlmwXUzr9mdhp1rkYpCjkEgf1a8udpir+ymIzLGgRa7jnhF3bQZIuatUX8fkY1O1J
1BNAyIkf+K4fUDilMSljNzRRcxkGQvqBK2kaOKuqHrrYG5OGLIdRV/VyEmFBPVmW1knht2urMeZb
rbtbERHTugEfku+q5NYkoSWmqfag/vujJq/MSmfJoAu3skruFXEFmY9FZy0CmKIFo8o/172ZrFXK
876+SFionONcizo7asapsT6Pgei8sA269MwPNW/cqkoRdZVjUkYXdifZuAxY7lvv8xbuQ+hIJGV+
uGI7wkd4SE+Dx/uJLCipcykdRK0oMT0PHlNtsUmYqj1yonE8rKbwe5TAuPBcXbeV4WArSJ2IwOl/
f99Z0PpwX5waJ0wqsjmA8fy+ehRs1E3RHtH+XtlBBnmUfMt7C35+kXz/+7uhd+Y/n9KRmJaOoQEE
9Zvnd5v6wBLRlLdH6QgG2XgCOvGtZWDV5OG5tomM7YY+xOdP3fCnXvn/k0EAw/w/ZDt+sN5/pFUu
d1TkNvmL7cLHOACzG/TmDDTyCPcOPVI12+QKEmjoM8CMJ7Y5M4XxqmDVn3HA/TEq+OUc/Tv3h98e
ky1oeqP2JuexKa7irIj4b+IAJjec8iTZAr7FqBz0nCIScDCTGpd7lmxJM15PWUHGI9vJk3HRIvKn
Czvt+QXzB6OXSF9QDscnqrJV38hSuzAV1bFQhpLVVFY9nD94+9or6ya1F6G2peXWCSLrSt8WXeO/
66UcT7ORkoWI2oG6U6Zs6mZWXS9jOorFJFNWuBavqbV0prFoXIZgFg5HHE6HFmXmpqrH6mSMy/CC
4vsdlg401kefWRyphdQJl5UmRbzE13+UH4KkGvIjUupSLehAnPUUc5l7CTUh/DCc/OhdUuhkkbWD
v2jD/ChypujOojS47ScrOh+w5rM9mhiJASTOzsIs9WMXrhhpXaRC69Rt7YAtjdXbl1oF6SkyHvG7
yITNedfX1iH148nziS9S1zTdsFS9n6xiJ4hhHbEp3jD0rWtV8ADTe19SFz5C+NTmH1WFbaawr7gF
C8lJLoN2mTtSHDFWBkumsfMiEvSkn3R22SAZtGrklF2RKTWXcauqd6GP4gciiCQ/sR1WeLGafC/p
Q2eFHBRpvEpl57lDA7IcHdmHbpUUU+zlNvlEHac5a434XNtB84HWNbIqqvJ1umBWHBRuBlV9mFct
vxnShK3ilqvDrAjiwesm3z8XJokWIyeJh3OI07ltd/V7RxoVL6X07ROOkOs7smn5UmT0vdNdZjrN
F3UvykMRkEvRtpHxasP4BbXq9gsdi+BjlfHhXVfHtqczubRq1Xh2liBrFjbZIc+H9ESnlX+mizi/
skkjzhPBPkW9kAt4qclihA1e5WXgfxhbu1xKy86OepJ5xNDGS5I4fu+3JXnXWrWz8AfRHwfSHCYx
V0vkAXuYL2IW/oTpSa7ujH8Ua99etTKDt9H3t9TX1soI4Rs3bFL6HkweuPUwlMf1RDN3SjVfolOl
XySciYXM7SsDbvOQCTg1xA/dTJVyYYX15ymLbHcaHGsVoibl2qMClXVoe0ELe09bGp2kXWh9RtN4
cFykYfneTovifESJ8cRRdbmIrXBcVnTovFRU4QXvSvAN2LZ3Bzmyw2IMfbfNw2gRE3j5XiFbe6mo
Pbwf+8Z2uyASJjiUIhsD+lH56RCtak17Xrg2nQQcl7gPg1C97+WQysIbLa3aD4wldv/BrnHSULh2
mYT0hgrwwpLYcXQqK+JcNSr0w0+DmLLGbWmc8lWujRW5qYxG3L+LLrQa2SfNC7hIaUyrzqt8HlZL
QY1lfx40z+Pj3rCwcFMzxXiamEwiP6yMVXUfuigS/YcmidqNqxZYMb9IOJIVX5KkqaZ8MXVJ7kxu
aCNEHwupp0VXswGarY2C4EtGoyD14pBGwMcyGdizN/DXhnGiQejSaMDjq350gkUa50otS3joSXA0
Nkp8aU3eN7dwgWkiv2CPdNu5aduYk6jJOaLF3E8ajr+knxzHcJ+RAwlJ2/jXedLK0SMlao8eayrm
Q7DogG5WmJ//b6l/UQBBgo3+bQHkoZtoPsfx3lY/LH201ZiMubGsGO4DBckwAfinrcaMJnwzAA4H
oFwBm8vhdm5tNaoftoIt3sxAQUPTfYHy0VZz1Js3czYZ1zbmo6N88pi1fOZ4ofSz/flpYcTZjHt6
ZqtxpIcha+fANUFrNXfgnzwtjDjJUGZVWsdHA0SscKlOQmcx1UHZL1hX6WHZdAUxLvzTUB77DK74
cc5yrTw51W3usV7GyGNPQ5YsjW2C8shKDe0rt+jyjLgk5DW+VstWZ6MfiuPCNPTC2Kk4bkRLGcoi
cfklLSTfJMr91O3j1ErdJB16N5u0OtOhb77ktSq+FGTyK8TEGOrs9jlVZzRkYp1XHb3IdGblyK8G
UrqtYao4ZLDg1bJOrM0S7mcZYr5ovGRlo29aTnFjxJ1QHk2thvfBYOubLKLD+ypm/NhPssx3eTE4
1TsEFYk5MXZl1IlEMuRbjQEo12meJYFLw9zyaB6kkVeIcbgc04G3XtJqPEahRSWR/wkqZBw4vcbh
HXvtsGG4NMZqj3gX8o9Tr4bLnBuUGTgxSAtmNb0IWInnL5zAv4klBjt5ZRkVCLx1XNeHhZ7qb3EV
YQdyYdh1VKfFF+4jc+IOvMLHxEDNaWZsez0GWOe2AQiwaQ9q+xR3Izxg17EPpwYFKxlOrtQDnlok
uKdKePEljQmeXaf21LltT/iFFFF2mocO7EBixWeq86lb9dFwHvtRd8yNTo7zyMEax9rspxz8OHCz
IbPkAnyN3zwAmhL4UIsg8vUNazcId2M7XALSuv4sRzMOZ33hj3SBvEecLUidJtGVlTE8ghljXKWA
xYpcVafp5Nlpi33pYws0hoOV+m4/Csv2HMsJosOyyVAGQkYqJJ/gEQm+SrPJMqhoTN9Dv8VOkC7X
N2Pav2+m2l6NeSiFl/qRfzOxOr5yOqGFmw6l5RU0Y9c5LPKXIew3XJuB0ZNBtP4K3gSuNPkMfzoh
KkmgBEyEzMdwGcoePztNB25gVQ1kEbA6fKlHmx8jd9+K8xSuUekVQQ3ms1gaLvxuY5ecvmi+4UtE
+mBJmoJehH0JIXT0AIBNgSDRVTqopZvERT6e5LFOIi/RaZqhbmWD31Bb0memgH9/5MQ+P7ZQluOb
rBnojqY2mtws8Yf3nAS5j3Qtzg64Pm3rbwOclWCZT3DL4DaCT0Y9FF/aDUSKN/w4s9viC9ILuFhT
kugQozX00hF5dDh2nUaahhZfqiL2b+5ZOLIc7G9Sm1OzEfZ4w6S+7Ib3PW+xJT0LxsshgChkEzOn
IozzZMUwNe0GLevYuMYUHDmCVIFhWoeY0zSX+PW9SLRpER3C3mPzxrAF2ASKI6JR+WVyquqotIss
RKZE0mvRG//GiklnuUUdh8aNyyDz0sqBcErUPZcTU9FhGtp95/ZRhschkTiO6gGAlqiyQR4IAYNZ
HEJeJx32x68Eve5Yg6cmEzQICtz82AmNPutNqs+mUgLCJhpxBVPQeHJTS1XKa5065Jdx2QXOwkLM
AX0aTHpB0sI5knZFViSN9ZldDtYC2USrQsUgwfPyoQr61VSPbbiJliBhrMpA0MShsTJm+vD9WA/F
eRC3ehmNZYSMImQ50VDPKk8svcwossaukJk4ThKk3+IGKoMQn143dtFiBzMxvC/A6BFCo6T8khC/
PNK0Dg79JmTXDgfPyyTt/ZUK42r6UONQlTgaWqhIDnf0bEgScJSlGYBK4Xlc+2SaipPAOPaAJH6W
hqgvxtEh3KzosBUsmbyuB0pp5It1HTGoZuqP4ClEGGBwFKABa1Wn9pr0GhI+5JRel+1Ir2N77MdF
Avc9dzNiwC+0bvTS5ODSXneQiEyW9AKFD3qdZRT0xAgk/GWnN5zj0NSMJyKucHkW+PW3IDHRYRTa
4G4E0tebiX03VWTT+FQUbXXUUoeUq3ueF0xgEWnwzB4rN/zfIn1y0UadvkG7v4PnJBu11/W0bK66
0k6GFYlq6LeqbtQiDfmGH/VYK68olb6x+AQgH1RaXNMoQ2WiByvZvqra4xjet4UKreirZUEteikk
pCtNEx17bY/t5emwupc4lDHETZ83A/WG0q7C1b1mNSak8rBHHeyGRjzPb/ogGJNPds+hJ1AjB6G0
66NDETb2Wqe9XsZtmaEw1TJPBfm3PBz0cVWgruKqkmyMsx9AA+t0ohf9ZEORpfAfWk8ZVVB3CMOc
hu/YGI5HUD886xc0aOFCuGjdMMgSmkmfZnndhMjZ+kOALYl0ejXF6V1MIqSdvbSxghuY0uoob+wM
EOUEUpMgmr8wkMlqEULFGNfqmR17vKzkN5NnNyag1Yn2h5b07qj6AX4Ir65RkTw2emOIapmn19EY
FKewMeqS5g7xIbsdX1UlYvuS0uYC40zMKb4jNPA6FYQfI6e0U3fM/T9LlHssZsqzGl9d41WN4xEn
hgy4bUYzC7nMZjyuw7Y4dWJdZf4lCYXxtG4+5WW7Koq6XFn47o5LJK7dOHPe+wxDaz+NMi0s2AmT
Sf+YUpNBq6L1YfOdUouJk5YtClJkCyR0ptxz6sZG/rUUsYc6ZHZEaYkIIhKF8iyR8FWSsw4VoGha
kXboT+w4TBIP6fyxQ3GxCMfVKMfUOdJgy8pDthcBBEM6/xQNLNM7NTTOSR1rmLloKI+iAW0vbtbT
j4J25twiMn8XTYk6cZgP7qWbWmWozDJQcREixTEwN06c9rQaOnLu8IBwt7bsYZ0KE38cneyjiNEB
c5aWtbhCDJcvrabulScm1NRUx7vvyLjor6H63+yd23aduNatX2W/AK2JM1xuYJ7t6UMcx8kNzXEq
IHQAgUBIT787Wav+SrnqT+11v9KqEseeMzBBSGP08fUhzYvJ5EHhMMh2Kk5plY123Fuvy49kUUtl
Vy12IhvWtoyijhVzOHW32dh29hbXK/nW6Uzu3WxqrOOU7BpqPuZ5N+wZTcdDWpsvqNKUMe3Sr41a
7WMbW1n5XAX7kKVdEeh4fJgILmuSy2QXr2J96+bgyetSJMhmmm4z2roH4YC39Oks9r31okOdL+nN
kNNo16jpSeWz1xVjgshoNwnV32pXY4piAvEJakK7BnHDeRajf4awhQJO3k8nls/RTR86UuKiyd3C
VPxhTfq+WJXKdl7uWNFhxgImI9h9pLoqRdTpOebfYRGwCPkWuW9QfjvxMbQow4ZlKEN5DLxpPGTb
ChHaYanWJp+PMcMNm6j1Pk/1ipQedalb18UPMxVBpaUkj2zsspvecv0xWAPvBtgJV4WXpXifQez6
VaMejrgkCNxZr1IdOqr7lw7hO8K7WYC/6UTAnoKxzo6pCb0rSRQpsfKmFcui/ZzGdt/1TJwMtrJ9
9Zh4WT0FFcpPuSiXcZz2XophU9gUtAkk/vlAataWccZUicm/qVzMsRCBLTktMv42oC6xC7RvSn8g
fJut/JPtxvC1Hsmgqrqf1hdExDtE1yMiQUpkZRlhO62i5KlWmFEw849iR3ufFh4N0iOZ1vAgWm4r
gEEWN4375qadvdQvhnDu8hkTSTbi2umYPC6GcX/XxHy0G+Tl1u6R1v46F34nIn5M3bQ03zD5N/u2
C1TlMn+oam9B+ahpazcWfRPWB520HiamkSbHjM3m2WNTkGHZq4OkoLPfVuOgkYG0aofSWw/bPp4L
GmrzPKDIe3KJbYt8tGzvnHa7uSX4a5fSfRJw8tE0a4YhHqKQ5J1RMUTgh4lUALdCF83mplHi2i56
+uS1+XwRY3abMDmVWLzqD2IOyEtupmQsZuQu+syUsvTTlAwzOQmW5PrsKd8F8xGzVr4HZTcrA43V
Q+TUIHGr72qdg6Eblh5pCOiD7HOtOCb1uuvMgFKjsSSvIf6MLjykXYcKYxnwyCNFM3nENGUTkzn8
nLUCq24wdzYpM5qFzR6V6FhcFBnxfehvzq9ILHSG0RPk4y6eEYO2Y4toCyUjBCLJEmFtomrg9kx8
BzkqMP4TYlFeCmUQlueonxY/afN/kzy/LwshdY6R2AdIoGFaRs/+P6fOc1tzOmjaHeseymEl+j5c
P7nIzdNLZJ1T+0jkiEZ6GXOWFIZh8f31CWxq/vvkHUjj1pYDaCPO4p3QbtrE712gm2OMon5T1HJq
aDXnfh1sumfbINishwMNadtc9FA7uRuSqb4CLPGfMjL7V8isiCp/fVZ/c1nQ8wgGYYTtCXTE7aR/
Qi1lONdQxqNmo/EQpK9Y/Xcr7RGTAmPhpaYBIp9ZOARH3tIMn399dP990QwXY2u5tP2PEBz7Lr47
vE3ZLBeHa2I5UqHOV3bAiqMy0eGGtDZGmRT11fCJpbV38rfwW0Zg8C4AMofgLkrswlxBmG7ao94y
6EE1svs+Ad14NDLERPsPJ/zXmwgLjh9D6odDIIVP4M8nvOQN9UIv40dZL2IscrvOU9kmbEDQhM0k
VCkHIXfJOqlXETH7qDS0CtUil6f9Oj4Kqcp/OKNN8/m5fgPLD2KgCJAZ2r75WIb/fEZerDw3I244
jp2HsDHxkvVRQ5J6niDxTKjubumvCYLpG1i0EFQU8gtp+pEffLRypOU0DVsOhiv76xML/+7ENrdL
siHBJP5x738aWuB4hlGMqj0OSYMItemRe80FBPQRBE5Kw0l+GFqeRSfbI2yt1rCf2HmJguVxjpZ8
KtrF5M+EWGTL0Y+42NdIYz2KJKqJHMJ32kyIuet+i+E3rUfmBE+2J2qoJSwd1/nWAmX+9q+klAqz
Ps5uUwGkHdZHYBoo2C+dW++3OA7bkDKMLTdljBVxOiAD+vXl2LYef3+fsBVvlKBCBQkRLZP/fJ9a
31PULql3CNsYc2DQO9mes3lLdeSKs8fEn9/YIFu8DzIAMQC8rMVpWTq7DyuQIfmhCX1kJ7HzoF/z
CF/iYuH3NQWCvfshD4XBsN3ssYNKM5u5oce+gQJW0nRYml2zqPHorMDR44BBvEmYXTBCkBB8+/Fh
/6tE/4MSDYX3l0L0H9uN/kGN/us9/1agt33nIuykjQZ0ETTenPyhQIPSR7kfTxPqtNgINd622fxJ
gcZbMLpy1ItBjkI3/kOBJj6KTUBHfwdK/wMFOs7ezX9oU4D/QgICFSZ5nOm7RQykcxANwRydYp5B
MIm95TpKvRxc3a5n3qj4CAWvs2VvjP2G+Se9iVmkmgINEMxj38+kmKfBe+UpJ7csjvKrk3X4lHQd
RSY1JLJqpii9thwVRNst9ElMMT+weaEn0ST+l36osx3v0u6cBclO20l9RZEQejj0G1rQzqxjMc0D
QOyBeSWtgaaVNZTKD8ho2TmXXF7qNOQHZCmQbbS87eMAECqvReV1oj37y2Sgkgqo0NBFQ1RpmvQs
1IxFCeWxOyh7/AC9Cw/q1ACwS5M1eFi9Ob+mlJFb31Jya0PrLcXShwiRoGcc/D5oXvyc5ljl2b2/
JvNtHfhP4MP7yk/quZAqyr2CqCH8HlpEjkZscZW/SGCUYtT3ufUjRK+QJcMoXqdi5HQ+xJwM34zB
QcIxZIWimM+B2rGPyEYTVaxYIw+DWLtjPmldmchAqk2tX2o/mD/1Ga3v9NzCztBT95ZDsnnZqrsP
DcvsMUS0fk0gRD6gDEFLEgR0r+p4vpA1UV9FOK/VIoEcDQtfDqnP8DEgEQJolfy4SBMUikXzNy8P
CzrGtgzz4RLI5gRRY93NlJOCQReqpri+FWwQJy/zTpylrGpU7z5Fy6gOSi3x9yYH7zd1ml50EpkD
WgTBIyBace+71AX73OtAD9kJ0EvouvkCXb97bizNP6cqEbuOJsO5HhLzYViMesrriN46kpBbM5EV
gvkY0k+1jqabbib8Q9RHw0EgeswLo3qCCI0j+WQ8DB+cTeltgwVnb9OU88IbsvRR0sFfCqkBGdAp
XG4SQ8l9PmKsACQG79q5iL/N6zpc6yThRwQJ4SXRA0fRPKGf5yylL2po/atshvhBZNwd19auV+It
4SUwcX8c576501E/PXVuM1eIiZ+EN58GWRuI/jLOgFkPwWcAm8mtAsUIaZUPxw7rgoByPPG9idr4
jg/mErQmwnDE1O+BOZzbBr6+OSO2sCvzd8FQp68qNL9B1RSnBllpIayIT72qo32aAXS1qQyew4i9
QZweGhB7UfA5zeRTv4TuGcGDPTgiyUPfJuCPVwjs5xgQEjIeNKBHJuPHPsjTRL1O9djdp6AfeQEe
JX+jddYe5LJBy47yjxlcD+UCpndH4DG5dA1uoglDekpmnlRZxMWHNJz0V+yksoyFZpBGe3lqUNI6
90YdpMyS0iWpAOzIO/aAwhF/jGt+TFDqPieIpk8RE301DTM0CkyWn0EX0lMaC1QIaKgqBAHgnyXS
xWEi0W9uVX0Zsq4tXWuR7A8xe0lBT34Eaus9DIHoS9zQlBRIa4JKJf5w743r3vBEXdS4ZB2kpn2s
O3GAb4PcwmLPD4o/LHW9vHi16SuWhP5DR5rwiAIZmUpuyHKVZBnfQm1xJhGpDFnTA+pz627h/gwi
HDsuvujUqgHAl+Mo2KS2Ry3ANndu6tnBW7WjhbVxWo7LmuRl5pm+aGq7A30/TYXr5w3vzpePjbNR
V0CtHCo+NgrT3ER5kQ8juTSDAmEga7Lzfe+lg2Kcocjuwh3leQqsANJBPsqkhGD9icF/cuJkIrue
dHA6daz/ylGruiCnyB9ikSWnaYJmU7jG0w9Ue6xKU1nGcpheky5doTfH2T2ZEqHLQYTkumQ9KbNa
OF4EGU92cHflzzlWjStwxvbTmEX0Bsr6l9zp5IgV0ZW2m5YrMF6KoWS6m6kD7KMBKtyIORrvdVer
244Y9ezVlF8nJoZdD9l87+c9dAsUcnbxpMJPzIjgmGh8Sogk/b5du+A3lzbzrYnz4TWCoInFZXbR
C3Ag+lEH/oLSBGVIsbu8OcyuRT3VNqb0/Lq9932KSRxYKgALtX4gMy69bGNXWauH3bQG2QU7m8Vd
tfK+vQvTzmCgQS7JvQ1OHcjsDrYJ54Okq4YQ5YaPfK4PFJAocOna3bMljHYI48lQWE1A8MyeBInR
rPtE9cvVX5rgnPsN+2JUAMweuGKx+FhuKR7xy1QHwxFo2doXTI35Z5YktBLSkBdej3DIpbQ91Tqo
LKrj927uvLcBjXDOg868vWjS6c6nkp/iyKv3SdRMD9ya7GNjsnrvw53xoV0oweGQrJXWesk+bNPx
Olr1VU7OvhE3Y/pHyOugT69Rc1hRuICumoG/n7xLLEmw6EKOEDxRHDaxgMAmZ0Ixo1HygH6WI9b+
rmtg/kAgUkAS57aUYa4fVKP4sUeBh4K1TBHCu2k0QOTrTH3Px4GdFt6iDLQa74YGYmczKe6XRbKj
jufP8QgZF3MtIP0MUfNXpgF30PaV1PP3lLvPWb8+SuDCpecMsO5QidMoU4A3ij4BzRrOQ5umT6D0
g2fgyvIN1N76aazxxgX1MAx1VMFGdkYdkpL5PKhJLfrAk1W5BBppjFo4XAmMxDsa9DrawZTT3qww
EFWzWefsXmllk5cpqb/PgMizI0dpJv/s2TYY9t4CsL/uyQEVwMFBJBugRg3K6z8PmEARe+ULMDgg
aAqkvThnHiSOyXRBhSCPXfzGyjM6YKafYxurLyStm+6+Xlt+SVuIQE9z69r6wB3jULtXuMyQTzY6
7r5l7Tp5H2NVr/HObxeYEYD3sP6kkNZV0iPgbuEi2S/J9GlKG1OMK8wrxOJO6ib6tHqBOYLmTlHX
0vMVr1z3+VZlgAfxTMfoZgZQieKv18cFa7DKeOniHRGLfJQOnoE2CdIzVhDvAwrNzQ3SH7+EyGiv
S9uo64i7eXbaFPBgmteI5fY8bkrtFHnzwZcrxNl5C7dCyGQFgI3xQumJ1XuWJrYC66WPGQ+jkinU
HCdk3vD6RdCX26nqlNecXNTo01zX9XlEzfusSXMDAJuj9uAPN22d6Mo2qfoyhwmkzzW2B6oWuu80
MlUYmerdSHm/M3U0wNDQMixk9TCVMW7zcSZDUGgeiENMavIdpWuE0QMb6AoIDcLSNzhGkuwTQESZ
Tm9zlCoWf6wVCC4NKY1TwYv/JnE/bNn/lMSRbfOP/537/b/89eureP2998EPC/aPt/yew6Frdf4j
yUfitSFDf+RwGbblgXcPtC3SEx+/QwT4PYeLsWtvGoMRhpgDdj2HfvB7DofeLgF6+YKcTTat5z90
/r3XIeIkg1SEZubQIAma+/xZh+j8IYD3I/KOuechCKCddccZ/P7TT9fkb/TWv6BKOEy65Zw4GkHf
hneHcf4E95DDczs51OJZL2wVziS7E2bxxL9GKhD0vwej/qIixgmqvyF2YgUbhfx5U6J+UppwLzpY
G8L6aP0+vyPJuNwmsR+eI0dAriQC6/GvP1zo//XjQQLENpfAwTI0Qdj6Jv18yJVNsfJTrJioEsCE
Uate38B00PSYCUH1lFm+iVdoNR+g+NcsIYhqvhlbYL2SBxU3cxkvqB7D4AVNa+joeMz7FfIdvBvk
q1zpCOPclB9U3eQH40Z6EAA6S1mv8mxHXzxwxvMD90b90deJPCMmxmJQC3qtrabXqOliWYWNbA9W
EXGCUmZ3Sk/iIfAi91veUffcsmh8TofmlsyW7kzKZYk0lxxdELLbKELYULZdOD8E0yy+u9D1d1Bi
u48BofAakZrv4faRJQrjS7lhkXAL1X2lnAoO2QIGbVTWYG1YgXDqcLqkvu6v45BhXuYsfCW88Y48
MSjAjKjVKtRBsQSveY3MF0XdtykT4gZ08/qQ966dkR3DZAOVL9qTKRg/U0AThlVrO6YTjDvWNGb6
DNQlttNNK4dun8o0l6WpMc5L0vYIlUgo5Nd5TIfP3dxknwDkBI95Q/K2NGTKv6GgP4DzzjeHpwhs
zwqvo+sekTzBSpSF7VcGrRImHcjPdzCrZfDZRU1/kyJguNhZmufMOl6ymo5VEHCMvc41oLxoF9/R
0H9sV0qgRHSocMIRuZt8Mn4Wab/s+5VoVFxBKIMmScS3UYj20Mr2zY7dUDWgDi8NsFvAfi5uxW7C
xWllzW8VWKlP6GXjPYSSuhsQdzCcTKvPTolciFcx2oEs93rvQ5TQ+IR8IjouRk670FJ2Q7pm/tZM
if7KfNvxnWsc8GxP0/yMSzBVWMnelOalAR14lRzMB5bZb0CmTJGw6FJ7SJYYHKz55KFqUCOzRV7c
Fs4TaznB6Ff2QYREoaZJkQ760nljBH+tbmyZkKx7BUlZ48Xpl7Cew6rtE7tb00Q91oYHN0k73cer
MX6RwbuAoY2nZ42D5TYE441q1vLbKoBMx6Onb1kg3Ve99rbEnY2/DgBd7mgug4o5rR9VrL1S6uxR
qZzu5ti9eEj8r4Frg11g3XT1Uud2JodKIGU+l42fL3uwNg8Arj6lYd0HR4ocZ4kQtiytfZOI+YOi
Xua5B7rE1g4kQjYE8N5O3VKxRrB4lwSzZaXlKnE3meF2PfGcNFaUCE4IKWrPa9wzA/y+NMUazJMB
m+b1qpohxXZPEUq9DWrufrdmi3lKrQZS5COGqmLbjqAHagZkPAZMVeQorMuDWZD0omAbNdk+tSyI
TyKDxFGhLYHN9hMQTBUVjdDJvmHGNY8Li/HKcKBLc03UOLdFL0Zp7pvEaxCGD4ma2kuOgmhPi6k2
8edgaGe4CwkcW+3OjGsePHez8eK9WvM4/ZZuvB0w+FZ7ZwbUbh4/oEOEFOrg5xP77MUD+5Avgh5G
IjEN9yKNjwvR/DmtrTeWdRjUaAeBfhLneF1Agxu3wCARo/h5iHUYnk1Qqxt/XeNjIDyCBJRZaivw
pv5T0PZQ8MHh4NtpnQD1t7N5S+AtywoJv/geDEZ46kG1w3wbSZT8Z7CsyO7lma4garSYEdYKVdd4
2DPTX1QUTQo+39Tfw3jeIzWmchcPuS7lROBARciNHKCu8y/riK+U9uQHNxH4Q2LpzUO1LEY8rGE0
/IZSW3aDE6HNngVRfxlsLlw1Jw2HWcWa/pQRnt/xmCavXCicX8gXf19PqXjwDLSwkmUC5+YlA34W
e1p8D7KRP4dEr/ccTnxXZU70HxqBPiPF1vkdjE/PAOyjyln9Nwr8/4kCgzTZxO3/PQz8c8u1P/T8
f7/xd6Tcx16yBOQ49pR5J+ijQ0SWYyvTfGsBkW2a/b9DwW2f0wCb/mIrmh/hY/CHnB/hnwOHtJHk
Pr79H0j5AATeBYIZfoUEcWUUodAQvi9lqhEPq8jz/uilE7ou2Lb/gEVRUzBEOfCLIH4xYlluuTeA
IJnRJ6GJvRMx6TXoZw6rD1SPapgi8YDnW97zmTzHNWmAf3LVwR5jssrNXngawZGUkfXSPapSBmBw
eh34wopg9e+71YyveShuE8NvYRMCzjjUlUYlFRSdiNEpYYaaMNLvM5npVeA6liodJDwtvUJ+mDlQ
DIEpKHGXPif3iT/BWj2a1341axGzcWcjiHejpt8niIKVCBu7A6lzTcP1YFAUA9crv+dM3hp/eUQy
22LBnvfgH29n6+6jzl5Ig1ehsgplk77aQfdVr9xbrBmcOf5bnyYvyk5ozoBa+Sja8BMSsiMdMxAE
iCp2/VS7QnrZ1dfhC1v4awo2Yk8a80hGdrtdAUxCWRUx/h2cMOjVRnf7kKMyEAoDnbJJ22Ixy1MT
msdMrgiOgqQ5jTx/g60sP/htdAQ3eGFz0J/chqB7BvEQIaSMYnoONlpwZetT0tpHM0C9CuGbX/nr
qLpXsB3XtA3HpEiiaRfhA5kIfTC0vY847pUN9V7lAzijiJ0dklGs3q0oZIApN+hxoYJ2hCU5RkMh
VMrbHcQwDSFq6YEuwOTTeNu1bMXr7Fs47ix4KQ2bDWKmCQwyXuApd4916l4H5gCZ4eJnYH69hVyG
tPfQ4qL9HnK8LPbpLWPrBVbE+Jj1eVJ0FJ+wj+yzq3WN2DLhFc1DxDsTDrTQrIMDMXI3Y9yde+ue
x0jVsAKtT+gdUa1WmlKiCRIoJOyTi/ryjgfrW9a7yxLA5t61I70ylb7QlXyFO/ouNxR0pPH3NtBH
F4M4Vevy5FDlAtivMVDDYyNwjzySIfbTEK/m2V0ALWOpNLifeYgsBF6EfLciHilUILDETuQZHVfe
8tAA6FtHieCCn/10ecJy/BSt/LsgyPxJ0muAF+tTWPttwage9jyAHdMlXltCYkTVarvuvkyuqCW+
9Ep2UOTi6xBH6V5v78PnBOqeYiiGyQtoO3sE8g8K2F+vQ+ANX7oaps20a201evXyEALur/ja1LDb
R3EJL/NyVKldzqqPl9Mkkuy0Lp53x1rLd8oN4k56g90T1OrOolVTGXg8fNP+9MUuY3LjZ2AiMGp6
BCDViL4UXZWjM0OF3gvmtU57dMBqhoAnhy5S8pnJ+ln8yysfoYUBQnBAxW19jST7AoJuKdnKd2sL
D5ULaTVoO+5UtLZ+NSJlRhILAvucbWZ8NL+4crjz5WbTN1703G/GfbCV8W6Z49dV2vFNSkg/0uva
HdT6Ikst+ty4PNkLKuYKsX997+tYFw3aRqCHS/DW+z1WWSUGIAmkRMnP34dpj/uG1K+YHYahQu+l
agXYeheRdD6sAQadZenL1g5nDpQ51cv43TPjJUrY+adF52/y7Pe5LyoHAUQDBBQwLsXpe8qCdkk0
d4b1x2iB0RzAlwakvV4h9t662k/+IfF9n/ZuR8uxoIUx8gU/+2Em/inThrNwlgkqQscGj3olfXZG
rgM4M8SE/uvPtekDP2MtOBJsz9mmUxD0v39vpzdpuoZdjQYSgWaveY3ZcJuOOzSBK1G7nfoTviL7
Xx8TfZf+eswMC3iIDce2P/Hznz5dE8ocnX9qCbNf3KIysDz1Kx5sL4yOiHh5uX1e2Fou44TZ7deH
/gst8+Pzor0TGEuUxECq/fnY4DaM66BLHycxhlXXi+ze1km7TReXru/YkeTrm0GXhz0zy3LulgnP
bS5DFKDsW5vUGK7uAqUBq24Yoy+b8MpuHndBZi4mwfQNAAvtMyKM1b67lckIan55XEXzTJBWVska
XeeMe+Xa94i843743GCjQrRNw/Tw60/6N0MIDfhIACDIJ3EQvEO+Ak5zgexQHttg2kc9uSe5g79k
VP9wRX+oPu9HUOSjIWEaw4QHi96fr2huUOXADzFWc8T98OfeWx9IMIHjHQ7NvKvA+tzqZhNTFnuP
Vijiod0cYpFrvqsF8/IWqnQMAYQfrBd0VkDh1cxPXp5cw3E5tBmm+3igomyaNgE6F6wvTRzYg2iC
AQydpZeZjNOjZOvzOmLZnwManTXNUNdMNNw0kn6vaZwUEnVmKORZf1i97nvdu+esmfdObx2mhvAI
CO4Ifh/tgYT74XW7sBQEUDC7e5QCt85F+LfzzPsyxsyWqY8Y69c37G9mGOiFaBCJ/Y/TAKn5n6+j
S5GeRjDXHJ2BhwHhxIqZLR6CBLxoePz1sRBh/+UJjLceyUjtUwg2289/egLHwFKwxlaCil4eo4me
Rf9PE+aPJ+nduIDzI4ii7XdUEt4dg7aKaU6IPPb5grYydA3KqHZv20xPXWgPeqzPyNqgjwZXU+ft
LpX87K31J4AmX7NkkUUgUIJGi8rwuHRYxFtoUcVgxS26CHx3iQl3aU3ZkYeJK7o4hMgH89wNp8kO
stHHDK79IpkyEBFIZUsOw0wBcVOjX6Qa0NgvQDaYQ0WbVwD/JKDfY4khqCi7XVZ2RvpuyyzpEKD6
8EXHPgpSMHiXyKkfexm0uyh0l3+4J3/zxOJegFhDzywSwSH755sig2FTWIQ8+hyJwtIKWlKNMnoA
VvzWb3EFAHp0FbfZVcTwidfTSAo44e90h7FcMwhLiZz3pnZQ/wDBViCiX0w3hBWMqkD1luRaw6xT
znV8bWGgquIRM9EAXrBKO/tMAvOGNLugKf0ASBBRlcIHHtF4irXk2SIQK4a6HQ4hN4d8MI9NnMxF
N2J8wiO0mUwWU6C22lWihmYaxO4Zhe4F22//T+73/7cMY83YfqEpB7K3d9fINCrl2iwSDc4kxCek
H6nB6URoG1EPzT/cETQ//utzkmEVxrQGA+xmPP7zLVFRaAEYz/I4BpPc/VArsro7Q++ELQz3x/UY
ks4iQVq2kmrXIQJsOFByBIBzXydFL/OhhHardjlkVjATEwqvNvs6Mf/GW7I7ngtwrTmi/VX2YRUO
0xs6vD2uHJ080m0xxjBrQvZamy1KRY+mzpFbNcsK7TGDEuHqbtFdtte4pT/SSxetYUVjvDBHKTTx
NN4xmGWP3kS64GiYelphZvyRBAHC6NFyDWZeCSsV1UgkM7QTKSEtmyJ25mnUDYwIUQ7EZHlCY7h7
+OJQEES05qdzBZDTVtsXnsB36mUbkMO87P0IXZG2x2ha42ufmqek2RKIGJxYlgxeyRWiJYg5t6ti
6II14NUjmhGoLsYjhq6bN3m8vo0bTAVYHwAmvaUhcpZ8RSgOJPmlaxfYJqOkDHtIXFKcvaU7O6FU
McLaVWjNz0iKD6LGykKbBQMTT0di9C334y/thBafzI+vy7RUIVqhlltitG7Cv1FjD2AgvnIdvQQj
1K9/GLl/83gj1sEmatisEyOKvFsnuQ07QH1okDGlkDin5XEiWPcWpFl1jMd6i79+pNq9zv29zhHp
/XjmZav31kymUB3ehi4JFdOy2+Usr7JlDNOK6wYuviCTu3yd7ZFvPa8WyoQqgGvslEQ3QRio81sY
XtrKNVgXtWvB4GIuL10KmdbDHNNp+7yECLfIGEJyJ3Qu10azgmeIrBskhsN6adH7tuxggj+l3fyk
4c8txgD+jAwpaT5ztKudH6MYHtQeRfcdHVlYKeMuojUwWIusEr4HIra3b8nkhv0Ia0eK7ODIaHJd
sIggyZyfwgScMKJ5nf6+vv4Xlv1XnfWtn6Ue7eNvDf1js+YfvRe2lqT/M8f+pb3SR0n1b9/+zwf9
qn+bfi62YuXGX19/9KdO0HkafUzRriGDwAb/AIKXf3VXApqP7krY2wx5BEjV5KdSK4Q35C8piPmt
LSseh3/XWf0MW9oiLsUcDjIzB639HwlsW9XxjzhjOyJyF9QI4TfZDA7vK6Dc70YJP3/8W+bXGtB6
METwa5ZkWFB9i+HTZq8RLFAT+tTYCW2QdAABai29viZfGzlG0A/6ALHWOYcpbq5Y7kl1NLng0y2P
xeDZomdrPHyNmcakW3kgDbuwbNL/R9mZNdWtc2n4F7nKgzzd7nkzBwKHcOOCkOPZlmTL06/vx+F0
9xdOV1J9EyqEsG1ZlpbWet9nhcL5EbJhm/uK43/1GkW+TL57taeCmzTAdeNtgKDgfN0KCXbvNnPs
fkR4W/kAgTar7Ka+cggtV509Ft35kqwFngqrG1Dab//jkf4f2+avonhk8DYthKlrC3TN67nyUywW
sleZDOPiDyRxTaFOPR4tAWR56HR4AmzR5+N2yWWV/13ZCT7kPxz4fm7L//mMoJ5D0aC4Hq3VXC7m
130UOFTUocbO3wunXK23fev5nGfj2LVIYuppTEkW6QzVCkkeYS2yuRvZewnNHbFGehc4xZqu3LQt
sFTnhu4gWI//MEafNvuQBxavfgGXFC7z6V9Gisbus6SYZPzdLmCPvQhOH9YD+Ggfd4z2OG5Q2ENq
BN2oFtqlGAIiJGSJxLPZbXtgSeFjMdrGevj9s/vn8fzv8Pm4hjgRYEsjFOHESr761+GzbdXAzM06
MHsko7q9SxHHdnfGFq5p/+6WJkSV2XapHLt4UydLxhaLZ7Z36ksmMq8lTMWS6NK7csXUFPZdnfhp
2p5mNSq/vUmmvHSmeZu4U+d+65SqAWEB/hCN2tcVZo4eoJMddDWmVB+j8pUHVMMLUEyHiHAOZRAN
lndLNcpR03WZZkPMa2SGIHfijV3w+E5IsEIMTpWF7bLZVdXgxxo6Bf+NnFs9hnxJqzZy1SYgnxO8
YGfLzLn8OZpjVrsrn8qaZosz3eBatXUCaRJVNySYGG6HN86ENx4+eX6Bhd3Qs8k0LTbPzQZsj1iz
7PraIUXccZTPd4EMq8JsALB5XEageqikG3si7fYQFyl/8qqOjO+iIqWTQ6gGT51RpZYBAM6o5SNB
NxbecGFTNsvTbYVuuAOdMKmqqB49CKoxmJC5j4U8F4FtucMFSQ69cpJyj6CV8+3coYXN8CPGRDPF
FAIH2BRZH7XJ1kKTPNr1RqEp8d07eGQ44nHYcppTX/05HpYWZsFMOXGXOCWGs5sWT3EbfM0lJ74U
6adgLThkGl93sa2dqNN/zyFe/ejCD6bRfXH8ae6jG1GPifzS4BIuKfc2OA+hrNh2MEEw63HMu/um
nXm2u3FyFz1TB5hkO2wV092PtmT8k/GqRPbeLUjlizFfiViRJrWRZ3Z3FDZx+ltg1+WMZ1YksqHg
Hza1fm6w9loGpwLiHL1dar0+NdXIOA2uohrjeXFosor67hYxvMOTr0GA8YBmKsx8+ZgaVc5e9NKE
mAhtRHBFTuV+0HZQw2Lp4C1wGW5JEXksrSEmktVt9CCb2KrIPvqpv8nSFLjWnBN4zfmI7FMM3ilH
rXausXKfjE7b+1DjaqD6muE64CS7VYjmvyZM6pNIV8sXb1/2VmhZPad23u4mLIZgAoBCU5N1Qqge
jX8ZSfulLXkdm1EGV+jX5S5EYsvTpYkCwLpJ7Is2N7cwAECKMnP7fTRDNWDGBvX3TJoHF+rXpRZW
elkPHbzpTkw0Z8BJOLQmJgk/Rl9wKCvOAjJ/J2mfwFjAJTeLptn5SawuosWtD3PSJHrTkLXmV0dz
sxVFEx4oPHXniHrrm55acwRckLyruMQJQgOFBZFM4WPftdsHiYsGekcKiBn+R5s+jtMSvVZW43M4
MPXXMXLzve329gV1uCxHnGN5V6L3l4PuO7oPYSP/At415xDfe/G7U6fgAJDyOfeDW2T5Qc6NtXe6
ur/vBtGf16VgBxfEXHjImzCK1XjmkzBOsug5H9x4PrPXme+dKwpn3xrZ4+vPsTFuCGGjH1Hvh/hM
Ektf1LHf+jvh9MWXafDKre/X7aXf9Y4ie5u1r3bRSZSNwr7sAmedoYlPpVekw3gxaTNd22E5nKO6
xUFcepnLQTqv3h38IA1Y2YiCQU+s8W2UavyhLGvaurQ2eO26onU3cSIJKUC+MnOzCmOL5SBc2sll
LKeLwKSYdWxH5jezE7IQ1xLG3+itghZq1vICm7U+uNK4l/Bsp03h+U/+iLIXSeSNcHh9hs70uzqE
PbNJp3oIES603l6EfXMjM6G/4b0bDoXtmh55jKG2AxMhzFMfAKTxxOtgVLvx3Ko5UsMjuWXX/ZfJ
acovXTb31MX7Pn1U2aye9SRrrCaTmbaJA9FmU3B93oacdVLy4k3ZshVTNN7FbpeRuV2G4hXSCOWP
1K6fGqoSGykHB3kRNArprvAXbScXAn3PaxcF01WxOHqAfy/gRPVJv0no5bCdAfNdBZGFOKJyyvhV
WySud5GSMHn9olN3wRiAe3RVEGzjfAlPPdzJOwmYcg8wRj+6bSOPA9SMYyGH4FV7yeNYLMXjouol
Oio8LMBv6vTHzIAcsz40Bk6XPT/0OvaTDbWs+dIpU9JC2TCcg7iUR0XmxtkgzI4f46aP3zxShl8L
nbRviO+WH4YJvhsAcl+LpPCONjvFTk2qf0BZb238sRmuAN2ULwuWHBIoQF7AVi/iJpuRCxF9siLZ
RR5Z7NplcCI7BMu9a4pjSS3ssYMIw/UP7oVjN96hCLwOPlii7mJqbCdnruKHutbkCbpCoe9hyd0U
DRK1Rtj9hTZivANQrb/qKBLfvXJgcXDVPNyIueblwZNyS1bMXE46HM/5SOYHBHjUHBMoOSCgA6Iu
qnPxebHgQCZJpr/ACcoeI9btb2qJ+q9s+OmJly28Xhyrv2Orzw8VIEe45BWozR4KJTKKmRS67WgY
FanV3pVllN2lUytBGyCGO+ixUN9kbwQSP3+hrBgLc5mv1YgUmR91WVicrNk1dJmwjE5OO8EpkYu4
jYbUO6Kcsd6tBO2GfTX7YsnphlBPJHR2oZF1FF2VvjeEgMBbXVakQYCBXo2WTO9i2NU3FnnQp6rX
r/wf+JJ97jx1NRFMYcLiZoIyFpB+BhEZt9J9MRbtcLZVhtcEk6l5zN1hUMeM6ozYxpkTXsLG0tEh
tusmplwXyV07dYL0EKfgXRQvdUiHBA73m9pLmpsWB49zOVsqZKwDe+w1ckQajRycSTsY5ISqb71J
WF/CJobKHaCHafcZabX7Is2Heq/B+GSXNZLwHJBSgwx6ThLHOoZD1y33VDkQHh3X0MPexWpqq7Zk
1NoxXfObUaArWJlELhA/TTJcl5UpACAYJ/06hgtF5NaugqumHxNnNzqEiBjE/KB/QrK/RJp1hBO8
T+UEdJaVJqehD8IL353spvhKejdx4RdNyo7NhctiZ4P5yoYZb87cQLEZOt88xFimod+7aRVrMNhJ
itrBEvH0kHsk/6l8i+pLO5M0OI4BZjm038q1r8a4mEDsaWWH12HFcrprZ7UAFFjyiwJZxRZBcHnR
W/PUFbcV5oh48Rj+xp5q1PhuXZJYmaXrkzbtRREhJA/AyrnI1buW9yFa0CZRTce9IByE8ldrSRWa
UiOnZbv0k6IPUD0vD0FoKBY1ufCBwYz+eF1CaAhIy+XTyUup6e3AV2chadFCO+cyxRyxkTQXmDfu
OM1fg97tbyw/nsJtXSRQZUJUVBozRxo8OdLS78PqXIFgB160bRPHw1WcuegMCOEyq932nWU6ILsA
CO9BsbQhgZmJ5rzaspL2/EAL7WbKv7MIqSjYZ7ICNpoqZ4r3ZY3fPttLd4KKd+1YQ2AeC4wa4FdV
JF7TYXhZlix9TDP5ksbSLzYcE+qHcQyLPa0m9NFm87BZJAL9QN2HVj6zW91g9DOHIdMxWCe5AG4L
PNSgde3XD7rBWaY1/YhMlFMZ00NffwfCsBzCFqefSqeEfgnsK1tn6lapKpuNuIthhD2EvtZ6lw8R
OFcXXAVaPsg27xSKyy9SAUHcdzBbrzrwSg9GdX26NxM5P7SZmGg2qCTjc90WGK8aVR1K3JUPTWk7
+7jP2ssy8a1rt5wEyS0Q+W3a2aDjOBYhLE3oD2uoMC8TItMNevIKX2c8KFQVTtBicIrG/iz16hHE
djZtVZkWWxF0A2wop8aV04JfNOcu4Ob2M7XxB0iN+TutRiq4MfQ62mleypHUcalv2OXZ/HPAYru8
IL7gEpJ7dp0cZgxKHAPD6AnfrvNCVXM64CaMj60d14dQhsUdQDe9Heoge7ab+hFYIScpDm4HeEXF
N1TQfbvxvbb9BtteXwDtoldDoqci2uaVETg3XW4aw8RB5NBt4Rp7t+CTzMUwOvn3MvPClxIe/nPp
eOMVDSDQV0vVnr05nZ/asML3xJqG9tgDl38dJIlH3MriuE5C8R0jIAcxmmatu/bkdm/tEFk5YoA8
Z4eqObKcGx+c1bbDiYTKo1pQG6lwLJwtWC8aboEqK/zrSnbuW5ZlZCNdxEBIqCBZRtuS37ttAvSU
m2yW6DED6Aw7jvBDpYm1yvSilm3/l+TUlm1LAHr2CxsvEM4YEeJwsvoy2PWysE658t3HoBDZwQFp
azYgguSt70/Fm6GOxPbAyfPQmsTFfZP43lXnRxql4eKAQ0Baoa+mzsg3FF0TkAehCWzzoZq+w8Xi
XeGl5JxmpO+Jd3Qw/GNcDMO+KQY0lwpwMpvrBJdjCP3hBxqyITkgdOkvBTJUzrKEI/2uShSdESxV
F+nWXgb/iV5p1TdQAxN9NrxuBxVc2TdmDJ2HnlNefEh6YrhN0I9ZdRwJqi5Y/ZpxP6kMODd6UkJP
vXRWe+MhKrWoB3lkz2eUO3KvQZSC++skk4jOazXMknI4pGT3Ff0KtgXsXyB16zEWPxSIPZeYmq4j
y3MD+LS8dbFRdjtOFUm5EjoBnqHqckxazUfLdotG3AbGQzdaOir3XiuK9FBKByuaiuTQakq4uNWR
KdOQgtP2JMB1LlndmW3IhuvPu8xh34Lb3bPLz7tmmJO6vJyjhJQO2hMOYPKuGkhjooHuUhObgzZS
5c9pWmLf2Y28KuHA8u15jd4MOE+D/pASqzVnA+ao/rtT1P39fQbFD7iIr2anfEhsF1vUUSJT75ud
BqtpF2DAZclzEFbb5bQEMujSMTtPmtv/UVtU9xjHrkAKG0sgmM8+R9zsQU3M1hcLOLT10FcxaQbL
dZJJXlLssjkJ+6zjnIR5D5fwPRWJPQXHsLYW3jflINb5ZiQwxGzTQE1eLE62STEGbBEsx/2TyUgo
RFc9ASX+5iK2Z7E1aWdUeVxoeMHTYstD34CvFxBMjU2iN3NziVXEJSlPRtl1u23gd6BcHjxgiBRR
adqR5d6FbYxCq7PzcnhpMFJFqg5SRsjTMppd7Oi3kV67GacGCnAxK+aMrAjSnzjmfVjPszxkAuSm
yqmfalONsMKaSdAES46jaGNyB00bXUG7EtE+saogGTb9kMQSkJRQsdiH8+KJo4b0+CQjUz1amOMA
1yNDjDbC8O5Qlcvqd7spibKMb6Pe3rdBR6kDKFIDAWVxVf+FJKKZ99jD5EVMUejOtyGiesrkV5DC
vW3pQgsonHmu99Kr+3M/xPbRI4v8UMTTGJ6hty3hxmvkLKjTjSWI7N52t/0USdyPA07qd7ouoW8G
iAkLJ2AfNbveW+b7LrfwFaejVe2JQDkhJlic/aMORF/vKIpMb9aSTDO2g3RUzn1U5qW/G/Om+a6p
EgNZKAaOBnBIqS7SHdDJ9oQTujuZjMr9e2pNa8aFiNpttkuZpQdyt0OChdQ4UfyIJAp3RmKLtt2L
2e5OTteG36qhEiQsw8RN2y0JxZyqzxzO3Q0+Yhthlu2b/rlbRp3ycGRSZ+hxYoUN3zjupUAFFd+k
nLzrjVDE4deTNDQeAxwT7sMyoIKfdvAEFgMrUEbDjaxnqlMz7YSixo8xkVh9hpMd6/USTqkFHSJS
JwhVCn8tCbO3pRhAPaIH+GIsu+U+KRXh+kZUwsPeiTiJVkZjO/6wijUogPuaXlksw90Lh8sx+xIW
tV6jLs/NT0QwwYUWoZ+/sUQiOfBo1Hjfjl5yDY43fU+1w8hH4zKd+iQxZEaWJZ82MrfHR0yF5m7U
VcYtkNpWmMDrltU0rDPE8X58v/ZvCHfAE8azQ9Ii341emv9FZZLagl924tQI+nWpUfsPuIvaQ+82
9nOgO2cTh9Oyy3S1PAh6QswbEfnzDXUWN99hVBgQMFY4tzcxSM0BYL5uWeabBSJFmlDvjiCB4nvW
nIa3Enuse3B9/GEbsE95t8MCNbD0rnAeTKAyhHvhpavjNm3m7toz0lyl2KojwGGpRCrcV/LrOIU9
0ssex+0Guln4InSGC6gmAL9V1hrxdnQtRYdnzTPgozKJR8Q0yOl3bOjFSFpoGO+WmgzAZgmkDPbl
gMRq7T6V7xdgg2QofL87p5NdI9735N9jBwjRTbppO/b+/C1ktRguoYRobPJqiO47X/eGj/PhPNF+
hSwQdNdrr0rcyyiDYfEWW8lcbzQNAi4tK3Pf4CuVF5AbuzuPtlqYpSL3VTW9afZNF8bzNve7gnwz
ylvw9CNe9k2loz6B0pBHFeuv9iokb+7s0+ph9DGxZ3K6IXNFwzItsNRtKlk73zC8pPOmlo6+aZMY
N344+jOHgtjVbJkJKDYAs0X2tfQnPW7ZN4nqiM93madVtI5bcDt6I2loGn8mNxH6KETN2gEwbKpv
Xle3z5ruQZssb8g99rw2oI0Hpnylv6W0dkiJrSZraxF5XGuDTboj7/LSpMY664KXeqfzMgQ3Aia/
9xUqXx2WV+QFwpOV2NETGeM8ZBqkwRstVD06ftnd/aBn9wyXeJUJDNG4RmvY2HwALt4m7Lro1HlZ
A5IzRlS5gZ03HRscQtU9FbR8p0luITnthNgqzzdIYmLnspnb7FAXo/OcJfP0DD0PemBn7B1N8UoA
llVCiwqaSwlf9I8R4f7REYnz1qZD+UxbwtnfWBMD53rWs4YUgkoA55McQKZOkXlt67a/kwYa8Sbq
W9vhPVju4tSCxqQdUR/ZDyj7m6hD8xL6l2TRrKtRufqvgmTHLpo4qCja5aJnz5z2yYoq8VBknqi3
gqz+WcrG8eEij1jnvO+zIfuv96UkH6Tf2KDKetjhEE7m8JkTbVvLey26VvjobzLFKt+hPVSUsRQ1
0WzDql7UiloDApz2VsxzF8/HEd45hQWvtZF5n22TIfY4oyiZ+8ckn0b/uw/FvDwVbVT3YpsIbfcW
ZX4f/i2LVxkHL2FdW/25iJ08oBtbD4aQsBHMCEqdMtD2dDbzRBZzE1DlPAjRjNFL0NAzEVW0hCEP
Tj70MzTaxHlNTZZ0DtJ0rxQeu+E8lYTxxWGaqY/y0qBiAK4wD5jdf9jKmvGr4cLFQbjv5DiXGT60
HIZ5v0OADAl7yxxUlEHSIl1s9WXwInpHHHJvCrR+aqMxGYodzNyIc58bePlU3EA+7LB4dWMQBc7e
lp6BM2SA7znzht+CwH07toKQbLNAMFPDKVl5DitvA7A8eJMgtcF9ZOk0hOovg+HL9TfgTtAw08+C
li7TpdV3HJgvC/g1VbCd7DgKhz/UNn8trVI1RN5mUzqkMOesPo9PpVVSZVFvZ2nzo25pv8tZLPcl
xx7Pb3QnOJ5mwuhtP9i48bdZjhin+8MF/KorWS8AKB26ZLwqVAn/ZTTO/RnVSZqH7+XHBdTME+Zf
DQadGWe11MX+X0pFOBQeHuCVJhismEUK+L+WI7FoWNgSPOs9sPRah0xheFAHhDHXc+eN7olzS9z1
/fn3ldBfh/rn50KaZyP0kSpH/3LSSDO3YWt50Ts+v4q0HGiOqnvOBEczaGzUgPLbJsnWuZ5lrYsw
7fcf/6tsef349RmvdCJ0k+6/Zcv+kFv2lHnvcFpD5QFItQP/FckBL2S7IKi8ycnxO/gn1Wweyg5a
OsRZGr4yKL+/kl8fOVfig5GMoJORcGM0Pvdeo7Ma1gW0/N+TeGl8fWyVrMHPYExeF5kZSCtP5fcf
+e+bjygiC/ri2jHW+M8ESaC+CcZqW7+LYEQPcZidYHFK3KEjxah9HiWU46Ap0UOJ4It35qW18SeA
t8xxBY9/mAjOJ80HAxDjqPopafAQnnzW5aUx5N5Y9tZblmvOSCdW01U6UE9t1rV4mgqxCGR3ZM7l
ZqJrCFdFG+3MPNQywPRBl0HdPMRQrjicUwHX7j383qZ7+/2YrWX5/y3bixA5KeuBLXw6/9Jd7DPE
DRgzGWm1TG8TBUgmgW1Km8GyqbhQmp60xxlQuuVaribN2q5fcqyd/9/BotsYPEQPTg/67H+z5Kjk
dhDcgvatqeiUg14dnQdF6GG2OUdfeomPQobjsi5fa+zsaE+0hNLsnyKrsEiWKjql/tTIzBn/CxN0
NVyKqaTa8icBxuc5Ros2LwjxV6CTQyT3WeYApYYqcLN4b9BzAmr963mtMlQU+lziMlczOjbA3jVk
AzhAqm5nFIvLbD2MUibnLqYMneKX43SB6Iz4j44OkP8SDFO0rK/ugzpOCZtcL57Yrei4NTvNhb3E
NN+gepqQjvnDa/pJUcJKBYUSTUlgO54fgCVFNfWfMmtmZqOGZpAvIWVIKtnSpqKP3i8xxJxbAGur
/oF44ufqST6OfzM/lxPpJGutexp7L1AHM3p/fqHF+uH/OTvZZJFt+RAd2DRYSD5tXFQEO04JrXyR
mreIyhlZTXHtOpk3X3qdmRmOmGTa8lQTDczhxmR6VBkKaFhg96laEutEhIa4Uq+p6JsoD1Yp1SQG
+ryCEvTXx9N2pLTIt6/prXupi3J5WqqgpK5jV9Uq74F/b/GAWhwhfNMDBY2UuZ4mnp3nExYh31zs
lMYBktxEdyDrvj47sNI5Uiz18+OB/Fpou6EH4c+B9uLYXHluNauKqpd0M3uduqBB8x0P2hk4c9Fr
+0rrkno4fUK0S6ScJvV0SsEWpd+aqEnEE0d6h0kWQtUu/h5Q3yDm+v3a8HkJZ/RD0luEDEgbcZl+
mhpEkZjTqH29IODuOD9Mrh1y6Bvboq3O2ItGForff+Ln1QhspUAxzb69clH/9YmdtrtsrL3xm8fh
nMk4GrEufy4aJjbvgFYNwQvFS/Il1GRM36XX4YdE4/eXsQr/fpl3Ho5fIpLA9THsCooiv74Ui0f5
gPpO/VSLpu7p7tsa3/pBskmxGmUcdR3oYGGb3w2I91lxZEYLJcyyvTvQcoluzBUpIjdVl1USBSjV
dRXNwPOdYLiHnmXTH8hfJnr+EGlnm4JS6lrRTwJnfdmJfIf7dsiILs5JUfbrmz8AOrl12e8hc3ul
9qbh+Ps7dj6ta5HHBkW4wV1ztx7qyV/vuAySrBlVFz4OprGR+1HUcJH7Dcs6byHZCnHKnJFKDZmF
eM3Fpv1PDSC+9HVKw15HZ/SQAMbnel2Vo5k55ZIjEkukQrLvHBS9zgm9F38ueeuSsV7Vhw597ng7
Q0fxGv3+ltxfhfECHXSEUA4ZnM8TBFX6SZGm0CstbdG42Cwyj3erl+l6AbRLpA3bP+8xjrOZa4NY
ur7irJXrkqKlYqOxMgfBowO4iW+1quzK1wp0O57eERUVVQDM+7gV1MRP5Zm33iJcraA7lFaovYOM
9OB1tPFpJLf7h1v7FGVya3gLBNYCeIA+DOFPt9ZTYAkr086PHmdShr/XiqkFKThvv/d2BAoDHhzu
5KfQbdb9sbZahwcyBXWVzvulDpw+PWCVNeMjUapmOKicecw+b1hYTZrcipliYqzkuroZls1TTh9w
lrWeiIQPzPvE5m+oUR2GAqkMQ9H3IenWtdFTwSuxujf428f4rEthCUbpfyTA/4de9NM7GhEuEF2F
uJAQ6Nr/CnWdcQH5HSjr6wA8hdXhI7ylB/E0lFs0uJx3/rD5u5+2o/UjsVnYrs22hE7ts0TVLlpC
SDmFXzvjMEMoYfRMKPZ+xkcUUrQ+nbEtqumboPJQv50qeGiELCx6jBLEjKq/C/H7JAX1DxGxGPBC
DveUyPkp0n28+HRtYKP657GhY28YyqmKGt4V3qL1caTltD4Ikv3rgTaeC+R5NkkHrsRfe/s8lQGV
1z+pc2Gx/7omcvPrJsAi4TiCKOjziYpwsEMwQ12YRHpA+y5sP8jwkxGfxA3KK6HBCmU6kBEucDcu
EN4DxVMXdmW8yd/Q4klZlzqtLXFNvjb0SDuikPiOWMk+jYlZu3WG6P3fRVEt+r6Gf6NfRwpY460Y
HJtsZFQ0Mf4L/C6iw0E0+mRuQYrTmHYT1HZN23lbO/GOFH7sbIupNzhy8WyqhR7ZzaCRpKVTOfAy
DIse52ozWX4hikPs0trrIaj6WVC6mhwzmqOMx8xJiN8SCG99hqyy2oZLNS4LAmCmoiQNMZO2pAZV
BIchDlOKjrU1LV/HoHXzJyOqlGqE6F1nO3M+becNDpMu3sW5O5a0TqjSE8fkfgdgFvdBEje2fXRG
WuMd8BZGmb2XULLE4+wPaWk9xqRipq8T2tj+2ur6xrpnxwjNu4/jWT8u4ZA2LfKk1sm6L/G0VOUx
ydGBHxYETXW7icvWc7NtSD1NRW9OTSH9HWBgO0yQR8nh/YhNP47UWKuxcwrSzI3yox3nAB9LdlJT
nLxBK2iV5ZESG9Xh7EcWNR4OkO3keJEW14vXDkxpVFKdzDCP231g75tGSBme6U2RZ9VV408lgt1i
SHFGXY0+LYryQ4K80/j3SUPt5bxWN1cczYQzBRnCsKz1pqqL8jFGYCMCslZZoknankc6UGSYYfKa
3YZyODUacH0yN/5zaxkKRGcmx2gl25FMK0psI4m6Yiza9OAKbis3DPnSf3zTynM6Km3s2BN8HHUb
od4Wo2IXW22gqTCenMmyQvCEhV+a8Igy2YGu5+OwZl9EvZtzO6kHXMh7nZIZMvG28LPYT2/nUY4y
vMNZT67uEJae5cpzaeY4Gm4DtHJ5vFFxvEbVocZiXD7RPDCxFqoXVcdIWbNiyb5m1VaZf2l5iQ6r
K1qmwfa9o0MHhYU9mtyxS/f/LRH23PWS5oHMpbunTc6cqx3o60LD+O8RNjbPbkq1iR5ZRRVTeEkj
ReMuzsGMrBuZnB1kS51q/SVcPyHLBlTSGtOLrOPut0CKGxoNF9m4jphX9SVf2g7az0NTh+uSL2h+
G4XbeOxbJsBCvS449jRc4ufkx61myC0ZPlWsKSP2ki7h06rM4ZDZkBHnuThSZK7/l1NN6zg3Ii5I
3lnG0jwKq0GSJX6gFok5cdBQkUhrO0bOHKptHmW+sXiCwijz1BeNyRvGy8qWFu0V3LnpOirC9ZJz
nrREHMPM4hM8/km9waNeJ1ig6YuGEHq2+B62t3VohsHhR9liIzVyDUPT8bHbf+5Ha89Tb1gTMr7n
oz0OHiCZJ7G3FWNMAmgjQ3TuNFn+mD3J0q3Z17Cw1pujBP5zMAyzRm//iXFjf1l1567X+SVE0Fxb
D/8MtfXx4/89yB8/R6YAQknoIiELt06DauMNr5LM9TFvvJmbVi4tPiv0FlR+7AcO4Gkbb/yPB9Uu
JGfJlPYzWuIzFbSZpKxTooEKbuPatIzS4NYVP+JKcmyaZL+X0MaqtOc16E1rH6HzlmSrrSh3/BzB
FgoMd6g+7ilzc85o2DebYHROJKvX07n98Wg/pgcKzYrxoV8l/2Pvh9V68xNNc5indAxbPyYTWcA3
5xY1Vfa4WDniIXTcNGljeD8m0gLylKvkJtff4uSa0iBns9BjdtHJbL30jwGF2rrwl7byWhHuLYCr
ZXEmJRtO8piuGS17P+ZU7oarD5G97Eaebz4gTX9zgrRh+iCtqNeb1zSrCm47XBrrL3SH9Qsgr4gv
1doRbe2E6q/X38B6ysZHU6VVmh+aFCPCQ6Y8B9xz2c2h0196H3MlL7q4D4//DDkaDM3lTB9qfHaA
lg8vZF6yzw8OCkb7kcitiIadVBbdMLZ2lyZ8OK3FUCmgVJHkNisSBqRsPvToYUt5C0cG+yvfK2cT
4MosCRan+WJtZz61JzDjdk3DxVhU9bBJOljNZ4Tihp/P0G3whaDRr27A4PPnjCsiePHt0SFVpHA9
VTcD2guSArSd4NOdjIz9UwCpkFNAMi/r3EdfEqz5e4+KB0p0nVUGin/NFlvvJ6uhZkVph61q+obK
v2C9wXPRluXpH+MNxcBMFweTVZx3v8+iE553kjSHR2Lv/XxnVAtDnceOMDNZnrwsasf+EQVpNgYn
5DvrrU9x2jFE9IpdSu4I3EIHrG2xVyF/TzGNf3Mmuc4a8lXrFP/In0ZdOfK/HeOu99vnYJEw3TDB
+XmVkwq18M4u5JVjqEFNDI0hn4P62qMYx08EKDWY1INvOjJqH0mWxaE3VXIwDRYO95wmauF3LB+p
t4RjOVlD5a/c2iMuCo6+dc3ZCah1RWLCv6QOur5PvRhz7EppGfUslV6QUK+76SjlMMyc9dbBM2AH
GV+X1u24loqKGiGFp7niLr+NhGeA2kec2hBvYq9Yk5TYQ1h+wjLxAoQJpLHmZD8lBSr8QzBKv+p2
pC6cQKCP54D7IlIQVUiB2Kt5+AtcSe4Kfdu6bdR+so456giHyfcxkvS0JBPt5XaOQYV6S52EX8rF
jNaDJpgmq7Ag5QleWG+ZX9YIkWU+FsJe7wGTBgT5A8fLNUtFG7k1m4uBqB3lCy0bM+W8wc0Jqpsg
UHJGM+aixbD+Rh5cTAlFpNir/E1Xkf/G61uB7XwiIzmW/Vc7VUWa4ueYvWy6H0NiG/UeD/mgsBsB
VNR4ODAM1fHWcpeufFqEAee2MewO6Gp6GgQSU4ahj17XMMvrIna3A99EmYP/Gw/ftPvnTj6e5X+x
dybLcSNbtv2VsppDhh6OQQ0eEC0ZDDaiSFETGJVSom8cPfD1bzmpzJKoKqlynteu3bS8IoUIdO7n
nL3Xlg1qbwe1PxkRfK0XT88305GPwpK7jt2/enjTrlQ/gXaUcxZlL84hx9A1fgKJm/rByKI7QZos
5kv180XU8CjH7Baj89ovRrNFyKbGfXwq9SffbtlvZiIyjvij1364ep1qcdjOC6bdwDBbXdwMCdTm
GoZVRffcXtbIN4+TJKmDeb22qnZgh6OOf4AA522B9Yb729aZP5zpW6pPDqaQX4UQqA7ktD5LGgNT
LvZrxVal2eopOTgijdv89YWFzlf9zVIYqhmtFVI1IbvWbW17U8YE9wFywlClvR9eJ1n9hN9xvEjN
WG3jEnvmGN5YqI81vDxwWp2zjiDcfnHrNKYyZBJ9NKt70otAbqeBk3RMG7dJVihD1esJoQ+sXnq5
cJULy+4MLbtMTAtA9W8aX28Keno5vB+4g9FBMKv7qa2c9C6b07wx3yd17fKpvTieeRomMrfPUrPV
EwQoTT1dYyrVZ/91La36qN/1WdXhGc+hzfTJP+X4b/qs2Ehqbeo8WlWvr8aMHrA6/0x3ivOvD/Wm
0cTTpGOE4Fi0rPhfV5X132E9JqICEcUY1V/3iJ7DmQllE9n2NSRkdcf7RPLyjyHNuMI1ckWek28v
x19/lh9bCI6uc/8Ig5mk61kWt5/542eJRsukfZvF79Xk1P2UOobaj6MpIGBlrdk6/+48/3xALJI0
DlzhkwtKHtaPB8yTVjeKUo/uXoV2cc6Kf/Re7ITfnuxff0FDte3++8Kqb0jvVkX0mMI0GEe9OeBc
ZDahcYV79+2NMaGL5yZaEKs7zm62O4EDh4C59naY0K9vyoHwjG+2Ug1cM+vRbz7Rj3c6n4hSSvgs
XrhRmM2/HYstvq5N3mLJO2z76qGa2NfxjM8D2hO5S8WYcgkYSC88mb7F4sDWQkvUB0GkIAfSiCWV
/c7BteKwlPNqASWH64Yf5/mIyBMGh2HJcHqdZzWvr9lff4m3l5ELZ+vg+JmYwOMQb+FQrLuyN2fy
jhKy6jmd68tGqOmcarhdNEFe6D8/nqNzIdV/oJi9ac56pMdwgfXh/G3Zm+MEvbJe82aFrtyl8T9q
rTkA6tEJ0Fnkxc2j+tPrwMJOYVRjmrHcKKspm2R1Nby84LmoOqne47/+gj++f+jP+oyfbJ5AnPs2
Hc03/UzEonPark5+gLbQ5kSBlqVnfXJhxf32Efz5UFw6RAiusKn0QYT/+AiWkVkuQ+zGh9etyOjQ
HeE+MqFWfBuB/0tz+A0137TQfX53A/zEczh/nf7j8Fw2CAvarz/wHF5/8y9gqv6O5+u/waevNAdN
0RwcFBZCB1oKjEqBHv7CpTrvKGENx4cEwUiCmdXfRAdIqi57DIWSg6qmiDn/hOjw010EkoqbFU0h
r1jB+/zHu8gmWTGWwlsPeeUkobUCXQPH+fDdSflth5unQB0Enh+LMt+TUuPHg/T1qNFnEDD5cxbj
2euQZIIkJgnC7re/PtSPq/LroWxOi8cmhPXi7UpYl+QNZ1jYDvOIATZFq3hpYsQg1LgpEU+m/aE0
Wg0KjWOTQEHU0K8P/9PpFOx8eAsgR2A5Nt4Ooc1iFc7EvueQVdO9WXqPAp3orw+hVrrvVkKQBBzC
UYBEnetGJf/jyWxbbRn0yJAHx5juZ8d66HwDGYZpIEtdJXfpr2YTvFB+PpxtUsWBd/aI8HkbCmDF
0nZnv+sONh2EizgvoXPVvlbiaotKgLH2B5tpPgLlWPZ6gP0lw29d+KQOk6xOiHpXR2ngmTF4giQT
+XGYPJ9QrHr0ZTgXBeECXedn8Mek0dBqSCg3qTiOZlZan81s2scYsf+sbMwsgdKBP1APNugy/aHc
5FplnROYHhsrgX+DUnF+WLKoPaVuDIIchkmbbBC2l/cujerHdPHoIZetdYtE2Ll2+iq/c8kqDka7
LeHS9vF5GCuMp6UfbWoxIGPRHQrdYV2PuYivBhQaO6ss/7S94q5O7T/cVdxidi/Difb0RaPPn2IV
f0DJ5G41KCRBaWXrJm9WuSdrG9FgZWwQx05f28SHcZAl183iaqBe63Zrm+WwnerJPc8z3mlfc6ML
M7YePOKXLnBtg1LrvAa3y/jVcjX/nulKulmMLDvTjYjvGdwUIVVxqPsjVIJaUUoRAR5IIYu2GUKq
q6pzQgKDoUGJZbp0Yt3NtxO4+SWMpyX2j73IBuJHa8+/lx6a5UQQcmaKlNBxPcv0ywqZhLGrZrxl
H+zK0x6TfGyvq9rg7xHzbN7XRj5eghcfDpA2O/BpbV9yVZ3kMiple1UXhAFhDct3tFG5RTAq3cga
5yPpQsZ2XAZzNzJCeUCSST7bKIHGJKk5PA2pLqGd6gsML6Rv96Du1i1GJiP4302zzVq1N2XbnSJ/
sV6Ns/Zg5Qf2X8aVMVvuoay4F17cs0NfIbQtrSeSa5wFKO0Qgwqw5gOkPv+WNmO216ymvXqx0g7k
dZvINa7e2mlrF8ZHQMMyDhi0Qob/21MLIMS9Sb1uh2GrLumVeojSjfhTNuTJkV97nMf4AiOD3MzN
dNss+YeMMK8A0Ja2t8tqvOw7lzElLk6ky/F0S9CasTdpORwMFHmY2XtyK5tOXi64K7DPQUu4LhfW
De5o9g4BVk/91ork8owJSQ8LHprTGGfaZU+O5N6aMW+4BU31TVZW+S6PpLeRuuRocY6VDQOXZilk
T7SLmmRB9y2iJwEUC0t/7O/p9E+XM/FVoVdj1XXJuN53IzkIZU7OFXEJBGBEuNlLQpsC4oOmi9VM
jNOMymwXZa7/UNc12Iw8pa3kJc9WZD36xgpque/1u3Re9IM5Wp+IJDkhH47fE8NNaiQlZWCl5MKj
Iw7HiMCh1dbAH09jvqHQTkJ3zRgvyeY2k6DjK7l+SWPRiSDR8yUQUTweIy0etoam387LsAMEGB8y
DW9RDWpvv+b8tTF7+A+tgf6J19Ok0Zps6x1Eauu5GwslfEF538072cTWveM0PraNvK2OlTd2N4PW
WM+8t8WRfF786QZe/RlD6TZJBq6QYzfrOSry3gysqFk+1IYoTryQ1qMx+ygwTOepraeOXicWdULI
6pAOKIQGPTnFWMUTFoCgRDMDzDfG/1KURnXuSnEsRvNDXiY0SSOjCmPRXtit0DbrqkWbKNfEVRzl
XyM81uGKtdKj6fM86HbzORus8bqxsWEHxISLDa8E9zpdsvkEXag4uqXZHiwGB5t6WqePLwQDdkMc
WfezBdajywMUaIQM/ulnWvFoTFK/j7zVviXCEstUwXiNUhEbAC0AEtiLpN+S5tHxnLjzFxqB0Jfh
pnGaqzBvvezBSRxgtX5aF6FsiyE07NkOaZo520JIUk5Xzz4VVjrJwGrW8brshHZAXQBFXXp/eIYF
SkDFfG8woGZHkQnvvuiAE1ROiofbtMGJjkt6MHNyNwzXT+gp1vVlPQ/Owekd5xqQTn5ItDj+JJxt
GafLviCVbNONyfzB4M21QSgpdpyk4t4SsRE6uqF4E31uvrclRq6pLB/7Jbc/zaObnN3WXR87rJyU
OBPI+aZtz4PR9Lu8zLjzFi87AEpHHOVyk7F4/lnlHWkcyDZ2bhx1R9bH6TiiaAiUp9xzL8EM4QDe
mEU3vO4r/t3k/26TbyCE+G5X9NMm/yoFKMR/myb9YYv/+nt/BWSJd7QlEBSYFtU0Gz/+ym/bfN8g
/1ht4ZU66+9krL/385b+zqAfBKGNO4c+nCP+yX4etf6bDRubbGBv9CWQlaga9M1mG6KodPKmy49l
Vq9XhJOuO83sIPysJcmnTp/oh17SIApMtDPEA0luVrJUzeoEXnz5sEYDEg8M2mYMiw1uAasVkeOk
AJnzTZvaxF3i2X1am7xdTSxzREheRqm3DBTUjbm1jH69QkdA3qxPBDE4FuSrpNhV41cvE9YQyjQF
VJMwpwky2jx3yutAGEE078U0zTd0UNddYyULXAU7uqgdFSDlVnN14mM6VRAhQ3q2EK7u0E7nm0ql
MSzDkhmBm9ha1RyK18AWIyKo4UK8JLksoOy9L8ArYnc3+Z5mPugjc/ttCWyRGJg80ZynRPcXCCj+
hF39su6tXFiBUnZNN9L0hoQ+pphi9lpaInZ1vhjx3cQWaqcXsB9t2JelLnYmfjJ9oyXsf46GrX4y
NhKfJBsYdNXeVQE3uGdS/CIvuTf4OMjAMSZBWGRo5K4Rk1daupEOnlFW8edyJQR1VHGo9UsyKihL
qbyLUnxch7nXtpD45u1USW8/kJ7S829BrRO26mRyPHsiI4E1V2GshYplXQli3EwqqrUtbknWJre3
LYl37kSxx8bctCrfdVRRr8y5d9KWzY1MiIF1XhJhe96Satcd3Y7uMn/IVXSsrkJkidiibHQGKAm4
Kb+qdeBOdCQpMXKXGyBQwLGYiLO99K2nzFGAE/wCm9RjtcTj1V/Y5NmaKtg2URG3I840Ii5JqA5R
8e01Y3IvAA4cZ3+59yp8/Ni0/e6zUxvRXZkn3mZWcbp5TLCuPvXlpacXHY4ZTEaJCuCtVRSv1Ixk
z4bN/8ONVVJvq0J7RxXfG48Gm9y5WfSzD1cWwlBmaBdV4vJbiwoARgeCj0iiPwPfc59pjfnkujGJ
wSbZwSkquwdXxQlTGtm7qIjsI/XRiCWV2OGW/OEo6sTzisZt6zdI9MEME1SMemWbrYSjQRy1g7yZ
LseXWGMVcIxqzSqR2EQMN2ICkGvfcK+i2jOeZmZe+BYrKAgmOAQ4YgXIkoVMEZtAZZw98bU1EbKc
47i+nFTwcqEimMuYMOZGxTIPY5N9lFWSPXFFi/08E9881GtxGKqqOecq3LmJVc5zpCKf09Zab6TT
j6dSBUKXaUM2dNQIjwTznnk1u0JeK9acXglGLLc+MdTQRXgkDsXcRlrQiBRGmRtb14MYuhPs1PRx
7lRKNaNsHQLFmF71SS7vh3yY3qdsnC+sPAaqPBN2XavY63Z0+8veodSkpUo2uv6SkG1gI8BQTGx2
w3hx36NX3uDAFrtWEq/tjARtIwFeHgm7JXzb145V3pTHnlzuQgV0R1CamR45MxkT8dEkxXtxdFh8
5HrTixi+4C1nV6ZCv/WY+O/KaQgCN7pxT2qStzMTfQaYQWB48xIdLifgOwCvQ7eyp9usduQ5UWHj
oKeoMVUA+aCiyJ3IGG85IdE1DJ7hcVWR5dSJAP46yLu1CjSfXqLN7YzoBuQK+Qd0D8Wey87Tok1y
53t588XS3H6/otfugjnS8RS6s00Z1aLEM1Su+qgi1jNzJPC1c8w/2WirSFAVxr6oWHbkYfdEiY1X
SVTe4PHzibwhxF2h/fYoNSSTbJXxjrlNvyISTL/y+9w/a3Vp3i7zyObY6Bb/hDar2Pukxhcv+fGG
ipIfhtjerLbPvB1y8nyEbxhfNAhWN7FwqXoHq7oaJJkqKqReqLh6zSXJxJS28d4ll9sMMd5FYSdd
oP8vafeTJggnHmCTH5j/ys/4ZLezTjY6a4m/JZfQpHwa02PROSRQ22l6b7RZdxd7PUE+KmlaGyRx
y4SWyQ8d0ajn2fHWq7FrtOeG4GVWNGO6K9IaNgNPj3eqpmn5smg1bpU8JgilqpzpQovLkaBrYzyP
GErIhDCrnUilfJgw2N6gpo02iz2ue9x1yS0rW/Pk+kP9WfSV9ydxdASeIV+MwW7GX6CQZVs7XX3K
v2Y30Vu4hJjjbDwopbBRVbiajyjxKAyydgO9K8ZndDBGEY4mmDLqGS27KBJbPkRMRre11xC25ZRp
FDpultMcMZj1AEx5REHvulvwC+VnK47FvpLQXgYm25ejqDTiidf2iBz74NOHI+bNZH0LCrsvzr2t
+9eZKLur3FgIVBddfSFrsuiiXoOzY+fOeSqY/2pjNTwi6gUY1PhjF3Y2pnjmptNw28QdaAHNX77q
1lAQQ8tEswp8zvFlMfUaYkvHfZLs6vdzrtU2gistq9RLuyEpeI2iLXLf+trLaemkOnEVkBNINxPF
YgRZ5Ii919cv98SUWqHpwy0rjaQm2sETz7mOb50R/LMNVuhKiyvnvYghsaG2tE4TRndeg4t5A7lI
p7AjGIkLeCELy9ivPRXkAqXSz6R5NYg+I329VvkTVX1TI8P54Il+hPMFy1DK2tlrLuNd5nrWVrgs
jkVOew/XX3NcGBffYg20/+hxm/eB0TeEo02j/95wsgYcbkdoZtIa906UJXZYao19Q7GtUDvj7N8W
ceXtp4RFdtKtE+Cficte2vqV1I2rng7chd+bAkWQJr8mQ2r2BLdN/iHqpXfwAH2GXdFhtYqW7qZZ
i+aG2Dp6kIlpHmbMkeHqpFo4IRlaEWC03iN7AfN+tijgGCtb3p+i1IanshbOLsqbj44s0BRl/q1l
tl3G99N79h2T6A4mr7w4yPDgXkxNq4H+Mbs0xBCFRNUj/uiPtGlhYXcYfCBRzRsyN6bLheYZt6bd
IdjLnRvCgfOdkbJYD8QuZrtJUPVtLPBmGUkM9nC24kFuOtk+VDokX6KibNS5q27vWe/IX7aHHAy3
tuw0mAAHsy7ENYylmVXBS5/YoLkdkmKS7eQSHYYmi8I4yX0TgUdLjiR9QCPkzi5uproZkxA1Q+YE
nl6zfSV9ZJtr+XSHhxaNwWpNR1dfqus+lxPPieW23Bw+1s92JZLAzs19Dur/ihENm2n4TjOufVOf
3o8EgX7Q87r4ALNS7JAT4I9zIimvm7z3L1fiyctt7ERHTChDGcR6xsAmr1nBAgFOKR3Gdt3MsZVd
ZL0PxSEdjRRSTkyqWSnNuPtqlRlsvDzI0UQIeECwSCLGP5u5p+h3ikTektBtXdkomc++bI0NeKM4
hFw+X+CNWLcxG/+PqysuM9u9j9102hDjca6YGvMt7Ysy94xPKWDTAGUNRXjk+mzJSvejsY7mER0I
FI4pgTc+aCCarPWZtJbPqafdigYsiJ+M7qZYwTV2knjQuq+mvW5ppE8TNjNTIlymhVGSeR5/4LJY
u2ER0Nw6GHBkHUSBVqTXAB6sq86xn4zOpo85wieIc4BNgOzasCkLTgw9RDofCigBIz+oPbu6YJRo
7apB7NDLLxciHa+TxTYfLIhYeUg2PChht2p3iv0QrkicwygnpxP2Wk/0Vrn3BBD0Nc2sp0Uz5z1p
sk1Y+mIPXM+7nt0kDxu3yq8qbr9nrfO2uG6i+5Lm3KEBkACMrdOvkrJIN2M82SHQNpY5xkbHtPHE
bun6NWy6iAgqe6DHU9NrxvzHys5E8trR+XKZKLbp2pfUCU3bh27jdcF3Vev/MIVRo5zvBwdY4rCv
MrS2cQUxcVKF43eChSSyQTdABTtmqInZws0egd/MK6rAGXIXGUMl/2jYS1Us2Xr+m6kFpe5PB3fR
MDGydLAyvxUMrGnVusvapDS56pZckrY6NWmRXIvcz+9+/T3fzmD4nhbOK8tQ1S+DoDffE2lxBret
5FCNKastzwiCpmqJ69/MRt6Ath3F+GbWi0vaYEDys9YF989it7kXH4cmWnYJCvKjO8zmtoACf0ML
J/dPo59gklrs8rnxYipq4kqTa5AXqriOsE1uf/3Vf77EoKst21BeN2rat9aGQe9F0lNlHJFlrFd6
2YJhySYqaBt7urFBTN3+MQ8j19kgEObl2P/2j37TPwKuxx3291Dtp/YRIty6ff5Sf987ev2db60j
pFnvULQIH6iAIusLZr3fWkeG7r/DnIu8CGuUj3yXC/7XhNh4h8rKQsGBbhUhznfMf4sAAcDzDFw9
NXDlL/knHaUXx9x37w3uIyE8uFg4hYkYANr+43tDL5NGR9CvXUJxkZm/o5MlluFjO/p21V5keknH
Kch9IZJs73X45Z2T5RclGO0Sc79HoFS92A1DDnhCuXVVaYzd4RPCJmLp4w3OzKjbD3nWz9E+F6mT
picnnkY4Oiv/bzQckJNyrA/YCSe5xkE8lMOcnIyxhAhDhSQ8LUiENhG16IJWvIAsQJ8ptybCFgOS
cEf9yaxaZXx1exiP77HxYSbfCjuevFuRzEPiX6eEu6idIv35UgA9D52hgjtcDC2+wYCOV6TcLrVk
uf33qfk/RdGa6AB+9dicv35un7Eifv/YIJVQv/TtufHRSKCNAF7Dixitjfqjv58bm+cGmZEreEKs
73NorXe6jm6KZ4OmKzNMnt2uHvrkv/6TG/8fZM+iQ/txidOpe3SeU8sHXoEq8C2cpLAGDVZOMp4s
opzH5GrNW4wjWEpt0mQYunmpvdCMSMcI49GgCR6aNJ/uHdG6x47ExfdFCa+FHHrLvGqNzL1m9+2e
ZqbhZHWTWIuzAkJWYFqttkNEO3xkZlOeWwHEfQOne9j5vUjP5ixgrDktYxC8RzD0MVOBu3Osc4/P
AbC3Lnf6KEqwwHp1g19quPMrl7zvdInzB4Kcpwtba8UAMsGtPupyih4GPdHAUovaJ31DlHet2dP3
ytdjJ4x5z+Y7vnHxAd8hCWzv2LhGOyoL95ow03lLnFp/kTf+GqIGh4jrGvPWTmw2Nym9uHukkfOz
55XykCIUoBxfyaSRErgUJr7kUZYYjchDIDUeg6i58xPPeO85MrlzZjfbjrpN4rimV/OpjSfzJGSH
DTTtGcIaDP/x8Vg0FxgT3cOnYjZuzJ/zeW67QHG7Dro2pieZVlmuWO3dJ1BFUxJIruEH8qjLM+TK
hEFPsl5gvTdMyJdWvClG/CkZ/h1BWaqlN6bfZQetiK+nPMt2XjbnmzVxsrBzff+gM9A/zUk1nIBg
pOfEKBnI9uW0vF96Oezy2c/DnjryGohId1jYrVx5Up9OdlctB3Yc1jMt8voCAFGPzccsGKRSoGxV
eBkJwIkpjmVjD6Cgpb6TONs2VVRUt1qvW+/7xe6fLN8s/lzYmd6b40AUQz5XzMscDcW6t4sdvf/I
uWqWkN2CfyM7UX602pRUKdGgKaaWobmcAwTGHbbVrHb+glG+u6ayrU/YEmeSYNHwEl67MJCl0ev/
YVkZ/B0qDt7d2mpVbPiLJN/abpXcEsKkw8nEOrGFJLkGpV6PO9Ela0Cg9PNojuKyoqezx7fanG1I
XbBYdXAB5jqESRfDYjXw8m5Hzc9OzYqLu4gbcdBHt/iaVXF2o0Oz4J6K1+ucgrshpC7SSMG1BDP3
uEN9Iie3gOjmOcNllboeq36SQJpnJwyHMdswu3Q+pkapP0JsnU+un+vbxO6GKyKVHRrrjRxvW7BH
T7JgREudQkhT46TxvU935FowBGhFE+/H0atuUr3r7+jEmVtg2D019rjmJfdk5bEWIv3EgzI7G7fr
kYt3U6WR9gzi/WhlWURT0miPDtg0TCWSQBbYVgDhAyrs8oHXSHOzVPR1q1jq6ORLZ5tqjX6FOYsy
ixZvE3o4OLZUZPIafXl83Sa2uXGla30q0oKakWd7fuwitPABjK/lvevmVgzbrtC2K8TDg+Oi6hlW
gFV4rb0pCkdNOuMOGqN+nUW400O0Anl51ijqHzwD1EPguXXUhLaUEW+SlLYHMe5fCgO9WTC45Xxl
rbApuTQOM+QMW98Dkh7SgzPUb1FYaPEM7tLI6nDNKmnu5lmS3daIZr41C914bMkuZR4P+7WBeuSi
lZ2v0H+JmWEJWWXst3ft2LDVUDoWV8Q0CodOfx+Bo1ncD7FXNv1dbyXDeKjRnKTVxdqYnbaG6F3K
udnYo5lP79tsjsUfdpwDDwgTr9An50NJDqL0tqJxtHynDUOffVm8pjFyxiUYYV6Vqv/unn+ze6ZI
o1T833fP/w8ISV39sAt4/ZW/N8/skKnzsLV+U0r+9ybAsN+BkGJroFTjqCtZsP8av3rsAlR1+E13
+f3mmSAtmt4IPwnMhU7wj6ax+MHfbAp8gTuP4F10mtjNf9Ktl9Lrujl3JyycDbQFF6Qk8xNyWB23
1i/pQQmYKJn0+nXY53gUef/0lO7GNq+askNCaPdI6Zj24oUtWgJQJrQ2I4+deJ+6kCtdgDtZlRpD
2EwzKGobrk8J/tVfkLRME7naQATJ9jzCgy07ZBe0PKu+uaqKhQb9OKYC+CXv+xN9yfmi1lCWHLPU
Xa4WO4ruM0s2WBTdj1pXj/upHj1lLcf+zSv2RBsh3ZfZPBiB4+TmfeKmaxWmCfYnNHATmEBBjbBF
NiinTdGuSP1cwuru1nx0nvXGBOFa9d14BSsKzLGZ9NMQtKxT9JCsWC/21TzSLB5Bjmwcv05RosTS
Ixi8H1leFx1egaahUHKbpd/3bT4OvJTxtyelnR8aOqi7bG2J4oR6zF8MIDRi+Ryj8dp0ouqpnxbj
biLoatzXfYYlu+vYSrAYggfv4mUNuhzxYubI8SNOuuUhWlFfhG0sm/k411hcwM/izUbepA/mR3Bd
EjM4s5HOdBHzIYXbMieURtAZ7WliaqKiaEgWAsiQoOLLJ+foRp33QAd2Ppn95Hf7lNDwfpfgzyqC
kY3vBrzHot9K9HVmr1Xl3uqLKOQFOJNwkPUefqos00JnJJAkgCbW1ht9gCEIX708YCxK6CGOtMPM
aZqobXjBkqo1xir2XedEx03jhEZXTH8S7Ko/rygCdmwbGc7nUdpucUktz6USLewwPjv7oZ6b90bV
JpdY7YuPNVFTQQS4ZwobLe7hQ1DMbczWu0bR09JPTCIWIWgWuK0LJd8zZmPcxjEtr2WM523itf71
7EjCPqJ2CAeYiBeJH81eUFtlDsWAXQBGpqH4omdafcTbYh77kqQZUvOiTzwN5JjgYPc/RyXd0YD+
2pjv416a9xE9ruPUlozrCoiggV9F3XuYp3/wTtc2I2PeDaQwiKY8AemRWYpVYj+bR9YPVxin0i3s
izxxxBMdJnM/diqG2umoGDfOSNemM0vN2nSRvCfdpz1Loa+fi76MNvh2l4chbcpDtJLOFWoa+qig
YRu0HRutu17quTpLB8s7EJ4sS+n7qwEOHKiNkUT1Bxf9LNM+HxEZ1OTHXqooGiru4i63GzPs1pyU
FdqDfU38WOtF9oCSLNdvHQSw4dLTzN/VlU2aqGDeGF2+UKMHRr3XSLV8XGB68RWN2nKUPtC2Wdku
xnnxgyrq/8j01N4wl51Ch8yAg3LVh7VtPs/T8oiv0wmrPPbnjT+yp0ZiZyF1LGhiyqQZ3JupQ2HI
YbF1Dkv7b3X89f9UHVuY1361LCrjwRMJKj9Ux6+/9G1hJBCS6takeUM70FeB4X8vjJ7/zqMXS4wU
fWDceqpw/qur5NBVcgTuJhepHEUya+bf5fE7m1g8BexBDv5SVP+Dcpmj/9APZn2jd0o7mpqZRtVb
FbsxunLU9bg+ElOA6TevYufaaqfmDJ1E/Kb3rBq+3zWwgDdiOvRxyGGasFFGvWlgjZ0O2F0Y1dGD
CHxex8U4I3r0HxbOwAlxh/8Pu7AcD6QOECtQpbRj3zrDWg3leSN0jlcSjRBMOsDIIJtX49zPtnWE
lcf8EBa3AWUlNe+/uw9uXr/Wf1RDeQM6t+/+6z9/0uvjRNRxA7HlgO33E1FJano317jCj2vb91/Y
UMDuLIxRnBZjne/maPUfIlP/3Vf+H06xw9nCCEnm5M+N577rs5ZGHLKX0phvckSeX0ZikVjK03a+
ifXlHx/QRX6H+5Ij4oNw3jb5MxWQZ3atj1Qzqi89pcJZkt4Hemxpn4A7uE+/Pq3GT+fVc2jrCLyO
eOZ+TlhfOkNf40jF1dWzzKlsos68XlepM7WbgKuFy5AagKYrW/kgjTv0KNVDBTlmChM3XyuVZ+Xd
9Ytpql2OM5DD1STdCc3v/HExxW/uAjzHb296T8Vo8+zj3vB52NWU5LtpT8XsKs7KfjiwP43te61k
23PZxQXtn5g+5obYSWO6IMprKVjVese45xlc7jQI2AdTRwJ1kXaA25ixOc+xhWU5SFzFgQUXCe+N
PLYz2YNlcgGisMDU3Y7GuTSJRSGexVkNdgAd4kKtTYkFXMxV7CiijTOYbK3dDsxbL8l6ne+MnnZP
lCLXDdZ2rJ3PYrSaBXzJOo9bkUszu2wtZ75xeUu4GzyVuX/I9FF7zAp2C3cSMz63XJSBSAu8btHY
YpoEchpfuUtnJtVGSn+J+bk/2rdztUynSk8K9DoOqzAtZUacLy8CtgM8p/PYzTcaCpYbP5eEp82R
bJ6GzETs2OrW0QUJgWVlHJsnUVrjjd51zBR9ufL6QpyiCtrWeQZCOt/VbUG/iM1m82RR6t9pSNDu
nX4Qm3RNnWfglSbL/OLPTy408CF0bYOIQ8aD891gt3xTxEh4YcgvJ7KrSqMHkywQdlVicp6LgfMo
1pHz1trG/eBz0VYh/Qd6486zi5/rLo0pryFFONYOTWMvyPPW2HV2gD7uXu/VBIsUbRVU1PQ38rn7
UmS1mhI5fFlzAW+37yZolKFGIGBy4bNDLI+ABmTZw7r2xbDtGW0/JuPkP4iG9+mmhyk0b0vmYZCC
K9d+rjvRPCUxWQKxLP2Tv7T+Q4MMnBZflaoE9px4chtV3mVLw41Svqnnm2FYmmkzurjYQ57u5mme
M1RFcZ2vyofTcpHI/bJIEMngDE6N+q4TzPZAxHV7eDn/9tw75GoJm2QRj8gAodH+lKBJzy8/Q/RA
FZaLnvHeWJODxne9Tbx+3Eyx7+8GiXM+TNTj4UIFag6kC0bRpUHrqgnHbiJpVc7Cv7MwnrbAFNmH
gs4vhJ6de+l2jROIEgrJeybFeku6Wj1H446YoCWILI1fqIrU0I+T0XvjjM1Iq5KLjgw0bb/oYAc3
ErZmdAcY3SmChLyoJqgSCH8nE/wA4iJz+jISXzaGU9at6c3EnHp67Dj9eC4q6pjOZLofrCgPAg02
C6lUwABAsTmc5+6+saIECMsCO4DiEGYek/1EzkfKM3tHxIh1dkhbDcdxOuCambGH1PO9ixotTBoc
XC5QprNNYF4IZdv42Omm3DTw0wLkVsa15ib93ZRI9E49UoRPPawPm/sL6kwY++l8OZI/e7AFyqRg
0P8/e+e1HTeSbdtfOT+AGgAC9j4mgHT0RpSoFwzKEN7bwNefCarUTVJs8tR97heNrq5SIoEMhNl7
rbnQbGzUajl32iH6AcVcO7fA5R/LJLbOa7V0Q5JoDHlKSavgB585e24WMth2Zb30P1wMQJNPIleU
+AxuFwEpqDmftB/ieGmMhneiBC3ma4rxiQ6T4oFbfSg14uVSHEjGvgF9MvIfCgZdq44MKZmZ3Y9Y
4x82zMvzNcscY1kPyzjZW0rIKr0QWc8Ro743td69K2SMHA5BcGECIBo50M5xeLcqjc9rQ6vvZbdC
0cEZPnBQjO5STvonRaVn6EfV9HPaQjeEdmcCxVQ5QCd4iQ9O7cLPdN2Q1JvJqfCrFQFahNIH1GBE
W00UjomyA5TY56Wrta9FqyjLYcFd7hwEsQNi8rQaP4powfkdLV2Ib0s0mlZAzM/x3xF8qHniQ+S4
t3YcN3f5P4/hgydn3+AqymxywqaDSctj9AVhKi/y+Eq9vJgHfR62YDUg2r4M5jOocxMXlhvm38F8
mMmMb6QX8t/XrFjtJ7hjevjNdaakBd1Vh9V2cSrKfXqUDehIsKqfUuUfeHRFWFPQMKMv0naqfWKU
aIFiofopbxWNibrNPEn2xT34PPYidW86p2JCCpVpIz9rAxg4SPLOYLIAdNfSS+nkQYrUOSf/2L1r
iTOD2p9b3Q81T11KJIDqNpm1MGiagZHSRarjw7dYh9IQlbEfxZV2LpCnJZvGAtiySV0+ZyQpb2f1
sXvaTfw0Xg5+k8iPAY3JxsaNt0lqg/8jzkqG4Cwi99TKaxKcIz1jvkf0vJfxyDw4mlHX7WiGOafA
bGFLk2CcU+jWmbTw3c6XhB/wLpkTNhlbso5XLRcW4WI8LDJlwn+aAm1cSG2AxHod+pOaxzSBAPFu
SDwyTqdhUPHomMuI21LpfpSCSL6NJuhEsbI25oOdsz52wEomvzCTvPXBu+UxgizTZscgOaLsfn0t
DVY64sw4ZScRKgrLl90y2zd52+5x+82X/cjetyBhJdCWHMWOPulWSXyqLAwqvBbiO09t3ep+0ps6
pmgz8q2TouZep3HhkmWLofManXqOBK22cINh8I2jJiN2wVFHiGrRbFjHIetSqGqNKW9CpTLvrVhj
YpWtkp4iYZuJq34zitFAlN8xL9JvyitFPdZDrDxCJ3WBsE3uvOE7s8tJFNu90+eJYUEbm5W8cXvt
VsCLrAFrzRjqWrIGF75Jsj5R4jAI9jVp/nhD7aBCxqPYlzfh+oumKUmxy1Aw4nLCEc8ht3Fq6PVF
JVDSRLpKmBtHe/VOUyQtUZ4TW8sbsh2U4Wa05tyqvWSKo9i5xsTlWixVNN3QRjlRI5OtzBIl0oge
ZLcc7UBdI3ojmvoaVTQtBCiMmRfmReLDnwGhahGESLQWexAbzfMxI6PmXBT96IGhg3xPc8GfIbse
83SpMXbGzXXlMLNkY6x8mRU3OSokDm6onbD0wMXdY0TUCKi0lW0+TE8+LssvVbSPqu2SvtaFHtCC
q8hhShdtNGw1NdJIPNGInaEdcKigvIHpzbXrknRqfJtMEpt0RA6qZexIeqvIHqGpmVtnrMK9u1QF
cTzNSLZg1U0es8Jj2TaPSi4v3NmYDoxrNgZDo164fa1emIUc/ZFWk9XJYo8PjBx2suJuZuoZ25RF
1E+bmEA3sC6G2htnKPHLK35t1uVyzo+sfAVGzUyh0Ch6zymsIHLzsyEzaDPyqC5UDCmfasUasPXp
4rwa8eV4FDjZQM7NLndzvI/jpSi0a3Z+RPWQPvNIF8Y8CoEQLiEayE3J5ytJ1AmdvZIuP83G4gcx
COEgE8CECAbtRM1BGyHgxhvNCtxtJL00ZpB49YSyXjEbUgE8GRod0abAR3LWZTmDtIiZbRKrZUQu
Iw4Guk153F3KbEoTmrX4gN8/Rq2njhdHcaQkHDhMCgsaJYjXx34EhKnLilfva5o/bPpHQG4YMhiJ
71/nj9OPg02eQgX+DfryHNxenn4Ir+6HtOqxA5UWk/GAYOq26VqFIJNZq06sNW3v+DQdvn/d1wIs
LusgOzBhmwjD4KT48rocyXORUirdz2luPfQK6Nyim/N5O5Hp0AZVUcpry4pXHxSNp+QDru+rZgNo
AFJvdE7FvOB8idecc9mlVE/IzNzDJeUAgghRv6W1XJ2gF2W2p9fLn2rdcixZd94Aw5ncnx7Af/tY
H/SxVtPds6HypwrsIU8eAe4lL1pZv/7W71YW/SpqKKhI1pwRinB84G89i278RbuKqpyhIoHBZvjv
ih3iMc12CLg11mr8U3Xr74qdgC8i+ED7N2BE+ycCl1cBC2udzoLTjeHQFqow9LVv97yi0EPHrddt
z3k5CbJGppDBUwlYpF5mT+OVpZjymM5jmQWqmvX3fWWMn5gFZ/Tgbtl8fvb03ihzva7HrN8GU8JK
vqHWBgaDJ/L82xilrDOXtu45qgntHJdjybHBrsgfRTAMGnScjOHepvQON6JwmN+gjTH6IZfahgfA
o/zhYjK/4DNicvjyXPsEocnRdtIyw58a4NR5+/431l/NfU/fGNUKbyj4FpWG4KtvnJCkCtmvPwcN
HEW+BeD400gdT2x7TH4mGSGzluKMI7JzwcNEVyNTxa4YW87XFEf6H/HcdRprcG367G8rYH3YvYHy
tWYGM7RK48tscI/E0sSdzyTl3nVxcwIMmY1G0inWWdKyjdy9f1evJlpuCjUdyzSlZMYGHPOXN4Uy
LiLdO+/OqWpi54+Al2yQxjM06pJN3jS37k0davmX9y/7qnzM+ZoZG3oZCnF1/WP9Ws+qW4gAIqPu
ovK8dCirgnodzsuuBZ4bxnfvX+nVjP50JepnlHLJxUIx9mqc1fTBloZW1rlTq8YDrG92tWHvSB3r
XhyoDRRST6jSqbxUmFPx0aB5zT3jLnVVN3Vg4Bbi0NeXhzSVoGcnYN6mrvaAadx8yNCb5jv4w11A
XmGFvYuffjflDd61JqvsnwSego52pXE6W6JVPTGlhJGnNpnFoiXKALaHlD9rNgs+lfEC4K8LnG6P
OnUZfi0H3+f/F/3EAZOjmi6fV6O1P38oqGJMG/CwYNwjln75Q6nWYJYmUpwzbQiLh6RdLVGakvWl
gROQWI4jppfsG2fS+nReGqicZJAlnq6N9mNvL0vlyRgvqFGl4088ibh4zTq2fymX/+OXBNbGt3i2
LVFtcPgMIjRZzK28nSsy/tlwslonUQGzijN6sHXoOn7vxssOjRNdtX4cBo9wO/UKh505EHcVY1jW
Suotbb3L1+ZcljfFdZ2bdOzsfIo+T2lRHSgYIMEzm/qTtTb5QlCT3vDU+SPclfpjmHbl+bS2Bpu1
SRhByKFg+tQ7RDpU7E36rNd6Gl1GshQzUlS7OUeAe9s/dSCttRmpJVJnbjAg1GzUyUlP87VxSUfa
OMZrM3N56mtOaowflseRHPDV0fmc1iaotrZDl3T+XndNfzPAucTzUvT2Nuya4UDMl37bxNoEgt1G
u7ZZ4owj+VPfNSkb5euwNmPruiPRsCrrg9a4+Y9krC3e+7WBS0mXXu64tnWx29Kg5DnsNLolF81U
oACc2marPfWEc9QbkTdOULyxu9E2LjpBqbN2L2IoHSr2y6rfs9TokweNmHNWb+df5kKNT/TWrW/Q
V9Gchjyh0+MslgfHqtqgU+d02Y5IlLYKySQPCCenx+6p4708db/Lp074vDbFxdoel0+d8nZtmue9
KPbU7U1cXmtPnW46/fX0qdduh5O9sZ868LjmQk889eVbOvTRyvm7mta2ffLUwU+fuvniqbM/U086
pQew5CF0wqYvig3h8bJsf8Q4AfTlHsLIvGadui1TefVdl0Xai3Yz9MNQq+d91hcZBrCkWXYjiPvw
UIAMR+Gm59WNyqnjkErBjnLgN8Bw36gcT0lydsClhyHrYZ9nUxMQBBSpHtY0LbyIsaLbeIWlzdlB
zrnbnyJGE4yoKaw0zkwDa+HWUuI0vBh5dazIQ/lMTKkmyDHaUsZssd80LF7QdAlT95QQrDbxhSGy
Aa/qQooVsUsk1xbXIN2BLmRXsDXLqFg8Z6GO5ZXwNwaviNcdOb6rqKOmoAAtraLEeVQGtLKqr1Z6
v0sMB+OzSY85PJYCgyfaynLumkXuO8QUbRzUUWzDne1GasRu25UcdnOrkHvq80XtmTqmF8/Grplj
4m2o/fCz6p+VuuD4DhgtQ1KQFapyQZlWofqA/fwzNWe3OIjW7fMgg2h6vQy9EFuECLp2Ek9xhwPK
jhGs7MJ2rMsbFmNxJIhRz7ZDzTcIqj6PlgBx7EJ+YkpN+6xwJENb4VVpfZiEw5G2hpn7UYjZzbdB
FCIKedqjlwupQD/JxHQt3+ELFDTmSZw4aPTo9wQPUoDVM1LM/KRKQn8Zwgwt4tTWLoB+ktg8AVUV
cSWwSOWEs5+x1eow4rAPh6AONFLFqkOcaFMUUKCNaeLz3200Fyc+wyeCNjlTHls2/ZwoX1viRSUo
aN4j/VxbCCNLMKgZiriV+aQP51YNMgGLf9OfoZZnSYpIN+IvuGR+iy1pCVp5T+4FRe4Ggvy87SZz
SU7wnvW3RqrTBplDKhyOxuCFHD2DZOyshQJJAdqWIoggqcYjyTJISAu4z6eJnUUapeNNZ1rTN3K0
BEHuUxTSJwLwQVJ3yOeYeUVexFM3aplrYVw9dba0nkB0yhpEUng9lH1kpHqRJvt21vUJaE9EK++p
lFOqzTo407TpqIJ1nIRnadBAUZtVzhRPJV+sQlmonbCCuXe0fhndBbNk6zuaOyNU6dxQv0zbIcuu
dad0jcNspDRZ+rlfN5/48i/NjB5NUE0Fl66qhbrQrBf9slMze735tZE2MT/xvcjBpeRechdDA1qa
AiGNEM/NsEB6dR5lyVVJmEJI7ZFdwa8miab3ZXzRaIYkmlXUscrPPbXzcFbQAUJzrQ4NSloVBXsA
Y4uCFf/cNRRJNSaQGZ0x++S+LGgRC/cIwjRxNuQRZIwLUM4PU4lUFmF4Kq9FP6vdCfVPWnRVDVjz
xmG1oBGhaueNGzX3Bqf/ZgOrONGPlMHd4YT8MyJ2ZWs3dCkgp+6wZxEiotqN/J7lOEPnoSOFGgH2
mH2eUHt1+yIkKV6SGscckjQU/TgHOCJIdBlTnCNj7rOihgVEsTpqNrbBNCfbKb5Oqr47cYssNX1T
b3VA0LlpsBzFOkVdKG5RgJmb1wQ0knAPBhCz5mfBhIxtUGNIBdM6YwepiWxgS0L8GLDITM2J1g66
BSwgB4uQx2JU2Xo36dfWHd1bRbJNPy5u32o/euTb3abQNHs8JJPOR82YlReiFMB1Hmp+FrwqmWuR
azKO/dksbbLPx65BnNztjWIezf0yWfw4map1y67Os6o6K7H7nyLtNqoA31gxnkQEc8SeY3ZFfMtO
hBr1qr7dMHV2I0yTDoSUO40OEI5QNjd51GjJF62irDluFnZg8lPdC8XlwzoKEzGxKNFRCevpG0Iu
ZSQMAewYhA5Vu5pR+Cy7luZYgkNx1efhP07F5Zzli3leWHVOEEY9qtaZoUF78SigT10wxbT7gsmh
27dpUQAzd3RdHkBfm1t/zHWnBWaAsWeTGXNk+zKU4ErwBlvN54kwpts0XhlTrHRr3zAqusvSRb+0
HTCeg4MvYos4oeGevI/J0TZZNtqfqIPTGZrMiCIdRh5nvG5CcgpZ3BnRQZ0Ifk0ODgjuEtFn1and
1rG41Gc1tw6E77jc1zwr0VnWKmt1uwuZM1ByDf1Znod8/xbA/raLnSz2p1lVD7IxeO+lZdl0TlFU
nz0dPP5bSfmgkqILPHDPzmh/lFJW7dPZzzn5/sJS9/df+11LUVefD745wZ4UIviKVv1dS3ny1AmL
egliDhty979qKWKVBQuAzjCmKSxQwfuX+kmssmBoKwSw4e/RV13NP1E/va4FuC6Xp8RjrJhy+NGv
agFNapDtQN7hKU2DRD4YJFt3aFTtnsRSuB2ELoipnVK5T0TVFcqh4kRtth5Hl3JfTYm6Yy2TP1p2
DygN1dr0ZpT1y8lcWvZPqGm056hEtEuzL8H8ZTRvKANI4wZH8uIM0WYcdJ0ZIwepQytWEnZjBuxP
U5xwaqL09tVYDSMeOdoqbS1vxJN9zprAG93nv3x1i6EwQXEuRvJxTFb33ezgw9P/NuVFMJDx6Fm/
lMqxbi8VwmUg38iYtV+aZkAKCJzRmCB2dvC55Orn5JcOuvyliu7UolRPWP2zISDk+nusdO3Wbmp5
aep5aXuLnFL+qiWV5Wtd4v7/7wv4fxIfIoqnyPGfJfn+z/xhenjJO/71d35LDxER4hNFJmg8pVY+
M+bZ5l82BQFw+xy0f5lWf0vy3b/4qbG44l+mPAYt7d/vnvOXgW6Puqhl6kQw/DPiMTm3L0/7QGzN
FcdMSoED6Ep93YTI0jFONbCpewmI6wvq77L2rRqIyWbGuuLNdlv027qRl3mlL5OH6c5TKYGB11Dr
bTriGNssYtG+hMnAoa0s2ZOzUE4/5x6aq8OHe+xFM2jD/WXpKGu0Sv519dT5An0wwTmIvaVQo6Cd
XXywPMRkHxameZPSiD0ljnU5z1OzR8k7qMveZn0mnT4t2qOl0YwaqhC+DRjFDaCRZsM5oT2ZGzBm
ViFWU7+Z7ia+HBij1qoP9pKEh0pp++vSjYwjiPWvqd0oX5K8UG6jprQ2BuYvDtB6xEGKbL7a6eqL
Ze4QiM3d1ehEP7C/cJNE3W20WL8ydJltXZc1EAUDKHug/Ds1yh5rCE+ga9yeE4G69IFZoyTXG3A3
DULE63jUrywxE+ph92cEOooNM9BVojm34TicaQTHbeK5vEHDpJ3OU51u8qzE6ogFjz+K00oWp4ZT
fwmLHniD1s/HTEZfXTxTVkMdNBfiKpPZV5xKCDOq6mZOleU+I77IByUXg5Gph+3AvtJLktJjCN7O
IgxCm3ICsP71KzQby+SjgSyKnb3Y6oXIFIXST1bdRJ2b31VyMO7Yu5Q7XG1k93Fw27IVBRHV9+xy
1eKxW+pLyvfLPjQU0KSyeagMrb2tsSts4oT9tCfqnP2QXl9Skd2HzsLW2uybCznG7Rcjc26tLql2
1YzWRONEfEqilB0stqvt3cbC0pU7n/KlVsgnEdOnyAgxVJOVaHucXoor3Q2H74pKgg8GMFVc9Xou
zouECo4/6TGMnmrF5uZxeSOobAdAMUAj65W47vIedbiD8ESImM0tbw6OvjHx45xd4FjMdLzbRtTZ
Iao12MiJrDY4t7AxOqNVnevaPJxEpCsRZNgq5if24MmJUVjqV4Mb9zvZJ16RpHqCep5d7FZzKAdt
BGTXk0nCFztUqYqKxkx7+aiU5qLsHEqa4aN07eks11sA/VFpZEFuJxREtByrWpFqN//daf1fVOar
kvvdiT7p+jb53v9P9fg/1AeH4tvL7tWvv/970gc6sGaEOdTJBQwDnUrw3zsu2/6Lsw49FfZWv+b9
f++4HFAFyMqh/9G5As3GZux398r5CxcWmy7k4Ssln3/1D3Zc6/LxvMTLpE//zBAapXQK2WK98+cl
XuLHM43jt7onpgUnzGMeKRezDA/pWiebyn2RqMdODQNepC8a3fxUdP6zh/dGLdx9VWV++gpireIL
7pnN5Prvn1WZK7rGtePAyKtaiIOh8UVS9e5GDL3FNsr0eqPiCvbdOirhdYRndR0BVNCNMpj0e3yK
3oLopeaAolKzSSpn2+PnrG3O26tHZZVTaTW0pjFCV1F/N+aC/yjeDCVe3Oxr2unB+j+lYWyMRH7q
iBNMCkSnSiBNd29UPZ7dKLNOETSXEhUhSdHIdzshfDWjfivKO+lgOmZMkL7rgDZHyamLkwie+4bg
oyuj71aWg4OVVTnjhXY2ohewGLNTQxmumHmGYC6Bjipuf2W595pQgi6yH5aOb8ArvTK1PMOyvaIh
xTKOg6HK/XEuYNFk1yisbtNmagOqj8HY119Zr9RdQlw9JaeTVCtRuw1en2ZeY035zlr4GlMPgU2U
5fdiNtRdlpJbLdXpe2lEfmSBJCwpR21ydJ211XGxZZtk4iJCoPqrJ//fY9wHxzhyqt8/xm1pUyU/
Hp47WP7+O3/PKI76Fx+BjIGWt7GyT9iV/j2jOPZfTDIWPXdaS0wSq7nl9z4SLoqKRZQJReU0wSHu
XzMKTXRTZwbC3cnpR+fc9U9mlD/eZgsaCqwdFDaMTVgsL9/miBrA4oAT3Os62QGA1VcAIrJo9xTW
PHRb24RxlFnEd/owsT4S0rzqq1HRpOntcFLG1WKiF3g1lzRNBGNimfvdNOhjYEtkR1oCGFraSbF/
f95681L4WNnjGsSEvI4IaUU6alph9jv2M8ku1zUiKbu4DmhWNh9MkW9dikfpCtxH/OivZTuLhiyc
Garf5fOc7GYqNj4uFiAJsz0c3r+rtfH4rOX39AAxH6mIgxgUOIFf/nwrVSzLTR6gm4SoBaROMXWw
HmfoZVEZrkB7trfQY+B+UXP7NSn8547jmxfHALWOYjojrHrPV4IewXAo6r7fQUK0NiT6xcB8jeaf
pS1xiyauYx18j4Hkl2PXy6t0kSO6sQmHHWkEFqlvOsLojTk39hikdYGQ8v0n+koK8HQ5FnGVSgyR
NiCvX14Oq6wuYq0fdpG0eorV7U+Cyh4RWYE+yIsTKwT28/4V1098+RviXdbhIhkYnbQ/DnJhDC7T
EdWwYxOJS5HKLD+W+1Gmy/qY/rgK67WLsstl87AO2mfLtjHA08+abID0OUo0fcop2dYXUoMjN6to
wN+/p7eeov7saq9+NEpZURMRPb9zxomMC5jU0YjIsU4z1DaYnzdtln17/5L6qmF4fYeY46iWcS5n
QL6aymScWcC3ee202ELlWBn5XaQOHK6qxcHvFHHqbK7tUTpekxvdD6tXnWNtiv0QtdVuHNwxAMMw
bdrJrr8TX6IcpGW45BD0zc3Syk1uxxGA62b5YGLS3vj9xZomplFQsPU/RpzTRYise14jfCzGyraY
Mnszz+YYwCfmrNlp+I/JTfUFTy+An2J8VRdQkQOEk3Ms95gT6si9oKXw96r/H19w882vxvy8vuHY
D1/rYlI3p+Fr5j0ighgvQWz6qG9m2qhWHxCL3X0iD5eC2GS5uV/lS3kkkLs9pXNKiEUxc2Yc0Xyi
nko3jSzVjaCN54elo25KPZLsuvT2XIcLe1iyqfKbEZDwZK+h8j0+m4Ee3l0/OqHn0g6EcanYWyH0
BFt567DXmY99BgRnUkhX6EPT3cy5eRIb2Sdq6d15ZkixkWJBu0y9wp+U/qJyCYhqEsz00sgF+OE8
PFVjqX5W2mbcQcNRODjKx0yK694BTQP/Pdv3KGMv+ORy+/5o/fMFwbPKxoC3HoHlH4y7uYvMwWR3
t0u6GAzJEKP6UQ9aMt8OS1gHw1Bo//iV5Io0iDBWrgeR1/FVbjuPjrtk/a4NwwNMygBH+3e3NE5b
QbubRs6X9+/wz1UQaASzDWC31Wz4WijWRe4IHHLod6nMa0qqaJaJgYBYprfSf/9Sfw5ThygYS1eR
vqyns/XfP5vbooGKyYS2bOc6o3lSKY12qKbB/uABvnkVVKlsU2j98gxfXoWcSKXoJx6gYrUqng7b
Vfa0m53L929G+3Me427Q/eLSRCDG6vfyOmjcF42udLebEfn6KBnSrTUXSO26sqJF0xF7Lxj4yIGQ
pTif6QzuKiNLPpqWxB/T6eqPxqDqrBlg1Dlffg1AwcZC1Ha3I8DXDrCZ5Ft68/3WmPrE8YSxGAet
nN2gVaufeTXZ11m/Bl2Z6nhWLIs4ogEJP/gF9De/Ey0NKp7CZc/6almJDEUBOym6XRkN5UFtzcBV
IZEuZd+ch12NGdCGYJ3TnPYIqZUXQ50QR5ms2ZVOWSFRyH+SsjyeZw4I9GX6ShiW7jVJX99IEuqx
1iTkpxAPfixlfq6o/Uebi7dvADA37RkKxNSHXz5UsMVuIZ2JhxrL66i16+0wGdGnmFnMqxsIwqC6
Va+wrZ4Vqy2OSB0eSK+6xbnqroDOkAZFOwZ0xN2rarGrW8dYfi6gQI7Cid0tHWTpw/BSWCv6fItU
pP5ge/Q6wpT9EcPi2R28Gp1Tn/OFK0nxV0mjI0bs8tgDDYY8pfp90jLJD5SDydo6iIpS5Zpi8MEo
EG+OAtehFMLLqP2RGelI5hI0bN0uVWKYzgOOkm9sqy5tiGOb3FV/VPk4f0a7H39HTdkPY+SltJ78
TMRAf6Nuq6td5bdExW0Iop4K/CFD7cVccEfhOfWwMWk/ZalpTJX2jS2ywFRTNFSK+xmLYbvXRlM9
VeCk7JeqerBHFQA8F4qMJ36NS0TZ+zPCn1s3ByE83B12CJb61Fd8Pr3RTSD6O2VCaNL8cxmSKZLm
vrLgtasWUwTvX+yNaRtLAzRC9vV8sPrqRNHlGXxhJp0dBZxHFykqqzb1aAMV0AdXWj/p5X6N2wJp
pLsGJRHc/i/fhSaMhtoOTUZSG91mRB7hh16wU+C/tTamzGjIq5biHEMLDPP7N/nG6kvnVEcDjgQc
v+Srm+yjpNHDVAXYact7dLCXs91c4x96zO3+G0de64MF6nXdbn1rIDhhKtZ0Dtw0gF7eqzsq3Zwk
DFmO4eX1INj3yFD4sqQrQ1zGT/Qft5gDZz+SNZsbw8G30kWtD5r7g1t/czCBdmBlASGKJPjlN0mG
fjTjkfcXh2bvq7VN8wQBH2nxVeSZcfr4/pN+Y9G0ULDxM2ucvf/AGFtEfKx4M35k2c47qu+htwxO
/MEZ8c3nq1HJYCTxeIFDv7yrtNOiSjPqbscZufWccY79sUxdzwod5TChxfQi9Ea+Ihu6F2EErGrU
clR/ysmy4Dl7/57/PJQjsuZUyKEc14K5FpCev6+THMyFKGK+DK3mAOUvgot2OZOjjLyo0BQY2gUR
aHavk000qB+8Vq/Fyk9jjd0QD5t9O0aMV5fvo5E+DdbtndSM+Ftt09HYTJA0L/Aom+hmrcqyvGrg
A8DvryZPKCa5SQBJnWH3b2wg4RNc/rMxFvjf9L4fyAeLcBe//5TemGgw+FhwNlRU8LRYXz6lWHES
aZZWs7PmsN0OBgIlo2vcgL188sEjeeNSSHwMskbBCEMUefW6J6nW1Q2KLZJWQoIvhbSvljIuiOGx
1P+P21pRHrSF15LaH7Navdq7a8dodqaetFcuwoltJe3wJG37h/cf4BuTGFeiLMIWEU3660qFvoRR
Wg1cKaEN64f0f29gi+kBqxtC6rmgRA4X44Pp481HyfnasGD74I589atFkVqiKjebHWK70StMcPNJ
Wuh+q+ofkd5d842Fnp2GCrQZy4Jgxno5RJyMbMQILugODTPED0vKHndEbEyLj5IQMKfVdnAh2ZOD
ARDjpGw5OQ5zsCDDLK5wm/NyJYIa4wGQYn6n1yPiO8zkzuAj97LwV4ZN/FChIT/LIL532yjOoTp0
RD3RLOaWhAcWktaKO5qTtp1wccgTU4ndXYIAcAnwG8Qp/YZYu7UGHSlubsymvk21YrYC4dax/sWd
tKT4aaUUSyJSEVUrPpnjVoR+C7Qz/tTllSYPeUl1bYeitTACdDDasVjQcO26IRu7c7MgDuDM6AcZ
XlkdStQ1HkCZkAu2WPQ3g+FmcE6RU0aEOJSm7Q9rfO12IP/iBs4oCaxtqVR7LPV4i2TU6i34ieQO
oo4wEJ9hSjjYBM3WnjNUVbZ6bGUUFDXC7tN05DgJaMSt6Ud03URUGbI+OfvViEj6pFBQl1F3KGrd
rwtz3VwlIAQfbLR44KYhGpAgYFTtDYRRxYZQ16Xycgrt8aZMjBaCqtK49rVaFfAuB4Bqw4FNLHGU
zuwmW6OMkOFD3F4WD4CFuytblqggD9fyn6rodI2aznQ+pXGzAlqLSpDjEo/0feva3BfOcEWddzvg
tPgc1nr+JVcc9bovLSwL0P5gZqR5IBr3gjDUNddkO8d2eR3aFFGNGF0xQuEd8VgTKfYZfa1hPIpR
Th56o4c0s4yNOejQ0tJZbNEJ/zCEMgV0nNYsmdbeWd2kBq6RWDsDH++GHfOySZEunHRGPX+zewR+
KO1T3LDjw9JY5n4UKw5vlhvM6Hf45wIIKM2lScxvoKllcgkGfPEGNdFOnCKPz1D7Y0q3wa+RUXI3
L8LcmYp2lSQYlugOhocQnCtiqmxgU0FzPWeV8LvOXq6yfD40vUGm9CJN/sguMqpL82S0R5jCug93
ownmHj1VGocjlrisOJlEDCchcS5Dx7hGgUvs1OTE22VpF0/SM/dDHaf1wtb1Oozy+mvpdOppGduw
jOCJ+LPat4+W0pR4evHqOBSsd6gbzENLvvLGLsP5INREP3TQDxCTjEe68Vus+RogP/mlQOv7BXjM
3jaNm2SQX9Bb00pUXQp1Q/ilsJSo5Q0kOXQcbHJVlAY9uancQnIPj10o4AVHlROoqUFyEMKMjZG6
5HZzbrhOWmW8bKLWue4G2oyT6E57GdprwBCuNaX82ZGYsndEn4B1LrBTFM74aHTkeMhkWqhwEf/V
LxI7TFPiKqSRqLYIuavE7W+zyoEJrDN4PsMTErNvN5wjWEyZJFK6jfcIS7LzZmKUpTIEpJlpB3WI
sKVXfYUmY3GI76uqYOaFCEJTN2V3CmMhmrp7UvfsriH3KDQmMM34d+4VTWzVFOf5RkGMXO8IB6y+
zzawvb3Icn3wC9Jpxo2s6G+fKiRwERdoO220yeVoKkfKs2pHkbZBS97ypDY92WE+IV3jbUxV/1LP
U4iEBOsmhykFDGli4jjXJp0MQfgZy2ZuKMbFSad+s9SQ/ST13TqwFzU/qVlkv/edE1nBasLy0slM
BOKgzroxxix8dCnuDx67AISpNYh7f5HO/Ik+U/HY1u2aX1d02ldU9a3PEc28cEu9vkfmDzol7uSu
Z8dy60gjvR87PkcqOZL0Xm+OC9k4XjJDscKS1n2mCreqfJANrj4oRkIs3OZLjFnne1Mb5AXPSvPF
bvRkn0LYzw8Cnfs2Qcr72axQ/SPGmSYfM3vR+8PS8XLkumKiayZGMrIs00vZcB1Qt5MqSQkZtEDv
ttuMc1OxL2psbps+ica7JpxWP4WJXmjjRlOYwLYxGtcraA0e6jLO1zGoTMfITeMb8gpyEmFaAqU7
HqdyhwqfW7RXu+hJpC98VSsb70b4JBOZuGF0kTgAfyq1Xs6q3nFOwZPzqaKGRa0m1s3Y6+ayYSfS
HC2Q0ReIm+uv/8vemSzHrWPr+l3unCfYgxzcwc1MZarvJTcThmVZ7EkQJMHm6e8H2xW1la4jx5mf
QdUOWakkCYALC2v9DaU794TCWXCTwp0PT5q2XvfrOJe4e80+bjJCpDdVJY3JPYa2N7xEHS8Vs0sR
vjsvcUZAqSSTL0qn6s5fMYbqc8Y7L8rlsIJEP0QZg2ohPXphsTTvQH/KF+R3GrVtwlVqlIgKREXI
+E6DueZrLdiWjvK7c+kgVbJidvYyLFJ9xrfWBUYkuu+tkwIYW0f8qTYgyJPzlGoE0K+hf42nPrjx
1w4lat3G6c2MCwMCSyFinq8QUnyATtKdPJ+O+uQkSPOwLcvdhIzJFpvLrgOkk6FWE41j0m+61nYe
pbMEN3nQJk8yzFJEScb2awgUdTeMGUaLLkQ3Z6Mjkshg9FwMn6PufFF2skth/1yomodH8Xd+ijC3
+tqkSX7qSf5a2lZ6MwKIQkM7CsjAG0CIN77XVWeqNHSSIaaIs0NgNTnP6oEPJDqOcEqeqmGHWgWg
hpX3nDJW039aForWkdD9q0h9pPGTpTpz1GBW+Yi2JT0XN3jI60xjSj6MYotxW3deBXZ5Hw0KF9Ii
Cx+seMVSUjZTdrOENe7xPaYYn6tunW+jsB+fbTz37nMz3a5KosugwLiy8zUXKrGwigVY4w1JRnbj
94waKhrLrY0M1Ju9tvnBmo3lKUX75B6+in/W2VlzGXoT39iu5T0p+/wE0Lh/XSd4OefIFPXZiVVn
y5uQlPm22B0il0G9pVcbdBCmZhtaLeQlv1hrhJHwmL/3M45cGzn23XJWayyLeXZW0mp1itAb+qw0
YlZ2gyJ+6+C5tra3lldQxNVLxVzbfZRpFCVaXIPifnhrwTvCZLbrAkmPCdGNtnCe/dSoek298yPU
BWRKXr3ujmixvrVuIdU2dBsc8FQRjD/A868BcwYk0pKSYQnZyfuDPZWO2oAtch5Xt7Lu48EmmolQ
/5hl1N0NSUPhv3Pl9aAXVMOKpLtzhii9wcU7PwyxEV4DaHxGHDN8gMiIMKJa+wkvWmPyaUU9Mb4t
6+CshfL0RkYtrjgTJ3uJVA5BDCFN6qaDN9IQ9qKvax8N10lt1N6rClkrjNrOOrbNS0/5JbKsIs1v
Q7+Xe8jD/ZOSGorOmr2hqMU/9VLKXaKl9xLEabD3JYQj6UOkcr0ZbKL2woPDeG3oaPq7EnyW3MBI
XO6dGiFFkpAJmHiBIlyV+ointw+YllxpBNroRdo5ZxmldhN8yOuO+o89ZhqvLKm4bBne2BOEIshy
xA1vpb0O1PtqDi150yxB8hAi7HcWzznw8CFHoN9paDZ2oHLPgnw418tSIXcz6is7ndRlkwrjuAVS
iFSfFBBxMvTY0m9xAFetFM18X7bae9WI6eIChtHeArV+9frupAkduZ0H/wJtN/8T+bYNLmduX+LJ
9JlaFJCpLJ91mJ7SLQP0fqqLdvmEOVd6bzfZtBeIa4Rt1e1ifI3STd61p9G0fqP+V38pa7Cb7DkM
kotuFoGeE85WYNOUbVHQ689Ky/Y2OrHg/de+3PcQpy4yZ5Q7MtTp1o9KG7+kon8YOysk1MXp/dhz
kTFIxO0Iv2ZDYRocEeq73+DMhc+wJqvTPBfPMzY4B8qlGXkgqdymNjjJFkGeqzyicNM67lkCKvcF
PZZpj5ihfRhcZ91FORZkk+Zl7GWG/G9JqTBdlvCC5ML/VPgBtuVzu+d1IgC3yL5t0hBAZoxC75su
R/fTLH3nOq7jFdRC7T/KbMZEjxx2HxC7Luqkr56dQIi7RTNLAQKH3V6QF27UoJAMmGf5Y6XV5G6x
fs2vOzwTHvKmSpGNmxtczaVELs7Hu307y0LB8oSiugKTHUVIQu+nxTfkq8vzFPgcJnlVsQl8C6xu
Md+ttvsJYbt6z6u4h3lTGMVzdAgSMV7XfmAcNlrSDF/vUemz0UmOhvw+sjG+K2svuugXcLqJnZ1k
WNJvSk8FN7UMWrToptihaVGtZ8vS6qswwESSHM0qeeHC5lymcwGT08sQCUILhfdO4Q2xqSyjF0gP
TV/FyVB8rtHGPQQOBXhKa6h0daukpDHmFtKPidddLhSzOdUJnSP0qfAdjaFc3AcCAHUh5tNED1sd
9eUVBkPtRd+AgOv9Fp0dGjybZuoHvIlwVgxxBnGQQ/oc0zPlnPNNtTgZ1FmwbjsZakPIz6INDDDn
MyxDBcdDvDhr+CNRbfeVjLX6WvXwyAsQck9Icll7T4/pySDG+m4JyViqBUfDDThboy8FQ5p0aD6F
2KjRX/Layd9pYffiVJTohBI0wvbGmozoV7OI9obyTWtv3KhAMnOsKoJQi1Hl17oumju3i+q7MKeO
jCkMAbTIpuG16l37pUFA7rVL8NvcuhZf2IECOA9U0T4sPmDtz4qMh3nLOeTA0MLXXluhd1ZJtMnW
eJZf2C2pna2oY2LpQEHyrE1yRMAwvR82ZZ3556kRo6xLxC76saeI0C9j/VYiGYmdIBY5X+2+cF7K
n9Sw1odM2eNw+tUtUTPf+kluxVu5Jv2rFUirRq9MxyCoy6B5qLqZwNBn89TuRTrodu/HExUNfKRY
Hhneyjh8NNCps3CEUBunbfIVk3f+JpYzImeiiMtg5zc2y6jxlqHc6Z67hCIIXGrXgNISHGJmLlog
N9Vf5GswcG60G+1k20limrkneeWbVyuCJepPlB93mR8v1gH7c1KAgQ4p+iUzUplFZvtIQqmapLVK
cAlAFICtblvNY/JVK52B0xxzON7weus3dxy56th5iIRMvhd//TWYgbbScYNVvZNvV4g09VYg/9ui
Bha2By8O0q3XIUuwpRbE0ENbbx4C8GPNocoLyj0gC3IOmOWMkr5DFejG7YLZ2Q/BGlwsamgfgglE
BVNIv3U7JR3PV4qAeoiSdllc9KAY9KFeAH5cxXrQbzqkNroZXcQbrkLsuB/LRbuHBuvpT2jMi7tS
xF2yRbPcfoQ32C9ATH146v7IQ5+62uYeycq567xJmDwsyBuL/l+LpSRzwrtL7T9DN9bzGUVtIUdM
kHD715zTS77hZuPLpdf9jxweP/7Fo4LfO8YA02Hd5ij+V4iRke8ynVirUP87nxBMMaacAxldkPmy
OLNDRRFF0VspCC55oHjVfQ7cbMLsX1sUuIyfQTQCq3JXpF1uMu3ZiM6QQkKzwrC1Ahv45BQQoLqq
tc/pSavTqR69uzqN5kuwTPnzumbT0+T6+ldZ/X8xqH/DoILu+0dl+A8m4f+rjh3GnJ9/8S8SoRv/
V0wrD8SoAGeEZ+a/AKgUVKEk2RRYqSDThvuHgjq665yH+DiCMWDFHNNp/41oD/gV3uT8liY2DSSg
qf8DRPvPjve/u4DmdgC/BrQ2HbSfoM4dFZTZnpaaZef/yIjHxVtVrwnSl9PkWt2wG4bCXZ4L9vJh
3y9eVVMKXILgO9gd2Vw6Lcdzdy8t876UXWS1rN04MZJ8UVVm85Oyaws3bOXLcA03eYKVhLXVHoIe
dN2qcVkRICiI0DfwKOmTYGIrrekJ0TW4xFUBHjba+Uucu+a8iQ3LwetpHAabOS+CWG2rabaiZN/o
ope4Y/ZZ0lh/6SQddduNKjjcAfia/A+YLrDf9xXwtg8RDunX4IfscWEmI0tFRi6hfM8rr8i8Yy45
O3lTv6Gmly+P9HSRA9262ah4ngaJhPnpH2vr9tfM/FML52eD8J8TxmkO6IVAfuaXIP3RLYnCnWHs
qPTVQYm2vJJ+npbnq2+I1YfMwoe33OClSOEI+rbEga0sZgmgrbBlW35r537hoC1GUp7zykbUPjuh
j7GOu7WamYqTYViz9TlTYWLNJ2iUduH1upYOH+P02Qfdxk77kSrtxw/1vksJ9o5BpuUNpoB8Ce3n
o0YDYQupCJhWP2w6X+FD0ORWe19XSbv+BdzzvjVoLgRyyCC+AuB4oFiOuq9LBTEAc7jk1Uj5GGpq
lZQ+GYyNhyB0/cK/mfo2gC+EgFdlDVv2LaHvS0zI/9aYfd/I+XknYKaAKQecA0MAWu9XFu32BYmV
InzVfaTC60AuBUo/Cl8Q4Z2naFhgj/4/HGQYK5g50JV0bMQTjwFFlpNaoq2E970aO9Uuu25BvKmk
fLImy/SXa5lF+I9FyjgTuHwg2AbEgJfh0YS65P+lzAP3dXbSPvd/oJ9CoeoskSPrLm07M8TVEo7j
30ANf6ykgDVEq98gGwBmHLcaPVX1ip53/322ObBT9heGwp+4Vs7ofjyeR41eM4XwVIDOAydgRUEN
ej+FBYY85USq/NojQ1yLU+SKmqfKHYhR20GkSSpv5nhNbJiHuWpC+yTQWbk+F72Q0kOYnYCYbOwi
qeO7ogArgda1btzqsqSaFy2nIJN8lB8/vuk/JsbAyWLa4swOiNfjgObEyLDMKOx/b+jlcRfKwjz6
TSNVF3xu2zpsvR3o0Xb4G3TsCGXLYAWGMIuqM1hyMprjdnNiUWaSKrBe6A44LgIkIgCPscVzIUNc
zPEq5JVOeU1K8W2hCziDR1UKbSZM7mdXP1JLmBAjyaJ5HV7Shurk3sNwknYgcBV4pn8Zpej49eQG
BXgJXhNo/JFzPLdYx0pVj6p9yaIcaO4G5s+w3vbhrFhU62Kniz7EvezDa8tLct6mHlVZNoOGJinB
Mi79dPnOAqyLt7A3SCq2PzR8qYw6dPzefgVgP5FEl2Ae0/AzeE1OlXAlRclK1RVEKKTe1RCyDTeU
spmRDIdBQjT0+4wLukguRXdknMP8hWYSKcSG80nCWLioABPk7TUPu2Lv+qgWTxvUZ3O0nUO/oB06
jU7uQK1K+vWW1z8OaPFg0vis1rbgHmGAxc1I7WZ0Ppd9K4vmZEQceH1eB0/oR626UN/3Bf8ybbKm
IIKgZxa2zBks0YlL1x56bAtadtLiRU8ivsPb4PZUZDhHZU3YBJt+Klw+GTp5wkcQGuhrTtMAR4a7
YRLGFGzpIOAO216BB1tOijTm0lY+xXwcqXJzNQu0TnjtYUzffenw/NXQZnWXX1VIeC+Hyenn5iID
hziej/M4s5bmiGPxYrppznIRIS3MZmkng9kzuyhxedsoBA69i3FRI8vy9PcDQCzNeNQGZH9Y7GyA
qAxoYDcsv35OTRCramFb9Qks65D/5EIivkU1pgSt9vs7OtlhWuHl1NrRW3HBk88bL1sDxmD08oVL
zzIjOC5eyzMh6mBG1S/xD/A2QSRHPjBNQ1aeN5Ua6a44WWyu6FmCrG2RmMFkG0l7gccj0Jvl0sYD
u5aHshqLpkjCor5vhqAVYl94MBzDjaS8wzulmzhm1aSuqpgzb7b5QnggTiL2qCyVkXduoaa3fO/Q
lGEM21njcokkFm7myUNUwbcvdqsYo2o6S8JGo0ebrtQ5o10B1ZnfLSHZIg9RxDKcrzpsVZr0BDa5
mXfhaqLACdrzmodp3cSsX+V1Pj/RmwJUcB732udbqKn6vApjAfsAfmKK+wF5GMB9bmnh6fnHaaRU
V+z8OEMGcQvom1dwiTqomjtvRd7jFGdnj9sr6jwyeRsNrzK/7vHMDj7no88PQN0XwW0VfmzGuNM1
IzjOE3Jp6OBSEmx3FSkg7lZ48DA+qR2aJWpSa/0oo4b/75yo4gUWxUBsIHVcyTKgM/Oeo+2zmuBh
BJi+FZ2nzCvtx+ZLFTofzETQkzc2m0E6nn4UeYmF9An2Z+Yoi8RxX9RXlEIdvrBTRoV4u5KLmVXt
5UgiYvcRr05wOkcQkjCdsx/BieSx3qFhIExkyqoMPbvQtvZBGacSwVDo7z6o0cwIoaea1tVtsCwz
yz/qATj5J/jvoWdEojC1Ic0XyNcKlvpQdTbArsLLb1oHUnq/IVc3M9zAbLGdPbC/Xltn9CONdfas
uqGl9FdRgJouSuDT3GNi4Y73vQNm1wbfmt6hegjxpqBF+RDXXeI3123fxnO0DREsm6oTAjHh5mTw
0mLpoFuMcFg2I3n7rDeJiyj+aYJpLHqoNHIJs+H3daL0mZlgu/DMMYa6K8UfuBNZll6WbTY6Ahul
uDeLJy9MSBEDVHK5Lxc4VVBfgcyxhuhfd2V60a7tyu86/G8V1k+BR6jsO/rs6BtQF8M2ZrYtZ+yu
+yl0CblYkI7MEmQsPHBOkB2Y+K64s00UHBl8Vi41oGTQe3uQE5/kCNPxu0ElJi6VNoz5u3goTEaI
O0NKeJI+NfbpYsgsooNmFHkXHJfWLriFTnlLe8bsd0twESGx5Z9GFVZv6UU2WyOX9h1MI+WecMl2
RG8DVtquTgL6NfiXV2aTBWTWsRznMMhbi01ZLcSHJcos/2a2FyUpkS81vhcSXS8eKWpVqzZrTckL
qBOEmeV7HdF/vfp9DiHqm8GZkGho40OpiKqUpLOC/urZWIBcgOQLXWZHS7ZJTnxYQt1D0s08PGTj
imhPJR2NFpyQIY7ofVtnghe7GFfS6VPK3WYEfy/rOqcMRpDxW4+Fu+azSZzD1jLhvrciNi2H0gpj
7AkVK0r6OBXZvJ9WikTN1o8SSACbKXOEvHZzwu6uj0tMCzZidZbwK66PlaIZPFePMZyOgjWELD89
XNRlSmRG9Si/S5T1rAuFE4t/hcCF8LYI9OXd15yYiw+iaNrq1Qdaq+7rNqzVtwk5u+lmja3KNuyZ
ARcjNF8ltW0wKoZ9A1+0RwlhCiJ9rbosoeIW1nbtXHoV2+pJEg3agQOkFkWQn5G/ovjYaIVoVjqX
2qT0q5oWRMqxb3DjjVTWMnyJXWf0sUTE0hk4NqJTMxp7FSjYdoMfR+YAnFiSdDgbMnayaivQAF9X
unbYhah9goJJezHzcuAhPJRXE3Bpuacwmnogwax5fUwLN2vZ+MJBnPfLMkLc9mlObMFAxi1V7HTo
4x3ShwK6khAueNCgSk/ByA47Or3TeoF4B/hvZ0IeZJ/I2WmQ5BfVmm+zxAusW1m2tf9Eg5Ey8QHU
7CK7k7i15/lxHmZvuLKwQLDufcvv1+ehYVVvQBGH6mkVOoW2UQ0hQl2HCM3kdd7g6yDDXUx9DWHS
fEDrb239qG43cdl6brYVau276MWpi6h5zVzZ6nmHYeXS/YiLwKP3OArZig09q2CgB5M0XRDtxtIO
qvCQ1FYZXscOUmjlQYfS2K3/yKLGG2Jn20a0W9qdEwzLCsjIQzstvVYuD1Pc/s6+bTqioXM/pXVL
T2EC4cG2JGuPzsUTqHsp/Z1MJpXQasT5jhxl0SIgG0vsiRdGoYnB+m8sVZBBKW/WZluJCSS83F1k
0kfFBs7rkPmhiXA1tWdCSY5nkJPsoQrRMTAPJqfoYsVKiJSUZpxm6wmyGgzlbmgC4A+HRQi+E5Rb
a/IUisDm5CAQxOFuF1/XVXwYuzoPPwdN33ArjrREGR9Sa6DWIMFqECaDviezj1AylO7BdwOyYJxE
TBYdo0pHLCsiCqjTRWJNCfw0D9Nx7KodkAveKdIIFSlRA7iHmFKPtc2DkpcglLkNglqZgFhXLnv0
hN8cqcm0xAMDJBvwuNU26qaZO1WofnLtkYZfuz5oP+j4XZvEM18G5SDhXeqDFr2bQx8XJk6WvjDu
sG7hxNxRg9Kco77FkEr4SJxgdvXsDqMKX6apa6gwu3RnLtHU1myLg5Qml2qkMClLFmPgG+PD2YSD
8zaiw1XGuwmLvbHasB9SN9gImcyMbQzNhuEnhi8mRfpZ7gn72uxSv3cwfL8Yx7K1TcUijFHLbjaO
l1gMpEzBW7WHJceE5q0aLQaWMFOYOxh7K2P5/GskgG1Q7x4lbGnqQ03GN7Y1phi0j51miaoNCZFZ
ijktZc4s9ZwEnysM1svzX9PIhuk4zxz/xuEx6pKZJ/aKhn7z6dhr4ajrJi31lN2uU2En8RdNpb8o
TzMZpvV05pOO6scVdiZP5azSFJ+UwnwiO5N2Y5IKe8Dnhu6wu5iDfBR2LJaaeh2l83yylRh26IWT
paRuYrJ53UpUcE9tmfY6ul2HzG1ztHCEzf0sq2/eAw9Rax5VlySZj9j3mFcEb29T8GqKjg8k2jeJ
mlNxNM47xywwLxlhLhw6V1Tk2Xj2mN010zpl0xxpDPKT50myQDRlTb45hGY94usLIGdrMwLFW7LS
EVmMoKv5NFmJWm+nKhJsl07GfblblKFNagjpH2TNzvGkudtfr0c5BMwL9if0uA+qJ/DVl97s6fSr
jqY0R33bESVdnrpjLYDAWsgJir2vfLN2q8aNm6t6clI97NKqjxCQ5Qtqj6R2asGdbvFhqrlWsyoe
wZY6N8UKRLkLALgtR75UYMT4Tasx92qsjUc5EFwWGkaX/uQAWtuAlGOd1bZrDoGFDDix4dlrJqT3
Y9JLDp7M87AE63LhTS7np1BgE6YPs4tQ6zedOZjtbGmumswHXyRNrtG3EQY+h3xGOHHBIvDniTha
wRXo/QwemtMXPvYeP6WcWQBmwFGbv9Pl7NZbNChtlMsz2uLRDoWktLdOo1B64yPqHthOba3JYfxB
FJtDN+00k4Wp2TGHfBErk8insmV9JH2SMmtDTUG33c2RhSZvrjBnJEeJg3Z9ZtRNxAUszZn3rBNg
eXCM0zXLKaRfxRepZDWhUhKTw1MpEA2Ari9mlv6pEyEq830pI/KoX69eoyuTWlVWHTfoPOOO1He7
QeveLIxmMvUjVEd/yrNCIZqaG9uf5wad0XQ1J+4gtgYGcnJomJWnnJZTeRWGJV1+I3eXHjCon8e7
EIhifxaNM0yqCBwjHKoRFy3yAwB4mtAZ0l/na2IfQGp8KLrGZKIu3GHizPTr1DiXKMhmZx18DoIU
Cf+ItxuVK7c6iVNtToG/DhZVspqbblfsgNGB7nAmAJISrZx4fR0BzthxSLJZ/VPWNEwpXuTm1lH0
ZSc8mXGbGoYT8AR+eSUkxRE+uC6sqMUtTcAamEZcyueyB4yzwaylX+kMZF5TfvPa2ZzQl1+RI0ao
ljHEUtWsyo+rRv+hZhRRE0QrEiOD4A/GJj1ZhIbjanqZk8GcMzEyQkp9ZyHjVcWbflQ8718ueVzu
pEyFWUuAZws6lH86pi6ygc09hMNLEE6me/NraVTgp9i6Pn66Py9lXASMEy0NI1pTRyQOFxvGVVOd
eMn9xMSnNvQ9TVJIsCZ2fXytn9XAf9aPHUrHAkKRK5Dv+LMrBYoNsXX0q19mrx45yIyZQVtsg8HP
eA3p3DvshWvYEjTGBtVLiii66iJInIPLuZsqhOlsxBx5Tez5FZl/9z4ahawkKZIIevYEEXYTP318
+38MFTx4+C6YBaPs4ri2+f0/+NCzQmEuhUn/bcidmftggzLHQjZXjlAfX+qPNYfIiYesSgjBCzGX
43o3aRT9dhKob3EGlHc5TZaomJ6dVZhXJEzS6a9L7riFghoBnE8gu1wzQDjjaB3Q9PailPr9Nwnq
j28fZl622zEnst+nLqCHZZfE5PskEws//6hwOFY3RDuAcR8/+/Ew0zVF+JQiLW3SwIFZ9H6Yp2aY
8Q5Nva/UJDg6LllGlSpq0Ib8G1/xeJTBJ9s8rYekNZRF77h4XZIYwo8pnK9j04ryapCV2aBy9EbZ
5DPXZI0fP9p7bhFNE5g9lJ1p8uKUTdJ0tIKGIloJJotCPp0+UXYCY8WEOYLiwrwmqqtmB0HAdMni
rSiDjJ3x4xv4yV765xtIqoVqGkwqgdQmj+6+H1xOiVnlSNF87TKkXRtkAxBzOKHqkcXF4VfaolVm
UmMUNUz8/l0UtwIw9t5JHQ7Abc6mX4NTF4Ep8VD6h1tKcTX2OC2gr9WwJfRoT0T9LsIGIYLM5JQD
0VpMgdkssfhrcWDLEizTsg1qDqb+CnaJ4pGDIPkEd66kRHcSkcy7w1lOaxlTira0TG4FVMOkXZZy
ocJsjfI3cxbKnNxGwEjk6yUmVtyW+FWg70ntiZpl6ZqkqYiGnxmfi1mnNMqZBZHE7mEAUB5LC0Vl
0tUzzp8XWVNSlv14+P9YcAJrJChs6N25kP+Pl/bIySKz7HX5guIi1pynqRzMEQjcnMkAfpesP76k
eVveTTihFvkGejSwJyNxzO2nUQZdpI+mL3Eamhoj6KCwvDKSKaV1bfc2d4CgHI53cj87iUkKLWzB
+cePb+P4yT3kI2wip4Hh8s4d82MhJDYTc5l9KVvKn+fAcob6yS0nV126/XD98cWOIwgizYHwqBSF
GFxBwjla5EihpnB2+v6r7vAweA4KYZZFUUiTWX18Kffolebb0U4yyleCzhvKgUfdQqP0VVWNdp/A
SmH4mVC+HNJ9ShmVk25eTOwOcEDWmv8ICjasyxmC4zOpcKCijaSsSwmGI4/p38vJq8hDndU3iXqe
ckLJkMdZvmeY+Jiy1myZMkA0hC0voY5CUyYua7ojjxqyCg9nlQF7EZqbplMEUcLEaw4EJUaJlkUc
rfZNa6f+LzHk/1bQ5mi8GQOEgdBTg3IukFA7HoMAVfW4Dsf5CYdKszNjI2leOWtCvOb54/H2jtaz
mVOCFxaBWMlT1z9ez1Mrqak6fvIIBe7ntcaA0mmpO5Pqj4R6QtCv3nsFSIdRaObGVEl//6Q0PIyc
A4LN4Aa+MPVMzoKSSOei6k5FwSqL0VpR25EZgPdc1uWEIu/IgekEqh/H43wlqOn978Yf3SLTRLIg
8/DurBH6tnqv29pM+BoUXMX62R0Xv0oT2qECOuysIDMziSt1yh8LTeBvd+C5TWH5dwuNN5K1C7/C
HJ4T5JL4wsWpJ0ogHw9p9H76YJtAlnCRLbfjgL0Q2bP3e0LHE0C2kMn3Snvic6EayJYu7dHTEG1c
nxp/NuxTf44vliivkp30ExQx3bJ61mmOxZjBtdE0Tb1NbC1Rv0Hap3tKOL/2t9Xc6wwJCO2e5nFx
V9Nq+64l6PdNqLC/3NLLCW90kLQXmZ33V+xI2cppPYMFZvWF92mlj6zPE8TOg41EgsLfUTUsn63V
Qlh3qLBV3iLif+uzK5V7v7K8K7EovRvk0p3QE6+eM3r451Xl0iUojMMvm8hEC29wqq+gJsArzikY
wHHtbAxfpBKPLvvzN4lTL0QDFWaUMNK+P7hF0zxOwhufc5RwwUHZFjBMi7rdF1zV0Eq3pHoA1d+T
FiXjaTGPxZ42wSK3Df2iGSZgnFub0a/1edW0J8MUawo2WVF8GqMQPmaUjJBfJtU+rsVIScx3LJiy
luVvEeC484fFfnGXof/qiNV/gpSBIssc1helwHUBwc784uMV8T5YsyBoKxPMAlIFHw70MZwGLlAp
uiBtXpkvUM+4XZcnYdXCbwuVHT59fLH3L/SviwmAcmabJ4c7zkgwICa1U3HzCnO+BiM0249OQ311
U9fllfY9NJxmZOLuaBHiJvjxtf9Y+T8fE6wOLRuC+DFsYgz6uC19Vb92jbHH8CpZzjBPHYBvH1/o
5zf9exv++ZS+6wI8MCZiXnyM0sHFpXQ1WJlXZ2p5Z7yfcntI0Tj5bs4qcd+4dXKf94mF0GsVxHLn
aZlXB50HUD3xZYIPnQ/hjQpVfN5YnXhiv+3Jk8ZqeK5rkhe8XWr0oAbHv7N10bwBHo0uUYRFrt9d
3E9xwTl147QOoqbgvG+8Gm9DpMLrkOpNSS/OmWIKaypeXosWxcqiG9XeSQP7mz0P3nZl/v6SCx2B
8BgSkwaQBjEuiPa4xymBY4l+9qNlffVHM/hZ7mUHKB/V6bzOmLLH1RcsSObdiKYZnDT8b0/xdQya
3cczE5jo9m5m4PibUx1gQIBjaH++j34OzDDaB5l4TUcaB5TTVLmZjQbXrqdLMuw0piunoh7mcYO7
Yk23p61PW+pWV1qGGuiuQCx4dVL/1IObR38iAWedU0/fqtK6ypdGXC7ecsAdx3ukBlrdtBaTtglp
jC3bdZhpuxS4Ym2FhLVN2giEefLztyUs8mtPQDQsqRSf5vCDbtDZhKnWJv34slTZ+GQHbnlnNREb
RDg7095zhwlgt8rTx6mKkZrPOpsHyGYH/vWQ0gIQRVfQCGFPfPADK7rMs8X/5FDVTmD7lsH8l2X/
HpbEFDO2SJFy3A85zYpjoTtgz7TXbJG8djgwX1udVzxjtbIsEBQbG66rge5/PJ1HMl8/L0luwBHH
QdXSwNWOptN2K1Wzdf4oZOGfUzYDAZ+Mi3VBobLY04gYiPRBql6lZ1fPeToPlzkC/XeWjr39x/fy
0yvg/dIi1SR8upGLEIdzDAZUUx1A0m2aH5iNC2QVEpgDLWwvvetwC9x0tltS4aiNUfsQUCvcQRoM
TjPgsDvqJDE6Ky2EvZ1qQ/E5HyptSr+U0Burz67KMO9PO8+br8MxS89SiGU+zFbDteqRn4QHIO16
3CgH88moXgN5sBiWfVEO1hVerpoPTMLC2g1S4QJTHakpaJ37dGL3hu6Rl5c1bV4ySq/WMJq7qgFS
gunIiabp+RxojqbkIv3D4M7NWVZXntooAVyGlUi7yKiD9bdenDe0XEHUwaCY6SsNYYVKew/24WpC
iq2HBSURH2X8WgeVAjGpg425+6dBtfnnsZmGNz934dn0ugBA//Hs/Bl/BNIlgOaArsHR+6Ou57l0
Qst5Kn9gamtD5oCx+gLKY6FryJRxphKva2+ELhvrZUEJD9p0qOXfZLf+04KNDASZrS+KfWoD7xcs
SKm+7ldR/UjqcBmRo2NC8NrMqsu8Coe9DVHlEen+cb+EuMRJvBO/ZJHSknWyOo9/GZP/8MJCcKS2
TOgAa3mM2F3rEd7yXBY/UmGHD13o9PdQKi3IniQZ7Ivj9Vh1w7n0m/qsmj3namgE/SVRDfOtsbAF
kNxM+hIuoPcGcr4LNlGXlw9/ucs/UgYRgncNeMXBTHOoPBoyXSdLHXf++IOqd5c+GTnIfkslcdmM
vY3pb6hLekr9Co8mUkH7lkEsKjdr4srp4Im2fw7iKr20xVQ+uRhk0iFhF9irQlUMd1pgKdrR7v21
3v6XZ/G4yB//9/98e60Rq/5tCvBOt9u1TZ3rv7eMOfxoVfrePIDiqvmbf2t9Gz8WDpc/vZV8cyb8
l9Z38F8hpAn2ELRUQyrZ/OpfWt9ktb+5FZ4Nt4I9iPMNADfw2f8TagU+A+8yBqCjAlgwX2aHiMeB
EjXp8z/qwLHb4ifYRtUpFdMvE4yIzdDD9yKKfKZm+6C0ddrYY/c5qp3PUEed/SiWfY8Ex2C0OGBP
u2feVC9nvVHqgEwQnMVGvUMtttwJo+gx6Fi9LQlq022G3gd1NITxjAYIZ0b73iKfO3ACGnceYI6t
jPJ8T1d4PhlTcY8DTXQ7rTm2JkP9/9k7s/ZIjWxr/yL8EMzcJuSglJSap7rhkaokZgimYPj134vs
c9ol+7i+7uu+cftxVylFAhE79l7rXef0XEZ+GsNnk9HdttMMI2Sw1x6Bh6xjrCvajpysVnJJBsKk
XVkmdhfZYe2ObiDmcbg3Uj8P4pV+kqwcFAsgyriSUbo+fnKsMt0YKzXFXfkp/UpSyVamir7SVYTT
AbVYiSvs0xxTiscBFMuwMlnmhn2uBNNSE+e4wToyhrhJprd0pbnkK9fFXAkvsmgQj67UF0ad7n5c
STCjBY2CTJcf6DvMnbXyYtKVHIN59NVAX7TiUI448gj+SwHCZCtxZumRJnJXEQRBoynB0vSfy7x2
Fa28mkFrpoM0fULj3Frc+ivXplcQbmyV7Up/vFlEX97m0EVZkr12QDXs5jkG+uKylWY8bg1P4eaq
mvx5wJl/AxDROjM7GjamyaBrI2PV3jWmFt0ZjAXPrXzGO6iVNv0/pp64u2R6autifKZaArdgO/7j
VJrMXet6AJBRQxdJlE/K4ZjjJYfLeOOOdFmqwsSwWRjKPvSmJ1/cNGNGnLmqeKzyyj63C4hKlEPi
ZFWfzkpRACLCjNNeAOXwQioxwZfnGwM954FOSWfIihSgKCLCiOiuI9HDuIEbWu/NJiUnljDQmrBp
0h9qWgEmksDRzb65Bj7OcIpoJsPmih4/k2c9M2K8V6b1nchrcTKdqT63VqcdtuLsm2S4lG4Q02AN
TPNF7MqMsqbXzel6tlV6GsjDrDYDPQeSHdfx60ivlLhc6iQbMWLYNh5p27pZPM7gRN7awTXPNFJu
syAmtOQAeJo/k6gJ8Q3DYABAxBLStRL3MDmAKff8SNiUbLbM7udrI+bRtIdozg92p7j4Zo7nW7fQ
+R1LtEi3jOxx8pLQkQfmzH2QXsEPJGgoabZFm1akZZZzOPWlfEl4//YpLbIVNQ1ZIGKK4hCw2heP
UlTpaW4AMpDVq/ZiMOU7is7pOhoo7T9/swwKurdTqLiZEVNV38RLAorBbm0ECFHi3VjTiiDR+hJD
F4bYyq6G+y6zxqB2Zuhz6XrhvQkQAFZe/+BOJX+wiDLjzFa/N+PreaujvN1no5V9+3zSCJPi0xaw
wijDZ3zhKc0K9IN+fUWJxhkREywsGUAWj9hijaexWnlRfWm5N60dW2d1Hk23Au9s2La4v414QEcr
FTd1GKzqqGE8Q3kUjXTgSJD+0btJeqr02rnyhDOfN5EwbiM9827HZlXF8kSyUft29M034JGMdpmA
8YgmfpDy+ER3ptFTxIl2h3RT7RcHd3ET43qviSraft6tcizrO0YoxLl2eVQh4+2VF9REuVzM2K8u
RNNZ0cbxSO4CYsSPH9bRtYtParMs/APW1osHWiUwmjoNumw5dVVyUiR+Iee5Vw2eaGXX3yrST2Mq
tsD3Lo1+uNLH+DpBeYwmLTkgqfqwR/+cgQilPc7jynBvp87cmSrZ987yGLedE9r65F04gJSA9BCx
15GQJ2eqdaOqb3v2sQHFFvx6NP3OLS7Th45R1YlsbwPtjheHjivNQLhQptNyPnEgJXkSnWNUH83K
ja5Fr01XYjIIxKxjqFij5yR7p86zjecrazvLHHgF/L6DUoRW9V7eJKFGQGkVT4FqjPemYgzcJKk8
z5ZVPWKUlOiG/b0V/aHy7Bu2ySLI1WDi/42jFy02nhFmfme0U+KvJQma80oPdbQCuF6anG06jtcb
ozVUIB2nvhtIWGSWni0/SmVji4VztvIddxgf7qpskEffzQEu9AnCr4UbnDpiNzVDtMnGOSc7Qzw4
M+ZozMFn+TSXZ6TNmoeRRTjUvUGSJ5MzUfEHbP8LGtm6fmn0ATIb/e+LOdfdY8uDDyXK0UNbRS+6
KJuAExLy4/nDnOWtTD33PTVgjZAcq39zgaOEIs/ve8DRr/OsIbXLFKG5ZkMC8FABegIodCT02kJ8
tCysB6YqDnG2mJiEmQQGCzYKP7pryu5HMvfRVsfMcAJaNxKWEYO8olVo6PMGlQ6JhsqoLmrhnArW
/Bseq3arO5G4psNgbUeDcSWeYi075FUuQ6vTFOIyQ7539AO2yHfP5hLPpinl60BKXdh4iDQzoZ51
tCqBXrPb+0ZjA9wevmMefWkSc6/PTfQwCkmGgZmrjQ1HhoEeBL/Wsh+iuUIazmuIg72KnxE5dUHV
mWFPaX4xeoAHKBK8H4xz1S3+H/GQE99FDUG7D3KbMx9HxlyQX4zIQ8yqsofMHYATdFb53hG09g6X
pDj6beluqriLwOBpoB8ca9zlHX83LskjXnr95EZZfYPDD5xr0lBZmSuBU7beSSo5fquQWH4bDWGe
nJ5MDpsKa9M66RIWvEWs5H0KpSep7CaI4Jr56zk1vlAgqcSxMyIxbThPOSfDb4adFzelzisRP/bO
pF05CIeC3DSmhptY68xpY22rGBNcuHZr8cRUUbzB/CaNjbWMbIPTUJ9q0oKP+MeIkmvsNYK8iR59
mNi3cDzSbIsSlQN1j9H01MeefUalkO+FXjfbdCI8nhS42tom7fRRlQZGWgY5D2ObjgeZuM0T0k60
r6yFIfZ7GALu2CFHwS0L1xZ9JFVYqZR21GsWMCmM5lDDAw5k22cwteYIvpjw+LUKcJNW8eZ2JCJ1
bTRe5Y6mX7ZR1e4Ks27Rw4HRHcY8CqgZLifoh4DC97ERwxvwlpesbWsZZmia6G83LdF7udikdNx3
paX3Qd3m1h6F/eVEk2nfgg7bGAPJeHbRqeslp8bLFQ4CBGje1TxCVWyybjzg5NBezN4/0QPu3kc3
pQBx5n7noyjcDUUkaUg0hAYTch8O7cIrTkd5w/jilh20vkJ5BZrJH+ZNp4/2oymn/TROcdiZy93s
mO5pSg2BQMnL9pCo9w5W/qAQ7ZZxdPxOQ25v9mx5CmHWVuFh3k5IkY+pEl0wZF10NjbRRRo3t1Zk
26EbedkZgt/pPMo8hJ+wupNcIP9dbv2c1VWcuwPG3TVPZZ257/MSjdYNE9aG2L2hG2PQaaNFc8XX
tJgtIW50qAI+HjSADDg0prOJ+ne5sClV8iCLy9zezl2m0KlJA5wKU72s2LBvMzEoHWwlSOsUgrMk
90ZlbRwzqo0Du+ETzIIbTffVrqz8Fa0xjHeRuyxbMS/dKc7smtxK27oE4PDcLGa6XaRzm/poH7Ol
J50ROlxY+HZ2hfzNfuumGgeYUS1vohP95Vi62i4V6r2NZ6Bn6BgvPaXQDHsAUayJ0w+IhO4aoIZx
MaLKuY0pVbYMSaA0a+43mjOrPHPIXsc+nqFOYcFmv4+OpZY6mzhD5pc3XRUolU4EQHuYoSJZkJth
pXvd8+8RxE0bO7fOF5NCG/zCD9cY1Ybze3tyBN3c2vqe4EGEfZT6xzlenGqbibXoj0FVvOkW8BKE
FtnFOFYddXxHF9dJgShm/p2uBl/fNNQyGkzCPj9bFixvFAnWfGFBObwhw3p5Klq9uOyS8jsHUCRt
tdEMwCL6lYVRRXWYVsn3pizZ9bWm/OEqZ12zEL0Rap+qXYv89IXyxdnSI59u+8hfAmqgWxMr/JWZ
YQTaCMIaj7rlN6E7L7xpdMUenWEczpkHVhdLoTysBXNfXOVV49qQQc3kDfCmTqB8ljLMEAlbge63
kL04GtbUAYXv/SBojoVDxba4henk0XBz5ctiloSlkdpLUHhkWhpLvutXwaCP1X21YhPtFaAYrSjF
joVx64nlLF0xi3IFLtYrejGNgTCKFcfoNCuZ0a4S5NhZNtbgZGoeoZiiJPukOFYr0BHB1Qp3JPTz
k/VI9dwvc4C0dAVBmh1QSIRJ6iNZQZHuioxsG+CRExTJfMVJditYEnrRRd4OJees1rvFUqGu4xVE
aa5IynyFUy4rptKOa0CYK7oyWyGW/GIPHPyi0PWTeqdloC6LT+rlZyvjv12fX3V9zM/s7P+763Mg
JjhNf2oU/f5X/oevYVtEPGLGZmb2Scow/rfpIxz9N2SB9EqReNj8EeIe/mj6GMZvTJQYAGDytQi2
8ujd/NEEEqRJMuFeI6jgVfP/iH+nC2T/3INkXAS52OKERJsUlSY4j5+bQAhdiiXDM3HXdXLFAS5l
N2NM4/cMlgJSj7RgNyZp0X6Xbm7cJ0mu3VJcMAiyNObCRerZQdFNwDh1VAeh5oig9zVJ8aDkS6fr
/BweR+jGmqrT66yF9rDRpA0VKQEkOTBU237CHA2NES1r9AhzAzxkTQTvLVTG5eDHbrdJhDa8V4u2
4PCzRutKYzO+mqoiLSh3+vEVw+D8ijVyTqmp+NqCBJYHafZ5u+w4ATdHe9bk22Ak2SvSx/lay0EJ
AYaaX+Z2IXJcMinmULz076qNBeeXwjqLEVHexIkDZU9L0w0aZ+Nh7frkv5jcfU6G/zVe+bwFjuOB
H+fs7nuoqX++BSUymUyLOoccKdM/w8Fjb6UxtZBS64n2rWk0vbtJjdK/ZuBgXFTAT+ChOl5tBylm
vP2SMM5gGA7ZbhnU5RLZycmA3PyD6Yf2hPunu03WeYudZtklB2ryErz1JM+R2tvHSUvKSGfWV57X
PvSFScSJHC9gPhv3RmLs3cT/kTVO8/an1ujfcEL8L3ojIlRXZeTa6aRFaiER/vmiJaKYONIl87u6
jF7EevdjiAXPyEinaw1NJk48sz1D19ZvrYTqcVNiztl17CaXuKX1N5mLtflij9NVjO76ONamfRfN
/FtDI/0dW5Q4jzVjvEoGB29a3EzXthc90owxiMOjVYJQXQVOXuiHlGxU4CStts+V6YRzDX160Uue
abPX1bm+mD8qZ7gYW0McoL/Yh9lrmRZYEYCYac63kz0aW50uAwCsl0L6iMatevyeJrXJMdocv0vW
6zPsbu2h7QWe0ISCVKphh7V7uuWlzE+u0niZOnJ6cvOHDrQJEiTCjS7MM7Zgjy05SDl1DGGaoiau
YXXt9aWlT5HSnXErWITo6x3EJFWaXZbJynfzCuNpBvv+7hWUETDbOKuTQkwkOJwwgfy86w7wytJz
hIf6ZQQZ+tqrhLq0qVR6juxDgWM8WbLDDMbcDxYrNm7hVExXXS/4QrEj7pAQLYfRXt9NLV9uSjV2
T1bSNW8+s/kLC19HoNMp+4Us7suahbDHQzW1qtSE+Sm3MH9+dgwiDKJYudpt0uvLDejLaq+hyH5k
/oc92x38AAknz05bL99Hw4MQ3ndyDoiFSX5ksp5O0jGiY9PrzZPbWDIskkLfN558nnyYvc3glA9l
w0/JVWuDulYkYhfc+4s6gh2k92B6OzuetpxOjdtJ53ywQa7jB/OgzZekZWAKxNS5w69lrAtqnXNG
l73Y2r1mbFM66vzMSU2nNq+Xm8/HVmaAftPUmS/bxhYXQpIOXRee/uxpZYfmQXRPlbY0J5qIhKCX
cJOTkJNW+lbp+b6pW60MAAgMaFCHAar4vJCqnXuJd+XpOO63//zqfkH8rF+/yb7DcM0hyp5JxPpq
/2luMDaio9Bv4bW2kjD4XmBRndtGu8sWnysQmcEpu+m0+2xOmc/ak/TlJa6vZNp7yKM4mvMO0hQq
mujo5Uq+5sqBCO9TEhF9LdrohbYVF7P2fM+adNB+Mc/+uwuw1u2VeSn7Murpny+gWvKuFQRv3BYO
Ke7MeadTI+N414ACaOH7s85EyNyumS2yxFSJrW0dxMCveqTb52J0Isi1rcnCPNev5uSKCwe73hEn
5hDtmsKL7gu3QXqTVDEn0n/+8r+QPz6/fKhbLrp9hoaG9fV3p4Octos12rf1YMPNHbsu+uBpjrxD
C3oaaX26XGZTN10Vrqr2PdhIRhtV5Zx5MlVHYPppMNKTPCvsERqj22j3uOigbY4WKeZtM1RXi9dh
PDC4/rHEgstQaOw+cCfRU/FT662LxuFMXxYP/vtKAB7gjFd7V7ltIDMwu9Pa8OyBJD8ZUJ4Omgej
FXWzgTHYdXZFZ8Y7WSTTC/zuZd+OKqL2TtrtUrmVF/SGMb0jVWO9MkqLcPZOGmK7mBKeSp1jeW0P
HbaZZmPmUp4VFh2vyuVVpyaYrj9fvcjX4h9tpCVqi6OIX4/+2XGZWuOW4xOt8jIzVUDbKPmhy27Z
ZXoSvfDkqXerKNcVZP1qMjc6Emm7XFqkUKfAQVn55BpeNSN/utelsZAL3Tjps1tm380afmUTJ9MZ
KuAuaNfGoGZxTIQ10oU2DdkTQgL2kn9+ECgSeUr/VTbwJIAvomYgOMf+LAe/lA2s1bjhEIzecirv
3WCGHDttPtfmYpxoiRBeEbjJOqEARh3vKMXkqwNinjEQa9I2LruzBAVWmBRZAcCWFh08dT3NAwVJ
tAQnXe36hs7VhjdJf5uRnDysmKI3g8P++5C6lhYCsirdsEs8OM5ocYpLBcJji3pi5jmwKhMUullE
xa4QEYhHn7H8wePkFM6LdM9AiD/QbxekaCTkbwSagUm1cbQbOiEzCPdBH35g2meJzKtVPAIEdxIL
2Wi8tQe3SNeSc72vkCf7pw6Ko63lDFUmI122vjk/CSmrEGgzgmV9TnAEZrwQfmzxsGZGZwVYl9zv
KG/KsMWVfqzBFh4WHxsrLYel2S+0jepLY4osgJtDnjyyD6SPnZYRPLWgcPYQfZTZU8eIgSlH3jjx
IaFugZJoshrA4ZTJD813xa2mxrXAAcJ61L2JrQqUTNhyMIwhrAz9lvlLqXO5pDxuCsASOvCZln+P
eqgqmzkhySXwnM6ywmIR1X2MV/0sAi5vbRaRmW8JgJ85iIUj83ONHGHKH3++iXtICduFXsxbWdSs
q31TkrjAyq4HWrWIi9ge8+PMg0D7f2QQhg0sodtINN2zqBci/GZ9WG6w/OOpF2423bbUlodeY7K5
6eCGfBioanHnLdq2GMocNTeN3XgD3XbcWkr5QDocUDIOGWmbsdV4ClOsOfVmIraq94ng29gy0kOw
ucWH6463HJ2LNLApWyMQwW5F6zAvT65bJtdG6Y4BmwFdjM6fl5vPF+m/J9tfnGzZOxyWjP/7ZHvV
vsd19eeT7R9/5X9OtsL5DS0C400Er6ZDiNe/TrZrCjmmBW89WzIU+BM60nJ+M0Do8fcQI3HkNf4l
b7DEb76POsKFkcMehyDi3znZEjL9ZYEEiWg7Li4sjsrrefmLHjzvBoJjB59TZ+7TRAl49ieo0DGU
cD+SlnVjOQ3c9brQ6RRHkU/KzmZUqRPkkYJ/dGrwb8uNmze8zX2a9+Zt4uFbnp4gX2g5NU4ON12q
Kj9AFNLH65U886PU5agjhe8YrAVUGaTZMpiuY9L4EiP31L72LQJ0kiY7giEWHyapApAdVqCDZqDo
nzgXHd2c6UtdxwsQcbe4tTFu7mN60KHpF2C987RWQWU6A6x2oy2ZNBayhbtLr+sBPMabNzlJWNoa
ETLA705OotKzdFmyiym30jNX2cO3MRsMyCbSdzaw35Lb1vXyJOzqab5WRMz6IVEIxMuYzIi1DW95
72GuKmTo60nCtJP5u0pZVOLReUtH1T90UPWzkw0eGLmpdK/YLS32k3Sib1Y480qcS+hIwy7wGfLo
fTrfuXbfExsfyfk5mmsUerR2CU9hAn+HF4i88g7kRx4gF1NnqRMl58s4Tc9Wmgp771iTfhZXptri
AqKvqmPvFTuXON5446amfIJ5DcQjphe/Iq7Lo9YxrCUlAFQVPOCFyjgfXTSmRDJhBV9SGtHuxOQE
9WDXtaHDVOKlH9B3XHMl1LNGDvQm9ClcQip4c9vpnM/BhyYfblsw4YjT/ABJEC5KzAnSpmoNB0Qv
N81iTdCokzyGiNbXNzmIlSOsKBr+ZSNuNNsft5UqnWNkuew8UAGcH8yrRTjRDjoRUrmsmT0QZvJN
PNM82DWVJi+sWM/mS70adFcejdwaaZ76oCw8b8sXYUGlU0klry1mofUZyhFhMV8guGkl1KUOFPCy
sy7GKCfJiiqVMzoEH+TeVlgufHs3Qxdzrxah3LtSVumImgdezWPRKhQUdt3pIcY+B/C4ntQlbuzJ
7ULHiLv6CJSi9S8cGSc/ysalP5QVbu5uCm8utQtlp3EXcIqtT0xY0wuKhYTE9Gp8NQBpy03ejQPz
3ApJ0YR10EZgaVSksBWOnhzodRv1AetEwdxDzL3AYY3RG6l36e6qOE2vOYoj2IQGQuhWjceVN5uS
k4BKCZQhBMwyjAFdd6UuliUdmhB6PiychLsZSlXCrNHhkmCvWre4awfkMsUc5A73clrKkQmmre/b
3B3CJAaOyRO3lqeZK2GUa256YjJbYJiJooITD9axNiwLb3w20q7e9/7UxEdL726Xqc+WG+hd37Ho
V7xTGly6wLOz2T71IIJIoGmSEpvKMNfPE0WTtfE4Ct1Tbhv1HiBfW+35j9k6bKn6/sBKNN+REgNv
G4EXitcUk4izL/TEGM/cjK4DvLb2Y9SsB3twCG9I7W65U2j45QHFl6jP2ojALk9q4tzsOp3mUWbc
WNXI+0jhk5WA7VjN7GEN6p4brJWT6R0zzZvz0Bu1abpAr12fu2ZXYWyUbb73vKhbs6MjBB/cq3qH
LzsLjcUybzQ562qHEaIICX40zmun8reml2n+VsOflIQWCu97uVhpiCZmnW+BKcze2saFwa/32oPZ
FoqeItQYMDGWxbtmTSrUmE1vS+Fo/Vkbr4ERCGi6rYP8uD3nD1jULxo+yg2nOTnHKCaWMjkybLaN
EhaMa0t9k80cJcJpcJIAfzYzB9tp8QFVSqoDISFmvY1WtkK/qe1ysC4BKEEQ8qqouBdzbD6ScvRk
8QjjuaUO5d5UunFwvNG9AVglwriPkLMYSXPGGMLVAVj0xhZsRxQHpDhMt1XUWacCWpXalGiPxSUG
mvpy6VGF7L2mNp+bfnqmjaL8Tc8gWIRACQuPWZLedxjLcelclpLUi2VG5lpmNSkGNftXfCMmFbUG
uLhiXuZDabo9VJPA0qKY7kfHqnGi9SR+P13/t576VT2lU2/8Uz11+dp1r9+ToXvv++6nsur3v/lH
WeXA4149rsLFxQYL10dA+odK1DV/Q6xp2jbwWGzLgO3/d2BgGb9xXDEtpvG2Dm9hLcb+GBhQVmEh
WHXeGINw7ejOv1NWrfOAP506+dGc9qj3sFbxYfpXZTUHK0fLpUbyWVp8JHXs7zWPkj31WCb+9O38
TYv47z5p1c/SJaa4FF8NVUVlVdYyCT4JvNeGuuqbrBDgj1EyBP/+J/EZkDGwtv91BhL3WgTzjTg0
8tsH9JD6VadKTGLNr1yff3NJzFuwTuP85LIMbu2fO2fKLYSPcUIe5i7/yIv8g9P5R8b//tvXs451
gG582li/3iOqoKVLaLsBMkQDh3wdTSRJFQEY6//gq+NZxXywWpU9eB8/X1GMOQP/KlekorK9mHT0
MIzrvYsWMuU/X9T6k748eB5cB5xDPoQD7NA/fxJFnKf1PlPTZBWNOgPiwHha6XmPbOm/Inz8PBVb
gSXCQ4jtOC4kSZ/x2M8fpgm75t2s5cHHcx4CfwWUCjZqU2vpq+6tzXiLBqCYce7/81X+3RPicG6h
LucE5Hy9dU5bD0ZB7QbKENEpGQ6QSX0NqyhEzl+8X+sX9pcv1HYBYKPo1nmrf77GZciGOa1LedAG
1HPlIKHYGnp09x9c0J8+5WuXCq+IwijGp/iTfW6006Mqx+pYkaT3n3x1f/ok4+froV2Q1Krik5Ji
ICZjyl4/c/7+P14v/a93ifkVScFr9CwTyq9euzoqbXh8skQgCi9P6hwHSefop+vFKuctGQNo7PyW
Yh0lPxUqnuisMKl1GpSkqrGRuI5EP2096LwBgTnjd9SkiGXWeo1j8yq0zz8+E7xiivBLSWLqppUL
4xvDr5tNLfkjc4IyWaflGAzsGAd3akjMaX3jKXeJuLKjjByVknbYiCvwgEwm39Rz5e/HjOc5dycH
+xLzihJc0wR7qkEB2/cJIGUw99vecKu7XsN3pvvL+J0odn8veqKHlCP4lMyqz0cPL1OAqh+sIuIr
/S3LV4lvx+9D+Kr1WoKFXNUmckfUnryCyYcv3KYlQcDCKswWQ0G6S4NCinw/JpCNHk1bzJoe2k2p
BSWJ5ygAWbjKzO0Dt6/AiqxiOw5a1dZx2AKQSEGtS2QNlRoQ+tEiE2ifgYg+Fyi7Q68k1MfzSZ1i
/ms8xYmyz6dYZN9iry4e8Yqme/pR8qVxSuMJIQueABfd4IssrWHhd1LIfaHv+av4feZdnxyLHpZm
0WPvRo+RHG28G9pa/beIr+Y8yRp55QzZhy64p5B+jSda7R9TN0Z3CGXrs3FdGhm5ITnnIJPv2kKn
UsRmWyTXWepMt9mUWti0udpIkV6mYgKVKANwFhLRWR3TGJvgBtpqeopph19lTlx9OJovTqJmGOgM
BZZSQxs9D9E7dIaii7EN6sTxJQ5fWZ7yJRCVlzHHw7COhS6+95Z1kBxD8v3mA74i3Bv1M8PjrAwL
4oNIS1pap9inUAzlpRiU9EOsW+o5iSQluyHAEwRVnSO7duigXGgoZ548rbLv0awS2uMmNDw/oWg9
KydTpeZgASZ8rA1H3JtVzfNjt7rN1MEC3UvqcIJl9DMdCJEAJnz82oiOo4lEocmQqIu1ONcCPcNW
AGeT127tzgfKYotbOBrve1PSP7CLUSaP0DZjtR+8KntF7K3t/HWw6eCKgBTrK9KKFWrvsfXV89Iu
+d6WQ1/sRlgs6S6Tpr1slwwh8aYFqAJSdMrF2+LL7oex8G5RPyMeQNnYPSi3ly8xEWbnn8Pdcqr5
ZdtBM4+Ojp99hYZpgci5EzBw8m9NbCDbXx0G7Yoxztvsw0BxdxFBwifYEK25iFHgazPRsmFSOskp
zv3VD7PizTTu0ICclX9we7HOeaGdIMTNAN7lYSKn5L2SeJ+r3CHL1UlQ3FlieJYdKHizrGkl+8w0
tsvoVcfVmNtFqyZR6/WA1Oi938bvPakgYdIhW26MQ1+rN3A+6bGEY78dIumcsxW6N58OC2Lzpq0u
CnWp+hZ0bs57bnnAVgxEIk+ekMs56RE7ugkFtO1J9kE55h3wmpRQYrMveKhZFdF7FHIOqyHzr0yK
yl2j8dbnRC6HSkkO7gRCbxm0YbEZe5wG674rLa6bnMhX0Js0cQAqvAJn8G5M1YtTHY/iPmMsf5yG
FZXDgvpt8KMi0AuyBxUQ+S3HX14jaMD+VV8N4/dOaxn5xR1rTmLl3o1wmF5ZevFq2yyULYEXgUNb
/wZy7yr6bqFHuavLGJUGdPs6by8ELcZp81lpDX7bcPYuhzCbMxYxA0WjA+iC4UXdHkhn7AOiB8bv
iV2R6FpUm9jvdJ5g4pLatLgyJYq0hMkCN6GUV12z1tW1UZ+juuRhGptkQP8rLHKX+XbSyB/RSw5i
+7nqjkn60ueeeNdHViu1PiMEPYlTjmLwlNlTvFMzjRF3pJLYaFpvnzKSGTtSMgNVIySw17RE9LiI
5gGXPaQT39DiRlU46Uz2LK0bg4E7TM6c3mJNYTe4VzJeJxNVdYwW8tq6gbVHi1k9Rh8SIg0zvnO/
HgBt2mt4KoYYMyJfzRdDf640Yq3yeqAPR7ACZ268HAkw5tKPtUsAIlcmtKRnjZzCqxno/mWULU+p
bo5PXj7jhpwZOFkrTnzxmfZUSVNeSZDt10X+4jZtyVgh+aiJuAiYaj7wPj+2So8PSPc0WnUo5PHo
yCsL1xgpunO8Z3F/0+yambTLpgd+3DrT0qR4bEjvOtIf9R/10hP3qc5kPli4pfL3RRZ2gdwt3IMd
Z68RJubEHM6z0HnOa6hXadhWuwdJtTFEIkcmqT4ZgTPe4XqTcchreEQyvwxErOdn1djo/saTLhNn
GsttOKsGuRPkcoZxyFd6fWNHY0PHuTQeutIojyPspWPt9qAQam9ojmbR0XUU5WwUIa782nXO55E4
noXNh97dpcMchWBWY6SjR4JZou2tVNELwc9kqomBa6Q8cIfD2vtxBgRtAbV4OzgYWVr3o5szkvw8
iFbv0nbijUhjZnieK+nEzX4LsbSBf9vgD8z4Dtx8ToO+7fvrynHROWfWgGYXF3m27YnUsMLFHIQi
sEl03yCK5+isp+JuzMyJREbhEFhHcW0hc3JnRaZAloep1N8sbzjILMs22gziE1l/sjMc3i8WDnVj
Q6m5hHaurQyucmKvNuY976kB1zFjjInhrD8ga2Xi30SveWLncLwwGhh6jTfRbcRziQn8NLBHi3VM
pYdkn+G7ItlwOfG6xt/jwhUkFiF/QLU++TQ3NUDyk617BO6VrG+kpLLox1QnnJbof4+WX9ih5IIP
+TCWZeDhC9v/c4Et1rr2pzoe2Rhnf+bBNv7r3+fEf5JjMItDCg3N/tCwgdKHJQCyj+kMb7yWOuHT
qDSbGg1dY6GuyP22PueFt88xWBGCKfxfHdR+VnZxdlp/HzoEAhfSetj9elBD7Mc7wO/TluJx0Odz
VHhYoNz0tSqG22hmm/vnb+AvJ0OfkDKOhhaJPi59ji9Sss5SdkkgSnFQDUVYFeGtEcRQHComK+tc
81egoS/JOp9XCA/B9tGu+SZ29y8np6qlwLFQjrGgNLgJWSUQSHd0C8OsLV97rfZxQSXUgwxurj+3
nbFehLOnKSt2CcRerBuF/fpp/UKq8avGifmX4wlfiA03gukX9va/HMrlxOzXswb4xSUxf4Pqyo8a
twGa6X7sdEb7FsU2eZi8SEkm+pNyqDUFeVxXmPsM7HflK6VMdfQMEjhng5MnMx0y/wrseOeWkfoX
FSZzvEudv+1JNAGVuqriYpLi9+bEwXVruWV0Z1q69QrfZVEbn3/sPU24N4C82YBpOhePeppm3z53
xapCGElDP4f38M/Pxhc6wu/3is6u0HXHWXUSXx4OdNwRqukuP/QOXXNb6+pNj2MmGP8fe2e2IzeS
ZulXGfT1UKCRNC5Az1z4voVHhMemiBsitHHfNyOffj5KWT1SKDuE7OtCAYksVEl0p3MxO/853zGt
j1XkaDuNZSPQabjusvbkkqrzPwBifttneyaML4OCIX4SLtM3n6Ad7cEuIxHtiHNEW6kFEPWt4U+P
gd8UC46CUGEQ/phZR2+FGACXvW/nRbSjztoEaM+DKy/tdlkZgIkXNuT4xRizeQjpd/j4/jk2fkXP
zOeYJQrJdBeIgaBT641aMorE6ut0CHcWaRB/l1qFd9IYqL4glksSp4Mcrz1GXY+5NT4m3khldimH
dTv2tF3CGCe8yPMWrk+Vdq5JT3rJctJKcEtSO3SKi7yhj1X47X52yQY/ZIN/69V/0KsFJjLzpx/6
t+LI/ZfXsPhZp/7rT/zX+F98QJzlP0wGublmf9JfOjXaNZIzJT3WTLdzeDz9ZWu3vA867yldN8CV
yrnd8WeVmsvXs+cLifsUa8A/UanpiPn1rYjCqpvzPY/BnVfib8/oRPhVJx2f6rrQ0vaBDzzvmNOS
baw1V4xQZthUZonJfozWpPRuikrpfQLU8TUsJnlnOYkpl6Iw720Y7mgqWnRErVdgkgyXyuUyt90M
QxPcrZVGmrG9UDAdVMgToPUf9LzyNaZHUWoCN/OiZks2NY4Z54Yeb0IsghtK7PM9/A/MT3HHOnAU
wSrPUmsl8Httwgj73zr2utsEBaKmHXHwTylByFPTGe0Wfkt1MLx6+EJXx4uVtWQW2Uk8g2B0tnoZ
lS+YAvQlqT17b5vNq1nHbHwV7bFsAIyaSfoYqp1eFhbLJ1c759jP1cpx+k1Ia1LtL9GRgr5eOiWr
yZ4ihJQAixEN8TXLCOOpH9XJ6sySOZSixSQK9cvYzFnfrspXfas/pRT7PCipRiz6ytyWhveklGuv
ex3avNlnt/jdEQO62jjXWYbTm5g9G/soOtHtNuylHUZX9I+8em0lcdDSey9LOzlWGRUNaaH1n5rE
8fejL80NI+z0K111GAhjNj+zcbXCelQzKjair11n1Gt6rdVHKcCQwx7jHVCVLohvprMvhtEla+lQ
m6Lc4imLsqcKuORVXpXUxoRD/+y3moTED+rOSiJnKUsny9lC5QRmU9K+YmFGXnbnTGDhFzR5l/v5
inyo+sbe0D7FLhe2QrJzjK5izk4lBZ++d1a5RrJsq2M1H1clZfcoDIkILlYikptxbKZrfwj1ZThZ
1Sk0DY1wrq4kR2EMOavGW8BF2GWpYozuBrtJTzIrx1NILPAK9TzeoNEMN0Nd1Zu8adTnlrYRChd0
s112iVZ+A1cUd3i+LLHNnHg4ET6MdgrzwKn1wfoidA0BrSIsUtKSZvpQAJ1YjF3pHAUO92IRtY5+
BmEBIan2phT7iKHny8pmOhm4TfdoqrGjz80cjU1iJhUpKN2JVgYC3AYWsVwmGraJRZEZ3rHPMoLq
bQk4bUlWsd54gzpFFR/Kqezy0Exj8xCQ+Mrg6Bps6KBSrF039XZIVvapltoXeih1XHQQCAHOB9TZ
19pgLNSEUmCW5tzQo3tPoBaoXKidY+mD88hcirtTiHCfUDNTAJHC/pxU/oRJFNfE0u5De4thDR1H
tMNHr7DMGy3xnRXjNQpFWuTMZZ4M47FgqN4uGXcXB9emB43KIi1cj50x3TjSKtZTRebMtlW+ogHG
2DdGUl+oRJVbSKndowxlcQsMPhwXIKGAS3lBdNRKc1zIzHPZKHh8JZvaF+xDqQcVyBmoma37cS2m
PiY46I/rCHr2Q68qBdCqYmHJPmQVekDm6tbyryh1qW9su1oJ363vSYLYF8/sdnVuTtcDWTg2XM5B
dtzWMFMMtY/8jNjqYBc3cWZocPREo9iOuuMdO/TyKmt6AiFwwl8iXVTkfIild0M97N0xCv09Czjn
TsWVsfQIw5qq1K9IVBIOL4bbwKrq0wjHbMnDUz83HT83AItwmWcR5VJ65a0Cc9D3UyXACkr7XFpV
vkdfNPZZw/YzEk22VLAUSQ75wbY2/HDlR+W95pSjjyfXbO+ID49fGRGWy0lzRswiREWdkYYXfkX4
CDhKw6WIZLJ1OlWuaLZsF7oxtccohPaap7q1qco8wBLa21e6AvZVMEHfe0E4rPzEc5/NYraglAMu
VZV669pqRw0SgLSfeQlOO7pjta8irrSFGkITy5LVfYt9rThbFFZdGvhTCFfZAo+j/hpMWbCuRJqu
jKJnUdwjQeFLqcJnbMXtqc7SSwPv44DDJl+adV0ejTRob6acfOtA48qNLiLvuglr9EmW3dPaCux6
yxQuYruOlt9gMlt1Tmh9DWZmweCozx2MiGXCMzNd+MkQLmtbaifKsypGCXJ4KpUXLS1EuwueBQ/w
RmE/d27IvWHa5WqSbronSaSu8rDTeGAF7GtlZL0kaU8plFNFZ+Hn+XbSC/E6ZIEFQWR6IBjrL41h
NHayt4GN6Zov77BuKaYlk7vHWH6hLWvP6gFfcM3Ab53olCUsctbRKyfqb4cyCZ40JbNljFsJQTNH
J08byIRaFQyPemBXB8+snEPghqXLE9T3djw3NbIe+qlxNPMyTd0Ncvm8qtRTEP11spRce6QS0E7Y
qiy4JbAteyI/2VMQ7j1XuyRwUZYK/wUFUeYsH+WBu4uU3W0Ct03XjdllS931TxTDJ9vCbjqcuLEL
7ECPVgOjgz03VLgBhRdtg7aLF4ZKqzW1jhl+25rHN01Br2GkA7Hrdfs49Y3zWThp+qlGgDzLpr5t
zEzeTa71oI9Wc048vyLSazp7Or+mrds53bqitgT9J+wO0s5e4ylu92HsEF7AFbjtiVjv4D869kJp
QXOISCiDLAqsS0PP1M2En5rJSC97KNK3IiiNZ23Ih5PHW5nwiPD7JxFF2i6dennKyig+GJHcFGZc
4b/FeGhbj0obMJO5WbqOctNfOEGf3ntuUG671q2uSxdjlmpo79Mr/6sL/mYJmyTcQm4gTUymftfA
Uj6FljUcS5kEH3sP+qfTIFyUU1qtLFtO32SV3odZnmO6i527xOcjtHDX8W/6VHXF5lXPU3VdhuIF
44wG28YKr4n1nFLama+UrU7sMa2HtEpA/8Smtba0ut9GdehtEHH9l7ob1dZSUf1C/pZwtgfQveiN
fu9gitykdvMyoD0B2sFRGBDCxoSU4XEOX7VOwuMZTX3huPF08LwRc2iQHlV7dArbgppQZP3ZSosA
eV4vlqHupA+xZud3LKqSY165vOolxZULyj3c+LooWrGlpKw8p4G1yWxzbgDT6yu2pvkqV1LbhrGV
bfByBScHJ/a6NuKOXXYcwaAYYvumkqXah7isNsrtEAzjWMKVGl4awbO2cEgdbYdBTNclfKNlImtx
YKKTb1Al1Gvn+rQmNdXEIiVpbLlI0qCimwSyz4rGGPUZbHz5Yo+ANljmvmaB56/4IPBYs2oTk8Av
liN+uf3Y6O4yixMNE2yd2EunSrBOCCvJr0plQBpCKVkPNM2EpCKCL35bGys4TtTPZDY7PnbNgImS
+Jp177KNdKYwBrV0ul/yBh18cZh4DkDwYLUZIsdQpKjp31zHlYt2TPtF1zKyKiCVrwUo9gVLj3rd
pMmtZOCJaqGPQA18NPYqN+K9zk/9UogGIVj5/trJu7LBVdmQz2q6ZhmEWrOqhhS6SuX4zkeaBWpv
IzpHLqJJv0Xo7I0FjJ0Y4GcrPqvSSa8npXgg9EYK1yihGS6f0lzcucrvYn+FnBoWn6Mu6+F6ZXnq
Zfd4TJPEOvjSjZJjq1yvuB/GnrNWtF+UppGwyVkpL+LaFpMJFEs4GH0ZcqykFyUOtssAXDMqPBW8
sMy+ljYhg4Gu4gVrBPmRP1O8aMHgb0YMfnsQGapeiN5VK71xI4Qgt7qqSv7fFMcXzyZ3npmM9YYj
aleJRzSf5gJjG2GJK8BuqpwcjS6uYMS6e/u7E5X2cUypnX0/hcxLq9msaqUl0+nJmcqjP5tZYdzU
F8il5iKera4azrRbfQjDlW2itGOCHrqdlbbu/DRgzlPBdSksljDG0MyZE2y09myodVJpHPW8sQ71
7LSNpG6uQR2plbTHbEbQczw9KYsHFfXWUyNm5isiFeiVRmjGgoKpBD/nEF8YpxCTpVfweZD+dRDT
6wiZ2FN34KGCVY8k4i/bbtKvxjIwlnHbNBS80ke5aCRc+gUt2YyZeAuDd4Pas48bwjOLBjXsoLI4
vg+oU31uWXqyZ2r685hPwV0mp2bjziebvsV4q3ktuy/chuEZmXqoF0WuCCd1pb4f44ZmST+Dbkuz
ZLztQEbtCafllzbwGEtVonqkxYJUbOlWH/MiePQJ15wsAJARcCJd25nGnNrOPVgHXa8fHS8r7wDl
NvnK9ymTu+pUaN0yH3l1JvpzSSMqnOhaqE9Ld9B57UeIxwMnxLevk3RMn2LqdR/cGL85GUwRkGkU
xpatUPsAmmD4MuP5l6VhBccmC8oVnyjfxDVYhBX5vglOTSuh1TCBWbT0UBorP5TDp4lVHyt+TTYL
2v3Gm+q71zz30uhSBx4rMeYcwIZmR3qDRrg2nMnbw4iL9uFsWpezfT2bjezpbGnHu8DFhMs9dYvp
IUTLlAuYtXw5cEfFWpfJ+JTwqDC48gd9OcXOdK2NeOfTrvS3rdGnl3xeJ5kMtxdE6aBJV3pw8Gfz
PaMVTAwwQ3Z57ItlzLYMqFU+L2SFrE/SZHEd5bqcn2CQ+MZqcEIuuzirPhbt4GbXIokbc50CMTOv
qu/mf9gwobvsQhuQywJJZPqijXNYQHhwj2z80/yFvTY+tbkq1f3EeI73K+M5tLubTm+IL667zjGc
cuGZVIocOSW1626KoAqBqTWiwFbwvzOLsmgLUNZ5CtTW15zqPk0z9fiT/PM3hjzxRmOcaaq6LmFG
sypD3XnriiorNeBjEcM50BqKozzUWmH0/CLZXnOBxAUvRmZu+9g4mInc4JXYyFCs8WBflR2Z2aLF
6q5tPfzACeaM9z/cG837x2cjzyks0Nd4A95MHTLRg2L2jeFclvXZKVkr+ruo/1Py+I2oNJ8AWJmW
Q6YFP+XbE0DRtmLT2w/nyNBJ5LMF1miicIofA41/S5J/kCRNy55DPP99JOmhfQ1/ViT/+gP/UiR1
5EU2udzctpAG3LWfFEnrAxUD8DQEvxy/HnLhvzRJ44OOYDl3yvyXGGk6s06JgEgh4SxrG/KfiZFv
Lxvi5iZlW3h3Z0X0LZ6f5CIogNEdr7wZYZHw6C3HkQXf4MG8t0y4bxRAQ7EJymMjASuKkUGBwhR0
M1Y5Kji+nCM8A3UTz1VxcLEUQIdR3mSlaHSmm6mCDcDzD49RP+2yzLb84cI+GCTAkjJi5PsHanp5
New6Bs4MB4a+woGR+tq1x6ODITLjnMabzQmF+81k5hp1u8GWOO33gQPG0d/7jqILz3Pcqr8re07y
nUbXFOwOKzSsdRAP9XTkXFomA31fQZLzZjJ3qbO+zmZhNLBmkbTOLJLqQxqd/QyWUOUYk0lVn+3f
A3gg5UAEYseXovFx6rRPQ5hF925s1RUP5jC+VQUhCVVX+4kgySYs/O4VqDJbfOpG4R0mdUQhd2yi
QDB+d5YU6Dr4bWKSSrPcSxZMQXYa9L468obJcp7vuavOGHOoAyeIOoBzTyihvtNGwYJgRX1tHGx8
q5SGszVIMnXbHmdfW+3o5fEF6JGM9G2iLnaqRzWr3QaebrLIpGFk/Y9uk38/Ef7wROCK8959IlxF
n+kRe/01pvjjD/31VHCND5QPMhjmLvYcaD7Mz/+aU3j6BwtBm4JCHL6Y8H+OKbofBIPsOahIwx9u
dz7F//fTz9Bk05n91T/mG//3P3/pGGre/Pf/lXfZTRHRkfJ//kO8GVRgvyVTa5mOjZZHg8Pbh0Ol
NNVWaSOOeWn1JHj6IIvUroYfSw+mntsZa2ZIE0gOQhvw5eTWXpVjWAIq8Er5ilaSG2I1cuHj4ZCx
PY2wPqzUio+BQfPbwqP1BNE7b4g6/vTs/Zv1AKfgZ+OBwRAfszynVme6yfN2/t9/Mh4g9g6pX0/1
0QzYxImQQl85s3GpfEYhprI5/cMwF/fAb4e05oe1xfAI9y3n7NdDakxUSq0rgiODn1PROhqaYs8A
fBtbVlCBnasYLIhaL5+9ofIqteysHo6rZzMd3dCOQeDJdyJcj1PP1n3Bkwezp9HypHXzyDHXRd7h
SmPkdU/+qJ1IXOXFkTU/xa0YTxlkA1hn2VjVVTYt4SNCcQ2GnHOt2b26pBPzcjZKNCvmJfXYcTXT
Fzw8k8G6hvqIM0oCil0MNp2US7DSDZOfFk1q4zdIF6MdGfe1MLkIKNCSr7WJX2O0NI/hRluKc+1i
tlw6AUG+9RB5A5ve+ZPrKAD1qgoD416AxJkWkdPw3Zo6rp4pJ4KrYw98DHLxrlrTaVk+Gz3wRkoZ
oCBcqzDjE3kjRCacGaF6gEASgiSrNEPcG3EomqNREJs48/wEkWc7o11+BA6Th4e2brj+giad8PzO
zEzEBeNeI7qlnkpXKO2FIg/O3I9QFOlHUmp16WKD6euEP+TbGodOyzkJT8KeT2cQ0Ud/o8aoJw4a
x+GND7PQJs6Xz/GwYa4tjWFCv8bMmR+7EWNW39X8cY+i3GxVRfZtiBMWcHcD/HgdjRa/gm2Rx/kY
MrUpd9akZ9ma82jCAo5MTkukpZgtlWyr6Y44PD9rb0hDHCFSpuFhmn8SZz45MC8Tfr/SLI5exRti
xZ5Sc5ZT3w9XTP2mW83V4S/g4lU7M4D4taqqSLTrph65CVMPFyjbI3DkYEFpn7V8J1ilsgIbDmlj
vLdboz0zIsdAlsW+BZ5PdsVrELfyahwD+1HrHXEe+jK9gWsavMJgiHbYfC13ScGm8zq3Vz+Vpk5X
vJi4ZMMBnlLPts1dhvFsPMpSPxkPhrIlHCjqNR7hmTftLawEoNeyd7hsmJBweocIXeZab2l320C5
0fIURGtlCmDnlhtOJtZGSzM+YyvntyNpaw3fxpjx0DP/msXfyjnQFmUwqmM6MqJlEXCNNEZuUPVU
eOIejZefJ020ykbMH/htkwHO2JqG8/KZM8PNhdTFTcneHh2j0bWy+QjJXV2wHHEjaARU1S4ySlKO
oJuKo4S4Wy581WBK7GOM1bFvgAIxZbXrwolJpZnT0LpwihlnhJM3nhaCu81bA/DmvIB2hdTSIc4e
Ceka9X0yTZr2qNG5Xp1ao9ZqWkWQbTcpHqrhgSTo6D1Elp4lF7+P653KNJYnfm+a+6mfnS7TmHEu
Mb5xLpU+4I3xvIATQVCm3hHbSxXWBp+7p2T1Yy6/X8gJayu1KTSP+9hmiw1zpbb4W9Rg8gzNrcK4
h4LDzpvUSmh/VKnbGdexz3h06QaAyT875iDOIW3ewcJNM46pJUFM248f1PFLLWoKlslwBu0X03fb
5KnmCSGoo/InWV8XKK22iwFD8z1kl0Cr10Yi+JtYHseHpmLuuGqpUj/H7WSqJ7fzq+SrdHJmQQuq
g6EeZghgxnXG+2eqCLvHgb33c8MF2VUUtq7vQ7o5a4TPOYSgRYH+EqmJoWYUuGea5L2Psu98vObi
zukDNSxFVnQPYzFq66RtwhUXBgOlDoHeTNEgSQ9QpJJFFI8Jk0H+KnQyucOeag+nwmIEE+H1xw+3
Yd1m58gOzIhyHjLFvixd/bGRpbE0M/1FYzwPLQvZIBlzgpshs5WdSIzgUwrL96sKELdzUefXbWqf
GHRV4zpJa3ULxj54kWafrzNeUiu8KeaFZFD+Iqww2xg5S8Mlq0sJJ8qpb7wA5KlTUuKO+y5Jr6Iy
SB+MuHGQl5t2Q/sBPsVeqeVc+7smGQNBPZ2yk8SGue4GJ73lsV6+4AQI73orvRkcXcVbWJIMrEZU
Mx1zzLaPiuguaOz0YcisJtjUbZ6fIPdgUofQc0g1L9m4JmbKvoIOinURi2nUm8U9L53yY874OKRf
oMk3bqQXT6Ftz6c2izCj2pJRnc3MDGKWMhmf99kq8J3mW1Q7NYKKZe2MiUUyVFTjLIPGsVahLvMR
IZblwKqBhYNrPCuYeVYQXhAPir0TKmMDsPM29otyq7OsXtV8x49xUmORVUZv73ME/B68ltOdK0aZ
dx4VhlutmZKN1Dx7qcXa5G5GRJazRsvPkQf2uNPzfNwPmvD2U5sMAGbrGpqQ1S2rbox3Yd7Y933U
T190PY2PnutNxzqvvXT1/pLot8XcTK/gP9+NiFRFzQrKT0uiqsjIM6elD5y/xPNJQnipDyYvIWYQ
FDTqoMip4K537x91XvX85ABlIQbdDxIX3W84VKy3oTHLn6jXHKR3qEC9PEdWxIOhbA3WGO8f543G
8v04tsNR8JlBNJ2rTX7+dn1Y2F3jER62MPPzTNVrntnoVs9S+Tww/vnBMLXS58wCmS3qm1MpuIe1
gEXggXk5A5qCLorvIUYtYg/8/qF+X8hi5ITTw1pc/5tu2SrwnFJTun3AkSHOecfSG+p9il25pTDB
wR78j48n2IcgOni6bYEm+fU8UmXFbZtmEstB6D/+eAXloc4bAxsGq5EmGjm97x9zPl2/XiN8OVen
vAwNAp/wm8X6yGC29TAGHOBusbpytLkWggcqb+AcJxTluYRwTdDxtBIxrY15fbz/AX6/SEkrSc6z
7jgGTJY3X7rIrUpXaWIfui6qd8Ogmfvv7ID/wVHoFPDwZbEvf+sFTlEAc5+uikPQYroeI4C+jjv+
yWH7d9+FDSUetjkcKt/e5nZrGhW0KfvwPR5qR8RcDAUJ4v3v8jeXJbVeCEdQdKiWeXuZJBURtjIq
5MHwa9o46pCLgmYYgoPkTsW5LVU//WFL9/vzi2c6TxO+Fs32HPbXKxOWsz8OqW0dtMK3P4oOFs2k
9yxFAPB7a0j/yOp2M3GJvP9Vf3+y0CRNrlfwbT3jtzvCI5OgTwgth2RWuHww5scWoPpqioFWvH+o
v/mKXBzkr1mDz11K8xbzp0e0kw41h8qMg6pDABCZKI5TQ4wrtWaX/ryDU/NV8/5B/+772URGSd9L
fMhvs+y9zrAcQ4c4pCCHdvks+qW6iwKmz5uf94/13er7661OMTpaGzo1gtzvd9qcDQMGpxMpazyG
iSKTjB4cPb3AAK/PVFPSUeGPLJNxOrCrYK3VUAzSKx8wfmOxuShIVQV0+IiwMVl1TjkhRTexIZa/
/1F/v8IBtjDCINRNzFq8Fe3zSA40Afpc4Rk+ewinUfkcK433ZR9jOV7EHsv69w8pfr93Ue65q2a/
NCl5582DMMC1Yvi84w6QCVnrKkDj+NeVar+4teCVGZb+fL3HkTjTUVQ9970EuYHRT12qxqjSbUXB
ZrVhlRRt21Gk4T++60kwgHcgTG/y2303W/90fepVE049bN9DNrksunUZvwh6sA9NCvAT86j+Jxnn
t2sT8sF8NyDlcIlabw9YRc286B+nQ2/51mujxwQFvuvOvNnZjb9/+v/uYOhGs2HY41Hz9i1A5JRi
gMobDwqgyU2cJ96J2TS7HKmX7JLeP9hvPzXfjGmAJXQMXjzO3tzqWaIJhtP6eLB9ycYSLxBXFjci
u8T3D2TMKfZfbjky+xAdeCPw5Wx0sV8fKqkZYhIqnYEVRB02Nzp7uG6puU2bPGADm5pjGYNiwapl
kcdF11bsSByzxpo0vwaLCkEfh1660AY2S0tmzFDsHXJ2umYjZaF6YaihJovteZWwOR6I2Ny0eeEx
Pnz/m/z++0jB8g7B1KND+7cJV5SPJNCypjkYEzm7gWTLMSNauA308R+vumxJU60N6Q2V1/nNod0G
utH2FMcw4bfNvWvEfP+qqLy1ZihatnL1R/3wzRqIYALPQ7Dp/FNASXn7K+UTlciYFqyDXSnrK3Tb
/lBbvvf4XRCxHfpGV9WUyodCwYh+/7waby8RZoZkM5j7cuQ5mfMW3GqlBDHJA8cHgZkum1b4xkCX
4eWeOtNYDsp3P9H0kFgrJsaiOXsBkdHcrINoZ7RUMCwMIx4vOs302Qq8L4+oqqYCkkR4zb9PGN72
dWY3eAj4+28c/Il4sYshkjuAqJQlicQ1i1tJe9FjPV9eVH2zehjbWpSHvh5xwhh2o27AaSONNT4h
NwrsMl70UdUHzsoNiMpdSV1L6pUukux2QG04M+/XtsqK7JtiFBjUCicnBNe3WAF0pzJoKNJjzMGN
IzsPcHtdnkA6QWd30nIaVsVYAY3Kp+gwuJFYWn0qafjrRIhzdoFlWrZo33o/ANmd4hn9kooY8agr
RSq+DLWbIIprMfcLFOtZDB2DJLzBnM6/Uz9I5t4ukCiJNnt+uKNLk11RXk38r1NF0dr3xWef+Cgv
QD952VS4aZ7DPJXjN9RyCgeZ/tds3EHJeck+cDV1KUGBhTekqdPilARV3+LXa/hBiD1zdxciK5NL
Mem8L+quFdWG2BruJnp1TwFVUcnFKUXzRZHVm1B4geV+Ne0cnlRdiVmKGlJ+ZkX5YLXhq8tXSQvU
dFdCXyFPZsTWqeds9igaHdocPEI6vu0Sq+sKHQTlqp1ChHA3G21MtfTWMWnDCk5yfTDzfaXiTrtT
BVXQyyqZeGt5OvFGEgup2RjXoNBlexGRFkIc53IJb9ivgu4XozOUSzAH1r7v68ZJVl3ba8sJTz6N
fgaPcDkFXEE5lnjoFM4QOSegvGLYh0ojJ9EqQey3qFM0LdB7zbRVKXtYwgQeKmPQAXC9F7ms060b
UfqExRQGzFmLat4N39cBaPZcfVNgIzWENlGhg7Adczz6CCEujuixUN+8dvJv3ImevB8SnEw7PowZ
KnFvxYZ8jeCt++uGqhp4Lt9vK4DJKVco98zgmLH7mssI6Y2YkrgXSoREtXgrVkujJQA6u2W5iirX
nkP5qeS8Gs2smZtxQ391VAz95vus9sdohqqHV4IJ80IisFjbuYUDDUPEsxJbI88vypjtjxI6Cvz3
159jd4iMIdqVcyKw0tEnpEcq3hTEYpsjeWhu06zU5r640eLEWn5vmZuYhEZ02+QVH0ToaCebEr7x
BbJrpV465Zh0aaWOTJKLW3iqu5IqFfd2HNOy1tUAY7+6mNrrNVAbw7odRYkKHI6sjU3uv4EWzIVk
DIDbP0Su4FqxmOaAr7Ba03liYZ60GJrqtiBplkZ9iSvH9wmXLnmEy/iQ1thTV2OKKLlBQZtcJAlS
+YdMx1rdLlDIWxeBbAJdNvx44/97TvqHOSmLt3mr+987J/aI7aT/mp/dE3/9oX/NSZ0PVN0ZJq9G
kK7MNfn7/jUnFXDHpM1qGWHMmA0RP7snQJKxYrW47+YJJtutv+akpv3BI4A6Y3LmAhMSuv/ERMEi
6tc1FgtiwzEZvEJEc6TJ1ubXNVZkcxWlogkPqqJxczGUhWTeOdpHlHRCMqMS1sqCJXGH3Apiv/Ul
1j69dyU9aw3W+10tMh9gQZHah2lyLH+dAjkhlc9leUuLX2ZtRQyE8zbx4vqpyvEiL/vSDIiz+yl4
yt5oejzGsCMWqY/PG4qmPlHYWnT2yYuBiywaXBB76Nqttchj9sv4sM163YtYhUtzKPwDsPaSVidX
qz558eh8/l7e2LpesA4mnZLysEzbhvQ8TNuVIKJjnDyjBcvqZfbVQKHGIuu7S5MCNEHAx8iIBVY3
sUSK6I5Y/HirQr09o6Zml7mJNF87qtDCZQxnSC5yqQf45OPyksoSmkYwVGRJinEHw9U7GGUdHTGs
YTth6LEIi6jYyBxcj9GECSeTtz9MUulXG6t1jKfUo6Yrgsd4J5gprb3Qegn6sbyWxeitqEAybzoj
rvd9MaIIC+MGGgksdFAAa22kEEvBY7wxHS09m/lwkTpuYJmmNdF/5YSfbQqut5ZTmEuyP8mRd2O6
wgxTXfqaveSiwxBwxdPcOg/hjBjHvdmd9GFdGUVx9ss6+xb3trfpE4u2YgmFN6gd6r9t77P0abIS
JEmppAkrhAz+EcrpicebWEBezJdlKg8sOHgZR15+hynGvJjKU0c8McNN1OjVbZmEn1hzhK+ysAde
TOpIqGdcyY5iBl4rFkO+UrulfDy7S+skIyuUNmfDTELUaMCMvpfc1mnMrE+BmkO4bx5ogEJ9a0AP
jFGTrUoljbWQfFKNlcxK7/3gfnIdUE0pD+uOl0ZBRiGPY7oUyxJsZ1jphxFWesr/n1eqld5C/ueh
DUnXuziRLG9dw2IwVcOEoltqms6WRhgsLvHiJboqtpPW5Rfd4IrmXdSe4MlaM6RoUdamtcH03FwV
ypyemQ/KaA1iHHomc2H4O0laEZPorVWVJMMWy3Ow0aruyK6sOeihfdX3jI8WsO/nhb0bL13e6Tsz
T2GzMIcBuKmP2aLzKRimh+FRw0sHgffi0oW78Z2j1cNVoV6QhsQuZihfX2uU1gggVysvtS64NlMU
qfJzUzoOPTHF42iia/AWfMlg8m6SiHXzMouMo7TI7VAHekzHL1pA9V4hWgAenf4ElALeyej5u3Lo
tasBiuLa78oApd565mHYXBtlpjYaeUJmloHcj0xeHi1bG5YqBnqb+ZQCaBT32bF2cDC7LvzIeO4d
v1p3TlZv6YEwsAwfpjY6tVkbLqqWOSr9uSA/6RWwvQVFcdmKFFyGM6mMNskQq6WFifTi+mZ6W7oy
2Pcxp5lKD2bQnq1uM5VO27xNDLgSZb2dEmVfWXV/GGtz2Nej5ScrolvD7WC1j50YCbhXwGWJ+4U5
N1gB9lOnl5SGAm9VCRIFN6M/mNkJzeec1e4nzGpybduTdx/jp91YBit6oMH+zfj/2Duz5baRtNs+
ESowA3nLQSKpiZRkWfINQrbKmIfEnHj6fyWq6nTZ3eGKPtcdfdE1yRRJIPENe6/thOkDGXjvldvg
c2E4uVlS691vqBw3SWv2XzqoJddmmTS7lmLkJi4qzAu2xyVtxsV2LN0CZWxSnBXH7iaZOe+Kuq3r
bVCpLwucbtLaOJ/HgWswVbP6ItScxqz6TPkkW6hEJvk2cViVrCwTV2xGgaL3HKOoODoNavJrdMnI
ZAtvhBO/ZCz88jHCr1j1BWjaSjz2WfC9qXG+xTbosAmYN3aM0AKDZPgI0hu/Kuto66blMGM5GDxs
kk3qG2zUk+UqtPsS6JokD2BD8Qve5SUpVGe5BwXH+FRWJtSPsDbkt9zIakWtlA3mfk4mG2U1tTRp
2zUbxnzAOnI7u61/YcxYPzltxC2ST1x6eHxG77Wz0vaULKXqNuxbva89V3+6tQYSJraWEQUu6pEm
eGRwECKvtsz2VNtmeJIqMq568DLxIZL9UaVO/AAHr3gKjcwJNu1oBNdJDqVoC9EteWtCt9uPtlse
wLgk71pSKaAikXBHRnrv3sZOCxo6cBuMRMs0RMexwSMwOeM4bojAIjOQo/07FAxEzewbprt+7Do2
5bY0d4GvsB0QVdCQDOkNzrxx52X4bEaOfJetmb7xTIZEPZXDHXGW5UM0euK73gMulNeRQ14CWgYD
mcB9aQZHSAcYfEvH//Aq4bG4TBw5sLAfiT4USMS9ejyWnLYsayxbUXW22piNPA/XNMCal2FU3i2m
nuLDyMyMInSwbTQhTTpdIun6LzxHxJ6+jlROzOEGthngSjC7rCQ+tuk8f8vRg7scRghORF6N5zlA
Lk4ecGKc08zvGpKSyvYtoz6+dwpSZLiKezfY2gLujhhk/uH2Mn8kWvCp6ArweOlSRUesviUxvAk3
a4Oi8GGRjoy2BK2EamN3WDH3ikHZHUEp05s3qen3KEzkF6Z34xV8G6wBRixisZmlMk4E7oznyuO8
gZjVGt9cUwFNaqsYghYjqMMAh7s9BMbUfBHxTMiKWqLh2Fi9Q6x8mklMJ+SYfJZh6kKbrp3+kWKd
RtyYHUkGbVMcuedSBgu2SYiScmepWSHQDIPWfEOEELn7KjXzeWcBdboeCjd9jERDoJKjgm2F2ZMk
8tAlqNRJsMp5mvrj5HZwq6Zenqyk93d+44IUH4eOjFsuOD0d2M5h6+6lScytn9n93ksq4W6srrlY
Q9fvOhgCt4UxkpYYEOS4m4OsObJ+bqtNWVTtG2i1HptVPHQWyUhd/ZoruwFs6KLZpwOTy+8+BdRd
ZOLbZTT9FWaP+BQkVfmOYKW+chJCn3cc8VG5UWNeG2Tm5JyIWNrNY0qwwZ1Y3ODLSON6aBKo0uSF
ewtoJ0c5X4MJh30fWc6L6BPQFmHpzFiKWkzjFTSvQxzO/GW+oHg6ZETWPaKYleN2Ji7nfRSjvW0q
r/mCr6G/eIJk3W022+bbsFBA7oFxD1xLZjdsiLO3PoTEkbuPSj82TmwVo1fCKKtPaun97sohD+Zm
6AaFIt8wkh3bAORmpFkeszg/m8uQvsoquI/VuKuTctyOobGfwgFbrurFhW2heT+QBbqLRYmB2xON
/eAX1IahFQfXpN94aEra0f0qgsX28b41seZ7BBiaywlbnmUwlthaXWpeiyKO77veXvYTYSZHOysI
rXO9frc0TnE1mOZwa+Gd9oe2/D3J7KHdpoMf/O7TKRNiS2z5Lvf79lNMe/zVJyDkaqxNJ9/wbS46
Dtgd7hJ7ZkRDmUV+dcQoeZO2YPk2ce5mHw25AtUG2T4Bn0ZScLQ4012N4fZzEc3Fc+qZybWZegb9
QTTctrhh9bTMD2+gcIltbFIjwv4+hUtpdFdVK8mwSQX66cqO81eQeBaZhNGE3DlhYhXtG6RJe/zk
y40eP58mdva3vMPi1ia64Fu0pP1VSYwOOmc5XsVCz2aK2NnZ+fK5YXY1bC3bat9jRwZnR0psxYiL
/6cm/r3q0179Q5dsayrSr7rkuxS4FwPTv3fJf/7QX10yFgMwJQgetZKY6flfLbL3GzHgP+NOzN+g
LxHzaYN/s3XYyd+bY/QTthnwH5Cnhvrgv2mOaX9/bI4ZaQe2Xi6yi0YwgQnix+a4tYhj1jXCCSAC
BzSIOX8koRAxnKKwccc3My4DBIZe/Zg2qrpfJgG4KkSotyVMOdvTUZtPWZ8vCpfpnD8kYZ9BWTY4
vEXQXuMQd04AEy060LSROy9kb7apI+Fq++gUUBl5yc0IgOQWl6UVbGq7uAV7lp9p48LrkpTe6whT
5TU9A9SEuDSiHYlH/vWSJu0xZ7lyNxCCu1sAVxuovZhLb8optG/oYKcveemTNzAjZ9uSmAQp0LD7
w1jV0WMtcRKj4Zzm42B+zfOlfg/yIryjWo6cTTuHhEe6THwnLMNXGBP8hymaQ2bFPkEq24SAhSNe
X/eQt7bxbapb+T1ocNc7OAOOUH5JyJntSG4TTAnnNGkGIKNO++hSRJ+yHJPURuWZ4nmW2b9nJpHq
mYe+sIHZR02JbPM+Niuscs1ifKt8yFIb+IGMNxfwBiqVmJ9pajMqxOs8CcdPSdP3T0L0M60eSadf
tUb0tTXyXGwHz8X6DBZvwPYnWE+GFQtk1gAbWx8PiSfIL2Un0b7L9Qyx3ekzXhubD7kqvhb6vBH6
5LH0GbTo0yg16aeW2Dvlbd+cWn1eNVGB29QLuqtgDjt7R+q8wiYC0gLPoj7sxHru8SkN/Gn6NLQ7
p7hRVgAxpi593qg+O1FLc57rAzXTRyuwveIZ9UfyOe/TJMfu0dAwqZkc5tL3MmvH/pcDm70Xh3eq
z3GpT/RhPdyH9aBXFurtREexFbEyu+2kHwnF4mhbpZin7+n6zGjoKGAnFgyZmyypzila140rVXAb
EwS58xYFxIbq8K4BbXxrr48nssx5VNXrY8vTTzBIyTzMxBC7X3G7uYSSICO8DvRzD+xyeViahXn0
qJ+LdViRuVB64hJHivR6Hp8EM47bhAeq33r3aSHGb6TT5UdTP3mn9SE86uexq5/My/qQzvTzWugn
t7E+xKP1gU5MhPUh18d8op/44/rwB2NivfWiiKptXMmBSqiSX1pWF1vRTNZ73jotT3HVq8cO5WB4
cJ18wnKJyRjBLP2EWAuRaC1KBl2fOKNJmA/68a+DL0n4sBjzxtugXahq4ir8kulKB2ctRQ8rEPFM
ZhmlkFrLInctkRpdLYW6bmJQLz61KRxNXVP5zA5ABvvqd69pKbk6nEUVCYBR9ZqtRVmxFmgwUNu3
fi3blK7ggKn0u3It63pd4fFY73dN315YzFP+yZT7GWSwZERGdRjqOrHUFeOia8fZbVIiRMSAcZzK
Mq8t+CZmh0Z7LTxbXYPWazna6srU0DXqqKtVW9et9VrC4tWlnHV1ZWvrGpf0Hpypa+Er1iIY4G9x
jBWVcb4WyULXy+1aOke6ioZwS0Et1+KanHX4EGvJHerqe1wLcVfX5KA+Kc89Xam7umav1/K905W8
0jV9li9QQ+u11Be66jd0/Q94dPpd6p5AuZV1h4GbRqFfmwbHU3Cb4DjIh4R5BpQHJhfgmqcI+S1M
nK1lNk9x3jW7MBfTTetjliqRh+7IRj+5jerB41bFRYBo2I14oo9ZzrFZW668ns3yOa684bprJ9aB
KAlIcCKFMkBlrKqt6EfqHXNePhYUwCXjTpgzNaCMvVknOObRuWQPswkseLhxC+lX/dZtmXV8Xgwm
BAcVuFVuvhIo4zNSTECB9P3rMKgue4hmKFo2o9UHC0PyFayr9tEvC/PRt4L4zLE4o+3Kl+MID8Rz
q+pRogZ4HKwusjdmmkUvE1q3V4dNFg7poJpOCRvClxCeMYfUxG0VQjU8myCnz3hc5FUXl+RUpbnL
8rXstvW4wODyWmJfLJ5227lU6f1gi+FKQj3JiHUvy/tMmPy6fs6UoIOysunYq3Kr40/dWOTt3iLw
96EE9PYdaZ0RwvClj57csPWPWZpPz2D6QurLMUp+dxZDPYCtHsrr3pA1q1MV3Yu6aZ4WrvFjzBv/
1qQSmKtqPQBAcriaI7l8ocSdgdJKYznEVqGuMldBQLJ6SCE98I+89ziPhtRabsh+DI4JVsRtOWVn
WHuIsqXtPEREW7sbKH7R40R5XtNw3cGsj+ttRZfDvTbU5xjdPVgkqL9YuC3m3Ut74LgIrjPZGiSS
QbTa2/bkXQqxJFAesCekoEJItJIzViXP7BVpg4G6gEGaroUS4jjSyb20UV2eR8sbD9xPvtogOKCN
bfCx8xXh3GPDp8xdn1UJ/GFHyMvkmGVKlqNDwiDpivvES81DJgv3YcjL6G4JxHwED0ZgNwlm95UI
v5l1Kr5ZnWPXG6/z5GsKDucLQLX82NVGc40exAjRQ3PUcPklPKRdQrC3wOWCq3TM8nMkKEGYMU67
vLf8N7tOwwdbVdx5TF6ZY6C0Tq+XaYIaTvinXT9VSrziykAZPybAaVBAy0GnS4VAiJB4i7fUiPIn
xBGdPPttl3YHth2wgxbfzz3sH0w2b22/T3mOAaeh/1B9kkI2ArpNBjHCjKdWxrtZOKGiU/WDK1Lc
gm2CjD/aZvFEvqddZzd9W3TlYeiN5NVrHC99t31u8S0GDNPbt9PSxngvmKov/p1lES7UX9cxlPjh
xCVrt/mJITI2pXc6mTfKXhh4uVF9y8bZpq0dgmdLxs0Ji8szPaTal44sj4Hsmm0w0N8HtXZFLm8c
gN/dNHnPev8tGKbhK1JoOie39fAnecNbsJrgg7A4A0TaTy4hYXw5rIpJYzlWLOy/O4tH39Y3TJg3
8I5DBkBDClq2Vv3FIcJSbYfBTejpWxHHzxAb2n252MslWah3AC5NXmn8IZH5347xH7on1oXaj/eL
HWP1AcP3/e/N058/81fz5P5GTAwNisaFukgU/1/7FIa/mQzX0aGhc9WrQv7VX/5s67cA4ya3W4A0
CV0c2qq/NowBTRf7QH7sz8Xkf9NEIY/8sYliw+hg+sTyiUATYuvPpNaBXVe6IFw4Rs4y7xxZgIHP
iBrfDKlpU6IuUII2qlMEig+kum7z2Cb7OWnLu8WP3HlrWVW+j8x0/MA0XT4s0Vx9EST1QVMBwsqp
ReDGbq4jJgDVUn0pPfI+sLLbD206+T1B4xRNPOUILM+zEuhQJwr/OvXDpwC/3GM7D+ODOb6XdcvE
gbXcSz+a7RueQK3IGAvilHOzmd+hNaIvg4+vFnYTsR1xVEC82Dh9EOf7xpf514QZCOmzbamlfnYb
7WtbpdjQ5cz8pBDDXczyyGEyEy3QgFqMAfuiJn5q2zqEkW+yMHOupSBWeIOAPbl1smAM9xRVKTVB
VfgOkD9cSU3X4A8goh2mtjI5vovuBuL99A0CVfUGmR0EPKNgdQMOSV5Uk+FrS2z2ihlHNQHsV4z3
mq0/EL84p+F0v3hzffYcVYvNFM6SbNxyCq4xv+f3oVPOF87t5UqXMqrDZhJMA7ZXlmxjxYPOdxWq
uTQ4W7ITCEud8tvcESXozGV4RqgGLafP+idHkdnMkKDbu5NyDtGC1mhDtn118nrq/kwtw004T9RH
S2fJ04iQJt+YsSfIlfBkcBuapV1tW0MVL07ZDE8DFNtNNlgTLVs+Wq9pkEevvQG2qZk8ua8qYdxO
C/VIX7EWrRflaiXYcouoZvhc5KqRW08QrDRFrbxJwnD8jpppyaAW9Ua+69AsP4xuVewbJFPZrpoE
CCcLaNAdy8DW2uB7zekIM2bl3Sy96zglCGJjZ1P3JSPHuNhOkZT0ONKJz1VISMYB0WP6mDS589nG
h3wRi8erIRRsn6wGtuQgE/fGwqZpbhLyLYEn9zGr97rZoeWTh4lO7TFOymLrl9n8ZlRxe+J5LX4H
FBi0V76JCwFvEXKv/SSleKS2WyaIbXFt0Bc4/jlxU/ZNYxgZFZmoS/7NbWpHsPKF0x6bS7kTHoAx
WZKDzPeYf2LTlZyDOevuOkslp6C1R7G36glyZlS5UApVXO64XOvn0JHmAy143e0Myb8nktW9k6M7
1PuEEKT7DIxH2rGV4C5/nSsrc4k6iJHJ8/HMAGyakxhTk/+rKyvuUbGIUWU+qD4xm8VtZa7SFrsz
egAMEwDMaCR85VFNo6NOzEayg5z8sxUCsm/cYNk6Dqst5bbiaS64e/bdPBRvIJPVxioiZs8B/W+3
zRubIqzsvKdh8IZmo3CUbntcdzztU/PeZTl524NLvXZl5m26uiNTIcf4KqIx34eYdLct98tj1M1o
B1IgtJ/mddnHmtfMzkHaLWwB3YZV6JO7dAS+FqyAK+/etqRxmIb2xaXZuBh5KBi/6P0iHeZpjCv/
jroU6KDeQhZ6H9kMpbqw47WPg95W1npvGaquuEw0pY/Fn1vN9CpyRLEPGr5Iouo2pd6CWjK5L5ma
DHo/SjDs7ZidwBvxJzmGvB70LlWwVCUAVss9aI0yJACSlGwrtDr+GL2L1VvZBFLxMdKbWkvvbAO9
vU1Z4wq9z50W4pdQahl32WJFMNQ4rRUL4EpvgolD5EtWH2033vQLn2HUmzfZuj62RG5emV3yaV53
yyyZw0CxbWbt7PGN7VFLPJp6Ix2xmmZp9uBPWXbuWVqDJQJqpW4Cvc0uzfppTIksKGfyfSa99jan
fNzZ6y4cJGV4CBJLZ92yKofXrrfm7M8xEHen1uluer1aJ+NmvLb1ut3qFPBHF/vLLhB5cmrjwE15
e83yBvqpu2Mm4l75k4Ugb3CxyrNQNeOWpmhd9M+yvja8ivQH9gTbHjTSPb0j2gByDyChM9e/SKXE
I6ZNIoERTReXXEsLfNF+BOSlnvI0tm6WUsg9tktYpY03W/qYlWgUiOeInwOzjXceGWo7qcUMi5Y1
xH6s7gstdVCj1X5acmKSDGAn97ZIL15rSG4JRBItmgH20AgnAGGWT2MRRRdPyyrQuWZkz5qKvmu8
IWKLclzLMIo5ek+0MAMN5nS2tVgj1bINXws4Bi3l6B3/1Glxxzxw6WSG+dnTwg/CI+i8spmu2ec3
tfPg28Ri5jEktH27DDO1tVrElTZhfve7SI9M0RAiNZl6F9VJqwUonDHGbdanqFKIbZWPXkG2qdSi
FUfLVzwtZBFzl3xzV3WLqLtuG+TDIxdhQW9nFufM0/gqLYxJtUSGYfE5YLxIXCjymVILaQqmxztj
0OKayfrijS3dtmXkT6WW4Hg9YpwegNpVtyp0OA61Wmc0/S007+pKpTaTK8/xry0t8DEQxpy8blKH
Kkzno9/ziAQ94x+NwvKtP4wM/6uT/7FOFiGV5S/q5Hr6qUhef+DPIhkoieUB8KfQ/XuFLPzfQEgC
MrNxDa7bh39VyA7yPF+7mRDo6QL5XxWya/7m+LrmNtHzoX+HWPUTm+RXrBLXET9WyDruAoaPT/Uu
WGo4jvPjmkGVfT9WQRqeTFnON0bGPGnK7fxxdrz8o6xGphPr9ht8H5vwfF2Kr+vxdVOOc9g4sz1k
f87SdMSl30cv+cLtfSP1qj3p4XMf63UXHlWc/1u5LuYtnOms6oIX5fXTZWgbh7GmAmlwYqNcfIx6
xT/KIXxJZsJvSUPXGoB+1QMgG9cnAHpkLRYYtWwgWxUEZA+jJqi0sCDUEoMKrUFcIDrIxDx+7lPp
PiKXQJMwEEX1vddChdgY73JAoOx5qzSjuUXQ4Ebx+HmOJaJg1SXfDcdB9SBij+S6dg7OjT8KSn7l
dNzp8cx4orUmgLeu+h6UhnGpqwzCaDCW8f1o2NHRXxUXMVoGBI61497aSZZnW5MDg23/BIR0YTJ7
KHxClj2mRm+WcuJ564RleN1p1SRDXmj2uK+TByoG1BHAUg7pVMTkx4vw5KEEuzZr8tV2C5yopzKJ
iX1aqqQINkoxbkUbZSNBTnKqHPJvavGhLBPKOwPXgIWJHuLxHCDHKsrlaYjybA8dxV82aO/8bSFn
cdMyJV51mdXGFE14T/6K4ME/Boyxg1IeSPauD7lhdnQh0Ai2Ii2LeusufvMki6k/WUGICsOe+XBE
UfQbg+idB1YMgILDeMkeUgJ/hi274PG1GEy2IoPbh0gXa1B8GvhAFlccCMpOP+p3MZOufdFV7QPw
YtbKc8p0FqoxpNlpRt5spl1/6rPSSTZ+MsfnsG++479Sw8HsF5nuDEwT36eYpdXGgVPBqsld+m9V
S9lxiACovkTDnB1Hp5L7RajMIdbLH9+R7NNUTC2LdXb5V8JwGJZmjnSurFrQeM2pNT0sfRdnL9Jk
KzVeFvLQ6wI9JvK66wDN/OOkguQMJB2H2QffLsAPtlBtymc7sz4wultzaUnBujd9olbu4w6INlZG
xOBuP4K6nHzqL8v+FIe8RtRJAiiXJ7ebWYVVWFS2vWWN1SGqrOYKq2eJXjUjmlHYwQn5T37VlXnJ
7e20W4ULoInzaRNAQ9i4ArJ5ZzblVvZWdJUludoYAXHW6SyGDZnZRAfmFpNGATfUZA841+4jRLZD
MZne7dK40VaZLboos1IHhk987sM8NwDeXbZ/VcjuceNW0mRTWSt/13WDs0UiBbk3W3pcgm25TxHO
HhFlTrcDkWW7iVSAa+khGoMpv8gbn2HbCU5u+agsEoQJUPO9az+rSGgQ3WVJuDHzOvtOCtwny4C8
X4Q5xr/a3WWkSm7qNOueDSJY74sJFAv6+mSTzp711Lo5p1ZYUp8JFEMb00eoB/I12UDwIIvbhiM5
DvkZdO+LICSS2DtubAOeWdbHjz706n1ZW9k2kszgstQcCTXs2NG0iw/wJvf1p11Pz6bjJDsTReIx
qN1lbxc+hHA7sx99zBM7jqectM3WO+L+hGZCjsYMWa0b7tj/kb01Z7CPoY9+dgrXfYWLke2SnJp+
bhJ6o6EPnpmxDDfN5Bczh1THmUKZwlmZepHxzVzmmiFHHi8PZu7zyVVxhqOCszEHgnqoFywYgyGy
28kiy5WOMp6vInsZtn1lluzkyHIB3yrvS+2fD9pSCyjsd9OnpwHDjUkiKhf2dbLfw5I3wdXxoVwm
Guh9tCAKBRRd8GnbTsaNShEmvqWAjvjMnRGFHp6BmX2tUd2maBAfSDEFRmp6xn6scvwRvW3uzbCp
dpkbDFdtF5avdCPhOeljNEsxX/9rRq6G7Q1gtvO5erDGIUUsFpvPmFMLws3c/i2wYvcpkHN1kdCU
9oo57FVBOMHduPThEUkoCV+Qa4iMCO2CQzdJh6fUdeD/J53z7nRc0o4jp1tUcNUdIYjdYTY866Hr
vHy7zus76DFPsVWCWykNK73vR0FlTrN223ngKs2EdPYx63KIuCFHZhE/MCPODikp0WQQDEG4yccw
QKHnxDsn6xmVsMxbTmbRJFclIyOwlEX0KYGunGzKxuu+UP4BS1mMMb21x7w7dCyzQQtZ89eyH3IW
Y83y7IzYz5ooC8iaY1EM1kF2n0Cs27cLspZbNo8jIGLfzLjeZPLokXb3RDqIfbXUWbNTk0Rl6zOh
/tzIpjs7C0SqpKsZmnEwyQNP9Pk9ySF6O4kbEFdPnMoeojl0XtvFAcNVecJJcunXjU/8x/rHlL4u
bglOslgNqXVPRFpBm3526QVYIPWAKHgS5Xq1tKxbpkovnAa9elLrFqrRC6lQr6bgHtEGr/sqDfYa
N61eY8WJGq4nNlvTPMtrVjExMZuMdfgqi92gV2GOniR5bMeG2Gh2Ui/M1qLvf/XxP9THjg4m/1V9
/PmdOWsVE/z091Hynz/2Z5WMquY3YeGj9L1QkBikZ7l/SnGwkf8W4Ma1KfD+NkbW0UO2S93KD7kk
0/Er/DlGdr3fPNezHPgD0FMwQlv/TZHMS/zNCuyGoCd0DhY2YIs5NmX8jyXyUi9yMLrBv5RjAU2s
SucBxX/X43qYZPflbx/M+Q+H8d/pgfoP+5fveH0xIegHtCmGQfHPDufYm90iSHr3koDyeVtJUYpT
5SVP+9bHj2A2bzFu+HehWVX/Hy/NFgzeqqYp/MzCTY3cmnsWxJcF++VbJVqYWn/QKQJu8mcnnLGm
dWar/cyR1m78+uV/RAfodx7YGIfZGjCxp2L5ycZvMz+rBEChS1Ea+KJDQ7MTTbwgzSmt9csx2P0n
dITNNfLTx82LcqkAfqQfDn7GOFQN4YJxI2xGEpDuKhKZj3bpQwMAcSBemt4Lb92VKjdYA57BpB/6
D7/p0uvCoKfaSp9ciCaIYasQ+sF+cFkW951NBPKQCNm6dUOvodFyOsEZyLiFjW4uKsgIv/7sftxz
/PHZkRMHvcT28MavTqu/IQbCidEgRhv7YvE8fyFwF6RkMWAnDTs8k0Wq6htSl7uPX7/qj73jn6+q
I74gmfDCmuv5d/CGb5hBNnst4CdrtJ4rQ+fNBlXyHWgd039rmR89F8qhF7BY2Ciybq9//fr/fmMG
rHc08cEUXDc/3yujEFUOrtW6+Aau3FTfMEqAe4xHaf0DJ9r6DxeKA9xHO+J4wX8DxESKxHJEn9bF
1dwIo0mwb46phes0chwswFhs3hnS6LsTIOGW0RU3i5EF2F51jvp//8YdkxA0EGu0gD9ftbZLICX5
6uZl6CU3iUsOTH2LncEcqfEAMPz61f7TTaKnF9yX/C+go/zxe7aazEwNZ7QvbdeHuwrHx7J1Yyz9
QwCvryQK9uiMXX3D8pirXBSEFJco4WDNZxBON1ZGhPuK04ylR7+y2qf7XM/1Ne2SlHB8uBX5yinm
jWqeTiJBz/YPQIefGCrrxRqgznTBfXug5X9m72RFHA2hEtaFsHqkIfTt7WG9bua+bN7allzoAozz
W6X4AEtic+CDLgAsOiXkoVElzl+EJNBCFtrGFtOZ2dFmgEn99Yf9H07BAM410Ancf+6/4TSM2R5G
Vo/WxYMAgKNIf8xM+po3y4ysZ6mxfb9+Qf0E/eEIhJPLVc0zF+I97NyfAR5lH9uZmavusqIwV596
JGbvPRIOCLDBdOYz3TH+6yiNMBibI1K8zQQ18SkdcsiEDuryD6fGrJ2ZnAAr4AJNEQenvibWj6jj
qeGTL0wyejcGNQJDJ7xdPeg245N7uvP65tfvinfw89vinfA9Q25zcQnBQfnxol1QRZFkpOJLzeMX
PZ1a2l0GXvZBOoXqD9WYsO9lUZP1O9szCn8LCi9KrkRCpBwSJ4AnWzU3ILQze9ybZR9cjUts9HjW
O7QfDFOUA+/Si+A+OAvbQuLljE+NUcb9zgxIB99MzEW8LQ5dHPhAYbgzsm4a9jwCsJ7mWVFjG22q
y1D1yU3YlQgYy7C+HzPiyHc49U28SnZhvGLYzx+sWhXfzLwDAEgdQE+lloURzjwmH0r31adeQedL
e57fJ9TOpUNcW9acUQIyLp/hFOFHrDtz5wVJiPwtCIzmBR1pNkFfDAIkqkSjbCQuAgIU7FGOMK/j
dmHbKFS79Xs7/Ap4uA315qrPD8u89MzH0Wm0R1uqlPU6nKRbOx4A7zRjdKJFFE9sylgiBPhs2osx
kemId6ivvK3sEOJtmVM1zZmQ5aLdzoiOox0ZFeKFpGUeuznXSKA05dPHfrqXZUI1T2kg9gEMX367
2vPeO0GE37YKOW0oATmIR5CGj3+Q1lSAdmsXER1NdGDErGcGNMEyN2dWz5PZSqxQy2/IVG5OsI4z
dUeYibw1ZhESEaSwo5GsoVNS3DhN7sdc9N/CKvdZ+9uJibcga3dgRuP71iYSocXohsmueZtMc3lF
2JiebB3RElIHfAWSW2+9VHbXiM2jK/Do9ZdSR7vUDol0co17YTf/ezzoDJhFx8GYA18PrXFfXbdx
4zEFIjOGC6s0mTQRe0mcjNLJMiERMyDY/O0MPZ3wtDWCZqzCjjwa+h1BOA12OVNwARSqDnZlUMII
2PQKsokP1cMTUJPyjWVPttdsSecwLGYjylB+iabQEs2rkYy+w6+bZxVhRFKV4RVjPoofFvePdZ7z
BRF9WN/gQ6YY4gR334lEgrqML6oh0DCO2E+CeURjoflmpVKgSMZAcK6ImrPiD5xvEqKyuGJIxJ+B
0hw8TtvxzfrWwpeaZghUTRPW4iQmLq9qxc/mI0d26sYXWmhWXovyNaNhmiACmdDU+iLkNCon753V
u3iZMIh9dAu8QX/wOXiQlN4Gbgl4v03oniV3KIlHjAzZx0pvBaV6RPoGmkismWU5tO6bvMrtZ+xL
+j+qC3HL3JzzmeMsijaFK8qYVU/PP4kZukC7Sil8AC7yD5YgB08Uenw4ra0T23qgmYy7Eyu7R+/L
EQPLHJ6ILMWt0Dor2/N5qKdQRM/rGUkNF95GHg/RAG3eIapD0nOF/igZO1vPeqQ2UHDw25bDgP7D
ke58rik7Wat6qTrLtRbJgcAxNC0J4Y3j0bofFr4RhnScxvZkPY/WItD7QaQZUtoNp8js5xW8m/Qz
ZBClq0dlg/61SsWb4pbklfJk7D7g2c2Pmf6rP6gzcUb1aeaj975yHllAdB9NwdNWili+ZTlgMNQf
nXpcC4UllxXsqKzw3+2Z+j4jmvCtlfwy7OizDxZzAZ8Fiwu2CIZ5b2omuV9HhA6SflPfchnx3dn6
t61qCSqzA7Kz0oXNzKQIrzV+yLPy5g0DHE9zldsgwiJbUKWv1LuxZvp8lF0LL2fkZ6Cx1BOQYWm0
oLLWAgedB7gWYtk+/mh+mM/zoWUCTgtoGbfYukYuibFpGFzfTZ4CCFV67nsS4Ka/5rHDL9jYMwvx
0CC/aN+UVvS1MBJIPNV6C1mRB7JmJAeBMognT79rp0voTt0HGVB8R00UUtzxtyLW2PLKZSmJHpdW
JU/K9NpSFoWBJi75fNP34GuDI2+nvnFGEiJThQuSfKCC35YJmeY08sTt9eXpVYV1b8aa0pS7g2aH
jJSrbpip4Q78jpEcSuZzVGk+1FMUG0xY9/hK+WUijwuYqTKfWY/+6mUe0+A5y0NZ7HtpEhluC64R
VqfeO04rPlMGwrz/9RDIC2d+BOPIp1LkBI/7Cha3FNxhja9fvpwAq2T6ri96C3jc/7F3ZsuNG1m0
/SJ0IDHnKwGOEjVLZekFUVKVME+JGV9/F2i7r6vct3z7vSM6FB1RlkiCQObJc/ZeW1TwuVfGC+V+
c2hCk281MVovyNnIuQ4jJagsk/DlQkaf8Gh8VSvlM9NzwOC/47AjmydeqZZ3crkTrSmFhgQYe703
qNG3QuUsPgDno/ZOTiAnjx4OuhDeO1rmnYG37FAoIV+SbpkkIsRFa7eL01EUGV5PDWSMUfEIGsn+
aqapeDK0lYkuU44h1uSJp9FUXGTTQEyDOz6VOboPWb86Uc2D3ohxAivMJ7xQ96N2jTVXFYDIy4GX
ACHQYejcnpBpgI1m6dY3I0fapxXi/QT5m6+lW6u0xRv5ni4V42XbnBedO6pegWSmF/PZF7sm6N3w
NARMRgHRqOcks/LkVT1MMkhHkS8B4yxqcodPkSXQ4+oeg4xfxhHuzKycHvRlNsPANRfEZMitsH+2
EctRkvFwGfDE6Te3SFQYBxoTIm1mIYDQQgBG4+A24DttoN227HP7YVJjqchCs+DmaHgAvlrTurLw
XxMrjrycwKPeOmZNpRGzKL0xPxG7xm8zrzOaR6EbI7dImHGhl3VzSdLL2jdBHUP3KljkKUWi9Uhu
dZxX4oJ74nIBfl+L1oP7kBqsC+vCit6CHedy7yLvZ1u70H4npB7vsLXC+8v9CToo3CP9IjWkbKzs
7PYet4in9+pg2dlwiqNZeX/cEMVYeJ+1i/HZL9SgDtqa9pfPxDvAjYJitN4Vv7PLMyMUN44FoFI0
2E9Se2XYZ62WVL5TlgKprF2yEoEL0HzgAzQhlJ0CCEvWD6SNKxs8UejulDXybzOFENwjHIc3wsIk
zC0nnmw4S2MgCB31fNQ37DCuAX8O2M9014M1eUG7JG5tsluwCyzc1LrGzNDvRhbtywpogaYqggo/
BKPXUFu3b8xk6A3dkcdm3YCYoEZI7fx66FgUqkjh72k0D757CXhx4YbreMzMZuZ1aeBPDwVTD2dT
c1R7kdNM4QeZPtn080A+7sjshTBWS00rxEOrl8dBoG44dP1QxreixZh1LFlGb9QFtml7KKvZ+Svu
dl2Ei3rq7J4iJNIy+YJ3hUhQnER8XleOd1ZvuI+9NxW3MN0+GFhqPnSY9mDnhE24iOSvRkjrn5HZ
VhvXaHBcOxyp/aFCIWJObI9pUrMjzcm4+OQod5IKZXZeMI1xnZOaVa6yx2Xaa30K4Q++6kDoW4UQ
HSfFManr9GxarRCAQmz01aYxHZjYlbNPNHN5DiuGk3LKqRcuKC5SiLjDVGt0HnT7ttNPzbr4nxAP
0YiUcUxN1Vs4bIy8zI9aZdCFocsGIjsPR+0xSg2+HlXU/Gyk4CKZ9jLd0QEcGcKMLDjqgugbqHGK
taRrYg+6WdRR4U2N5vdrTNHloHwB84+m5FGVcQPUTFeQwkK0+S+ZUVEfkE/EO50um0kYs24v5ORm
3ytqTHYXWcttuu7hQsPEgWmIO+hyMIz0qKxPeZ4yY1cda1rlYAq8op+Gvz2u5HUiI+s41lLcRJMt
X4TWtd+MBZChQwzlatvhe13tH9NOrRSuvohYrS4ZDwOv7F/WTZlmLI6I683thYJp5Gu9WYfSu4aP
kRQBCB/WaNxGrxnh3ZsKx9BX1fAIdTk3D8OaDHquvXOidWVeFhTvTGzi+GDYcfLdGhyoXnbd88R1
GtQ5O2vktfZ7hdHQI9HYmYus9CwUrAuaBA5sU3doOd9svL5X+6prCSm1DMPjrNLZX+GIiSfPE7Ts
GAImPn0eLombEiaAFdrgJFE4bCzOMDtPMR3rYGmA362SrRu1ROtycCmZbb34dOBibOiSFfouygrX
2zLWMXa8cvwUK3KSJyg+RLfOyXPdR6hPeUJYnTntLDs2xN5FO1hgRputWrtTmlMxIF1kiTBYmdMB
g7z20dem/Q2Y/fIdR/jwSXBVS7mNOmFDXWXQuWh1nINttc9prvwG19NRQR+GOeCUpkybbVNNzck2
p+QmccEtR6mTfCnqLnp02mwg7KXIyXBqbX0PQmm+kWbNNExzs4+qmflLdsm4n0q5lBFxyhon1lyP
RmiEnY62DIO483ppK/xvwvMPEx6BCAl61/9bAXWFXbv/yOa/znf++KU/rQLiX3+NbKIL9cd0x5P/
smnSAGuHAOYhIqQl9odTwJT/ontDb5d2C/BOodOB/tMp4AA3o2kF2RRQGa2r/0oHJdZu0P8du4DF
JmfQMZhBmKBzhWH8xDJn+BQrbwmj0yCYwKJcFO79KKJlZ45lt08a9CeD/p6utuT64lBOK08+DNXQ
HcBMDXuzEc0erauu/1Or1/ixy76+NT4cnTndcAwekJ89DFNrz3ZmeM7RHYhxvZUIA269xUGRnNJ/
4vzeV48Jzi1rmyj4jBHqakigpPEi4Ai/edQQ962wvUZt69kt3C9LrUU3c9yM2PbiVrwWMcQOBTqt
XnaIAzQqazslGxqRstdqgQUR1DuMGY0uS89oVlFIULNNjLTdTD3jjY0O1aQVkP8kmyiYo5Znlskw
4lhk9tD+VS9WO0K6nZR8auBRqH4rmVjcLcLpscrW+WYkfmmgc0ww+qYf0+a9mAv9wQrNipRWi6xW
H5Mb0iAvY5nbDaER56fOrPIMQ9ec01mD9nZfNqAux2gE6RC+TGGk7QGpqlMTpWLf92b7keixIh8P
fJyTtlckgZ5qEr+fXCZ6pHdO895t+4544Xg4TdqgBQmRMczQ0bTfNJY5X5dRvNMSksKRyovqQbPk
qw4zkggU8t1huObxbwYhre5G7+3xrKGBv4cJApDKjed2OybDdB25y6PeR/mtmnsmWqym5NuOjoh2
XqZZ73AWsefXcbuZmJBCRjX1xHnQvax+GACO+0XoFXf2sLjEvwP0yc7ILFrzOY3oCU6wKG+Xpdki
vDF2jczHpxkR+6aMIVLAMrZZg4tyV7sdnm2hHKCwSKq2C87kw2SG9dZdIAiYHBoQ85Cugi6K6JYm
cu656s0V5w61S91cP0UMXk9SON6J7SePgrDU89/qTrQcRhDiNCNDCz/rNeRfbbIAhDOma4zJ7rfI
jZ0dFJRmixeElD9j6Px8HoinSSqmqVx3a7c044T5K6vjrxm3PYcmNfkdd9pmaaPxQXfJ6sSLOVzZ
Y9tvMftKpPIx504NWgvQeZMP1JkPcVco3C6LsYlUEnNLq8INdyOSiRlnpeX8ZvNHfG3KtU3oYTC2
yZv6akQpjcl0nr8bpOCc6XFYgTdRisDHolncoah6bWm9An1D3H00Boc+YDWaeMWXDubVfqjooGxc
u205BzSFa+D1IMFjQ6N6DvIojxYQdaH2ZEOMdUkQybujnJS4krUNo2viOh4Hl4bBpoBCfk03tryC
N8XV43jOyGVYtXlDDDbUsNNN6YXWB273kTBlEPhPy1ivITGckgkFbkD74nTamZUMfYMih6eL1i8A
lRzc6J6DlJnj8JDjvcseau/pUTnHrFPPMh6Xd3dYpi1ZTtZROinALWdG81gLrbphJRxfhxjx4Kb2
nFmnx7eUIsgSBdOA4LRxBkim3LcydGUf2FC+COwhCXy4wT3DUFKgPtkUTJkgsgxdXFzTmKSXLOdh
OFaRU9kBwhm0lylSPNiDlaNopUXGLcaY8d5Rg0DsUlJLI9hs81uLB2M/Gl6coq0cKg2dkIBCV6PB
unFYDq6KmExijtx58UI7tXlIerOrthOH/XO4eka0ZrWPuKuTJFk9JW5laHkg+sQK9NVz4nCPktK+
OlGGxVbn0Yjju8QYs2eOH+WTt3pXorkH+FaPqIgu1ha7zbKPNOowvBDcgvkFsaBzR1+aZj7wSewx
U4NTxjBX04x7MdBENfbtHRlU8rtazOY0F2J8jbwYN9XqvxGrEwcpV0C0l0aI9OrT0S+WnW5178Ro
AXbuOKhH26ww94TCie+FbRhfqqFIHtx5KsSBaLrojoCBGuzl3GXEW9D1fKtmvSw2FmQve69WV1G4
+otigvbExhbTcIbrOtD1FqMdw0LykKJnKINuSTjErWQPUNnw1HQUfgb+AqnF465xnfbNIaEIxZzU
l2uoacBtZzM9qsyYts2IS4q1YTqmq3OKA7LgBzcd6zwPeYZnYDPrhKls+oW5qbzYr9LViSUupix3
NlaDVotXC1ME+h5UAv1V5znO5Ws7YKu/KnSlIUM0+ZCDcLeEzHykJvaC0bPoczeT+YLrpj6mWIDv
pBkLXrX4oLDGRibtzLydtPo6DVn6Fzu/jmYvxFlWHaULm8qxtclH8KUFnl7WoIGs9IaCHgwKzmN+
YZlAL/OgA3VbDW72anUzADEGRTzTjlX8SDxde0tXg5wyzOnKshtaiC0D5Vc68sPHsJrqMtN2AwUF
bb/WJXQLL5FgjU2P6uLJAy2MP29erXptNUAqYjsltdFb7X62SefRF+3iWtuebr4VYAOS5m5W9BQC
wG36i5N2XbltVuMg8E88hPPFTxhZq7cwvfgMu4vn0Ivd8SututUQdHEl9qtBMVmtipRwfF3xV81K
h1tNt7KHWXcesym09+nF62haCltU2cbmGfY2bkgEGMZtmBF3SYlVvc2rbbLrMVDiKOT7Ci++Sg1S
y5sJjJC/ie3S4Ki2RfiLu8ddbZle04rrluWMp2i1bUYXByd1F27O3CO2fQNWJ/uKwOa11QRBeIwa
ceClsj6leNBcRL+ehvQXN2Ts95ySy61WNcXDGMNZrVbiqrWyV6cLhnUlinEuXemsfds+RHJksyZN
+xzbFTqOikfsOjEcYQdYQjCCEOFHI8QuLPxaoAOCcCXCjogh3j3Z1OjUFk2eMIOMa4FpGxibV6Ys
QokOyOhKmvUu0Fm58mcZ5oOirZMciOekLW5Dil46QB+ghwUpd4XYqgvQlvJEfTHSFXM7mCvyFvoW
TMkLCFfnHgi3cuXjIhdiJwAWUzaHrOF6BtMYxiFbq0X9VeWm9zhN8HarC3rXoqfB6JYj2Cbm0LX3
KidPzyqeM4LNaANhrvOmF2XI5gHzn/vWhB4ojgsQJyP24IN53Iovc5tyT2sdwb62Tq82sVjYMpi3
9PtkBfAYoAqLk7cCeqLerT9lqVuJzxlOP9akbul+WQ3apjV7Rw8mnIpmd+V4s4Ew/X/HuvL/C5+F
N/tXx7pzVXY/GcANcfmdP1V7OjHchulAkUayRvCu+e9z3SroQwi+Ht10gZbBwGr+pwN8le7p/BOm
bOpYnCz/PtdZFv4WFjpaX7CvHOe/k+5Zqwjwrwc7nRhgR5j8z0TD66Gr+FEGUC8VDVZoPrduTRfJ
z7UCtjmZHLZvN042H9wqM8sdo+Y4hURg1ueIobufc2N+a0NvoQkYFUbtEwXaTMd4aYqSAsd1PhZu
/m1RJh5GtqKer6sGXfaXZLGa66pd9G8pUyLJ2SyjC64j45lXCs5g7hPaKM9uh8vriMJ/4KRhJmo8
K1il25gAABqpRj6zyzrZGdeB5Ys+7Db2rF3rOMYommsv8kVaLkbQzOptAOXE2C7Oj9YAfJcZrCe+
c5rsbbbryNpJL4wNSrnSjn3LiZMzhOzx2Oe9e9BUv/Kci7TeqKSc7odG2xsMBoLKkF/GcjL3MQUq
QaNRtb6reUm/TDY8CLM366BnRBbTUlSHdBFKCExDHJyDvspTtiAmXzbrPTw9bCTA4/0FPsaCN9ux
uMqACmFvGYl9stKlvWvrMXWu1kPDB1dkvspamYaUs069HDtltZp15Sqa8tsU/3NNuTvVe+XV1PzG
ZMD9S608sfKDm9Pq1suds1CyCNZijrVo9Un5JozFb7N66N0rXIBkBC7sjkJQjIxx1jO5RDmvJmM4
ioKp93BFOl2asF9NgsSbS04EBNGgNmzrFWW1eGhbRiZ5I7XpG8e3Ov2UTJM+55CJhHljlK1diEcs
HGIH8WMN9CBKwv0NwGwP76iQwzXuk+xETASNcjAA7ENz3qfHxGIP3jLUvIeshMwmgf4Zxtl428IE
x9aSpNyWU1YFc51FxPMKccJ7XG0jXNS7JUmyfVbRHE/q6aFjEJkEoZYbQSJVXGLj6cAdeqz1vmVy
tRG1eKjTiY3rtrk528di0tUOwEb7tTLq/MPoGmHuZNY6NrgXoACdRz2+ibpUmZuyleLUmt24scwo
P6WQRMXBKvu3OCUoxF8qy77DVJDYULjq6C1Slk5D1yp2xWRre/aoMnB5uTNUgXovkK7fl1Un9vGY
of1m44CJjoig32SGnl0ZImpGBgLtgCTBKY8DrpObpAvxfU5dbl07wHdPYHj0zZLiJM3wU/Ee0x22
fbHr8+jGiaHSBb3lXIOjIDR4ysI3oDByh7dkACtmWls0hOWpR3jwTJYKU1HXvl/v7NtQoJhxobhv
6beeF7ZYhlN153tmbZOsWQNRs8xa/6zErN9Wdhb9FtUJKZSNRXDpkOWHdoXMQ0ePqIiGbB8mbbgJ
0dR/4wAB3NjBKx5ZqEAcYrNXbcrLQtulNNPGd7XQuc6Wwb4GEAR2DeXQF7upcAHQy8aPkJjGa2Gv
1qieiONoM+a6+UD7CHkR899PzfViJjVcjd06tz72Xf6BQkr6KgmZnGr93EicB471WJu4pjgLDNWH
5WH0tVMr0jdVpuAUF4zIStm2/I1aOxJ0S86qWQMZ7If8OOpOdYIvUcAATwGWDrTgzTLyDpON2Iij
6OBhDSD1orMjDm24AqDRy7h/6mAI+jnX5wmAwT23dfXgGfM14g7CxrNQHjQ3rj3mE41L60gjtFRa
ufdtwltyJ3MvOaBpKb8BN5RBrsO+2dSkUDjbubJ0Dg7iGDrpA4d/77jaBoKMu/uRgyuGJDHOxkH2
ZuiP3fLs6YDq5smOaHKjE7uBYMrKjtrtrcqjcVPEvUaFJKwUprljv9oIAgNT1MtDBTkRxaUav2Rx
S7VnptXZyGtQd0zPP2D0D2CYze4ThxWjJbtZtlUOynoiw/E3g8Ci20VQ7gyTt9zNpV3t1rHcnaFU
fQXLWX90hVoyv21U1uyqqo22bdXoX0laUYE19RUkX63q/HmMTXKge42zWxd94qnUUbSV7qsJEkoL
Fm6t7cKS48fdPDjY7GKkBQgbjt6otI3rDc7ZaJYI5ZBm7qxIYCtrZH3lccw7VVKhHBPUr8xDsVvM
Mp6/J7PqHu0halK/MUICDPQZKkAs2sIPJ5KfMZ8ZR/xrc+9bRgPemUaMmOB6UOdW5ymlg6eZjbom
ynq8z12Nk0kmoTUYWDbdOYnDIwa87BzrogkEBNy3vB0QoCAGObu1Nz/qo2gJ1nVi+WBJxieD103H
agoTC2alNfpDnOi3aqizL4Wsmi9AxdVdSX2PlixMrvqJZN149JZngVFzG+sV8GI1zNtw7hqcXxxS
AqDOeoWrx9C7Y5kvQ72J3P7ZsnTajonVloGW2ETn2tjlkNXpd03rRubWBXB3KkcNBGaRjfMV8RVF
5idKGFuvskyuY8fYY3IhHQxE3nIUH4hvAMF0EolwPtCm63gjwzK5I95yhIysyy/zYrcH3VrY6L0S
JeyGCXuyc5LMuXaZID6F7qCijWYrxFtRCKku8OgRQVBQuxZzU/m/4phhxT+zZcWaHvur4vi66pP2
b3yk33/rz6GH9y+8xlgFMHJfzNrUwH+MPSSFM0I7xLce1elqbfl3eWya1NRMJPCdYA6HQYvc/4+x
h8EflMximOKCC6dv+F85W8yfxh5CcPrF+i1slzHK35XdPNVjXyVCHUHZucQZp5p4oNJdzh4Ctl3V
pB61Z+3q763mhk9uLNVxLsrwpLGRnNYwaIK/XBBmPEL7zFqGteGSw4ygmf3k1QWttbgmYqLSO+kL
0Ay3otT676mCsjTFUf7CWtEhiPISn4NgiMHUiqegZDsKyOkirCrSYct1BSQ8DunOY18SXP2Xr+zu
736bH/XWNlfAstgYbS4D1/RvppeUTiZTnLo+0oed7nBhyz0NPWS/Xbd+Lt73r1/vR7X176+H1BqJ
NwZ+F9fCj+cRQ8N8Tf1Xk2xNLTVF+fvqKyUok2vw61f60RNyeSUOUZzWyDCUgjPaj6+04NmBveuw
VWMRDAx6G7RZqcA8M0weByO39nOchv8gX/8PH4+4apdhmo3aR9fXf/+LESXVDaAztGaPJJXNtD5X
xkcLeMAOepwi8+bXH/E/vZrN+A/7mWfhQvnpYkbSG5OySPOj0EebrDFVLLvJQcF02+fy6devJX5K
K1rvFOnytHquiTfrbzYwVEF5XJDkdWziKcfEHDPoCpqmqAIPjdAmnuPptmfWdT0yuj6QFNTVW3KL
2//6M2MK8FyMDIxLXRaVH69wLlAOFD3t1AY8Il2odm4DJwrDJ+nUMHR+/aH/fg/ZulhbxcRgQqH4
eSyqmCKZ+M7SYy2W5b7yVBt0Gk9wDVAqPs5tgiHZLWXm/cPr/v2LtS8gbaZIjsTe89OpHQXOmERO
nR7LsWEnHvg2R7NH31smffrfvZaFupY2xTpk5usV+sra+Osti+x5FEMsk2PCsAu+DXr7Ta2r+Sqa
R/P519fzp/X28loQy7mUnquj0fvpy0uLjgY+jc3jMi+juCiqTnliDiL49ev8PDNePxMMGI9c5Mvt
avz4mXonbxVyjeQY6vZACTvSbN9Yc4m/eDDtxzhBPbaZYGchT2a6GmJwiOLzr9/DT/fO+lmhIrDQ
CQe6CQ6HH98Dk4ssaeyO9zC0EdOjoWEYByL2HJpzcaoij1mPY87/sJ7/5POx15fF88kHR8/DHvpz
w2cAk14toZscYwJ3vqjUKU6Oac03NcTRvTLrEs2qtnY0UPlGrh+OaM6Oo1NO34CGNOqjhu9xysIS
ppSuFSdML/xYUu3+11fnP71PW2dvRxQh6ZI5P12ezDbDEYuPdtBN13mncLaUPzQ5MwiyyUbnQCoI
k2Q09S4RW9WYnfXBmNGglWF47LPKupKdDI9g9MwbqTmtu3OGuEoJfpDusP/1e/37Xbua3kydIDkq
Eufnt6rLkilZPibHQupzBiTRmzIa+223/fXr/PTU89V5OmsMixv4NR6Qn5bzRDO4KFqbHKuxQoqY
rKbPMqvsK2i29uOvX+vn5fzyYq6LuIIO5Opr++n6z15rt+iAWc4rlQWRFw4BtvveB96WQUGoI7+e
KOgFvspXrSijPf3+7h8urNAvHsW/Ck/4zCa0PUw5FAW8nZ8+c65qDcONER6gqar56OYGi2knJ7M+
Rn293Gt0V9/tOEz8JOlpCc11nEb8fxKINoiz7Ks2wnAj+36+wyZs9Ju2SWuFALAjZMgglvbM6ROs
TtIYD0tuhp8DlLMXb86XMzY21G6yUc7KSMiAcXj21YCmst60xWg82OD8H5241g+IvMV1TBZIH+h1
oj1p7rjcz1Fo9pucaextofTuax7O+vuiUca1Gm6rjZzK8BPHiU2YaNFAiihRsh+gLFotOoK4j5GP
qrVGqAgd2uD+QDJPzM9H2Rfm80inodlM4YAtryWh6TMfOmsMig5s27b10vgMXLA4WaiPA6GG5L2P
Wbw5L9ufyC48A6cSZSOzCp1T1IiKsN+RX2btR0unGCrdCfOe2xtbNGjuq9eMynsA5sH9xtMfZbus
krw8RDyNqDVCUhk49u7rAgIumDIZnd31d1umQHA1bVpITTK248ZNcu0Jfvh8Zp/JX5pmHm8vlzd0
xm5rEOB+X5tNnJ2qxc3jYygixzwZ5GudMyJZwDsvcYoM47Ja9WK+Uh1oet8Tk/ZWVhl3ZKVPQvfz
XCwHVOdcuxnPT+srXY+RFCfWl17pdK8NQgru1kSelZ7B3yHuOT47HdQ8OHTJu9LlSFy8UnO0lwsu
jA2OSfsRXKP57JWDwrdqcG0L00jec7rfOwFN5SszWDTsPDQ5fcmkWO7tkSkwTSaSXfWhmW4x8wxx
4FoiecudjqUJJNoLrTFCwsz1PizWvESvh67izzGS3WCZ8MIFoqiWXTnk3Etu0S3naJyJmQ05es2b
rh2W+8LWUFUt5GcFfdwC/0j5AEgkUtDWfssNtgXnV3/FIqYjRPK4e+0MA4wKYUcd+pgTAzQ47cmB
bLOSPa35HGl5esq8fCsXptiTsqZb7NnNjjgxcYjGhRM+FhJ/1ip1z7E8OeqeKq9QFlk+aKOEmNxW
PwuzXE49vgtYz3b4FHXutrJWOKdTZueZV/PJrXFvi8XdZwlmPVSz0+ocM189eKM0sou9DvMYjVRv
Bro2LXThDKjuTql2csK2R/RRTithtowXmQy3uOPnUyrkLo7BDgGOqk6I2ZAiaWAkST2QNJf5WHnm
KT/Ospz4pY54hNZCE0bnWiHIOgMAvVUTyWhMIqZgmD3LZ8Mxd3aTPDuhQ0ZVWxtXOWpyvQdcXXfl
uM9kofs071cWE2JTWVtoz2X80MbzOwlCGATwQqRaYQaYsJDgMJA9arr3W7Mi9jaDWef4FD12tb42
3grTOi0ElkLgT25iJwH5ZzlPwxBeVSXRGF1NohB61OkU5wULsLXWSIUx3ziJaZ4hOTb3IsnbkzbY
GckitEjdhnhzJjBk98lsXUSi9jsEpvowi4pojTIcQmjbkUlId2VVYhNqkXvd2zlvqMotU98Ms7E8
2wsBvNOYQ1fvBkNedUI0txRKVhyMzqoqc/X8WdVz9Mw8f3yccTytYyBGMRsyt+dz5i7mmtnk7lDK
e99oiavjlDsMjDAO8KJU0WcV6Q8eFrUHd5znrbn0/Xbdf6AGVTU9oaRuiru2Y2Lu8qQxzkFdRqpy
Rn6dmqlFMg8lV1Y6re/obsJSVGJ2swg0YUAl3UOdcvTpuf+CgjJvJxedQfA4oHdQtVHctnr34uYL
vTVUaDdWs5DdGAEAToPOATe/Q/AHr6hus12ZZvZK0G93jttHXzrw41dmPwVdEpKQMvZ6h8NhlG8m
cx7yDkqyzfyBdfIILyI+AcuBgmqMBCIsQ8GNmVI7cETItft8Vu62mNVvJSzRHYba4bW3Su+zsyaQ
U04pjCejsN0v08gcYq/bCbkU/Qj7q+qpx8qpOdTLIm8mrXFW+sbsm1VFkHXXuAdO0PIASt3oNjWY
hu+14XlbpkrzqenMs1tY+lmGim6oJcU1s8eSEqZ0IZHm8j4PmxDtAeEyHP7TmHlbrMSTlmh0H7pc
nvhSIbraYOPYhIGX4Xe0PqZFb+9dqL/HiWBx3LqNgduTWwAsFR3/MLL3o0v4pQOvZovMx3rGXw1y
v2tNEKkiPYZpY5y5gklgki/SkK+9H2ybG1uWZ4f2gR8W0riLmtw+IH0xr0Gh4xisF/sxtBsRYE9H
Ua0v9S7H/va1XzPFWGgaf2hRwPnYnxQektD29vFQGvCO6Z5uojaMXkp9Mm963atu9SWk7JdmhQuj
xZ6ynTOtshCPD/kep4/7amcOTZyqia6AHnlVEIZWfpw1OX/vOI5fd+bY33eWhhvVrCV6U8Se7OmW
HDH1VIN9w4m93qM6dzkAiOqUi7nj6erq85gW+V3t2N0tzsbpYDZtLP1EeodiWtRx9EptgwrXu2Ju
F57TvvT2VjQU71mJtGib1bL5YoHj2zlOmn3idSYTuHbRK4JCpZeU5urFbeu3gj+9VU2Ftkbai4HC
JlyGrzp6HUi+Wqsdo5oWNJur3vlNXNoBs8j+SoQzgvsKqardJ9usMD5GUkWCpK8Jy0Y83G7LKJrP
aNuqd1eUw2mZUqRAkj0QdcKyn22gZ6jSujuhD+17qjLW7CZn12ARUDgr/MFym8x+7vS+dNsPAJEM
kHWrnOLPWIMC3CUYl3mwO8wgZqd9Nk5cnie7Nm6S0e6fCTsd3i2VeK9RL4nGW3HTxNrpi4cqxAag
6BY+HZHyoDnWfEKMSBBx4Qxf5g44lZ4VTaB5A5DstFllfcxsfaoo1MDG7AYdhjrfxPICYzCfTN5V
NzHXS/WzNSY5FLiRPQOdF+lIed87DBEZOPbQHZrpIMKV84fTpA86y6hYzuYlevRIUZr9yTbAFsqJ
bUTQHeK+RLLiR+2iPRGoozNmrPje2BT2pl53p3pJ+o+as9EqHcqDkoH9Z4NN4y2E0EKGISXOOXZr
o8Seo6aDo5vhy2wb5lfNqLVPA130dXiZZJVL6ouKPztZk3wWZTJsjN5Wb2FtJZST+KKRpz5TGIfb
LnR0OGnNg2O+RAgaCWdleQ3zkJuqeNGxGWx0T3twhynbpG65+Lrr7SzUeBtVAsuCJFdsJoqTwHXj
mLk37XmPM/amNK3Kl1PynuUGY1iNczI+yo4ZrhMdACIau94Zv5MKKvec5S2/QVSwy+CC+gRknYyW
9BKRDER02f3OIx/SR+OgBW7I7QxjRVzNdrHvFwFCkj8cV723N+Ym2xTFnO+hsU+PjUNChdF70Tkt
h0+tRoPTLEgYnGEwThiZ9C3pDdMpUXN+kDrtAWMawCnWqt/XcUf+VgdRjjM+uw6F0Am2tgXDPml2
uDQBFnZTeg00aJ85EdU8BZfPodoJunG6HRGFEJk6OQdbNbGvF8wD26YO8t4DX0ApeDcxXsULndY7
r2u/dwqbX61Vy144yQqLl29q1oqdmmvnirQIY8OM6wjnnGBv7WviWLsqjGfqFHkDlOBUaM3rWCxE
hoQnWGLPtQrPLLk0jAAmXDlq+Uyb6EVI+eAa5b6mmiZwOf8q9WQkcJcmpdvJd/gYSBVU1AdSE/Zz
lSfM4SvjfZKCwkqLWORj45g7qgukoe/Svkae647A8JwPgCfYQAu62pv/w955LEeOpVn6VcZmPUgD
LnAh2mZm4YBLOnVQbmAMBgkNXGjx9POBmVUTmdldYb2v3NEi6XSHQ/zinO+wU7O20dj3T4u5vE9D
crSRVSCMzJPRn705etJVixS4adzshLgddzwWXZKjTdbh26FOnqdhIuWzi8+yftDdoUc1j405bpN7
x4zigzN6md/UQ/+siQZn2IgLYaCHOWMnIvRwStfLfNbx1STOs91aJWqr2naDNh6bY1LbjEdHHFc+
dp942lfQ/5AbNJkFRw4/EJm1WrOLC+g9wvZ+6DbSspOmcgY6OLlaV9+LAaXDBdLQtiUJFDXuTS6a
9fVEnaVvM0PnkcEFehAybjrOaGfM0EYy1bRAHOhEvu+MNoLVmVEPHRwT3MEVXCUiKVutSslZ8xia
2u1Iy5mxa216Eb64URZ+tqHNBchfZcUgESQ0lCI0UoFwK9qiiNO+DypuL8yZ1p3GXPXhSx/RIIRa
TY9RCQkEfJmuap5xj24dzpeaJemSE/aR3Vzb+lWqyWTYdt5M29E73JbGNsX9aqzdiZFMw0e6iPE6
tWcSII1s2RkRuSqINMIXAvAYckeWY9wZrey2tmQbybwL1wh7V1tedvGwtrxeV81+LFVLHv1A6QBH
St8rw2yO1Pa8tGaXGvx6GnS0i/hPHANTtI588hXvK3qOhvJvY8XqRjaESoD8xAmJFnDhkX8USGf8
pDXDkxlLhgItTb7bO8wI1k3N198blKWxK7cb9uQmO5uM4E60W8Xz1//iuQX0c5u2v3JSbw9vajmQ
4qbe2qKjB5sawZTANcfrcaHswbS77nqW0r73Mg5m0gB01+OOxfU6KFb5xBplqtygz/gxx6mqbxIY
MHvN4y3C9EAFswC5sAvZPlVwTY4iSXlF7iPLbcvg5UYmufFc9DrfOpFSvOdxao6NLKebbKLeXbRY
PyxZv1xOap47n019c7QKZuFK0vbVQ6xgb8xpvadUW92lfe40wZCFY7ZJFqYiDC+5GfSAEkId5Htl
DbI+ZiEAJ85/fdHAC0TqjeEfWJssZaLoLhdegx8Tpr/XMZKpUbKCpFiqXUfis3VGaKNfSdTSF1W6
sCFbJMOrcMlOX+edlpTLbmCDT/nf5Y95kxNrg4mcNmmC9MCjATCxhrKSoQht1m3er8ck79myGfzI
dzVdVc7AYWNI6VuoES4FDuF9tY7iyAVcLh2iv6+h2rpBVSXLzrY4AzpWzMnGG9YXzFP7PsKcv/Vi
PJ8qR/zesV8PptLRnwudX0Ge2xwd1BtrjDFHy7AnTljDdObLgRfa4n7wZFCPmv4cGxJ5BNZgb5+0
nPexRnltOMxZYa/T8Bvwjz8XcEwXQ8rZZC68KHnx1RujxJJ81FIMD51Ys6eMMTwNZDe+hbE+EV8e
c+loMZewZaJRk2MXnkJlVG+Z0+KYqCeNmMZ2yHUktXlo3NEc8AlL/FM9qOAoowJG8baHCiDO9C3N
U+eth7fQ8+zUVxwmwETibsw6YjfWC1a0WfyjWAoFvSThT099O5zybg6PHSNXAu1dYpMWgvQinYlc
V/N7XpMgTkKa3cuWgEAjofXo1HsJ3c73WObt26GBg9Px7XRdyMWOvswP+9ljYlF6+65BeRVhkbw0
GYFfqmIIXxrQERLv6mJc5MTQIASyw5PMVzt4R+cjg5Lb4V43JcMP1qJuINezYFSM5qSSjBQksXJ+
5iJ+2Yxez1mC3fQ7cBv1xipSI5U9VlzTVSPDoKI7xR7D/dGzOFKg/LVvhNuFn06o+MBet56DjT5z
5kkVnnBgrE538Pmoc3o3cFyHts+14+HDtemTcfEb03NbJdPrNLhsoVoK8oZRqooQW5RoswURzWej
HcqreOz6b4k+uj/UYIWfCXqa0yAh1GyikSeTlYz1bpbOjMccPvFx8OrwJbXJWiOiDnBw4FQMuAOM
udX8+/j53+bOX5g7QS+t0/H/2tx5X1Fr/A//raHi+XMa1B+/+ofawXHBbiL1XVcErAoE8/1/eDzN
31itSyAkv6sg+Jd/WDzlbwh98R8KE/WnYL/6T62DKVBIrAIJdMDsILkZ/7cont669PrTqN2RukRz
wWvapgHo8s8LqT4RWYlLvDpMg2OM3AKJjfbLEgdZDIZnZ5fo53wQyS6rB25WG5GUyRVy0yoYcm79
QWP2BkycxHyyGX7dVLYo74fWDl/ZFk83ajFHRWm2yINqVtu+xzG6gOJTBU4GtN4fVyg061OybTYx
+XDmmYd/fJUZFVCmnBHsqV/qHEu0l6zF4TxjZM5Yo0/BMqTlZ1usoBHHm61dprXWNfggHoNxiIut
mgYquFozSX2d8fOQGkB2kGbGIj5SSbI/BRF2CfgmVH4niKhiwm6eRngu2M8SvcQQVZMnXPCmgroI
uw/+CqSSxipRTIc9isKNq+ok5oXzeYuIwDxOYWk3fmZ3VbZlgSoPCXc+h+carvOEL/xACgZyilIC
7jKWJPyx2CtBPzPG9kktmsPr8s6eLJjGT+WoZ3e4WgEKTEl8PfZh+U21jCi6Fo3WBdqtiPacyRtz
mthx201e5EboIxXjTrMgFrydMt4XLC0OJGUn8HPdTEK44+nk3C4MX1+NCHQ0kETMZ8wYdCMIPVIq
AzyS1c6hjt1A2zsCqVHXmVF7N8SJJPE5ZYd0aDl+pJNj6c/tpN4vcTye494TuykeoGGgCavumRa6
txoIjytYj3Bf8KofCiNCOh0ySwrZbxzBapknDaHyceqd6jqjetfuF6uYt7aTGic8ISM7m6y3gkQK
5F/sUTo+Mypcs0zq7+NS1C9NX4knpc8WmKyllrYvI6BMhla426bDw7txgfLdTopebJ4t7140SXQ7
EXyGHWUC5urLwXwVIVaVDWeeFEEXa+Obu2SuD1nOOytlOtGun/XoxGCyTA6Q6LrlyGpJzFAQeg3w
j4bxZhROsTX1yS1jvBke+tJYZpJx5Kj6O7IuZHaOwbnfKFczzA1OU/uhNGbrMm41neE/KHMN8j+I
n0UC+cLwto+mWfdCcJnpig3TOBDNYQYg4b7UiHM2Gj5FApKUbYZ8PxoYdsAYwCm2LmqNXYT6QvRg
sRoN8r+tev2Ys3pJnoRqPVjU/NeQQin0Z+KmNbB06NFFFjIXLIaLZOjap7gurqAdRue8L0iWTKWW
EnMqzKKytBPGFfYojsj1B1Z4yS5Z1gjlpVu2IdurnW7zY2fi3ERPOQIIEmQMeHF12aZxvW1Vdwcx
Jg6SfG3RnZR1JKapeHy07TCyD1ze2rcyMsM9bqql2fQSm6TPIpaZUyrIcs2maKd1oo1+oEsW+WHW
oQ9vUP33wdxN04WGjvWIbFUGWLjuqoW5XNqS9YpR0vfcajqNcHG2zpTkW4uY4A28hT1qRe2HxCgM
JYRNYbjsJ9dAEJkIg/Vi51yhb79n2B4FTjTuiQ2XjwbLok3a94RVw2q8Hl0d348pNkND/I/WeqQK
WXWEToPcJVfZ0S4sW79NZXmBS679wAd1hRc3fEHWOh6msc7vSVVwr9OhakFysVGw0HveYHUwd/B+
8IMnMaHK9oLf1J33ucWQLobjvUNTYGCH4rcMtjnoLBtckZm7vMCmYWGTO9eLai473Oq+EnikM7Nq
9nXISiWFVnvZNJTHNpR+wvSq71hz632ZGO42CedwVzVdysJQkhOLAvWwUEH7+TCQT1UkjFowKm96
J3qtgE8FkREnfubMZUB6bLXJ6b6esK2PB3QU3QO8+44TY9T2UTN99o0NBixO523XfIHWRPhqZpJo
JTxoIOlSthcbVpY6min2/AezoGIua/R3nof+eaOilTHcA/XDwJb7dArOba9oo2hlqyAt4PGx4Ck4
K+zFuZpb8gg2Q7Yk6datk+7Oa+vw0asll6wsQuTEfXxFcEj9nZViBUqesL1n5eTFzuiHdbMn3B2Q
R29fIYF9UWOoP3lNRH88ICytxnK5IvUU/BnjhkNhFu6tyT9ctvakXbdu9OiAsWPO55H1x4TPBpAY
GojUpy4zTnJKo7OXFa63IX24hu+V9Ey6hIkKpbYT+AJjMW9kx8xsEIZ5ZeLE3yxFPDW0Q/CRnIq6
2lEONJYmygMmDv2m1nrtsVN6+8QZV9ZMakd1oZvNHcP86hZOpX5lplkZuN0K/8s5Daxxp0+i9Scj
tg6CqMTN0FrasQmd9MNsreKDLfuas2xC2Bm6cMQBYdnzqXR4YvspfMDAlonxwOhzuItRPv2Y3D7a
MpV2z3UoXjWv/8RkFz3bwkawPJe6j3jhAWibti6wMp9+emC+zX1umevwAXvEfjLTV4y3764g0Q//
BBxIhtW+mczPM8kRTGYrwWiRKHgCnlmp6YDf8MMgMlYfEWpgaKIaeVeMWw+D6MvKF8tswScLjZu8
Be2QtWN2Wxr2Fbyi8lws8BeYy6BrhvqfkF4WN6PatkaxXJFCGKLHbH9gi/k2V4yydeqLZDGNzWgO
mGxg+QYSp0tNaAY3V/TtazFTu35nYVsH4GVu4zIkmjbLvrFFrgJzrPXXWDjJgZRd56Mxmrt+MD7D
ooYAlNS+pzkvcOj0YJUK7adMd07eTF6i0rHLYMx+qSLWHIvXn0ZgYtw7lSIhoiYOOxqw90xzcTQH
dZQz5J3UNh6Scc7OOec8UjGbQVODoFOkID2Unu6bISfur5vIxovbnbHE5SYfpN/H6fKjo/70OxOY
RuhOCDJJ0ss2YWFi3J/R9EsbiBOm82KHCr/YNJr7HkbiGclY+KJjzL1GXpr7KChukXxzXsn3QhTG
MVn6dquwjVzgiAAGVIsPpxh96oIfrZvVcYCXQvmYNsaDS2TDpgU1sE1qDO0D7dWeisW5M8hwD2Ii
93Y61eO1KJ2Q7XZ1YmIa4K7aJ7F+BWDC8qWjOEUNNwrQIgpIbqlxZar0YcqUfRdOuC6J4ZPs2UVZ
3bEZr3y8vhsHjb+0I3C0PNJxxLektNjLY5cmpDpbu9oor/HoR741ehdCVZ/ARg+1YKMRa/o1kADm
DSvrr0OH0BKKo4rXJvdKcA3TNxANN8rorvHCX1KtAVO2F1BXXUhW30xcRTj0KySay1y6q2GWgaWE
IgUX+VymgAbtoi79GAYA+wkJZ4OpAlYJwti+upl/N36/aPwE7RWqvf+68bt8Y/D/Vv74merzxy/9
o+WTq4rd0en4cEKY6Nj+2fM53m/o2iSEHrScyNt/6vm83xwkpTCnLVtSJujI7P/Qt5vOb6vA1qBF
cSwHXZT53+n5Vjnlnzo+nD+IkJHLEyks7L9KOzFPpA0o3+XgRIZc0D5a5TmaovmhgG3gR5GUv9Bc
/00pp+sOKi5kXrxzFpx/UXOxMI4BkdjzYZrS5lbH8enb9vgr7v3f1J18pFWsTnAB/ti/wYo62SK4
kfF0wL2SwL+Y6tusarhn4eXe6tqYb4y2gclWp9pdOzrTw0/nwH8imUc9/rfjCnJJrOJOV/Adf3Xa
7293PNba//M/jf9FR8CcDCI+4bIED6GciJcdqRX6YbCkS1pO3EB0nVYcIV5xTJus19f1daJxB2CA
dY8CwIAQxp7uEjM8bW1kWDmT5DHb4eji/82rmebKzDXa8EmlTEhl2DId69x5/iSfJrszUxcJCC6q
Q2xJRmuOXbOrJww+TOp5v+rG1srJIJezqk06T0Sjy0GvJ7CLplBXDbvPbyy7phtu+eFptFv1BrMz
4WldDfNnTGTYbiDL8zHv4bq06VSeQ4PqqwkTF3NpJUryaPXqNU5m9YJNgV8cJ2imLYM+gKl2eOcN
yJmCoVXACtfwgAJsBIW9HyIONvc8efmYutMKsDuJ4FkL086ZcHDiGCvPleWR8sQYMMc9mjS3VT5A
IhgcmE1pR2pQa8fo98CmHRhWrxDvpDllvahvGdSHp6V3pj2eRXqSbuHtmN3wmLKBe6zTxb7n2yHB
E1H+thQofTDp1e8zSap+REyZn4zl/BB3YfUCPYdvplalfrBHj2toZKJpdqV3tiENHUhUmj/HXs0P
esOvEALWPtkkNJ3DCWRfHXUASlEnPKXdWJ6nqvLOReFyRKCiEsQL5pUC2O4xbmZ5TvWhoPWN5SC2
aCmyO4XRa9Ojj/NJjm7erZAfoww3C8lPYokOqA7aTWn1NWQOLmdX6+a9nfT5kcBadTU7EAnJBmU1
1JplUwKQwJHASAFl5YJyyLE0AI1GmN0BiwO16Mb1FXJ7iRgqGj4yHUZB2XXZrgDGy03DqF6TqR4e
Q2DDl16N+VGZtCcKGNPGmPjEHojWqzBbL3atltdapA9ITfgs2J2hxXrMBAZSfMlEi8vhA1n0vDZb
1nVk8U2Eg+durFKtBnHTAimMLuETBqV6Q54ifSgNKSqdid0B2t4wvLP1sH6XkFUuyzGeHwQE0D2S
mgzEUZ3tEGF0P3QKoW+wZ8YAjw1LKo1j20Z8j2m/Hur1FM1LllkzBKndks3YtOuFb8ICG7u3DM5/
yA/qJY+c8JS32ctI+g0K0obARPeTjStz90QrCFdrw0Ic41a+6uydV/ZV/xgJzs2NIMFlL3R2P5aV
v1rUqIhGHIUIW3JSrrPwKeaLsh2t24W1pa4VyrBrrxvldT+Tc1AmrXrpqbleNfQE28Vh10YrUb2a
uF4vUtDp95O7Kr+0lIG7W47VW8RMuvQTc9YYzpNu/PXh3JiLoK1a7W6aVdkFE6lzlyM5xk9oXrK7
GeMxYjgw5Yh9jPBEcnPh26OeHLqK1E5/YiC1l1OCKpy8LL6mgsyuVb1YPxsJMRFYjuGM2sKsrzpb
AEF/cjPPyOyXoSrH7j1peuslMWBuR4fBXErrAD9YK5md6GN/SQsVytMYmb11Z2ZsgGsAuA+GyyKL
MCxKU0NODQaTxd5xHkp25UJQVwGP5NbUl1d9hUCs4ww7wZ++6fSWfEU9v9NkfwWRoNjBbpG3C9uy
jXQQ/TQyQjwUXrEpR2/ocBFFYomPhcgeWqa6W8yS/ba35u+JixTVGvofWSyKI4nf72jTY9gHNrR3
o1fnCvrKNpfgGVEUdT/AO9ZkZbQXU1eHO0hUxmlaMi8wEHz5uSOjIFJRcmUtKC8R0wyzz9DgZKfu
ScuIbUzyulw2ygvrI9pwoFTahBCCBPZNkWSwh4o8/4wUeW1YSVfRVmuR5mCVdzOppVtRaN5FSpQA
HWg67uyYC7ZOC+MimcNp23tuhNOCL1IYg37U0W4dCod1lupMl3RljZi0NSxvIBx8H+uO8oVW6Bej
TLxDHxn3THE9dmhOezZKz4Q3wLF/B1cwMnrD/r9siCdck8fybjgIlSDBN0aUuiGL+BaJRin0/hiN
nkED5+HVlOEaZha272Y19nuAtzzzeIC7u4GE8g1Rnd02Le36jkm6sTG6rN1FrIwxrmYgKzx3enXx
ctCHZdNFOUUEO+dZ9uJpYeX49mTPe1SiCAwcm30eqvPYdwbLpEI061uqM/QqDJeco+L+qgczNxGG
QZkS4Am4ri6Zv6gLBLW4lYUujmJSJHHHMVdVC2EgqzdlxRmIjEielN1MD8toAqBJEa+5bXkY8wDY
eIUCyF7eVK7Lo5iL5ZtKVQWsovUO0yK9Y9GH802SmUswhH19ygCC+bbIC053WuIcLAKKSNO6dVor
oziYjR5428gwV7m7WhuKLQTUZTOSfx4w/0ufHTtKwC/PI0y5dTjjDdoOFFyFHqO4zQ2NZzl7pmOS
mKiZrGEIIi3yHnM3MvYMYo2tbVbx0R0mCDljaF1WXmWhmhu1O1Tm7pVRL/NpdQeC1JZejMbbbooP
EOFXMdzbMyZkYdMTjWh9cka26C5jiB3tYhxVXKzMevqWi5xI2Zc+dWZ6WTkCPQON2l7EM3JOGrVU
/1BFUeTQEkt7Clb6/HGpa89XhdbseyOXL1AjEpTSWZKerS5q3wsztdEetxZhJAiNYGK9eIOuHyBZ
kLwONwtFBh70bOfEcvheQU/3u3xc6wJV304gEwK7Hspq6w5FcqFN+drjzk7qcPoV8bExh+bs1W1l
+Q1jYuZwlUwOE6S5lojLSl7PIkwOtM3qu2C6S8eHCH39btj4rSVSmpo8h1Z5eipbYHSA4rk5q+6H
i3pUwYcTkI2JMeGBo7gLf5ZQYQM1a+EdkR/rNYDu/uyEugqDSK57xjghlxQL6TWAC+0OGz/hEENi
xgBbkgxcLKFQfkGRh30bLMj3SfWL2saSLwlqNzEZPVXh78VXzXTzW2rMZBGkTuoGsHv5fEaByIux
xSy2lKH2/QQaiUAICsZyKwCSBWks8iMGnfKcN8tysPQWEwLM+U3XpAQggFauwyCWLQ93EPbaXRl5
/WMizOg6Kqg0Smmrq2j5ehde/WzCb0tAQNTrTRlF+2dHl4uamrQS1tq1ccNtsPxhKrsaAg0jE09t
zB12tK6TCgJLA/TZ8z4m5vQxTthmbwwY2yXiqmbeR4U9XxDOw+fvhzGIIp7lFcXWC1qjwm/ntfz1
7OrF6ab8iA5P38CHATRcTPOnC1lmT5J7hR8C4IKBm2HGW8CcZwMkPD9mgJ5+5X/6z3qI1RlGv+Tg
1Frtzz/b7hqB7i+KCNSJNFGfQiAPaznslH5NyMUt2mTKewZLAc5+9drOBICUY8nB7jv5q4bGWNuy
P/eJv78TlPooGZy/Bpn1YLcLFtTdwUqo/H176eW1Y3diG3UoE2aLgjD2OLJdxJLKiaoCDqM0D4hu
XqOw5MQsgfa1JsuqclT1M8E41vWQiOlhpOLe/evuy6A5/tubdXGMY+8jcs3765tl55E5g2a2By1Z
9est8ptZcaHpRgqYr+es41HECQaRAYZ/B+9D5zm1Sqirt1RRNztIXX/h9fsy8/35CEKkw/G7vikH
R/VfGt+orzlHkqg9EKOCjJSAvzBo3b4mbVQb9k3TxwG35mU7mxhg8AJQQaWsFPdOvF6m1pDdpaNV
n8zcxtpCvMQPyGfOrUtCwtbr6uUQak1Vb+pOar9wSuKL/tvxxCbtMrygqSZa/a+uMwJk8SiwFTpM
ZCb54PVUSuKQN+8qfAscy3IMPPa1n9jvhgN2OxYyhnhzUwUkCQJEIimXNPacQa+K6nJoBJigFebO
1DS7IAyOnZvFvPZSRYwAL5o4dtFeGVkA6mzZJSiX9gW3kkPkJfJaN2K1hZdGvZoTB0MBiW5tMucL
K6aab+p+DKr1DsOmWrsjWMm+15BK4LKKdLkRpWUBcG1XeryF77sdK3zYRB8fkdZQs9Ms05dEGf/T
Agyg3DSYe1Drr7X6VC71bZmzedsY3lq2ZxT0HsIspoKJfW8hAtuKKVRXmYn2O+3R0w34rvxoiIfH
1dUZg04U+Ss78ow0qnxxYNWFY8RBSnAEaFPbTVsZZbHu98oMc+1gEguMxV+Kjm12wAcqxSMoDwOV
qKmyo2MveXSEOQjIiFTb7BhS0IeB3sJb8ENGu+6wkVTcF55utT8cQkUUT2Nq+kaP0xKx+hp4QaAk
tE9uwvEmnyjlHexTzOQp8mmn9QPdN7dY12qf9JRWEy2V9FuJ68cvPLRVU0Pj5saW+j6nfbZrEgbU
/UB1pWcjZyTStS6IS7t/7JL81WnoH3E0qRd3zM0kaObVaLEeOy/DAXAiGBI6goy1uyYVgPB5cNxm
BCHvwyzmpgdJND92yOzfmKFXbxYh4dT7uRAbLttsZ3Zuc0Mn6p7nWgeNOdL023nJ7hxb1BPgPvOo
T9yNurW3K2MP8AsGi9G3lnxCXpqPPdPuqDg2bUrXUjrmhtrJuS3Mpn/UDbxsiLGqN9kSOoJteb5Q
Bt1z0JQLTwAiQdsnkTJQqutcXaHTdLiCLe4mXVi6gel2dEahZXWOX8mFa6RF286WzuAfO32p36uS
OFG3WFaQCfWmJHH9UMY8E2tVM5UT2PM2k7c+QmNSYnZyJlUYrWP9TGK6ezYIeHkFj+mdI0M1p2R2
yrPN3mLf8ADdlzokt8oth0fwRrT345zs3XUCBGJWXRWsBg8Ou8QHl83VJ3LTaNkm7gLo3y5uhslR
3xGe0m7rkmTm0sJVNsa2b6BT8Ut4Nbdf73oi3cnYEOfOiVEReXKezRHkwHqpTuv9Xc8yYlYYlrzK
eup3U1Ok9ibVR7ElN5vJyNq8JpNOAx9PVn2rlw3fTJVSinw9i1UZEajArAf0mcnQfy16meuYiGAZ
rPLpcme+WCK0YtPAdO3rNBQr7JnTu9YPU6/Nl1bExMNs5/r2a+JDIHzOR2EhYRtMTmpwwse8NJID
vGTU+y5xU31oS/9rPKBFGofBqulsGThy6NdB3pK48y5TDITGOP4EjT5fLlxupT/NEcXIODELcyOm
V7qasrtaWRMYWfRp9CmUZH2FaLXuB4ZzZcdXHI3sx6eFT6Tb+M2gdnIJViCXv4kQgymjHR23Wb8G
vaScgiha0eeUALr8aCrktcjs1bNOChiDr6HFlNQwEVysrH5eTKLZ2RmO9XvE0n6L0Wl+KIFsbELR
EImxDlfwcXFbo6NHErtOalZt9Mal1MCosiS8UiEY9tQLtzjT4M9/zW++HpJTxuy2rNjSarr2Qbrb
Wi47qwYiLyiW6lbPdr+fmngpdspiNFRWRninG3l5VpXI2GoRhOh2bf1cGczQ0D0zU+vXWnkszPh6
sOi0kBV23Nw1Qsqq3Ktep4hip9GRnIwO91moXxzCWOJN10uTLyTLAKq3tE9b+GyMKhBXntfzuW7W
23AbVi2G6ZyJpJc41LywvDDjdvV8QSqj8S1ep97UJetTgAbtlWQVvIZLz86vRoEZG2F07eA8ZnW2
nj/Ewh1odRhG2nyccJ1+fZW3LkkxhEqU2V0BVXu3+tEC28HE9fVsMKB8nbAdgF3kls/caYVja9K6
diINkrA3kr1Re5QhNYFc3zA+D75XoF608ZkfLdphtj6p8Q3FR7tJer5I4pkxH+V6eV7MvjxLQRFb
rN9BTHn40rZjo3bNQspNMYJeEhiGHueRMlllzOf0Khff8HBzs+U+9ly1rnoBjII+Fw2G/zUSHDqG
lq5A6xiVsLLSifKz5W4C+VHDFbc63lEmTBQnHc1OwYW9JxeJKWiVc1HM+lC9gollQD0yM0Z8RKvQ
UTibNpk0guHyloc9J8/XbXZyOBpMjjD4Vlb0RFc/YxoTxdpP4HU+TQ25PA1DmwcAxSguQWbPOLsG
DqbO7S0euI4yvEhPuj0oejyTc03Tw7tpZF5Gjn2RHFk316dR5QwR11ulqXNQmszMrhcXYhpKJsnU
C9+mWXs8H2JGJlyTDdPpskPo63iG8Q3+Wv/hrKZV0nWwkFHgmbi0aEKQDavvbdFQctRsSY9EG9HE
KKRbOI5fh0Fy1CAbkKTsrhmbQ8Yx6HKdbmgY62eqktRCEYDKl7SOyqNuIaXuCkExN9kRN8FjVYVU
kGy+g6HnC5/dbLnMBCP1rx+/Lsy5SHnEaJj93iXguDsgQ9axXLrpZhLavCuAeeJrqLigE6rKyFlT
+wbJmW0pZ5FwnZPlUhHz/Ay8dt5NbfbZW0tlY7Gggf0aFK8eMkvQmY5rFTBPNS0Z7tR+zyCBTzzi
1E/HQ+9aLxhG4mBZNzEdA5VtT8YmhlzMOKcu7KrfYSX/XlX+YlUJScT6lxrVy7ek/Ph5T/nHb/yx
p7Tt3yjuQc2aAoYFGmk2d39oUx3jNzaEDmI+gxBw1/n/e0rL+Y19FTAKx9NRT/y8p7RAdEkHQSmo
IyrMFdH1f//3+/Qf0Ud183tf1P7l559D3/kT6ufuCeIFpk5eh5WaZ5Obwr//tE+bPdMyu3mlXIXg
9rZyvgSF+a/bxr//CQpjKQmyX+lM0L7+/CfAnKwGJh5BQ2hussVdpSkb1+aQ/nM9/McH+9cf5M9/
ZX0XP32QhuDgiaw9iq7ytdVeq+mj+9WK9Vcf5C8IHSepLOyl/Il+uXX02zkJ6uX7v/4Uhv4Fx/rT
N+ISSsBim+WqYxnGXyOv21xTaTSQtim1snmvQBSNW4aJbOvWVZgMs/zO1AsU/jnbQ5OKl5uIOW1t
XHl7YnnHfaKa5lHEKGd8rCZp0HTOrZDFIAP8UuPZa+wEB1ujB2Y3DTtjCMP7RBc4hJyiT7/Nq92b
sVx6QcEDAqLC0OqqgGlRu80rYziw2PbJlohpZ2AoBRnQzEsixAAH1+jR7KSpML1BlY313LnQ3cWG
YeJwy4zlHF8iFbbxGBCLvOg8BGJNDhddVPTTJlsnhGSW9OfeK5aHpOPHWMWCoOT63RaFAw+nIAVS
q4egdZZib4n2bGWie5jK2bodw97Ya/iqtxXRYlhxdB42vWHt2sytN86kjEsXF+oW6uq0mVi/3plO
x4tgWjg7Cwo5BIxi3gxza1yGocn1kGJ6jJCs3YbpML57XTHfDlQA+BHDyWHCTbQL8qSPsbTD51j1
TRoUDIkfAOhIMxgX46Np1lJVtlb3qbFgiX2iRrtHTyRuvJvszrodBp0XWg8wW5DLCitpt4Edonx7
lnZQqLBD+YsXFwhkVGxDdhAEL7dGhq2YjqfPU+0qjayPDk4xSKGu/5Eu04O1iA+v9OTLJCTKmV5L
nmE7p0ed9g1jRVwbe4IPP1bXlgeYkgFHWhPVkrL8m9gTLN1jr/N6xcT7QMScnQpPto+JNrNRmWrn
onD7GNfIGCLqa0i3YYt+O+YiPUZUiIHXqGY3MvPYk0eysHiw7cj30DhuXYS2mMWYgZ9ILhUHDH/8
AbHYfl2n3Z7QwozRbTrcZ9XS33cokvBDepA3MzeRtznJyBudzMUTAz2411rVbwfoRteux+FkbEqD
XsAbCBCAO1cdGOX0mIIS2am8TqC51Amy7b7BsUOeSQRAJtHv0xJENtNghh8iX9cw8Iz3htWE31F0
EmXE8zy8EqMHB4FG2ekBnpb9JsWMfj2zyA7maCYAeYms06yamthW/Dwo2Yaj7Sn7JtRMbU+Fbt44
RhGdR0s+ojzDw0P4BQkCctAPgGNscayb/8femSw3jmRZ9Ffaeo8yzA4sesMRpGaJGiI2MClCgXl2
jF/fB8rstgiKLVrWuhe1qCkhAg7H8/fuPVdyrG6HdFgm0EjfJJSchVv2iL4MJIbbgqHfLzNOnF9Y
sOWyUZr+okbr/BYi81/T/qJxwdFHXStoJ2EWuPP98NWEVIpp+JnCE4mXTTeka2ZVKscAbfTQQeqX
pKaZB/xtqIlHB809k01t63A02Voku7w4ut+RpWKFd2rGWY+eYmqvzHbAeiaiDpgATvwfWtLIfZW1
2XVrDP1rbRj5Vd4G7g1pK8YBoxrcExJpFE6rOBJ6PRhvDQSi5DDWzi2pefnrGFr9HY4Dyqc4lNdD
U9mX2kAl2FSudZGUOAW1yuqW5Sjth5IckJUEYObhAnO6pcXwN1lU2rx5pbov7+oJxfRiUv1ELHLb
tlY0zQpCm3r1lwlXm2N+WoQPVd3FqJDtxtM6NqFEyUi29MlSGGzX2pRj2WxlQazqqimjZsVXhTQL
1aygc9uEjoRFFR4mXEnBIuiglPPShPYqdgVpNxi09/y1wUHXimk/0sm6gG+B7sxCG7JETKLGhDTE
7o5uprUh9MFGERC4O6tx8fHh91iX6hweFSZRxg8wWBNIK7Fiuqpcq2Nd75QP52OINnlDhoKyFv4c
n8v00l12vuQ+DMU0UOw7w23OWP6tr6RkG+sS+tomUAbmxkti3KvvUeQycSOP3ZPkubwLFYMgc2Tr
4sPX1xcRUmUHENhrkxTaGxlD9OVT/GW/GiJUn8ZmADCkqZgyZxugnnNMJrMI5+tAZ48qV8xOTaib
DUPldeckWKZYwxN3V9Liw6EAPWS+JBYJ3L82U6UlYn/8ZUY6m79pHj+LQTYr/Fn8T83aUNZRRCPi
w3KKKF2/h1yAPcsMi6cuyrKtdNt8i2vUX0cTZ/CYop6zJlZ7dZgNaUX7Sg9W7hxhO7Br29haOX7C
+ZAzLZtn3V27UuX25aGlIG91oysE8B1GQhm4C4gug1fAn9CRmNPwqnWjC/Dld9k+bjT8aqKwZTtz
HCZPEg+K43igm+xG2Fm1oVFfPmhCoHwxuH0gR63Sybein0cyU9ly2QgjL7NrWuRa3XbYoyvlUEY2
2EFl4NE7xgQSVGDVbVMj/PnhWkxmR2VW29aFrxWgQ+0G1GZFV5S3X3G2VKP1DmZ28tS7+IzyvKIf
WNnK2jJrdAsS92vw4XGeP3Zw1dE4xrROeoQR9CKw9xUu5psQ3/OtUY8m4dtELOclC5xIlGQ/saKX
gAblGsZJ/h7zDWe0ozaHJkHByUIKbjEYBDcybt2HfJ7W2iZ62Kgu861TG/aLpCCVC5xR/mVKN3v8
y52IzQNdlEymu0lRu/cu95XHTJQ+LmMJNdtR7L+fUyIH/9eo8scOpoGu2pxTpWcIVuAnbDKoGvYx
OZK0x4foW942OKuKbiBDvrWejXY0n7taMZ9jqxyv+VLZm7AKldXIqG+F/xWfu89kegqU+p4wZgZy
dc4MODGG64+7Li3GfpzlHfpDKlGrecGHr4kvrBrOT1WExTJvCVsqWIibwSrUCwHnY53PfpVslMa6
pC2GpVk1eYkxPO1bvJ43vqMF5ADALl1+rOXJ0SDRKSYBqZxQLiZiaK/RmfhrUBuMtk2SmRZ4E5Mb
lTP0zoZ+8OL6BGxJnz4qPUM+huS48PgnoLpJg4BIqzBpowowsqU64ju1Jm22zoLlSsbhmk1h3NGG
yG8E88YVM9c2wOtajk8q/DlrkU8kiE/t2GyEhgAldcd40SYivjGSkJQaA4O22Wb43MmgvdVEj/e9
LoebSjR8ugXduK3AYAF4dspEstI19GwLhx7hmm9Tt0PpP8G9MBsgLZKG4TIXeXFooSVuWjYcaiCg
JRe0R+VNhbUdaz4zyoC5zhVmtXJfwTnbgKRV0LIkuXJoVJWWKXEMVMwmnZy0w6muBrQOFtIqYyTC
Mz/U6SqoFGWHU1bL0ycVHMA6K5GIGG6kvX0Au8wMCBOzdvVtdB1MvkNUGAvFnLl2NPzWEe7B/QQ4
6K5OhNjbPYxvR471jqwY7LzG2AFzy1y7Gxayw41FhIEx3ak2yA7CudAaLn3+zcFUUK0tXNzHl61U
4uVs3LqNDRKIFsVU+V6jxeY2Uo1pR3qCve058c+/6EYgtl5i0A0ZOkc4C9ooe9CHpF7DV8rXUxkq
GDQKWdOIHPXvYz466ADy6sHoDICOSaRcQHW5bctRLAoTVkYfK+9OJcVGM/MXowXXksajf8nPYLiu
Mhhl8NHUG8epe9jygb71/ajDhe7LCwB1NQjDShVrKsQQmIpFDgBmReQpBS4vO/shcuUHvvQbPBDG
Rh/QV1C3VTvUQvoCKeKhL8JpWTtK4LFbbbkR3RJoar4KYE3BanFeGHbWSxmDX8JFw0DW6YOABC2g
GKoj4UBZKNhTUfJ7SRVjqtsizGXHBmNT+ldlHgbLhCTztR2l+D4K7CPbaYrD70HbWV4yEEHO2H7o
1kyriofStHVCXQMVm0GmhxdhbJe3eZ6ULwq9xwVf9YycpxJgTCfsB6GBclulDtOithunvR65ydZM
w9ZTQoIjGZ1V5q3p1NMt4576AVVSsoZSJWDU0LRf2ZNtrwdR+8jzQ7T37hRvuirhSK6m0Z4USRJ7
NVm9uUweLjRXYQCcpJZL3HYR4P3cOO2QJBdN/kZ5r30jsMC50txWqstat4q7ropB7+tF25ObPBY7
OWLhiRV8CNIB26VnmUrbiAg1EqdqnuKKJK03MzSrGW4/jSRjyPgut2SxacF2f7Nr6iuGLKF+PTqu
JLk4FHuatfkzeg7VX1R5azyp8xfS1rISLIMTIuTI24uQyJqrEIvPMzmJFr3dqt+nVtBd9MqY/EBP
Rl8u1Hi4mIL9206U2c+sEeqyszXzFeBHQUgaGZd7LdHNS3yHxFfQbseQ3+UmZ92GDIoR0d6jkeMS
hEGlwVrouvC6UMb3pBPOi14IFJnu5CDARp0IUDBexh3OH2q8CdxHSPbColUG+sljzU4Wp7EXl8hw
Soa3PF6+tvuRUwVySAM5kIYMpCmnFaFgBwyWL0Muq0XALs8gU0U04KKsS7TymVQQY5XYsAcWKNor
wgmpjFFI2NmhSLLiUk6pvsMgRim1DjIYXmStJaXTMqls0Kp6HJds5X2UKVSzvrZ2Wms7T1KpcqLu
Ae9wiukZpUb+I459eclHMb2lVIxfmc0Vj3HFrKJsy0FsS8UCpBL5FYktXYFNdoE0VOcwJfM74o36
HAUyPvqktnU0TXUf7/H0vAe9A2eG9s7l4Dr5hUFl+yMvVXuJwhr+s5JcT0WH9KkxlHQrweItIZcU
l8g4e9rtVSmvTd0JrmOKoQWBOXGzZk5TAaWzYSgykbzn/f8pcyy2Ld80tLekqEH0kdPeLTBxJCpN
BhMA9hOqboMPl9DW6Br9u6Y0ijdDoVcaN/13yH0PUwtzcCNs7BwKWIBtjJ55K0vFWPKqpQ8I2xEx
wzCs7y01neMjbFBzYatupq5rYRjgylKcwtyGoS0umfwAAkjqVuzCzOVsGuvBG5gExL/shAvLUAhO
DQZx4KjD9wSK5nc/E+qqDNxnczD7C7XU9C3/FNKShko+mJHJrNipb7pCjpDX/W7TzeNZ7tsYX7nu
1G+7mvEmI3BnS3DsbD1zuSmGL55FF5qHqCNlIW4jXtjaJXYvp6YaQ9vdWIrFRCDUbzmDPLEhJzdD
Odn7qqJZL3tpr8s091+LOUE9rXvHQ4UZX9uDD2zKUjjF6DXVLVm/RIt3fX6fY7+kwlXu0IfJHbL3
7M4nOupWoIwkvdbWr7WwM35pQY4rD9fsum6jYO/nYXuTW0N4meLIfTBL8HsYbCZfab/FOVGnqMS2
GdvtuisJcaJfrt4h2rW9tId8W8ik2I7kDz5Idlxa9AQcuqjLtnXaHoIWp+eAEWRvzMoi2dffQzcX
XhyEfLEoBPdspAqWQAKOKOXEvjcBizVBlVD/FvmvVsaM8lNZvhkAar81jkQysgigob4VahyrRIW3
PgEkfryiW4J5geHiodWVYVwqrm6511FaB/qyyCuiPAxsn9amyoeJo1lYg4Aa6/SQZ8hj0Qfj549m
4jQtrAOozndkb2RwTZQqdWXUe3XqfwiLU4OV6kwhLYtDUgX1atJAvOD/1RD3aJ4CPG3P+2+9iMx+
yqC+LU2/CDyqwnRFu+NHo0fQhtQRI3rM93XsmQYM9qvgCDLE06VVq3fUUAjYBW0ipXW0H6ab9hdm
YaEYrgwaKdAIbgJf8zo0nL9C27BuLVXR75rB/VUNpvIU8Oo96rqow5VFCgwMl3qYVTWaWCgkx2xV
d2iJzq3ylS1nOSjg3DMw7WP/jOMQMiEsm8QJV3N0cdRrtQlKzTvFqb3epH/XKTTjorJgTVZbzuPZ
GRryp87ux9VcyAyOTUvq2K0jBmugThJYvwvUvyos30WUiWGdBmV6TvVz3HDnUkQiCNdBmkn2w5Fc
SW3skvajxg8LneAwxCafjLjTrlTZJX9NbP7o9f/eEsdQ9Wdv/+NSH24dVE+ftGVaYhGVw1zZw4jQ
XiapTDy7jik5WbyLivn2tuhYXF93sE/dSiyyeLAd04IxfvTgrMjXdKWIGm9MuIuMQ/lK17TsOJOa
Z37fsRlpXiO80IwwBJEWn5RfCZv/VJYKbuAxNNAx+ErM5ubEiAbpaKa0P27LEQ9wkk7hVYsM58z1
58HFn516rm8YzG9sZ57RHA02xsAsQzVBeeZkCg34nB/I0PXx6/t5LBCcfySKO+Sks5uMscCfc41B
43MhXb32JMlo9AxCqohAGP51qquTN436sOhad1gXNUXy15c+tX4M3bZ01WV4o81TsN9HKq5lDlqg
GwTt9cm4Lg1LBvRVaAQLRSWCCR4cUX8YdtZfX/bUq2+YKrU5T5YM01mF+Nskx2jQioqIy4oqTvda
1j3aUNG8wGbVuoL1+/XlTi1Ygz2G+AVCGlE3/nm5oK5UDV0Gl2ukdaj0asvhn7RgX6hndhltvmHH
CwZTom5yAmejUY9v6DT9/SyRefY/mo+1OfrtzwGeAiyDVIPpDZPNdib1Fak3zSSACf/GojVcxxa2
aaCaPJZLJsKQE7zq2oO4Yd5ZLSDxMmCL/ec3lUc4j69UBp/HCTAm3PTWzNh6PnaBLvYZRbjjsNDM
uDzz/E69hSYCSsc06Mq78xD19+VCymXejXg/vB64wwq+43fbKb5//XPOXeNoU4ssFPd8qGsP0O/V
ZNdb08nOqZJPLQ7WHwn2LEWLSNM/f4frxk5f67L2SmrXq6BV9b1e5AzKuj56CRV2GDB66k2AUn5V
oiHcETJxbkf7/OphACIWAHul6tK6ONrRTKtsDaVwKy/Q0DbJQtpLbGrVZarE0OlKN1/90/vK9Qh1
xSJrkRd0/O5VsyZ2tol4WT5QoNjjnQg1caaU+PyCG8zQAT3R2tU/y73dQJNTnaQVFqigXTYlZnC4
15ciZpbx9c85cSV+xCxDhho186aOHmETgWgZncJja4OEoTQXxigOZR0/fX2dE49JE1iSNJ4VO5c5
b9y/7ZB2mSWGW4sCrZy6rtNXxUmXoCZmKOD+6yvpn7+xOKJ/u9RRuUKPyp7p4uDs0bOtzNwMZnWf
JMLF7YgN6PLpcbSox4jV9bGMmXT31RpuGgwKyB2TjrGI6e9Wb2ijZbVBAzwzgRJaiJj30hiAIePg
vfJTzoFmlRsYaJgWca4iHVSXsdyLLh2u+6Klg42lAhcsHcdFD7LjzA8l3Pd4b+YLzlxP5QXQ0OUd
vX5pOimGm7fc0yaUz26Wq9da59yPth29Ztha9+3sWAH6960mj2kjEpRTyWDvbNj1EfiDpVaVIDba
x8znYCTtEBR1do/X5GryaSxlRQKTJ+npN0aGIAIhhmET9CCG6k4XeyVW2uVgFqbHbBvNkiRHguvE
K1p44jIx0TLECSnaECDClRv0qJyCYWXy9XG5WzoZ5iSoqm/CB6n39Qo4sdZ0KGIoOPhmUfIfrTU/
6yqqj5H7EivNZae5xo6nPnhBXANyHnyj976+4OeCB18+Qn4Lyjy2/uOCB2521/Xo2T13JqfQb83W
VVDLS9so5dZ3AnkJj0c9mCRr/AVj+D/r5ROvL9UcQAFQSOShHL++dTB2StjaOQkX4/jS2b32vWLe
cyBMKX7/xz8SgQe7Eb0O/nVcOjIX5bw5trmXdTVTEaDjNe3aFrJpnNc7u0kiZ9kwYB/nAFr3n29T
1FWGzSzc5CYfxyOJJGhpO+W5h2Az2lZ9fgiGOe0jHut/XAaY8yalCRRGAhrD0YZID6gJCDdJPZAM
z+OIUFN3gEjVqWH842VKuYFgCmEUp49PmUZlUxQtnsUUXQFOhcmm8WrEN31v2RsaTz+/fnqfF4qJ
Z0OjvjEx1FvHn60ApFZu4ljwkNUYnlKOecEMkZlOkxqksX59sc8vIBejtKE0AGehH7uVkPFqod1m
/DLFPISG8kyEws94MA5Bb5+pQeZ3+c/6lEtxLLX5aez5H4lBv31XkAVHY64gxMCWsjbolbqFlS5E
2k2LaSbOp/q5avT0FV1KUXcWwB3H6CmIIp1ivmKldfvELV+LEf0nCbSLFpnsImz1y6/v5qlHR+FN
7hFVB1c8WpEW8AESYkTiKW27J97aM83kJrLVM5f5XDCa+KI5GhqOoPo4bih0jjpEEf9or1P0ObQo
N3flwBfx6x/zeavkKppKsQGji0Two28WFPchj2Mt8WqDjhadHrin7S+R23c4yhioO9PSGIszu6T+
+UvJVdk4BPg6qCvHmVx+NkGpDmkmuBZZSz3gEb51JUrZwWVKP+UMsZvRBYVNqEOCF3hyS8ZeqtjK
oQp2KXPkDfaKwzRa1T2wWBKwSiy/H2VBNYOykcXZj67e214gG+vMX3/ywRBOx4rTgMAcPxgkCWHK
ZCP16E7n63h0470y0Of8+sGcXGXoKpEru/pMoPmzQMuwNNh5UKQeouZ0URSdpwL9cIQ8V7WceGFx
4lHbsg9hPDpaABbmo7yscjaioTQQsvjhbrDVYfP1rzm1A0F7oQ3ncCjn3v35a4g314egVRLEQ3h8
O8FnipAKuM9N+tbF5j+vojkzIhPlkzHneB6fUMlnsjsEVwlnR//nfO/qyL7Lav/561916uVxeNsF
klwOBsfLGOV1rk0FL08aWc5tMnu+Nd/6ybCl2NSB5fzoU1Ig6RY2Zz5Vp/Y8tKomdbV74tBD61QN
DXyHXhDoNzJXoHwHmzJ+KuPpge36zNVOLXiOPTqLnZPlpyYZjmgkpMTreJgAky2cGnHX6ySHfH0z
P2UKktGpchOFzucIJ+bxgd9t9aHF/Jx4TturT3DBio2C4njhx8DbmM2J/hE8WIE/R3Y31Zgn11Yq
jG3ooOmcxtJmsByXK62CBAFDHD1Gi1XlzJdUO3nnBSds3kwDSvDR61L7jWr1WcbXZjAZE8jqVZNu
sURV1uwi4Ty3A90JUYYMMXIjekr6rtmBXvkeouiY7DkhpM/watCyXtijUi7ckN/x9Y088a4x06YE
FcKguXj8QUwFf0M0UG7jGvtZTho0xxIxpZ+iXxlfv77WidsBMpkX25obtVTdf77XOglpYLokpb2v
/VRpOKwyS31txjT3hJvHBAnY8kyFceKl0zQmdlQ0fLE+ldhdnY5DHRT8vNh6CaOAxDhUO8wx6mlh
QHJ5rOq+WqHG6Lx//lvJ0cU+QmWjGcc7pam4yA2dpvA4q12TQ1HTlU7v6MYHWP+DJ7i5wZnVdupJ
cmtpA+gap19zvhW/FVO8K71szKrwFDWolqMG4jLPDXnXE8zlZTYH6a9/4YlvDj+QGgobLP3ajzf0
t+sB/MWpW3Brhy5gcmHimlSroloZKGL/nUsB38ITSMEINerPn1YKM5JZzhFNc4v81koroNFC2hdR
q2lntq9TaxTWF8vTZFv51P7ukMTlE50Br8naA8lz75ZVHVJMV4sowCRJ8NI/PhyxgWG60AnLZVJz
/AJqA7M2vZlyb4L2BBegv6/bGlKEbZ+50ImNmZY6lDqDzjM2jvl5/va8yolECRXEtZcG1nMwDFtn
qg5nloTBP+OooP/jGvMa/e0arhInsYm/2UPQry3MKCr3xCha93prE3SY9ljcAhV8f1+XkBfj4LHo
a4FYiFlt69QJzb8WNWQeMenFZrlWDE1bQ89IvciQ9X4yzfBOd4NhmY+kCPilmm+zBnEWp9txiQzW
B8+MDXZSh+HW0ubEzZjx/f3kZoitcg13W5E19RaknO9ygBqCmzhVqQ6LOcAoieqbcBDhFpDmuEst
JJqdEWZXnVJ3HrCjQ1QkzZI7PNOy6JsuYJ+UHuJEuGs9LA6/DS3EwkkP0syISOKM283Xt/fU2uQr
jrWQySFziqP9k3g+eHA2axOZ8Gs1yFcnLG9MQ9mAbyb4BeL319c79YZTc1Ps0b5nIHR0PSsc88oI
xtyTVTj3nK57Pdn1Mj9TvH5u+Zn0Shls0cukTXeM2CMULzTqwc0BvCV3ZRnVaAadH1XyyBAaaJ6y
bC39e1DnZ45Mxunr0qXljnK4Pi7I3JKo1rK36IkU4/QSDiouodpU7jC6qOkazQxnHGDCZGYlXbVK
c0SCBK+xkVd6t7NQ+Vtxr+wMtVU2mjTzpY8wlAVXbpl3MsF24zdLg+rUD0gBYb4EK1dqNr0XMQFV
9h/0hKwpZ7JAxcsYDJCciJCI+XtwEJbveD6029hJpy3ZvNUGRxf/eQZGPGxkvBbkaz1VUKLOPIpT
T5zgAk24jOF4IPMt++39jdTGyvKkyz1CbkcmhYuxV7eJJrszK+vUXvTbdY4Lo67sshRTdO45Vqou
cci3yywM118v31MfRBtgDXMF5m32cTy2WoFwrYgW9Rg6OcsRCgSH8ecigTgbNuMZ09nJi9Gv5Mzi
4m47PkTYNZtRDj4X/Z2dcRKdtp1ZblCAoqWW0Znbd2ojsGn787XAsvep+E3H0bBjVFReHdd3eiPw
8fvjM4DcdxmhWQjtM3dSO7Uu5pk3B1gkBOJ4TjM1QOEckzotHlIS7yZd2ztT3cO+ssxVYSihZ5YV
qUSla9xHqh96Y4CpAZp3fuUETrKBNzU+YunljcKIDAT96yd98s9jQ6SNRP+W8fWfy7YffBB3IWVO
X5Xvhhs8hXr3kBroSP6N6wjwClSUwNCOW8VNp4whcPvM4yRa0s2Rr/mowClp6zMf0lNlK80pRBuE
g8NvOHoPjd7FwYH20pN4RsIGiWuf39WFtY8d7SYtqkOWumcaFacW8G+XPC5Y48lM0eipmaf0wzZo
i3cwRYjb7X1ddGfOHMap9cuJlCEZ5SNn4aNzkewds5wGkbHN6ON3GZa/AGPYS+IaHYj0hH7PGVbL
jB15HVWz10DRZmVmjeiP+M1nwi7CZ78iebXVcSzgasNnFMr6IZjcYuWA2iKOonE2g+idJ8di1yR0
tUEwpTQkjCRza7PQf6m9jp0FAMxQqt/jor1GigP3iJIvcrp+kY1GtG6zUX8oEV3zsdetM6vp1F1w
Z6cuLQ7W7fEAFhZo0+T4E7ypnHakLGgLqZrPVmld0DN9ltHYn7ngqUc8O7MQygiarce3vYy1YKwo
hrwIpB+6uBaSwEeClgEW0l80syb96xfmQztxVBCimNH5gbwuHDOPnnSgjClT0jTz7Gxyl2HfAtgJ
QW3kxmhdhEWaPpHZS1aWiXLywy7ghMSFZe1EgCqSvq3SE/985jacuO8UG7MF2sUY+OnI69qjAxPe
SD3izc11WBMYk4eUjWNcwHAlYsNDF/l25kacaGKiSqDrM+/a4tPZNxisqfQ73uhm8pGyAiTbIEg1
No0PO9gVtrFgpaCctIjqDupwOTKTwXlhaquv/xDjxF45+8KRY2gcc2Aq/7lXqkgj7ExGGb7lmKi/
D19DZBDPhrY6ty64M2IHdYRcBhvtaZDSRCZ3hTkqmXfdbW/06mYcffUlNCm8dTmpL5TF+TbsWVI4
pqCEDK61RZL/PiLGZsvu1qYdh2u0wibkj1x68HDEGkS7AGx/ASbPeEiMfLjhtcWENvIiPIdO6+5T
VXxTCa49czA/9fuZgOFBF/OE/rhxRLstThtp8PvTZHgIkaV5gz1Ez5GmhJuv7/WpSyG8RmuAG53P
xlwF/VZNMXSqqmz+LLmFEa7KypndfEOZ7N0wDZ6/vtbHczt+0+bur8Hplc/g8fE/V+wUVlLE4QD6
A3ggBsaYvSZT2/olQIdcpNqFVqj+rRz0/lrXleAOHhXZekZabiEf13+Vkv+PbziDb0A6N79z/4sS
WL3K1/94z2Ukx+vX7P2//vP6vXv9Sefsr/9s9/O//vPv/8vf/AZNM/+lAjynKeDYswqObfxvfoM2
b9l/p4mZRIbNBHbB1vqBc6BG+B+yPKR6lXccAZ9JRUqv/p8QGxCLsk5/W1rMe1A82nQnDJANOiLZ
P9dxKM2h40NFvrjfCGAzprUbDU2pATumAFbDrKr4iBZ7mzAUbVFoVbdWJyrfnp1/i0a+uoSv2Oov
mB4SUh3TOryohs4wl3pZDdaqrc3xyejMDuN4Vq9kwJQnLBEaLt3OwdVRosvAKgtQmpz3Ubtv4b59
yzu/u5lql3wFB/F9C+ihFhNWxLrfRBmDMAGyFQd2gtJeYALd2i5/4qIM4yHBjVEQ56iMwGfMcRR0
fwesPR675YSkOYnVN/DRs/90TJKflVCqmyhARr3o+2y4wanXQJHmk6nimc/mJgPBMmJXjLVJUCdh
nuW2GQlRWhkNadb71sGFXAE1GncBYmZs+9k4KHuHP7DAxTQBBy8qWIJ3uoPg2DXj4H6KE5rWab8A
4JnKVR9CvVv64Nq3Mf0SD99/jrvXLCAbR2j5bmtsNflKMetBlldGoj/KknCjqVyRaVPIysNrHLXb
zNcDQ2wdPHzoSepInVT021lNbkuCf/fagHLAGVeiStiZjVa0CVj5KkTXPcuLctLPyNJKh2cOA2Zj
3HcQkRY1fQpykFDhEtiZVJ3pzn7BCKs/PNwaO7xTOsGinZttRDorYezf+NqoYJEGtdYDK5DGjORu
OyEvG0IESFeq1Fn+A31U8y/0Okx9VD5NNy8cCEGEkFvThmA5ck0Jju7Tbi9l25aIZwDlSKNe1E3T
9VMG3VbvG+0l8EPAAN9IhRrz+ifwLJnhoE6mKfX/ajX//4Z3bsNDlEAR8X9veFdRnr83hfxzz/vr
//X3nucQoOGghUGg7hqMqn7b81zxL8YSzH0dmvj0omyu9T9boPsvmsEG8rf5hK9bvwUqmgaJHC6T
tlliT1o9Ks0jSM1X0Bqa9nNZ9Pse6GqCz6rgvM0fiCriqJA1AL5lNHnUi1xVirBqMcTaygryn4/M
TxvKdQLXpliMRgeQgtRWDetDKQ0cGSmMv2yK8gW0++YKGJTpFhgR4+l5mFLTfNJcRBwr1uobjMfg
MRug00WBbT13gAavMMHI24niyt9ERczQoECgdRX0/Jf41Aa33CpxyEBexvkFCsPJywboFbU03pQe
VvSFCgMfmruty8suBib+aCR+Ky4bTLrwKVO7b6HZZcbM8kCNk+vNgE2pUBcwYDfTCAJ4SppxZdSq
sQyF0X5jjtKHxFyROnGVkGHDllvTB90kPNsH9sTMXhpk7iSUsn70qIUjdoOQ2dKyjuLO3pkUlT85
yFUPttnqu0bIcKsPMdgId1wDephTM6qIoW+n69tYj8DDGMmtHQs/9vifGFcQnH2iJQeAZJLpBu+7
ictEasrrkEBaISMu63ek8yjLCZD5Gi2ZOyw76FyrKRSVtZ5MpbnX1NS66lxrWGuyFdqudd2quJCT
6z9NmSMeSmH5h1qOukNYljSUVdyUVgpqzmyqJa7J+KXr65D2tE6oF+1F7kHZsYsN+d52i5QQd8G9
bDOk87rd+AQ/EHF5AX8xcJZKUIZrEdnTfZUHZqRufdgEXqJBTZc1Rz5d9pxESJ0menbsQqw4Vbxx
Rt/3zCLTX8jehB45Ncp0cFORmgsZ9CLyyBl00icmTm3+GMwGBnXd5qY+KGucOW7TbPU2HtVmBxKP
1MwsTgn2eiW2rA54cthuLdqd64xgJR3A4TVm+349qD7WVTcn2ambMM35NjmiZrpMkqKPSYOEBm7y
4QJf50qOEbJxFrOmEYOZpQPNx3CGopDcglwRh4TPfGbpu6Ctr6zZFDz10wK+0bVZTRX9XbyrA4gh
0kM3uZ00j4oSEueI+wd7aLAJpgFQTTd+09QeNoWI/I3fjQ8q3j5oJvQNoU7Hl1WmqDtsuMlG+pW+
dzlqLAh7bNYNnx1UoEOEXzwtNr1TwANPx2mn4hXnAaX6I6SF77l0oPFrAcFOoVSWJi6uTZEjPSVc
3oh3TdS/1UWd7mvoOBcoidvVNGXIYaHagmog+qxsN+ZUcn8UUP+Zki+DSnGVRQmsGOd4+E4O4YsY
NAD3flHSRVZhFZo1eHSGooB32zG4xNBGl5KglS20zQcZKfAZikhbdLrlL8061m756+OL2Bqpvny+
9jt8Me079Ltx5eAR3QheNg+H+SohIGuO6ya4pqp2eW89VEZ6D9vmctL8rVu36gzDOUQ2xlC1cffk
H943Lji9ieh1Rx3XAaR0PJPh0unMx6aqts44XMW41KDftsOmLlM4G/7EEdE3n2yDjjcOwWalZek7
IYY1tu8eSgmO5IeISCwHn/DSlTgEARuzCUbOlTlzK+IMJwJHKG1BZ9W8g4iRr7OhzpfC7XrWVklT
gudhI+jNmqUSuq3n1OmPSXC4ge7v7nG2I5WtseMgDY2vQ1fGoOo4bvFWaHdBWN11OEDJHFxhss6v
B8eMX9N5N0taX1C5xI1yUZa6eR/plb0vyjk+TYvrTUkv85uowhewURD79eFXKDPNC0SDpDuqUrzG
88xJ8d19O0bGumFbv5N4oxcw0N1dEot7367v+k6qcAKEQ0q60osltAr5zL7SrvRO+N2iNGR8Hesg
OCqZyK3Kg9qoRdVeE3ga3hvD4F7Vg3o/EfgJ7gMHeKBDqHLbm3HINhgE4a/EpUAt19wTrs7uQvCl
36rxBjy9wZ9XmK+hGYEyDvk6VOh5Ew35ZywPaZ7YGz2b/Ic+6a9KpaqJCZTxo1DiRwtA8yJVutdm
cl/sgIyE1rJZx23J5CslpUHvN0xEd4Udb109Ji6boJtrXQuqbe/UP3Jcq2urnpq5vXcoEb+xgBMa
bVmYdhdW1ZPhphn3rVuSXhc+2Qm+d/2/2TuT3siRbEv/lYfeM8F5ALp7Qfogl7tcsyIUG0IxcZ6M
NDOSv74/RmXiVWahXnUBb9NAbwoZJckld5Jmds899zsAs01E4piVdu8b0Rc30mPiuF5SbWtpb4QP
4egcx6Kcn2YuHVwTRZebZTT8UqWZ9blmAGYnnIBHzXDT2A4UCfFqz1D7Ldbb6eCpwT4LojjiQfWw
cbBZ5Em11OGxnuV6yrvpBsHpVhVpdYTgWCRZhOGiIGeBzaxOVlJ0CZ0Fjwu4QLrfAChMG2jVCK/L
arqPebNBRgMx3JFiYCSLVqB1Si//igvPJUZWXuZiYE/Q9avlqpsW2kekVjbWMoqgfUzPgMCuQxE0
39Tc4kRePpdBVe8V78efCa9MkPSKs1rAKYvGOriwxO0kAz9znQEPwIdOh34n19w6e4WXHQgnXOJR
Zs572skefpsFQsAQsGL2YcXKpBqnfcgMNcJ7EJzwobYmPXlIzCNSoND27w+t7OXFhtebFLbd30TS
BOfvGK8E6W7bMxDwzo8I8/Su2qQZZbR1e29mvcIlvtRuVqDklPKpLY3wFI3VekvB9+rOZv+VdirE
hbSBhnUA2wMsw6kt+uuu20FUZp+192qKvjUGKal5UBC3qKen0WsfdGsYyVAxKLww+1uh2Wwx6QdG
UbtbomM+hSOKNaXYrW1Y097i7e1sON9fWF7dG20t6Ue5WmKvUdZPTALY+7JT+dEHERqHgBSSpnJ5
s6N6jzKKV/LtjTsGlKu3nrCeGN05/OljOdpJirrYy536owuD5TnQhh9XMnwn6LQnFbEJ3ihUSMZN
fRNAU14Setua8azNTedDR3Mcskxnd3uIuGBlTGQHwNUQiG0Z8edlYmz2Tfm9F9XXxTSCpyhq1Sdn
pKaOyDMFLkoALko5zLzeAtpdYMNI1l64cW+K+jyuaweElkTJdWyzO4sg3alKqwR4OsBOGXVPIbxp
hrDDXD4ymR3erIE/fDLW6IbBv/lFjSiT4IiiguTlqriQDvV9qMJvrM71YQDST7meyteitM5+60TH
PhLLztNGsU97nw0CHX+HuArVljG/lsDu0r624GMTnJbDpbRGGBfTuFwaV0c3urNmki+Gb3WGmRkk
WWE99L2ynlkgx3nvSAcolD/pvD66BLIdXAp7Nq/RaN8HMJPnDHDdoeYs+GZq4SzQseuQwTZ3cYBD
OdbXtvb8r4AiQBStG1cpzQdIqjUHBslnbmMkhRwVbmFH6jaQqwGA19y1jn2fUqigT+hWwDyEMb5r
OHkkOVFwWU5vwYKdfRZSB4eqUdkzfIxJWHcctJIGPLeI1pNv6+9d6vvHAQrrrpl6InoQXk9pC1Ri
nb2IGHTzyFW79UpCUKNC9bu668p4duUXNbkTwaa9BCuSOtAbujQW6cD+V3VkwLUgdNN+ivvQqm+c
CY90Lkp128JtTIVzLfPSeS1chsbq3g/PRd50Z1JBG3rQ0fOy5odaQSRAzHWPpvVV1jkHphK8cNmk
rxY1e1wP9i41XGcHrxqbBpHSIQN1t8Jf2n0w0Dxpue8aUlNipE8r6Yy2TwpX7UJ4fSwnAHcZA1Tx
ODCovVb5Fx0xTMEB/wCc0QBO07/OHbksePh7COnNmemaZYdZrwFcwNGwngxQKlnQsyfW3anr3KcI
G9yRbJBvdStfu34heMyHbNdQp9iTB9VWt8S49NOud4modnpP3BkC1qRYDfuNUT24BHXTvM4TEAaG
3dnqFuYcSwtKidMxygSDC2Bx2UGRAAXZDP186EbOdEWXFt8rYe0gxEGIItSP/Hg/Xkw8H/4cpq+B
VV+GXLpX4UZTIgey6z0bZHE+7q1y7ZLcqGwuqbqfCdug1yKbV+GWwAFcmR0Gt432Lg1qDt0hk61G
Wd8RhrY13avmEJnecPXD9Ks5CqwDjP4cc13Nj8MSGIdo9K2E1gqnHquP7s2+vLbzIq+22SVNB0dl
HUUV5665XG1SswycvBgKOycJlFJxEAX6EjrB9456g/SgdztcP7LePwbWKC+UucTlltVB1+spDSu1
Xw3jWOc/jXDAsuqP5sUay/5mqMQDs0UENOUsjxDiElDR5qHvKW+VLZyjM6mj3XlW7JTlmUFYNtDS
vDWr8BVuMP2OYv2YA/ktldnXrqu4fzrnUU53ZB+/dmqF1TW32RfDILhAQsQGzbwm6FcXEp0/o5Tt
RBR1x4rNMYb+RSgdwGtgAaZ1cd3+scQ1lBhjaSaThL0E1DEzr1XaEd2+Gg+S4UrCyZt5ZUsoU94u
O8EQm0afH7A9jCfBHfxlEfkPp9LcI6leiP61RxFrlwQs0KLNe92VuG6Kwmpwltq0tOfOqTngdSLY
2bloQSLYE3b8ecBt6FfHsjAykfQ2oQ1JV039u62tIpm1InXZ64dXLcP6BD1GnThVV6cIgtXRjVr3
0C9rdtam9A9M1b8sApcYPdH7KJTlQ1sYFim1ozyveeHfEvElbmxUy1tJqNQBrqJ4cVvCjUNhf1DD
l3dV61LgZ+b9umYqUWOXXZw5cBJp2d4dHhmyn1asYU5HHkgJZeWgAtc4TFEApp1wi9Rp26NqHXeX
zSR1NXBDICNNG4GCMLrWYVzUZSrA70tnbyPd3fvW5NNpWb6StBbFjR1A6a75xDjUAm7EUAAf4ITV
CkOfVler6ThWjHnAXhx9iUwT4i3NNJK/c0UwttdyDBLrTle8/Bhp5F2KLMgi3K4N0Vg2aRh0N5KO
SNJDTkLciXPjKWjaMqnrRh22Ts2e1RxKTuO1+5owkBIHFcVU+CRLwz1SCqO4OHP5rqoI5knqmtUd
WzW7kKZaIHE8OtNIDuMem9vOBtsJkaxJDEX50Vn2cA6W0SRvoi5uxgpEkBCgv0ALmuepGqbbsXN+
DitxeFENjZDawl6Lq8Xqvofq2TyUgsvYbdSaqCLKsq51YmjDiv2umHbVEBpn7ZYPhQ3vsOqau8wP
3rowGo+crwesF9z+4zwfWss8MuOoAJB41DKYuLYEKV4qlHZcFNOPtesf/W66W3qAamJJdyvRLqgM
G2PKaZMGenysp5y3B5/ed8bEzGdWZc9Mb2jYMjZW9R6HluVW86Qmcuscm3JijcRxx2iF+qqC8iux
PPiWh4d56uZTgRy+o4Q8s0S/0QVtD3A995Ra3MkW4/2TGjV0o8K8op7bx3DWyCgrm647wT7srael
NE5hKfer8qtkIKY5otBZ20+DayCbaK3DA0TVF9bOJxtKKu9ITfvqF6Et1EkmKAcnw6QbRiABisDO
Sgt9mzNGAYSn/dpOXfRYZgYXMvQYTyOq2p+d9TW03AeGSeg99JaNmG8eGA8JYEOKkg5uRz6PT14F
ka9B+dKk+Y/QGq7jap+r0P9wLBsU7MdkNXDFwp9i496bYbHsmQEAj9pEu6FsE6vsy906qJ8gxKqk
Nqov+WDk+8G1t7lhg8B44FT1GqKVrOCBd22LFpAT5h2zauFZKB9EzgKdjFL4c9IDe7qH128TGp/7
fTxnzMRoRVGuhkXwTezkvaqI7zL7Yd+Ocyt2+RTEevDPPUGCgmQKqM50TeaqlgdUnIwRLAm1abWC
gR16GeQFZxPT6GT+RTEtZnEq6iF9CFnVprgbLeEhroM2DCHgrv70Yrh+Mx6acIRUL4xKi8SxcqQ2
nxphYfmwZXEo3cga7JioEGK4ejQHUj7Mi6Sf+nWs5qCaiKONRhSL+JcI/d+t1x9/dFvfbvyf2wt/
43DBOpdP//vP/0RM/v33bu2+P/1j/6v19yh/iOXpxwg58A8devvO/9sv/t4s/FdKPHZYzA7/XIm/
/tD/cftDjD+WP7cff/3YHzHXzm+4kf0AqxcmiV/K+R/tx8D7jQksJswYXDa5g2lz/qHEW7/R6Amo
pD3mjwK6l//ZjAx/w0yIu4WvmO7mxf93lHh6An8W4vFeeYxNwwfBfhjA/P2LEG8PoDEdbuWbSJEK
lrTCmfZL1onqnKfKO89Mg6vnzAOY2JlFLk+qaKfHvCdU8VhxC1csyooqDD0fnmgqHeQSAaSwn6Fv
I2UVj1R6Jmsqs+FZNACFng19zSord3aUkOnLbLfeZ79VH7W1ALCqmxfcxN4zQKn1cRTRS9dj96yZ
T3PjjuANkm0sVEaQbOudpHOKxxQPF2INWMepn8zPUWWRoWMYhf3Utrq6HQVrV9eEBbsoP6h9GJEU
//O1mTtWLsOyntIV51LDAfXnCEvLpNXmQGRTzSpOmaKhF2Op7T8cRRW8aqZ5V5cxql8fVLUSM7e5
W7j+RWIYIz+tmRQ4eZVYwyMrIuMpJWjVlQ0uQe/nB0dPj3Cuie0tY7+JmuiTKtchS9o6NCFGTeud
34NvZeSD5oNJB2LSozgpg4Gt1QrxZ6EBLIexmCI80R2Wk3yKBDVCUcBd0+ApOQOEstnZfWa8S0lm
djiVNOl86VgXRigi86g9CwRwVXMKUZm0PosmhGRbzSavVjf5fB/2tfFzxYOSzA5MAjLI8u9GPc7X
nvLu+OvvG7e/ijubEeeS/z3Z7I9t/Ct5J/CDFqSrAOhL3jc03JBMmKLjQ/5FE25XsknjYCrsSxZa
ktgiOZGDdPHtNM9v0toidd0fJ+Ecci/gTOGsGzCypLOL9t2BrnW7kxLuRL5UqeRhKjJkfPR6/2D1
C+RybpUtbKXhXkCGuC0lYF1+OwX4OHrFnvwyYsTJlHoT0BGe814sn4c+Hy8h9fdLuarwwNlU+Luh
GZzbForqmZzh/BNOZAeCMj4ro+dih37J0aKavCJRCC1JuQIe9lYb745nRm5ceQMyB1q+v0mK6/va
6uVIYFh0rGvb+al9tE1okU3TxZazzjRqbRB7h6g0pxxKbcdrwQvrD35H7WtjK1Fc4ViJLigJE6zG
p5SgOZLidJU4XUXQ52Smd43fFLRnMh0emYyyDqLOHXLIQwbHwtno4opw7Ho3Y1cKsSGb4/PUuZ/J
D6NK8cxPNK0XYuzUAPivpHxf96qq75oMqHwyWj6T2OGKbB7YfSJBkN1mBJJzBmLSgONv3T2M/to8
jobjMx+6NA8Eq1i3MmtJhUQh2Tfsb5s4Mu1x26y3DHFWIExt7SS69pzXmaEj2NoLgkMq0LX1jAnB
HSseDLstVBLotDq0k5rJ0p22xMe0XBOpRwNJwBnvpBOV93NIbl5raO9h8jJkr1yBZjeD0SQOtqnT
EiB25EK+HeCv6dkMPqvVKO5Sy8q+LaIscZh0J7Fw6deeGGj43T4GdKtDVFpKxyctk5/5WIeIh94o
BcIieY7D88D+X+61svK9zBUNG5K019fZW8z9Wg45Uw+Ej61m370Zvrcc7SEgQN0hq402T9abxr5d
Vpr+sMg5A+ct0TqypcrTLBRWLGtt7pRPQKfGd/SYz+v4KeL9OyesDsQCAFrYKI5rRmhSSmPEWHy5
0qwPK1o8LbNZsTlImdCs66wkaHuRiNrOX/wgM9dkrjkm2YSOndVUViQFiSKPTbj7Rewwc5iISM3H
3MzahOn4j241h70oFvvUpUNw7RZpvFREsDexJK3iEOm5pCBuAfUlHLEELooKsbhV4Y48nfXR9hWr
0ujL9P3XyjJUU/ozmpvqtu429LUFbflvTxHZTd7zvLJGkeEbgqg0WVbVVlPGwcIOIzq/Pc6kDp36
llKRx0HbT5a3/SLCo+YdXVf+khpQ/Z02NRjfXBtRe2W3X67U8d2y6zoMkaNs1zuSi34fUf7vPgjd
Fd9EN3Y/pz8ffX4dZ/7zXPT/0HEJxsE2WvzPj0v0S7OiLf7kW/j9h/44LHm/2bSsMXYSbob1fzNC
/O7VCp3ffCyvzNyyPm8WBDzev5+WHNwOCIgW6Bdng3+Yf2fd8n/j1RgXZM8JAXb4/9ZpiVHTv5yW
8KpvHjFekr9i84Px9b+zIIbKZ0JvyaybMFxaDEWKSQhhRuQ3tstwKbSzn9sUUDNzGDFGpfzVlD3o
LNPpEA4zeXU6nq1IKAepPrXSPdGP4UOOu59eSlu/wIsi0A+j6WlIp5dUpTODFnL4MImxFCRD8gG/
jpg+3+wJrvuW4lHzYBjiu4cQeu7yLLoAUvU+WnOoebzt0ftwep9v2ubC3ya/M35QAsyvldM1848o
AMdV3gLe1de8C/aCliDonvJsllXPNq/S9kU7bjaVcWYgyskJYBhLVAcRAdTUFBPnrPZ9WGZU3+hj
Y1MM7o7JpPlqiZkQyCoPv9RVTdTmOKmQjwVU+4016+yC1i4T8j5puJm2w7QVBxvvYA0moMGx+uo2
a3vOdIGgGa7uzhNu9VmUY7v3rNTdGQEBhDXkmjfEx+WpQRPLcFhJgrv6pn9II1IkjnNK9p45K+N9
ItFuh/49v+bmmO8IxKbNP6xqCN76sVBTEvizEe1XsZK+NZepORzSCM0B8gGHjHs0uXU4GEA3XsQQ
uh8SvvwaQwPu392MiD48h9bLrEkmjW3OnsyjdpH1ElUeAZgLotRLVkwdBHOkgz4m2Y1wUdFN1nXE
1CyTYBp7OjYsZM0+9BQldJhHLaWzGIji1gCNzqC8yE/79Z/EnHBd6QwIPx5ky/fhFtzKbmepgku/
pWVybGyaxJua9K10w6pIPElm46RcTnh1nq0WUpMXvYX4hCWZbWn0xowgYEARKmBGkXCtF+ZheRtU
vsURTUKux3mCGuTkk/fRzwSSHN0pFEWMYr2eo3bh98NO6c52xskNG93KG/qVA0dt4ZZINWud30Lo
4w/Q1jBn+yAr+XQblfbvNePcKS1vyuidt3Cq34UzLoxdSCKDfU1VrdPDCBE/O029KoiD7Mrpe1l2
RlJUK/92UZ6LLdJD1Me6LKdhk88JvIvZNPgCPjtenpYh/x2uUwkHxYYmmQg98/+sQ8A26jMSPs85
l2UdkRF96uXENUBaUMnY5gM9Cp90cn4jFoVqPijDd066trg3B2Xz+ZY6S9+0qKZw669mwc7VtlqP
QgC9NpdlDAnOnSnRTdG/D+xyGFu8WdxkRem5j1kpo31FsHF3KpxCjPuUY7qTDDajnnHm1LytpQnD
S57W/icsFIvx9uuvZJBNZjf1QjMGCcDjj/WI/iYDwnasayToRsd1NTqYH3zNdaatMuB/0HQ+D129
XVLb3D4fkEHmeJ2WqDtH/tidF8qf8RotBTpkGGUjhVS3FseqM7ghomZLXdbAiOmVkW/lNqa1HIqh
r3+uq8cdWfrGdk/RI+vizDNC+KTkiXdnAnRmifegmpNNfwCPFdlkVqy+fjI1QSeKo/W7w50GHrqT
Fr6XvCXRL3LpaEM4h/bmhUvs2URHxaM9RoyREJ+cLNiSrr4ZpOcyWqI3Lqaf7yiAracyXyb6YmLs
3ydXjukhKO35mS6og+EzbA5Ea9mJqTLvURbT+K3c7GVxzabzVkf1/Bz6aFeBLbixbaGZksn4AC6+
6cL4apuKSnPtvHYksREQ0s6LWrq9fGRkFWDVD2iNRsG3AaupA+i6CzcxUBssDkiYpywr3ZPTbp/v
Mufpm0ADuPiSiEB+YQNO2PLcvasyO9sbE+OP9oBYswW497RYC+dIZiS0FsGO8dhaffvEjBEppBzT
YXmRl4nzpluDg6HF8sMNGuc2FVNxU6rQ+l57wfoWZnIOSJ0tsPcIv/jhDLN+kZ63cI4kIWMp6zTp
CuNVlIZg6Msdd4Q3YsOro7A4LhYSNRaomoCflkZHRLaDGTZocJwlfxRLhvWGeNvxHHo6oKddBgs5
VGvqvC9VOZ7JQ4ctjtyBPwye3x3+JY9Op8b3hPPG9hOiL4MLDIqr8EXzA+WE3J41RF2I52VYbttp
Dq+1Np6sBm7OHrAOYQJVqEbrUles5o+r6+QnZUbHCSMfTHA4iyOxindagneqDJk+tEqwmhCWgM7f
yyerJSQh01ZGYMe4ZkclC+fSVwQDv6bAyd/ok4rnWrsPOW6Hp8WuslhnI3oB+s8zTiZCi+Q8hfcD
EwQ3RVD3ezPLzc+ZrWeMyOHLmtn+J4lYe+xIEdlymdou4vnAXnSjmNDlwdc3+GJQCHv7YQS1hSDQ
596+NnPzwpm5htE+TObjmHeEUduY0GrmaWJOtwLXiGLQC9iG2Zq7PM31l7SfmxofpfTKg9lICXh+
qGuZGASg7pUzdEk4m9OL3VbhewG9eWQrpMMgS1fGDb2ak/Id7mrtlF9mtvezrqW8Trb5RYtwuOvH
dQGMr+fe55BPtBnVXrnDoGw/L6ScnJe5tB6x3U0/lTuLL0uUdcPHPJm1eix8kWbnSdCGyWowh/0g
PtugxR9zImMB61c0HEJrvqjJ4tg+cqQJfMoZgPT3QsA/H22mpuMlaH7Uk54vw1qUpKkt9mNZTOo9
LPx0lzGk+RD1kXc/S43lrGpx0ccMD/XXwEirOxMLGyHK0jQe3arzdoErceSRxBIr159v+7FpvxRy
chOv619T/M+3lSneiPxQ+7zkPqXz9W7Z2anU5XgxmNL8rHXmNDxzKMFWOlrMi+f5mWZ/du+EnbyT
wKhBqWCZC0iFy01Lsmp2/exedD65vEMSU+2cYREkfltObH7GFRXXPiKyXRpcafSdrE9p6QbbzFAT
C7tzk1ZPFVp6Xe8suvqsheRl5DO2kcyJUqag3cGPW58t/ABMBoQyRhPnMcxc/yGM8MR0gjZpLFrV
8X7yKalWAnWCSd2h9nnYabNX3xyscyuMYmc5W7pwix8gwuH9XODtoKHB8eNAykGxm+0tCKA3ZwPx
xmfmehnz/AGnmXOoHHN5MVEFz8vomJ+wp7BA+Vl3xwqk8NePZHJNTfToTKZiUEbm/NN2+7PTrMMT
ncAa/kA76r3sWqrRHE/DrXRL+cgwlLkTqX9CzgovXZUtr+ZYp5BnGvmWy/wzRtY0Yfw+5EABQ+NV
9dEQB+NMg3EYnVuom4wmmRmBCVEeHnzpcx0mUWo/JkAjWpMwkL44EKzj8SQ0U5X0szcc3AKTx7nO
I5orQVMfe+2GWFh446qfxXNadgEjWkNa7tkO9Q0GOJpsdVTFYUojZxYk9KRMS8aizN3dumTjGVuW
6xCrscjzLFwMlLY9Owd+Zr4LmjkPk4D15ns5SP9nWOeER5JhTRx2NNXf+iAYbiKmNPb1drTqoS8Q
jYMnmLmkpiNauvT3hTH0+7JVSFQylHd6a7akzNZuws7mYwzoqJDndF3JMnZe2d+qu6kllUoRXT/T
NZtQgcfK655kM2f+U40bY8X5FokYkYBjAemDXyvLNrND5LctD5DJWbDyreo+Y5NFwZ0vbTWO+0VW
WIXLMUwfR44BdzYhk6y8jOqhcioil1an5IzlRu9IkN3Tmuqyj5ssPwyVXC5QLrzr0BL2QAbFYOxk
58lbzAXTebYGhLS2IKTIm8aXXDe39JjOfbjOO+zJw30zduM35m7Mo5oGcWsxv3UUWfjGQU0fglHs
VCDcxxLoMPHfqqqqA02arL4d81VbB2LVVqiNLq1G8tNbLCSNjblYOlitZmZdcelGNg6xvm3q2CFQ
ENkwXS+VFEbzbVHz+EDO2HpPP00U+6wvPPk1nPoXGrotoXaikG5qH5mcdYxTigdhyJ3gqbPqTz1h
cfkZf1VAXk9rfkw66u9mZkviAjugPJEnnnKdy6XCclbm+JiYYzI/gbl/ioSORdWmD10/DodN8xFb
cGWvP6252yEdijALHjK7Hx7Y/U74LhvjX1E/t5mlv/Pz00Zw4A4zHrCBsdx/mNfPIi0XO+NcGwjh
nrRDJeoVuQ0lLhi/R8Iqjn+nHDz87ZX/A0v3AzPt0/i//of312FAoACAckAcOwG4ZfDDf67E61wt
ELoBArWNiC5TztGdrpj3URkT4V6E5XzLa8At10yFkq6n8J2UjDKGEps7YiprVj4e7D30D1fcN0JZ
1wYPTH8rbCt6U0jqaJ+0oGMGaVOObY0/fjcz04ko6N1pfbZ9A+LnQFTTTcG4zDteR++j85Senkcr
8sbDOlkWjktCDB33CyZ5/HBpOFOwZanncNbPqEUqVoyXJnD6d10v4/etBfszXFX7zMg9J/ppGPl+
KFj9u4ndekYtnwNjWztNCizLSMlYG+WIZEzhcAzp2dwsfKO4d7seMIbILX/ej0C73n/Vwo0/WP9i
8HxTO/580Rlec1FqQni7iDN/QSTh5LFT/Cvdjbds9bJXlNQG0qop1/7rq/3X+X1QckRJ+C7HAOZa
7L/SIEJBBTcQ23JT5zWXuA+bZj+1A9eHZ49sITJEKZe6mSJkZZd9/3d/+zbWTBRC6MJMiv46r9cb
iwVrYe5orPT2i691uCuGYuH8WIubbjb4rf4UUAQYDIz2f2ur/lOorWX9w4cMXtbexl6tgKmcv753
BkSMlLjfjhCxnlfHKSrdu6Aa7Je2HCmbQZzy5pW7MHEBIg7mEb4WCr82C+qbjAiAl1+fxv+XN/9V
N9hlVOnvbpx/GES9r+qPvGv+JG/af/uh3+XNyP2NRcsCcQsKZusG80D9MYpqEgsOjDPw6JnZ3OV8
6Q95M9i+AocMXpvNMvjHVCqCqLVNQjOwSkPYY1rrj1b47+vnfzWSxTnoz/cZqikRIzZQVf4ClvG/
grOEqsJ29q3h1p2MeedgT50oMWAhTeGjl7coFF7EwGU8sU96+0r4EvPy5DFrxKwr0gPPQb/id2kI
GSXJ2XDEi6QAOYe438uHyW/FF/oLwTvBre1tbmWM9ejS3kVGBXfcLIrm1p5p8fhVpHaTKls0wsFg
MDXvuzu1yH49NouFFYcx+WzNbbzzDA1F76pYMN2G5hZ+Ng2LzyjRLMOHhfG2XdBxmC63ftHe8VXb
JqyrYfGhJiP/LAURUjed4CB56EekyMvkmfmUHYy6Md2twVXkM6x0Emj1FeQoCIBDiKraX+lW8Hbz
eRQkabRL6aY30+hTku2xCppGQ88QFHcdD3aKQWpXyaBJr6G9ppKAxJrPc4iLpZEa0zx8Vr2TSgVW
YuWpZX7T1M963Vd54WnGnNrRW3G5lx2O40Ziv1xo47bIOm1oo1Ggy7nIjsAWBsAGXtm7a1L5ROT1
CZ0lOw84hZayW8vva4oS5ZFM2WSLR9O3K9w4sBEaSLiaU3Gl72ycTPy5DyYJhfHKoQ+ri8tAyZi3
J9IL1DHDp/1cGb6kOTQya6OsVj9aNbKtH/XLR9CX1Z6SkZq1WnIarhxFVNhUF6oJdIvRbbCeTvJY
tWqY4qHtfE6utTyFak4CiWm2aTgTIuFk97S+sdTn9byDslftgKc7aEsZKyATZY+i0c2ntDUm+O0p
TrLVUP09WaqvmLiyRycbxgfsWsFj3VfqnUnfeZdFFnbbPp8fuR+6w6K64o1mdvpQ293yqcLMYCda
MjOSBna6wzgVXKOoSt/yfnZu5tw37o0ZiSJGeY8w8AnnkqKpMyhIfvjOCkjffOs3x2mASPc6+Fb7
PC4MhsSYmGCreSUOuKRoRDAngLHWUytoU8QR5lkM5O100jMWIF1DMSTuyjlHa8B6bvWefsHJw9R0
2DMht5OVqH9a2oWqzGCxN7Pdte0eRxOhh1hLHkSxBiehvZdyCCjvJCWGixXxYi09IYtlsdYtjVWp
7iXY0rM1s525biTpoTPcQJtxFI957bdvAh/TUeHO+6rt/JNF1nIy1WF4y5VGIOpxcZMpChR/qedH
Nv/8FgekeMnoYX+WDtLz1ge0v5WdMM/G2qIDDYMDq7OeowPZIT9URBym5dFJzImu5goG5TPRkPKz
6Zf1pwVR95Ojp8JLvCGsPg1GG2FP5AnzjQnQHCi3PWbb6VD0/ll3+MYwdtTHErP6fQtu41bP+Bgp
MipqCX7WuLdoqmNKJyYy9nyzeGjTcr6dDUq3pMsqh7sYKS73wrmOi8kgKtQYyJLXsk90Shucz2WK
gwBIU2aYuP9GjQ2GGA1wK/abGxjO/WSI12IVz2VvBN+ReTAom5Eiqt3T9JAYyV/LF0bT3XND4NfF
nFxG1cox3QVFdorcMSD/VAw8GnJ8Jly9ptdhdt98aWKK1Gv34NDN+DroTgyxxbA4Iqzuzxmx8a9Z
zjSPP9AAjXUzYNJbo+zOtS35PmGla4n3TFJOmMlaWRay/IyiUvTZxwgk/EfNBE0yquFiSyYTPV/P
u1xJ57Odp8WNAwwNw5nWywUsMaEROP84jU62wRPn5oyGD7NxEB1naaxvYfeIurfNu0xWtEcQs65q
LDgHMq9qYu1tdDnf2Pk0P3XaRQyvMu0gxabh10o3yKKykHQ3wlpH+zTNlyfXSKnuVet9YEraZOn/
w955LFeuXNv2V94P4ARcwnQ3gO3ITV9kkR0ETREemfDm6+9ASUdX0n1696mvlk5EqchdJMzKueYc
EzfAbukNnnODDmAgISKM7dBLiRpOtn75vWlAmuxu3ITMH9XQ1oR6IbCEdll6wvkzZjtqpLxrzTDl
DeoDJotJyKDXZ6B4Xv1gTM6GEohZfqUdrqU87vDvKHTExp6vtX5zjnjK+7RlK76lZn9lqjGvDXfs
OFM3tE+Wfh41SKbc5FpxmTjCX3yrKK6B6Dr5Ll8/U91sdo2OLM4Y/0Pq7SN2Pj3wDMA0NaoFHgon
3WfQSJF/Vv++MVoZaY6ZUiSJz+aYaARVqD7F55nFYVu3xkvWCPuQJ0Lfc79/5lC7HxoTAkCKx/8p
cfETGGmrzlNeVBHVlKK8CInQKboauafWkyNYKjJ/TkVg0TYMec+VW4W17k932SLbr2bucHiayigZ
e1A8gOvYZz7hEpqTAicplFCsGER1V8UaoRGTXlKj7pHVO5o2se1m11qLEIdEIA/9MNOujVb6arZU
0pWeRBJyi7e+Mz7yrXZj5fV4TUAxGXZON6V3dMbRn97JIpyr1ATvM3ffBs3z0UCT6mMOfjoa7Yma
3A2GZntk4axWix/pYei2jUB/oCS54VOAoKRm16KXb/W3fC1sJDZrqXaahqs2I+gjalKoul2+IYQP
+wTbxBeBZSMihMbv1fPeUq/81RZZd7I0Xve6C+68EfxXLFx6xYVwjmPW6yednWI4ZrhUzT4zrlel
5Z8UAgmenb87fGsNLwsQ4LwvrTP2hGwPhaMhKJ2QIkL6OVq2pJh5ZvKCOykOhZmOV1klMQOXs9qI
upoW6sB8MCajSVoUSX/2YsrIupZP2ZCQ9qFL8jgh8xIlvqz2pI61XRU7XfnmXhris9HV/TBQawMN
NA+oOj/wiNYI2Gs/jYyEAqWZGVULaB9OqTtRocsbV7X37haz6prDOlU0IVYFUNq0fvC0HmMVvIw9
HBMigDggd05Wc1ymObhby2Qf2+XFqjTtwe/m6VA6g3+0lzxB9Knu8cfcYQtN931FCG5lYxc45YJR
cDCQpIvywB5Ogv5UNV2O0sMBOxiHekSGSjTXutXwpO94trtPvW1m9JrEMoDn+IsOaRxYSw5aqSKF
b2ZK8CIrSFPU1gA02/A/s2ppIlfj8iOPcnTAsNw7GtEFv8cDPIrBCAjRDKcZSeGY14m2S7LVO1f9
cg9k/M2O3R//OUv99uf+b2cpHB4ccP61VeRG0v/7f8L34p8xF3/5i3+ep3B3cChi1YMjiJajja/5
t/MU1B+Gcq68jRUF7+Jv5ynb5zwFe5E/1s3N/Yra8NczlS3+2HAUHIR0E50BU+6/c6ayf3MF/1sg
gQdGgYRLf9qGkPbs/0GYtXlvdM7smterLuxkPVAuuvRxKE0dHl53oezYj1RFSmI3esyJO+gc66tm
lqSRzMw4dqPSruHU0IvcaNUe2pwMXLl2F5nUx7S1hrPXTCycS9+5kkOtPTZ1pyg6TbSrPvOMnbIr
53H01Pwjp+i53g2Epg+GauSu6vImcDqmS76esTebBqCGP8YsSBtqivjcLJhEcuQQdHGsqj3j2cNH
1cT309rczp0MXX6OO7tSxrHpMEaCJSwCt3TOhh2HMdJvmCbN1yAMzjc5VrJqbPOgterlErdJAkUB
Vs6of6Yafpim7Cibpwhjv+jrehCSPGVNOTl0n/rFX8Y86tTmcCxpB5/bW+ZtO6LEu39vzd7aly4P
dd5GNOJVDt+/MsjQLxhR+trzjwu2kAdS/DKsGIOOqjCxzcol3k0EI49YW27bxdeDhkhtxH4bwx3w
vZ2tU8eQ6sIKk0wTzFcDLY2y7M5F5l5Sw8ejY1UPvl5NEWUkB78ajsoGoRPTerpjm94iuiY6kQ/9
oBHtDEiNPIt+xGHXb/8IVfRhP1hxWC5DErRCc6LSGz6qzg+tea7OihXLlcJqB/uDZshto0tlzV6s
FLZyUiVXKVwgGbx8fPLy/SKZJQqTeDV1vc9wFuUOiq6IOsmz2RoIsVDjSbaYpuyTiZvxycWQekIZ
HEPXBYbbzYbYm6inYTfrNr3XpNOFlxzmgfr1BtNX5Bv5Gwl++6ohAIRFidif4AU7dCjPVpkcUmtw
t65osL6lFhV58yQ759mbV07fExus0bH3Wk3ZmaGv6cFV1fsq8jdKTphh0LborZ+2Yu9cOzem/8te
tRwJwBch1wSw8HnnTFwSXpsA0c9pMU/wKprAURgme2AkjLd2V+o0rItTY+bG22KvRlC03dWsFR/r
Ys/g8TyWIlm+HEWdVMHKvLTTSq4FXoZN6CbKPqYr/eN2uswBIIwmLIz2p9b1FRsTqnPZ4BALkUtz
MDx+g9Ly7b2DNXwPJOEH57nkQgF2tbe8j8Tv9DN1TA0CvKM9QRzEVcV4hzGqzLKHCpklqDu8rnmR
LgeV+e2TXpMOg65YPKykNMKuWy/Yn8u9lxdThCna2a8F1kkCwG5UU+m5YxTX79iqkvEHvxkZnZcG
QD9M4idWvsMh7JwMkzL6LPHGo8nashcjHixNH0LNTNWPQVj8FOkfDE07dwMH9Z5N/O+FKeV6ncj1
H2B19F2vGZywsI4gBSk38IfV2LHFrZEBrOUuVoN+NvpuEjvfcVIQ3UBjofQA35h7uDXE0Qp8rszb
fNTh2tWIAPiOdl1Ljmzksm40u/jAXZMGeb1l9RoXspU3aqG78vNUayeObloSiLP0bxRswKJMRmc1
riZqQP9I/OdEdaRz9lYXp08rHpw4b6IJrx2hNKKz61TSPG5zcDcb/3Poy4dsme9iY7grOXbjc82M
w5Jpv2iuWfZlu161vYuFbzvo03jHoWDZ1XZdwwDRWvK5nQqXeET4oUEQi1723siE+KO3PnbSnI/u
iPRaFq62m7yhDwzdW2hYlibjesMllTjtZTHd/VCZ735jQcrI8KiOVSceYzNNgsrF1kLmj1rH/DDb
za+xw17orktMuC+3DnppGOfYK1lWleYY0V7XcSoqQJL5lXdM2ePL0nyj7OSasyF0FTE/e1PnAoVx
+qCEb3wCOFA/Ucr9UsJ0C9nF/XLSaQrGOOuDKSmfODleuXbf3ijPPGfU0e6ElOUFdW8HzfCuTOM6
jC3Wk3HTfLctye4M9Qlm3SAPNgeTkJU85yD4ONdbnScEmpbRjfPrscyRo630zQeJ+bTYy5G9mnG1
OgDdRzoj9r1XjuHs8R3rdX1qMLrfdehxucFLaNZiCoAnn/sZyXDfYlZhDBWPqmDL4/RNdrU03Slp
GyTw0WJg64nllSmvFwwAzitMyp9TPAxHdyGeO5gcSKmi3w9mPx3mmmMsQAYRsI/0b/tyvNMTGtwb
Nh588Omimi4OeoHdvYofJPljCHzZfm4yfJ8OEVoj1V6gbiBxaPOXlZE0trBMoGitLc+arI3ItzhU
e0PKIR0+gd3lKTd5miBo6VU7D1vfIVstsU/cySJxpywqBBUap5u/TGMmTqvmPS19d9UVrEGVlnzT
mOyey7qM2dtTSmgrx9jTe+1FBmass6cYwyWWMNaEMt5jo5Ehud3Vqj9Kp6v7H9Q+4K7kmtUa8PAz
lAFbISI2npye+3isoGPkjdPlaJdcfZVHbr/1QbC4qVlsNxkRXdFZx8aUnLQoWiGx8cMaptoiNbhg
x/KSSHSSpzeg91VNKC+1GYsHy8b7375KUBxrfab/tHP9IJfwmgXaZplpaUkyv13b9vKf8fr/a7y2
TYsc178er29pEvmHyNpf/sJfx2pP/0Ns9U1Mx65gW8kU/OdY7dl/eIaLEEFNyZ8wzf/OrGHNpm8A
jtRWOyBYlvy5qvD+oAhSp+mU3R1/nd3Cv7Gq+B/0dGzJdFkJgT0bh/jvVcnfm7Bx0yVjWgtsGvBP
4tDM1+IhLVV8FrY9BkhzRCSsfN0zQa17HEvx2SOU8MqLef4hag/fLgrci47Zid4Oshh/95P8v2ym
/3lXyafbytxYSbPmodTrnxbTPnGY2Jh8+5SPtnyn7H6+azgzbywqHJcN4MSDr3SmCSXJtP2/vzfN
zP+4xdmof4T57O1UBArc3lzy//CzSXmMINE3pziJf1ZNTBR9GjL/UvikJkJHCfeaXWMNVW5x3KvZ
9oHK5W32Nq/0FbkDkIlQrYt1TkqYLYUzlNB72qGI2kY6lPt6aqHDlDByPFX9taEstWdWBo4C2ANu
Z8Vz2h676jY1F50qJoPHhO41DYYK0o7hMKzIZbCMtWZn9Q4zde6Yr4mHyUHiSMKA6+EW7ew1amU5
PJCFqfdysWvC6r2F0pM0pMgDP07zwMrszVvUUjZbuE8DEnoZ2GvDO9h1VH3T2viMtVSbNrO1NR4X
DW9Qoa0sEtYelXB1pxGSXszwodhtBZU5Lz/r3KsEPd6+cS2mnKGvXfoXej6JDWY6RrudbqTzuOMX
4BxJGi17DILOYfYRCDXbRCPVHXOrxNPye50qYSPMgW8CNtCdEPCZ3oIUw/Q3DVab7UdrxtOacSs9
zJSiEnpqGqT91U77J2OQKUlXdxpOvueX5JTNun+YM0TPwLCmDr3QMfR9ZRSAibHiFYwTwlEGwcZk
3QASrc5gkmTmBDkDiT9vV3AiikT+kTnQ1GClOKAXhPhJG7sXpcKp74q6nfdd0pjtboAryzwFAXGX
6LOx13P4XW1PqmopTe2wml7y1dAIsC/0DHfYOIbcqT6IFrd6WM1lJIgph/y85h5ubtG776nbqyNs
tzXyS9Ufl6yVTJRmn5DDzs3FCXjlzwzynF4PmLuMq1jz5jMdSfGzBcvr6E0pL6HSFekve9LHWwPM
jdhlNYZAIq0bsGJt6OUVGSg+H2oWrKRxZWfkuACqNr3qMU203Lohtw9siCQhoNNHuE/ZjIfbrfHe
xlZMAjOf49pg3dIXX3WOEg71uc1xSsvpqyhGHMnU2lWEkFStRv3SNX7LLjGDO38EKWSbt13Xxud1
WK1TqVv5+BMMNjYYNgXyHZBfPwDJGtg7uEaj9Z91POREJHy6YAKHGF4W9eAXtEjG3sK+06A5vEPJ
NKJh1NbscbHkshyxcCHca/Hmapd1WyVhO6SJeoPuRd83JCoimCQU663ypdCPxEpTXgV9fd2mhClY
s1ryvZO43inzKbnUZ12elqIrHthZbw/DlH8/K5j6Nqcx+cYcZAMZwPT5bu32b1tSkrltvBpT1JAI
ZhYe7e6Fvr/cxtk08uk5+KzHRpJazSQBiS4W8nUaTb+DcjeC0UsnbuSIQN5mHNTn4YPmsEEHc9QK
/caPN6+6ombkve1Kjn9KK8mVbY9yVAB+TtgAzQj3H89RbD7jzZyZK5s8S8tkQDUzaE1iH3AW1pA3
gbG8i2FodXVmA6DzP0XibyJGuRhMyPAl1mn8WSdAkrDNa6J+H5a+4tJpVyx67ercNBguxhALqNT2
09BD0bRZcR8azyxvlzodOZbKDDpNZ+QzRvLExHgjubEyxvTbllatKqgTB7Mp3MnxNEuXxKqOabe6
rtCSacHmE3DtVso+1QaHceCNLWQIBsJ4CGu2y2/aSGiU3V1b+EGZwAkKpecs+m5IF4++pMadXtnC
yJvUWfwqJJEqdzFmkhNGPDMqpk5+dEb/gzCzcxrpzxFbKHS6H5wS26nGVm08eKnX2DvDy6oRaAvK
jy3yeG+w/b6k1ojhTNOW+jplnn8yC8hgjIKD+BRjzWJjhD2wl1MRsWHX1qA0xHxtY0S/itMxBTiw
tpuHiZPd3HhKRB5eyCtLK/uTD0HY3XEBkR/kPUMow/KX0PZZXeyMpnLNwBEd+MuBuBA++Z4l+6Ge
rIWn3+jkbchznE1GIuw9hoGE2JHV/YX+/h+Py/+iy1JRZOMw+deD49Ov+b37+8nxr3/jT0HW+oNw
81YP5BPWc39zC/4myDp/oIRiu9xS71u472+CrOUAF3b4I1JoNl4nH0bBXydHU/zhWWT7cF7R3PJb
xv13JkfmzX+cjwxW4bjIfLwN0Hcsvtc/zkd6j5WhkVI/TbzqXkYNf3VXLp8ehmZoKRpraQ39cKbu
/cGl+73rFM/xMW9o9kRe1dsOPCWJdTA668WWg3ZaYsuJD6PM07uhbrT3wXUlMofUm6PtxRwnGROT
7q52xWLd23ZWmNQZ1aXhnoDneeYNWWhd/uiAhA3wlopVWgfkQaUurP11Nw906NszR2B/7CvCcTEg
gT2wId3Fgjq1bfOj9OoeO4CLH9WArTY75m/nSR+5qW53+7S0TXXuIQhCL8nx/uvA88xl8aOsgt93
duXCJhtfMl1C1KlKVlY2scMDtIhFnIZMAqqBt5sBZYkXTRvGneFu/V2pFPIdv5/3lVA854Yk3+eO
fDCcoNEJvM7NdDK8OObCno/QQZaS5hU+u3VTw/z0Ks6JQgVTz4tnPzJigMWSTCNQq/JjleDhm+us
B54GlPiYa7OHsOOJ12UU9s6zkvSYddljsnW+7OYhv+DuB9NnTs+5xG2S4yzaGZWPfj0lDDMNtuKX
bM6mJFrG7OR680Xa7VWK6eOlS6oaqaq7s/BeozuPPkpC4nz2c4yrdphe11x0EMX8oJitUzIXz/OI
lL6g05w9mCoJUklkxcXwuHpDh4KhgajhR6pZpE7IH0yHzk2xDpn1AfPVw7hmz05pfssy66/WDoCW
XyQ3K89yDD79q6y6czXK+lj0vK/dzApnALK7jobVK6V0Ev3NepcmQAMKs3hWZLjgB2oyIuD1iwWc
AwFgje8mH3cNpx1t5w/M5R1Kc4Ed+2CPtrGb1/HWJM4egi6bA5rTGJwnHtjxULYXr5/MyMXtecI7
le3rma6fQQPSt3aN98GqfjxUo8g+vLTBRtEuS6QaoT0kiqhPnSe/GKTkrdD6R9Fn82NdLeVBV7xV
60xlx7rA9zJkurNjmBHQHAT0BqylJ54L6b5tTX+fVIIMRqr5h9GZfklRVCesvTLEmQNsIRmIu8Vz
9iFZlwYj6OUoSdjrIsR3ZLrJY6ByQJFdQUgKfSxpWoFV5pnzkyFgRrZl8ayV8Qn1lz6iTtE412sv
gvaVnVXM+TltBOOOsrPvDYjyNqxukBs9Qu1EnRxuCdTwYdGLazTc4cpxeu54hBwaOhGsvyUON+wk
nmcIFFhPZzTLIZIGSzVrR7PQh4fFGCf3sbQLdcdiCioU5QrZprY5e0tmXhS7nDQCoxzyp478AQYF
g1ASyQvzXA+ABFmD93w3LiyMM/HUfw5lQ2IuHse7fCqMYBy5LBJ/Y1l687x8QZ7W9Shx7eXM9FIf
0byWCVcDl9a8cQL0OWj4tNvZa+q/jaaZsl0CZWAPA3hIv5e887nXJp92UFtvFCUnnuheO8HVYsLC
I/JvjJV+ldZ+dcAmp/AeaORXTLarTTGd3CWHgEdy6T2fAVhIPWE7a1EfYakVk6pqrAhvS3mg+QGs
t7f+nNEknt1MzTdlrr1zS73A89J3dVlIVjP9udeg4tJlXYQEYnM4D9kXrVRtmJkqe67anOmB8212
MduFcAydR1a4sg26awAxYpMpWPPi7r1WdinPho+z0bXGazJf6sG2fO2xwIzzblYiC5PCb4K18uHY
DEnKbYyjyYxiWc97MEv6xYkXyd6n78Kk7/sboLsy4utwVtX05dBudy3DFZ3XZND2MWnPCPMyaw8E
RoyEWZQtHSFBPTV38bZ3psfGg0DpgLizllcSv+Joj5X/2ZrdvQstbdp1BUdYy+t/Or+32zrMCJCg
J5t+L+yFIKt3vaH671jadkSPnXa1cIbbe9s+vdZXVoxyZrBNvG0tb/A88JabDKvD7arp42XJfGg2
C/VBWc1ife5ybi3XHCK262x2fCjw+mR6gZ/nw04Z7WEBvMczuL/4A0+t1UInx1fKldjP9akvbNrB
JoA0iTE9DB5ifUHWOJKbGYF/m09383zQlsY/tfpI2tCYdY7sPtmJzdigc04CnofZgcprGFm/HRC+
Z3ZPmEjZjnnFQn1F6Ydd35x8jVBOq6nvuXF/VJkro9XHxaF3il3EQqJHg4EbpQAV96Th5rNWNF8b
FKLs4wEHHPGPdRJNUJpufWsymWB34hdb60u+nzZTx7rZOwC9+rtGIVFgICVTk0AtIcy8QKpDJzWJ
g96KxnlbN8NIvVlH0qJ/o4WpuBKKBJABJgDMH2M8vB/jmmugg7qM82Qqim8mcX8/q/UN3zbHt98e
lRxq14U2j9hEHdnQdH7ywZZ1YivVt3dxYcZButlciCGNvNzZ+jl6wjFAfBN3+mX3WbkvBQPDONsv
FadD0H9d81x6fKm1xdCpsOF8t4MN9rrLMVdu/Hp389xIUeb3vinVSf/txqFFcz9h0hmqWA95mLJU
RPZ98RYIn4DkHslj4dJMZvSF2eO57mTlBzqFiZaCF2hg9bzPR3cJcGrU+y5fq2vTAGTfLytNC9by
0aWAIkeczbuJwPtuSouCFWDjPXe6ud4VFts23qbbLjJ1QVfyA1N8/LEv8ldu+6K/9FPtPTUuiLSJ
yNkjCtTJKWfIfKWf3A8I2Heij/NXtmGPwnEm0jzJjW3K7mhBZkBqT3OFXA3ncpdmqf3DF8UUzIID
3NJ7kU2tmMla2CV5SHoJe93m9MqcEYUrkeaXqOcacDC/580kJW9HAzS8Tgnf0Z2F9zYVnf7KAfcz
V3F/u+qWlkcbjPKYq966FZUzRoDrgNOjnpFPYz9MMnbcEIlCcEXo1UPj+eJhIp6tBzw1NUYMU5mB
YNH53bXUeGw3Klm21dV1ajJQOg5KGYJbpkZNOLadvwJYQKAMl8Sicm/ZUAP6NW12+c8Ob8RHnTTn
ckqJDeZwI4Imsb5YEojH2snMT0yR2ItX2yHHRk5mPqnfDsSMrk8KfcQyf+qbV1H9di1u/sWYh+dl
TLXy4NfOHQ7vq5jzrhuOvA7mo6GtOZezM7pfceKCoTc799bvRfbC2t6+GEMmQmy9lMRmlgqUVMAK
W9J2kewt+dBadpsFCz+Km7mAswz6R2K27QkshmvrsaIldYX/c3OCJkab7+PNIYoMbUaKz3XoW0c7
kPmJq0PDDvaFp1nxwitu+FkCAXos8j4+6rmbnXQxMfHGcOubeiTrTF1AzGKDVpznxGR3fEVfJQrT
mrZnH5OGJNbJ6VdlpX8GdQCiuZqNAjxtrUJM2NB/dEy1PWULL5B6hy8CWePR66QPuz7vb+0kbX9I
SwDOcDuwBqHVOCEgTcy/TFfrM4nNivSZwHOKvZYnbMA5afDD1VcWDgUqCsaIDpC+uPI9mzyMt7mP
p9hbnZ9JsTmTR2/mzeoNts+NSJUR0oaDKmoXtnPjWEX6OroTXgLpDo8l+BIjxOqtXcp6zl5jeJ77
NvYqO6zWuTzhU9ZD9LwEtrNdaB5nbkzYejzH9yP/1+Nc8XhtK/8RVXiLnjTDR73ZubXUzfdOD3C1
/W34/u397quxejJS3LWW7poHAvnFNVWBzX6pwGTKpCkDpa0lSINWif202cxLW7RtKFY49fmYFdGY
GyCr6hVCFJDS4+DOyR1Z13h58Ny8lbdzktKQQbO13kC49NhXMCwQrfbBMeyGgVxs98W4mXnkYQu3
mexH2ScUZfAYW6CQt90x99PK3005SuJVOdvQH7rcoIVDAXm0upTn6AyfmdHJsY596ogXEw2FCosp
Ue6xLbgXP8gTxaGuURB4nY1jRkZ20ds8Qj6dQsccRqotNHfi6dO3kuyzpo4D0vPD3PScBdAID6sA
aDD2C66IqVWnlmsyHHoruyZslgWxObjfVSvtT72GeIYAh2R7mCv11BV+nL3Si0YLMMrgped+3HmQ
zEXodJ73Cx5bcnSGihHc6FMY8FnrPq/5pEeZw9M58jvWzIAW1nedwfpqWgCUlpyPpav0g+TLnlez
6bdqaUXNs109TGALzivA+8CsbBWK1ECRNtLKipIC/zQteUwHzabOFSwE4H1SVGI3VUhWxv7RMUVG
Pc0MMHSMnMiksQ3nuLBns+2joXRPmqrHUHJwf+iTzN+3hW6+C3u2j1XRql1c4I0uN6sLBSjpIUvI
/bdSeNdWVjn8ert0+iDEOh5wSt9ac+p/6TW2UD4JgRHdRG80l2NjlFg+hiG5JkfpzTvDt6eI66bZ
E/UVUbOwqqm5KDGZ5FkaTXGVImbzGo+xmLx1zPQ76VPAqmWYKjQqIMhqO3hMWDyBGde1Be3SsvZy
azevfVe77a11eVBTynq4KC9UMNQoWrXVMoFrZVQu9Jso5diXOM4yHrQNhH+Jvl90PPgHoqkLSbiA
pQfu3qIfeelMyz1bb/9mnBMUuTpzjoWTiYjeNB6YnZTnTDfuPA+dr+u6WYIcwAtOZyVOcXwEDHaN
d0PTCizvSi+g5cYAvUvfeiU8QaP8tEURqyytXjXVveLoh4Y9egdbzLjApBq/9JkXK9D99bRUSNEG
B09odaIfdlCnt0yIhfrgJqyg1vIdulMajfy2dmY9/1Qeh4jEC5e1QXcvf3Y5DOfSHHQZDX2NvD9b
lD957LbLzI/PeQbVqCC+QVhYd8AVLHDDtHrOy6hFHB+IvDXXGK9rrpbOPRh64cI4s7PrMkmKO/QH
XQ8Hm4xQNLKGu+l65u1cH82w2eSf2evUicRxCeoRoEeSe/qvqeaIlgMbPELQhRynNaAHenbYhWo/
+3Tuz26FOqyziYJJPIRpuqiTpxyaeEyN+gTsBfeA2yneyZoPzmuMYksNo91e8+pEL8RIg97YLS+4
4tkhjdPFsqD3MEo9keXeCpJ69yp1rClo5pXBUaZs39YG9X3Q2rAehzeAr5fJWKwdrIJnmiuLgN0j
pGun9YJJWN5LOhsUJYD6DDHsUzM6xOIJNLLAvVGYV/WSXlMqQ4jV7TDMpY+tY3xbPEnh+DEd1Yli
gyLNVys1ypM11vZXh70+1JPWQqKvnmeWxd9KVdqKncJzCEwQXQi0WYF5XJ3qwVt6naKtJDfCXnnx
26gPxbibxxFevL9MDw3OPBgjBOaRnfpp2ovOXjKG/8rgjDPjhobu90BYWADpt4SkQY+ACsnrdisW
WrgHHL3AokgYfVozdmlLEm+wY+VeilyoW8waiARGAQDRpIMBArRJGiYavZI2o0FPFV0rjnfiP/gj
qvu+zcR8sHPJw8PL0jPb2uK8CF6uLN8+40INzaHQiiSaHWohXDfHmlXO5zVzqYXQjeeWVxJqeE9K
wdy0QFUnweJjkHMNZ9zuCaY8KpAPpmASTjqTR4Izt+N0pDT56I7NG56i88wFH5SZ0k9Fol1iv2PW
KUUT4fY/K4Nc3mQVbuQWTnlWAvkPCzZpY0Z9LO0gu2O7uW6T8d7PyS1XGVd8TIkMxJb7xsZWjTDj
nmqbrIqr0RjG2QUBca2028m0aW61obXEGt4iGDFBUlrU0eoqiTJJY8+cczhrxdCd6j6hi0eCh6FD
40tNsX8/gOo75jG+9FQub0VioJz1i7V3oZft8t76iEFcPU6e2DAWBF8C0mnTL9G54yPPPjzkjmA/
BrHw3DaIUbqRA9fQ7EvZYlkJLRCnUasXxRHywMXuyy6IV8um+yeb/AGslFFRNqWnxZldYGD4q9wX
dD+9d4aUr/hzLcx82rp+Yq6n5hJ2rfYunaq9dfVSO+a88FqiVe58JF/fXrsFRyS6xPM0ZI13bjU7
iaxqgbwel9xaCR5GnJ3erZys+LL26fCpZc530pK3gt6vdTgZPf9+nelAEZk7QT3J9OmHN4vhzgT8
sd5Q5iXVbnIreUAFrcjS9JbaUjxwTOmockOnyOZQmRnbvGxdFJknM+W8EGs3BuuyMRC8DI4URT4t
ifjBhCAemziRLMmX/sh9sERO24GR9L3nycOgw57bfEz0UgVdat16Rhe/V3OtgaeNvcBwTXOrUagK
qOgmQ801yN2tXGpMr5gh+pl25VYGbZ45w9muef7snB7s5SGJp3kTicp0t2FimGkqx9htVG7Guwly
E3Q12T63ym6umsbzMGBJ3Ncs/9D4FpXHwcJz4dWRs2/dTJnQn0a+gBN6zbC+DAX8Tm7jGNEIgTrd
ASTpLtbWpONy9dAEoCayHk1NC5dSqg15YfksbYeEiWkBvmKYfQVls98mIZ4yrxXtcm92m9KhWQx5
f1ReSncgnQIMrR6wMDh34EcwWcyPYlA94pNeKGfHMczjN6HBhzK75EukBLDCOomTOURTWx6WYqQF
1eJGi9Zmi9XQapUGM8T+gBG0UuFoUcnOeE2JXHMP+ZMtHxbQsyocyC9qwBoG3OF+TkbzJc+ZwNlf
8sBeW2HcdY00ILdRsPDQiZb3Kc8yeUcz3PiiwSY5W2mDLlPR4nBpF61/KUDh3mBMBjSqoD5zeO2s
+w6P/AOdhxxfWiP2r+iDMz+Wkm6fvvPGR9O0/ou989iuG8m27a+8H4BGAAEX3eMNvUiRUgeDcvDe
Br7+TlCpSomZJVW+dnbKZZHgwQEiduy91lw0Qyer5y0tC5bVVe74uDl8oC6b2GlJ+PBGmx2LvFiY
HbJRYXJFh79jP1GNzM6JaUGK6dzR4ZvOofN0TZiQ/NrekFvLsNXVFchT2lD3YvbCE1SbFN5xpL9m
gNLfB2ZLoTa7HZFWNJgIHVNkI4RJXD/2rgMgxWDXDUubzYxHasNhJ4a01Cb7yhh9saI1em6CyTsO
o+i2CO7Tiwq0E7EhnikuyrkcH9AydIxrpzjfoAmx1zByApaTzrit0rq6cvToH3I8ydt2mKv92GIA
lhUZF2Q8jd2ln+Xyie6twSY2VveC+u6CyEXyhjqqf9qZHl0aI7rTUTKswaYhZmSWsQ6hCl32nfpk
DKa5ZXHCxRg5HTm5s0laFa8G6oZoG9fyWEamf4P7ejqO2hlOruHNsIODDO8rp46einFNv7kBUaJ6
oli89MJ31Ud4vSaZcRoPmK+fQ51Ha8uGSBf4CW1FM8jplTX6Hf5bCGgNeNrKmuXW4EHfRwOa/KGB
5ZqSNEp3Ni20tVL+vInkZG6Ql3irzimpZcXcvI8zW685KpDp3kwuqg1yTW5A9NEHNhU0osKxhuxu
cqKY9GI2m8QBNEc/a0gvDEj3o8P4hh4raCFdRjszBcAPp+yK2Fj+dwEfhviD67Er6AMP6TvVWmC5
WKwdo9jGOCI2dEqeVYEPEAN6vBnHKNy0BoHABVaenWWmxFHZ+d4Ok7vZZ2RfQgtFrIxHOQzna/yO
wN2S+hE4SnID3u8QGNaBwqrbD+hiPhgTYxALGxSpXmInZirkqTbifcWofjX5/XOukvp27Otb5tFQ
9kUJz2UFfA3af2ZcA0XR60BY0bEGHHZhD8Zn2/D6y9IqCNNk/V/FjMFo9Cj7CQ3NQiKGdFVV07HJ
6n/H1jCXSfr+3djatE3Gyf99bP227P/WTsS4e/nB79Nr5tC2b7qOT9Ktg3mIf/Sf6TV2IpeF3wba
wKxpYYB81z3iGWLOrHwpabRIknG/D69tixRehw6my7PtCpMf+gfDa2uRcP6IWxGKX2EJYZou7R5M
T4zJf9T2UeHB6wxq44y4ZbhlcJZvZ3Tvxzyb061X9e1GzIN1JzMXYUeJis4ctDr6pg9cnJBRsl/d
/CxbK1+bdefj7REctPDdFOuipNLy3CLapl3INE8ebE6VwJkWVZ1dvBv79IbSEJrZuESuUkCtTKIt
yNC2FZZkWtwcganxac1bbwGzoJGqyHKdZZhfMS5q70GrR8jqIVxrwAufhdGvtC8fiNz4KiuACGzx
t1rp7i4p3SUzhBwRYo76/C5GiUSMpF+ftQeOglczT/dYATkesE9eaHj+xzyc8m2CsO9kN4HadS0g
yYT8ABemuhDgBA1rguhENMswTRXt7qmWEalThT7MohFbBIwBDqLauRCNfwDPfleJ5dALQf0yT1m1
ginfJBNKutDvENZEqV5RywQ7KiBQq4ohg1+YzaoO03EVw3XAWE4+SNHl57kjP9VzDO+UJ7jVAblA
y7bJ952AJdE3K4B3YsqlLQeW9G3tFKyWOnqnsPQ/jLnjHifbG94XZkmbCMEZFlBZBlcVCzcswDKK
G7Um4cQU56EI5Py2aPAd99t4LH3jU5pNpjevUFJyMOvpXyHtK8p2XguntJFU2h0gBgAe+q6WhX+l
QsVcafRrORFjM9TjPqciPpBfP+3J/CkK1IoEokw5WkSDXjL9xNjIow6waiuHFa0Zh6K5geFtEhq4
RcpACBguHjBZ0AjSK0PT3DU2BgmlOOHKb3rv8g/5N3GWixqcX7Row6tvSnEvKLpFN75oyJv5RU+u
WvCUyMubrmyS8RbtY74valp2YPe8mRjFHepQAd/Unqumw3yq0Rc+kPbUircGxCgU6oZKslzhH8LU
Ze0EgQaEmQMwQ+gwXY5xoat6h/C/IJI6E+YjzbLpdsSvnQOBL2oMvrHJhCw1KP44xSGZMvoWJmms
B+NdlDpxukHdxKygc/PpEsi+QKOp6s/OHNbzpgQKckflY1RrVhJMC5CWo3cBmK/8ykg08W95pUmT
GkZ32GW0B0kEAg5b0KgrihMTpOhQFlisgD3IcI3ThLlHEGGcwZ48Paa0ogEP1K78UEe2tSEGMLyu
yYy+dmsGzB3bztqNaKju+QPEJf1pZ5ujUQVanaHY0wWT6bYp3uGeYazj1SZtRVy7EBlNohSPVpIE
x8h3A5obnjGi4OroA4UdrVZyNCCuCpMjeDfgSVoljuz0yhwiCx9d2931g1fcoAML9x6Cswgo27VK
hvA+yKrpDBDTcqjDw/kbuelfHdfvNkSJ7fVXG+L9lyVDvv3y5Wct18tPfXcBmG9cx/MWFNHLpvbH
TqjEG9YkXK2wuHA68a//2QnRcbk+sirftl6SaZZN8rsDwH7DBunCE1f+wokDb/QPtkLb+4vMHa0M
u6AtTOkKhZzs563QAxVtRKNTHI0hRaa5J/w3REIUGCMNdWzlmF9N17PGiw6p03ppJ2/MdpJ7Lwy8
Q53bZK86AQAWKEGQuGvbvZ9S2p5uLIpNGDIHW4+N5N1wpyfWqxqWACD7ZxWS3m1VIlv3yqEdF4X2
FtHG576ouuMg23CPBjncYIWt6VukqGYQm+/1gOSKeE27XM1qancEOuUk2viMfBNdPtmwY56Lps2P
PQvjTsTurm8Ry4tuEOshicNrk0nModAxHi1EmbRVWxtgN1aL8ikyaUZZKIRP7ZCpJUTEdT8GvldR
uuZVVoMODkP4nrp7YM7lX0zJLO76sbE2RebdIhBQlyLByennYfghi1q6EDIdiOnoQUXGdUB5IBok
DUFxGGMbT6XUt2VVQppBk75zDXbCuR/M68JTp7BIN045pTeGHxjs6MTRmBystjgJSqblNdJhPBfb
sbbFWsy2faGSqT327WxQkaNEs9PIOGUtmbqpVZMOaiQzIBtRXtZu5JHi5RvM5Maxv4e9bW9xXHsX
IYOqPZapfGfV0uG3tvNtNVjtpRcbqNZ6696d8umTTnt32460JAhPbunFEgUyajcDAloCXKgmsCNx
4n3saQtVhf7AQb7dY24g+hoU857iL3g3+HG5YwF0PwOcTfUlGq/kMnRQNWTsEJz2p44ZHPTSTRz5
/qF1m2ZXuzRVtGAQ6aMCXKoH0Iy6UR/9phi/hmgUdvNi/lzXxPdueW/sW1uPLQa6pHoAepDQLyr1
s8FxjPDx2RGX5N8MZ99YfF654EuOFQzgKvRbepqBv4nm1D8Fwi2upTlAXB3NhwjYTbcypF3Doy3T
26msjRPMSkRgUA7Odh3jw6gymzN+bBq5d+iNPiZdDEM0OHg2bugc/ZIgh5cmKZhRr+ZpieaxK39t
mQjMSU+0QA33frJexvVE4do9SbU08BnwjBSkm6RGH9iayMAma85vEFsflIPcMKIbctm41nP5Qr0k
UB0CJsSRR5eB1IL132MEMA2i4l+gmVknExCagxoL9Wm2dQ1fMwC1OS/Qzba3/PyTemFx2lA5C7/r
H5xqkjcNfpOmJ53Qu7eDNtmSfMZpPCvUaSxhbq9UgAB0U0VudVdNRp6Ma7byED83xcyDBf45pR0j
0oLZZOF6pXcCyuW3xiZ3yD2i6nC57/lAwlHAzMFdmCSBIOGkHjvaU0Z4RcBo7j1SZzAj3raONm8L
SsngcxKQQOuAe0HAodgRbcPeir4k3j1Ak+XjKUcbCMs3XU8DjeCV6FTyEZixNg5+MSDcd0po2KvS
7/t0M/QNSuhginr7cgxz9S5naPecLkNwxm8o3jErdmJYFfU43WAtsT/DoO3SvRVMQ4U5EhvEZjBi
qgdIO4HaFk7KJQF5cOjOJzCVMpxLIm/bDFySGKt4z9rHFclCXnIPVIsbMwdpjwIuVkV57fnaok+v
KV5kd06z0REI9Ab8md7khVs8Ge71NIDpRk3Gf4USTXaiwz1eu2ag77ORzAjqdjqyKegjIEa5GveJ
Ld3LQtn1MY0V7/3kBBsHOg3hvr309r1pRfvCYyxVRk16U1jZxfwyvWpMp7yYIgfRKbZXJOudDbrb
9j1eqgGYz6YvehMQlmudmP3uaTsQeIERhfUrdOMt/TZp7MQiaIXxnWxdJqMmpHPGp65RFFdI4kmB
hll91bn18B6hgUUCqlRnwHR0HmrybtPJDtEhdHNLaGLPFDGHpv2p1vVH9qiGabxNZpIXQBDCquCv
LFGLt0Q1BLsJHNsD6IgW6bARsDkU2TELvfa67HyDAlGL01CI4NPMkfVGB8zwPTc8snQGh5xf9UQL
LN60ufLfD1CbylWHiuSQOPV09uZFwexY/iqsp3RT0dn7EMEtPDnA6K+ILNh1RsGwsRMELHaMfqhV
B4m+TAfzjYsYDKGT2re0iR9AbnZHTbzP3mwK+A1IAupVYmIunlsDjS8HlWvPViShN5NFgrJkiVeW
xN8BEAKkej29nRSyMcsE+BxieL+pdIgzeY7SrZ2ocE9Mmg+kLwUFDwEtYmmc7SfJPGsZMarqefCt
7pKzjvll6K1y53S0uVIzMA9uW8tHY+J6BLGRqmq24S6Jq2rbFF12lYqxftfzHl72TdfcOHghL1Bw
FaQlFckFoWfxnoPicAUwHAIyVI5DNg8fyACJLzSgm8eg7AU5uabil7QulQChYqveh8ZQ5lJctVOE
ijPmzb9xEm/aK8ttnn2vQFXkpoAe5u62waedr+zcd485mYy35HPNZ5Oz68cRLxYag1xg9UatTgjT
Y9Bg2zMLkF5ZAf4BZ4bckvmGy1qYxhO5M2JLb7i6dOJYYLRoOdWw+9ebyWCuYJsRfdjJ7B4Mq6fR
2rdh265sb9oqgEOoWyeXoySwlDWdZDrY8De6dZ37FvZvkbom8nHee3+WSyBNM3QbopydZ2simwKJ
IjBbTySsBA1WFSbcg6sj760kiC5kywtzIiDRtOoqvn0pWv+t739X3zvCwtnw3xte7740eVl0P1X3
337mj+reM99QVUvl0tV8Mev+6fH1JJRS2xOeCzp26VpxpT97XUsPyuJr/8+54I8Kn2aXZ+H78Gmu
cghwbO8fVfg/t7ostbxsyuMv5PCxmEJ+ru99c+jnuPSdA+nRBJlFJKBippS/scsup4Q/8Ty4SlxT
8hnB8EiFG0S8OkUEPXY6yX596JMC59sgFIqNKSg/LDlzN7mLUS7DU9psiAv7HVR4+b7+cnFcuj5+
GSQU3OyfP2LkZtkkUxA1oa2IZUF0NNKfMrku1cYdE5XyOVR5pZBTIShmv4i/TAZdAMZ6rtxkjQn4
sU/iPclK2VrWRn3qUxba1k+WoV4G1qDTTbVt6YFfcqAI7nIyizY/PFR/43X+2w8BeEnR6KAh+Rc4
sWjsCqDpjKp3xnI22Rg7CTy2j0w89UMtsTkHZkoQipETkWiKCdQ1BmmOCaHm74vVdOMW1nRTIktC
+UDUDAbfeTdwNjpOakjRMI/mfU4yw04X5PesCFP+LUn8b74HlDxYyn0fxq71KgC1tWXfa29UB9pT
46YRrOETk5G9R2/y13eL4+9fvnEElpIHzyFM5vWhldF3uyh51WEADnTQwCv2nevXp6aT9a1w4NL8
+nrLE/T68YaczXGcRxwF9vIE/hBWZpktCVGoYQ9DGDe3rChUHz2O1F9fhb7C66twDLcBcPm0A6T9
6v6phuWCQtQ/NNYY03dOvlZSxYe09e9/faHFIfb6So5Fw4wsN9aFvywKSYixbOQZPFgzQpTZa+kt
KZ4ZrfnidC4X3VHktis4s+kdTiH/osrYae3EDO44a8zn3HHq20a7+EfdwWkRPdECBwFKZmq48APg
kuh9zLP5MISYDtdyJvOHQeQ4kwEbchEQSCSJ+1DnWsttH0d3jg+//pBE073+lDiwTACVnuUxxFPO
qy7/4l/to7mZDiPgQjROJVaKECQl2izCm9IWlYQsvxLdaCzFLz1d7SUHkh+AqWAC2KFJAuFCQnm8
6gq5qd1CPJrkVF05StsfPPK2HmkQbhtztN6aRDqxZ5NmtW6YNt5bIlW7CP8v9KWIuLSwoE8QxnoP
I9mkW/eB5Sw9uJ3jXIe95YA+LIn9ws11yKuAAS/V8gHqqgYPGefbCA/evpWlf98ETnJMDIQyhVnT
Mcby8Sli46Exk5LcVuFIqjJzrFfD7NkXuV9ngPtgPHKUZ1ZrV/2atA5k550JBDgF2fyuazlh1swd
ULIY19SA+rOGcIzeLuoQHXZy7wQ2o+rEBR85M8PfMFK14VhLcc+gJH8ECZZ+rcyoxFonFD0i1URA
S8eSk3ZZRNOTB5Vg4+VWc3CUyo6JTqaLuVbutZul/qbzY3JNZR6P12jU6o/o1pxnUbdbY1LJOgrS
LwYy2UuMfgYMw5ius9ec8hzFPGy3mgaHOk6DUVyVQUX4DXFKHWNs5FAG5CFkFRfL/dyUWUKbWPnG
Cp9YuzJz+d6JiCS1SSs7hmmeX9hBpR+MLMVZbOKvvzJ7gyJML11Xwf6CtmOUe3y9PpFLtnwmPaW9
SbhP+DRET73ntfI+tXcwtnkihixd9bWUz6SpoZyJLGMjUbnmq2WU+YDygiSuFJgjqYSkGE9leBh1
v4sieWsFeb9lbRuOXYZqXxukIq2ayPpMBZhvUJNVt7rJLuPAiWDkDxxXw6xHkpQ28GHxxTcCLYRF
xJgIbWSHagrfYia7DEL3QzRpcYi6TpC6NOtt0riPyBXx6RQF8qQ2WRuJq951TuDvZNNgsCD/BwB3
qlblME/rXEigUklt0JbGx+gxpmeJ6se1mb9QMMvpbAAo36MnLNaaxhX6xkjzx0zBDuiNvY6ISixX
jaghP7EZeRu2IYBWoe8Wm2SMsd+FrrVv2tY4O3NZXnQG5X+DRP45QUaALbz16P9rTv8rYSXV9YwY
lmWqNRloadM+4k7JDqaMxcEreV1cg2o/BaWGUK3fWiCYcT9EsKy6KFhzGCw+NYMdEnVj9p9dr9VP
cmjGEwlxwzEdFBhBSGYXcD2xqXM0XzuBGI49RstrQyNR7TONGwDyldeaxyJW3lxvzNrNia4Jc1BL
8/RgD6LY0V2OjiKFTYpXyl4nGhOhkuQrmuRlXMRIPRHGIKyB1AemvejBUNFFql+Uchu37PXecGlJ
1a1Id0Ey6K9D14zllSAlYhMs7JN50NjxSqxcFUjWTUzU496coVlYoidFa8CEyCduTp7LvG1sNDOV
SGimaaJ9xONjX1u8qFc6Rim2SYMOQ67APfQFksm4UZlApwCz4lOELJz85Nh798JAKOj13huC+gK1
cHRN5DTVyUDJV5awPYCgwWMIMpq9q96ECjMJN73LyFR6ShKZblIxj5vYoC40nErvs9SUx5EMY6Rg
qn9XEjJ5rJHKfJ6NSEC8sll7Gj5kXVF+uVkJGAKn70FrWV3JaA5OXtuwc40S9DtwyxQXxnIqbgY+
OdDF64UtuHF6aW3rbrZILCdYavYqBKJovfkZS2UAG9DLwZKS/CVpT673MHR8JNqFNGYYh5Frhv5x
y+jVuSYuBL1w0aJr6AjfE4mbrZXXBydqFWddBYRIUUc2p8HleTUl0hxq4OFdPDSs66VVnxINrn1F
bWMhqc3rPQR2h0yv0rjTXCDaGLhHVjMRb/zZOnI+jLCj6Ei5UXcnvIr/hHvzrhFWvWm8yHwSvgPW
CtYZgsdy3yYWghfqRXl2JgF4mUXBbHp5Bc8WsV1UT8c8JSJuyBKQAzKItmVBHxghBw7iLl5h3XG2
NGhumqBQA9STcNg31aCjPbffSz81tl9HF/TYa4K6NTJSrGpQYLq8IVJKgsq7UHSSK1ZW3eIB9i07
usK0OOXz8WV7//fA+rsDK3U15dx/P7A+fmm7//e3AcHffvL7sdXjlOm6C2SKcyiHQ37pH4Mp32Je
hQzDZi5k2sJdBmDfj60C9ADqHc/3OPD6DH7+HEx5bzizuktRCRDWUq76J8dW1/9LNSxd+Fb2MjjD
rirN5QzwQ80dapuAzCSMjm3u9efSL+DQFNhNzlJjpqFXydqJnNm8a03gy8ROrQTG9A2T5vGQRg02
sSDovV3TqeYtBBwE0jJT72ImB1gxEaDJlzgy8gRrRvpLSNm05JW1RCc2uz7pgyWqyx5RSpFA7Kzs
1MHnrVg/nSX9rIbhzdwJD3+j8XCGuR8+mEULznRwwEUqN3lS4/jOfIlVo1muH2amudjDM3I+B0Ns
uiWILRyJZOte0tmmJagNqTCiydkI6juHpjxZs8SZc5Dyhj3QhNs4qJJ2E03JeGgIIbycR11gXpPi
cV5C4hK8e/eUMXIHQC66oZXs1nislk8OP7LdWrkbM2gneM714I4QCKfzt2GETc6SRNTReIs3KIbN
szLjh5JW3dK6HS59W3N4JPXMqEW5CaG4AAqJ7e5tSjDnDf5KeRu8ZORBbCEvjzDzxVPlG/OG3rxa
+d7AiKnCI+KSYYKth1soW/IB7ZL+lmXQfwsmiUA1rQ50LS+8JbrP7KNrtNs0xywNl3vjUYetbWfE
OgLlxKY2aAbctxj0wOXO3SrIuwPDDLh8LfvVqopnc2sMFvDYREuUmm3h8H04/cXsW4cuEe/jJYqw
57Ns2fTeBQXdX8A/DwRu2GuFnuVDg2HpZMLqXOUa1Y+TanSHnbPJkjC8a22SQzaDB9TRT/L6KnvJ
SFRZHnkrYuRdavrWxXhpBItva3gfNIF1C3I42TrMQS/0XH3pXpIYyat3t0EdhzczcYinSXGGSFy5
htY2XXDigllukskIkDi4NWX3xPwPdwtagWP0kgQ5vqRCTi8JkYwn2w/0YfuveNnMWzevnPPS6Xmb
unayAcvTEwXX1u66G3Ju2VjlzWW/ZFJOdn9loMmlSBJf7CLnaDOWcIaR0ByHJdIyi4Fi6gyt4iZv
tP+eNO7+fjb6cnEPZFu35pzFXGHJyRQvmZmBi7SC3uo4fiAnuRQbWPMxDRSjhkCLJNyEzqWtreMx
6IvhwYrbYYnoTJewzqpWHpZSU2OIq6yb0THfz616L5qe2lGqbeMhA0a2HldqbVPQNXsMH5jlmdc+
Urveh0H1RWDLgPaz5IiyX4mDkw2Dfw08o0JA4hM0HLnWIWTNueM3wDmTbcToOj5zihyPE41hTr6A
FCYsMO1oXbYvmaZ+MDUhNUL1Pn/JPG2W+NNGtLtkCUQdlmjUpk6rS7BdxKUuE5meBFWGQ9ExfUlV
teB95Yc+AKdBoKBOzqkkHnwbt0RWr+BHOZctkM+tJ7GlRHlgbuuqQ7vq4RIwK9d/tJtcO6tuPhfC
Mw4h6UH71CdFD3utsXMCzZBR6HFX2An0gSlLnyZH6k2e1OPZj72djYpqVQXaxO6BxmyVNolzSwoT
vksXE4k7RvnaHyjUkzqnSElRi5Z9jyDAbuP1YObh5Tg4I3cgWdCimXCODuHVlxMgmHdjSCJodu6p
dDd51lZEgISlv6Vfnu+S6uzq6Yn5GPC2prWO0xzMW4f/1zlzmEmbmYQz5tjGhO4LVY+gWEM1cSR+
h2xJr6lvJcroexpBjLRg4m4iB8vjWgPXY6qJOXatsjQFLoKqzJ688Yzim/ZWMxCY7pNIMvTRBD5E
NTuL5PEF2nGVzaH+SmsACf3geTvw3HaG563qgV61nwAO1BvXixjhRe5CiqKUPiIBztYlhOWLOOs/
sLEwZuqy4VDM9chbiqVsRl8/jpzE87j7ZBXsNlvP9toLO0dJN4Tm29Cj4SINQA8xddy6Kfxkn3lG
vqJHcSAJBkccG+y2gCPDcMKAN9wU4ig0NWqg0ujojuCXKSrF2e0os9mx/V0LqBRAlKnOU+HFGP2y
u8CFleG1obcfK4VJEzTGV+bQ/eJtxuycV6y9ozlkG9pc9bFWZj7TEQYRIJYRr1mujRKqDegPW19G
VRhfxYK5eppVGIRmaOQOsq0TLbdgN/b1Gb9qDTt5aj+TywsEJa/GbQJM5qKTnBfn3o6OzcyYXnX5
MXRIw1Bhv+3T8WOeA4kWpkaU3bPdEOBx9Js2PPQjSdAYKa4Gek00J+SVzEGB+/3g3KKcz3cNASWh
Tu560Rq3Y5TcTNzXUzAhC2hEdhV6+bybyL5ia4xJ9aA/1boAv0mrtCEAFCtnACrcUJ8+2CnwgbHn
vt7VUMdcQHud7i91K8KSMRdUIaIPJgyYnZCa8bw9llpsMSPOYhsFqprf4gdSxtPYgjvYxJ6H6JuD
yxKInRboBUkuykBce51p6gM8jbeOt2D05hekXsu49WqAjc1j5RCajSQM6JgApvdFv1D50N7V11Zp
GRHAwWZ+lPAGHvNSTCdvIfv1C+Ov1gbD8SH3JuZZeCdOnLRGlv6s4B6QvXjQCyvQzFkxfQKnnjXO
4w1jiOREh76XJIFDGsRRHZ/yBfwCEXPreWrc6RcyodUb+xal9U2r/XqHntGkM7DADPOC5TWtJTco
1SS5M1MLIR8FcHaSxSVSpS1FRy4x1bwAE8WMWnskkHykjSQ5n5Q0u89N1eP97KyGYeLK0j3nR3Yu
sXNQfAQrX0foIFoP8+OcEnuvWxNB0Oy3Q4+/TPcEyaYGrbyF9SgCfHArIW11bYKA79ZlN9fxLnVq
tS19NaMvlz2W8AUiCZM7MjdTIpJbP2rqu0TRXgAzpeN1CcEVpEQw7RpfuIf5hVFZp9D1V0I3HlGR
qH8eM6XUJsBffJG/UC4zvvynGYrmDrHTXkLEIJUMtRJ4TlBrAFziAN452BEA+EA0DZILthJ5xJWt
wT0tFRA27RyR2NFeSJxE9yyGBxEQlNRLUJ0AgcB2tmkn1viSuycW73kruUnnUpkf0VZgrPccka/4
RsHMZeliQVMNAPGx6xMNecmx1l3nztXadqP8uqhbEpPdNIJL4kSXlTNWO4Xb/GJcaKTuC5i0kL5z
277gSlunyPb2IscA+SdPkJkAm2aFrT9D24RETc39gDLUOwc2UoRF8eFdtOir3U0QmqG6zIUj15b2
nroFLqcXzJwbApzLFvScNTni2JBgjcgXVe97WdnDuCZOlzBQ6bEOAJa/zOizfbGMgEM4sQLPrKfx
KR4NomVQmz0NyNY0cqrcA+VcoxjaMGdHIcSJlElHJ++IxJVbxx1JKtFeuk3tWO2J5+23Dr7J8+wN
4xVH1fGuRaUC1mskaRcA/KpETvqsEXnU4PxKe2fGcIlWlVk129oaunW+kGBk0NXEC8GVtwbhfbaY
wFxUbTxf+VCb31ajSW4V63kC08gEvFKI7Ck0BRxSAN/qVOKuPJF2Lk7Ad2usfU59FnXo3sq5G9cj
jZijNZPvZcyLv9yzq60uPJPan1QZB7ThGjBElLI058VudCtnn2RGcZyEQIaksvG+bDK5M0Sz7ao6
uY5D3EjJkleceCQXs0gMG15AXhYPZVFLMOClxFyIWozU43TJP9YvUcjpkooMTYt3/SUpGQ/MlmC/
mgKKHOXoJVKZWC/SlWtylocOxid63YgkiSWHGUoqkczjks787/n/f3JouMpikPGL878uc7SRPw2s
v/3MHyd/U+DAcIhScTnaMyBZzvB/nPxN0+QfoSxlnv2HWPX7wd95w7Hf4shve6S9qKVd8H1eLd6w
5OEAE77k9A+U8J8c/F+N2pjiOssMjJghyyY2Ty5tgR+O/UQ7mrET1ONVn38O2wxn0Mcf7sbNt6nd
j3nHy9Tnh1neXy7wqq/QTDLLq4kL+AlAHJryvXqOh6tYQR35/OtLOctc8KdrMQoF+m0xZFNEVYpX
Ez1NdzpzCK4gKBncFUl6uYFZxQXz5FvIOD+0yRT6nyJItZ1gWmG10D/LzNFxcRKSpSD/XH6T5IcU
UkJ5eyJfxF77Rf8l9oltyC/6xm4N+yxcckiyViVBc+8nNHhd2yiDe113u8SKnVNLyXCTcAKFXoVM
p0DoVVgEgciGFp41uAZ74DhIhYkyy+sofVsrKxwaRkYFx9wNfwT7OkwLBp9Fb50aAnQf9JSxCwd1
j9JlIKiAGNGYUM6zhxNi4+Buu/LN1Bk/0MeHOGegXVlh+miI/nJseY21q5rPSYfD9+0Ifc8utnII
A4Wen14rzEAoXw3i0X9Xjf9t1UBL/sPD+5fI3ce4/VTStC5+Xjdefuq7jN19Q9ljObQLMbl+C4L6
Y91Q1htwfC5ScvqIjP5/NHV5b1gXLNxg/BMLHQp/xveFA1cXUbkC8hQ6d58V558sHD9rAkiIYsDr
ME9Bukh+lStfvdeMu6MUWJt7phvSHJoc/YdjFs1h1mRhrjsEYs8/3KC/WUj+7oK0UIWySdlEALOs
ZD+sVCmfurKq3DlLtH8bkITxflY9OozMZ3OkXv1NRvjPDdFvH5C1l/sFXQ/s66vFRCUujRAw3Wev
jNznRHEBucT6tM7wOyUHi/kP69bLpfiq+a7hsglS4V99tAakUNinpn1O89F5hljK7Lab0bG6Vmhe
dVjr33lpYl4xjp7ufn1X/+ZT8iRhHETfYbKrvPoax5p6QxiNfW6txD6SMYDulubVogwOIaf8+mIm
2qzXH5QnEBMgR3+CtZZ35MfvcCKJisNTbBOB6nIhcvqQMYyJIIN96DzK80ImVXTCuUDgpm6ioX2y
zTKDZEDYxlpwzP9HGpDlztNB913G/wDr0QMt38wPDxW2JOihYWCf/ZFW3BpZQbwXRsq//P9di+2f
DYpHmAfn1QNFnKPAOa5tnIyjedXbRvuZjtx01yfW7zRay338cyP89rEWnRtRE6g0xctG+cPHiruq
MRhn2uchiL7ChyCix8qN33ybf310ENm5FnI3/p1V6tWXKWhWep2V2Wfw5eU58YcFAObStzBnMF6r
3zw6P6tLvn0kiiikWtLmFr7WIJH5ZA6zYcozGyyBn/jtyjNzNMhXWdNW7/06dZ5tV/OSIs7C0d7B
vCUW7tsY7H8Ntf/2Z9Bex8XKq2qjEPr5gQlAAZKNk9rnic31JNOCfn8dKBQ7RssTWiuAZmlqoT7X
cw+a7OXldTik7FlBmsOvb8rffQM2xRsWbL5pgHk//zEp8XlTDl3w3CJtuBOC9IQRVOXZrhq1/eeX
chlBYd5la7FeP1HE6TZl49XyHDvcXqVCXllifVnqfZdv4tcX+3mpZ/lGI4X+S9nsLDTYXl+sApyb
1XVlnEAEoNA1oNe/L2RWvZ9Hf7oZUHT4v3mWF/P0D2/McklUYJ6QTOj4XuWyo/64EFTpjBiNKLOT
oIG3h6hBwm/btNOdOxrTXdwGfK/Smacb2iTgjf6Pu3NrblpZ2vBfoda9XDofLtau+uKcSEgIIbCA
G5VJjCRbJ+tgS/r1+xlLgcgJ7L0ZLlSfiivsjKXWTE9P99vvG7CkkqZC9ENJgVfRWbNBtIDtb+9B
6J2Fg6Tt9Ai+25AWIepAAI5+bSRrv8X+WOUAVW2arxwmoqcayEvaB68fFoWV2ZD2uShjNYEAAIBA
FtlIQ2nluqZ7ImmbYB7H8MpBV7rKW/tEY7B3wHVgHmpXgoIaDV9epG8F1UMHHvKhAZZNDS7sWFf6
RsHzwvymwfOo7cgkkGAwF5vQbW5je1NQi+fPCvCpUObyd/Q86RT09dXmc0UUe+kGpnFRrDDgEbLW
7Q1IbKU4gWod2EsH0n8eev5GO9eQd6fE5YRAIBIvhAOKQNQ30EOODPssTjf8houlkexub+hepicN
OmjwJdQ4aIEL0bc6yk0t/9xyPu/OFB8imotdbmSXZRUkxXFbaGl4QU6reoD4dPPZySlrXiRa1N5q
1H1uFL1Stkddvg6iL1rr8cqczrBJ8+xQUPkItT9zr1rbizWQdUqKVLIWreaVD3TviR16u7UWSbvW
7/PO18/RgtvcFnaVnFk7lPTQyqZhGf9Lv/rOg7GUtKEGloNy4qUpIOimv1bmRmNiUT/yP7bowp75
hgHJXwnWXcl07Q4UBfbxUHO5Lcug+6gDAHzIPZP3hByI91FrivJhnQS6wNdV3klX+hq61G0Buj9v
+RadN8Zrz08ZJVm12h2QYO2aVicol/a7HMxXokkBcQXqumGxAtfbAH5vHYeZbYY2GrsJlTPnAk7E
4lyhI+Am2CTeG3WlN7frrLWbk1hVFPuY1JV2vYmgDD6m1mItHIiAwPquoA6dbzO3hXVV9R37Ihf+
Utk6GxhlzS2YOb3RuRmQhULzuWJftDMYOZnBQRucJJ2rXYdKAnFXayUVMm6ZC1bDoZOBVPG+jUdL
DebydqV4H0uV7qQzeqhc0T7Q3OSaEN2oqOEJDmT2ZcCF1OfnOX1BVx1aZMFcixJrsc021sIOaw/O
8rTwkDNvteJ9YHT6eQc3onOsB7b5Jd1u0zsXiqIreG3iY+prmXa0UqAzJmGlFhdRnG1fBwh1MErc
NPNd2kGrppa+fRfHHfJr9KBCyOtYq/aaA6UKRVEIl1Ky9hB0tEoKcRTB5yCG27s1uOUT9HRy9D9U
0dfAnISVjFTfuyovYfxZ+XUC0XhRfXPNjqYq3amvPduCj69tVvQD1ms807yLcVzktug4qZQ2/wQI
sChP6eay7xvgONARp+mbrFSL4FSFOY3OrTqPjmkUT5EGqLNrj+ImnIBdGX4JDBRF6Zih5kYK7myT
tv6lhsjF5swtd/bnPEoE2BlSYJtC+wXaaTDQNjuz+5LGmzUZNL2blxRCUBOCTGsOiin9sqKmXcEE
F5bAlArnTASj5H2bTakfF0WinGyIAY/ojUlO6eiohGPyqcSo/m1Nzvt1CgfO61URlqetVbdLSKR2
yCBECowMWfIpWm/NeUxSEt2baH202kCpTtJxAZkD6yPqlGNfh3mm3hbaaULybwVX17WAKOL+YYOH
qb6ge4jSVAxX2HwtCqXWUUFFKOCEXjb57g2RLpheQ2ut4zTagm+E9HBNNd7zj00IuF/Dk1XOIVIM
j7uspeCbZPUHqJMgm9qm5WlNlXuehup9DI3qJy+OdLoiNcSMFKgY65j78Pwqeceu1KFwgHt/Y5ub
3VEeqLxRJ9BXbyCkSm/Uqs5v4pIK91whm1QtWr/SrhUweyi8oGODDivIqdWl3fgi/20gm0eeH28Y
FCoOKes87Q75WqYsjbvex8KpIXVwa1LFJ+C5YPqtso26PSLhG3eopyoZtEdmcwPeTJk7bVycVxRs
XUqsFqStUFVmiNDEYjStyVFPiGCxhfwuIzCDRulGaThHlRA4J1DNdtrdNjdZ+nVooTrRmKvm3NLW
+ec8Z9qKTKkAnSAb+FlHWpd4LqS1UAPVlQnAdJknX6guuPm3Nt+adAI5FalSpypP0pW5WyYu2qtw
jSnWP57tw9odeuU5KE8qS2kTRNTZtVX4tdxWi1VukbI2oyCY+y3u4xMkVbXyPuryzDh39ZDiGPxh
cxvaqZNwt9sg62B3p6SF6CDzAqjbUFPefQCJktzaQf5Nj6GEB0L8FnRrRT9t7MSg3ujkNOtcfwiq
MHjoomj3Pqgd3hwrHvFJNDg9kNoO9GTbMBI0HXHpXNhWhGBxs4Nsal7a+PH5mvan3XnlNeqlucna
q01Jyt3umkg5KhIY1Y9s3gIq6eQTPiopbBQndE5B01kU5tsu6uK3G1hQb5PI3cyLTKP4uoW0k/KN
8TXz7O1lRV5LP7J8PUKGwTWiOcge+NHqbucdgbjGXXg+4raJa160u+1XHx6r97sqWL/T6lq9KigA
flnv7DXSwHEIXmCFHPDRpjUCxELa6Ap0qXGheDuPROA2KBd6tMsvEweUQRpZEJvbKr3PZlUmBUi9
NjpFdZJu7kbTdYTD0DCn8oWqxp0NSe35NoU1JI9C/43a1t27KoRM2tsGu891XG2odJalGV00UdNY
c/rakFVwfYjjr+2GHtAzL6xL+NFT5c3K6bIPalRAUqwgVZuK+pC6Pq+ZPNc7dvhv2nZTXtV5vj1r
2Agv01WZwGrqheAZoTo3gMHGkCqavhbNcyILBUJMZ/su0LfUotKVDzSP/vbi87qpDLBLsfUG6Sfc
KNghjza1HJ2kYx22cx/4RqZfVU6LbkXrbTT3xI0dE4eooSah27V/6inI2QZ5YL42zQ3Yxtjuzsva
iW5LOHc/1FpbfnRjBKa3TUfn84pyyZreHXj3wlCU4VcOoOidA72g34VQK0JQSqGV5hZfIY94bGKq
m23HOQVGDaeYW7TJvdVVp/mgFjuF1ryK+nJkbIxTVzEKB9nL1DrdlA5sApkeeeVZzdz95sdh808O
xf79zoJeYGdX6I6q6PqV8xKZJXDdWewUR75LI0AniobHRdi1kEdW+TcrhAu5XCUw3HRRWV0YuwaO
uyyDWYaGRpT4TKcoaOSFA1eJd9ARq7ZfQZUsGvi7FuJ4FYI+VGtqs3Iv1zWs9mjkbD+FdptBIR50
q7cqlAfqkQ/+420K+1d1RP1IeRcqBm8tJoEEL2++i5v6YwNu0x8kDv/fICiHBxGpSjT64K56Vy+L
9nZZsmLKR84L8elNFqXVHXoCv/OlXw/0avkku3qf1Wkl7gAlmlGelErFk6PS91va3++vRogX3HH9
sPz7L8ND7ol4kh49TsVcxl+vYuTlh48Vz6P84hq2OFrvr/4Hn5joZ0b49fP11vz1d0ZPsHiguHTM
dC+i++pprpjsjkv5Y1SX2t/TcyscjDGyAn2PnmjqetEKrj0TXCmkP2GbEhf5B35wSlbYvzk5I9D+
aZPC1kWZ7+kc4Oldk4O1rpJn319Te3rXNUiwyj09Ex19Mpum9e8P+dQIjjUzbYqQhkaqVFzTmwLk
vmSNYM505jhzfVjtBzNBlGmZIhanJ7LFXL3Vp7QObHCVslZwZpwRdVdg0fcXKbKnU8G18AYOFSWN
srO4pjcVMAI3LbUgTHVGJVz4/mEuoLM3soI3w/XS2EIfbH/tf3BKc4FavqQRDHPGcqfhl+7ol6YC
9UfBekq5atg4JjcVIFES+tVSU8FA/BtovisowfYXAz6dCsIKLAdKEmyi4pqcFeDb1KXnggsXKMyh
cBr0VmDAkRWwEqVD0R3eWwHnidkntCAsbkx2Kjgz5DepDWjei0YAKTwjDyPIJYa5MDUj6LQIEeTK
LQhrJqi8TBtkzf46nArsID0oiZhxf03NChDaUtiRM4IL/IrWQop/LxoBBpEZpRlxeJjc04M0k3x6
U5sB+4BG0RjmwMEUcIim99yK+uScIStAEBNLvXyiA9AnMLzsUSFM8cMYiccHrAfq5se5clrO0CN6
kzQC+yIdh6IMzKn46VbggD0SqCTKxP3yn96pGb5B2bBAd2eWYPkBBfCiA6CdUzCwgSUZvjA5P6Dh
ufpX0+MefpFB+XnugKZVExJV0xuCowNH4MLFBDQBlMuP3MK0VgKcz5rsjmiaBD8gFTgx9DP+wB/Q
SktvLw4BEMPUdgPqUjYvTc4f6jOEScAAPmaIMOjII1gzMM8qaK/hNNXvvhMKDrkxt49Yf38twCCm
ghQknWj2HuHACp4Ql1dVyE6Hz6dnBQ9vJTkXDHDp8KeBYxzWwsHJ2dM4VEIxpLsCUck1ud2BFSGk
CeRWBPkDONk8IGr9XDg4NDo4BAdtBcCW/TU5K1CzFtBEOStYM5g/SZk9ORQ+9Qu2NwMzDNkB7Jn7
a3JW0E2clqwVDLwj4BkOHcPLHntH9uGZ4BzUhjTuhNyiDp5MNkQwHUIA6CsIFF9+fJVoGkIM/TF/
0p/Sp2QFlUhOchKIaJm8Kgth/PIdm6MCvG/fS0y9/53Q03PEe8bV+b+WmAiQ6C8BLmod7IkcFAG8
A7aEwXJ/TS8+ggpUdk8kMiArRBTsDGeBgygZMlObBiwDZNV+mk3p7fcKQ3LbgEmeGDcPNrl/yTzl
022ALXLGoZwzhCAR5acm9Pw6OT3ZXBGz3+Xde5yV++c/OB5QUmFiIC0hyrDimlxgaAB171fm74fH
hkUhlZqSSovJ/joIiSi0wock0NU/MmpTmwsAQyX3AVM8JfxOdHr2VjhwBZ4p+JwgCht87oSWAgoh
w/qUmATkhjWEQ6mo9FP9YCk47szGMrDxDp9PbztEc016KUBeTXaM7ryXsybgTgzO0tRaftRgp7YU
iAokl4IhGLdBHXwvoR6ERi7FFMi7RXtNv1Qm5xZFW0ofrf7+iiA8ZuMXueSXswaaihlMFg0NT5Pb
HIEJSD8/pQQKZggT96AKMa2eBgesBdIJYiFMtchMs9CzLt/fCJBBmZEuoLG1v8ZWYC04OARqmFPN
JhPACdYAqUARPB4tVyb5gsEKB7sDypG4BATfnSGG6I/mE9ojsYIne1Q0DWTISDvAwtD7vcMzkyi+
gdUivdR/3jviSVmB3kDZucChQcctaPBe7K8DK6DTNtMoMxNPTm8WCCih5PNTYoV9iCU/FNEOa4yc
GS3aXxF1HQAXk4uUSB5p/av5/d2RQ4NliO7GR49wcHR0wGHB9UHr9jBLphcjEML0r+b3rUC92fWA
nQw74B55+HSPpOKKdoErsDnfo+ppxYukPp/x5/zPeyRVJs7GnBBfhqMRJZBH1dg+1MEMU4uXhFyz
bE7dIJuski0kMfGiX3TFXKHcClq1nwuTWxGUBPT+pn5/RYhIgYQau+CwRx5EjXusrkOVCbLlyc0C
yzVl/aJIqu9FNmCE3l8HfrGvKQg48IBanNweSWVBGqVLUh3IPsItJNBfsgJrAYUkOscg0XqMIf5b
v/hfhFPf22HmYRQ/7BthomX5Ur/Mz77w2ALy/POh/eP1w99/iT6X0RcFV3n/2z/6ZP41gmjsM6hP
PnzMqO5/Z/jz4QGf//Totx6f6vE/z6NlsUB6oN1/0A63eb1IaKf5v3jxdZEsRv0p+86MH3fy91+j
+3wSI/2Hgcv1wbiiOCk9bhF1WToeeN9HID/wepGWi/LxFsVrhMaSRSg78nwRR9+yIo1Gd91jW6XH
zuKsWDxkj3cp7rqHSsqPjFzzfRXd19Vo8D0SUXbw42W82C2K5dOR+54Y6ZGHjqtX2bdXMMDVydex
2XsUneyvINdRRA+j98neLg5QsiOfLbMiGN/yAPqSHfkci0fR4x3up7ex5x+THfj1wyIcTcABnyU9
bhxHaRaNV2TfKCI9dPoQLQ68SN+WJz1ythtPix6lJDvs5XPf1HcISA/MAPX9uh3Ni74nSXboNxlS
Q8/M3OOVZMe+WkTpyHsM2Bf5cWnlXqQPT81BOlsUeeWHLsvFPf3py6oazWkYqUS5Wnr86D6MgsW4
37YvhcoPzV5QZtVoZuucjP6Aw7uKylL8y/ORb6INSKSV5e+8hEOxOBz6j9w4YqcHPmQoLsje9PXy
a7E4iJ4A34m8vfzQ28V43xqSwPID716dL5K8DKPxtj6kV//E+BfLolyOPNWA+/sTg18tm+h+tI0x
+J/Y0a+Xu1efs2L9+PL254MewSt931lRha/miyJjpxwvzj6R92d+4HixPlz7PchMdvi3YTS2eN/o
IT3sOiYiGZ9qhi4q6aGLZXBIabCHG8oOfLNM0xI9s8XBMQG+TZGLlB3+Nswelq9el8/2tj7tLTv8
+6z+yUQc8md/5geeT0QxPBUn2eHvsP6yLJejkGJA0MiP3YxPlUYPR5Ad90O1CB+fXPiUIUcnO+wv
ZLyfMHz8TkrgRam1HqAie9P/LNh30gAFsJFF+qyd9OD/SSdO0i6/ZJSWHfvnHPe/HPmlTNN3kN/z
/NMjO8pLfzZOrolv3MfLRfGvfwMAAP//</cx:binary>
              </cx:geoCache>
            </cx:geography>
          </cx:layoutPr>
          <cx:valueColors>
            <cx:minColor>
              <a:schemeClr val="accent6">
                <a:lumMod val="40000"/>
                <a:lumOff val="60000"/>
              </a:schemeClr>
            </cx:minColor>
            <cx:midColor>
              <a:schemeClr val="accent6">
                <a:lumMod val="50000"/>
              </a:schemeClr>
            </cx:midColor>
            <cx:maxColor>
              <a:schemeClr val="accent5">
                <a:lumMod val="50000"/>
              </a:schemeClr>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sz="1000" b="1">
              <a:solidFill>
                <a:schemeClr val="bg2"/>
              </a:solidFill>
            </a:defRPr>
          </a:pPr>
          <a:endParaRPr lang="en-US" sz="10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601980</xdr:colOff>
      <xdr:row>2</xdr:row>
      <xdr:rowOff>38100</xdr:rowOff>
    </xdr:from>
    <xdr:to>
      <xdr:col>13</xdr:col>
      <xdr:colOff>297180</xdr:colOff>
      <xdr:row>17</xdr:row>
      <xdr:rowOff>38100</xdr:rowOff>
    </xdr:to>
    <xdr:graphicFrame macro="">
      <xdr:nvGraphicFramePr>
        <xdr:cNvPr id="2" name="Chart 1">
          <a:extLst>
            <a:ext uri="{FF2B5EF4-FFF2-40B4-BE49-F238E27FC236}">
              <a16:creationId xmlns:a16="http://schemas.microsoft.com/office/drawing/2014/main" id="{3E915F81-0162-DC0B-C347-DB68687FA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243840</xdr:colOff>
      <xdr:row>8</xdr:row>
      <xdr:rowOff>49530</xdr:rowOff>
    </xdr:from>
    <xdr:to>
      <xdr:col>8</xdr:col>
      <xdr:colOff>45720</xdr:colOff>
      <xdr:row>23</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85BAAD6-4AFA-AF9C-E997-3266C61D5D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3000" y="1512570"/>
              <a:ext cx="46101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533400</xdr:colOff>
      <xdr:row>2</xdr:row>
      <xdr:rowOff>53340</xdr:rowOff>
    </xdr:from>
    <xdr:to>
      <xdr:col>10</xdr:col>
      <xdr:colOff>228600</xdr:colOff>
      <xdr:row>17</xdr:row>
      <xdr:rowOff>53340</xdr:rowOff>
    </xdr:to>
    <xdr:graphicFrame macro="">
      <xdr:nvGraphicFramePr>
        <xdr:cNvPr id="2" name="Chart 1">
          <a:extLst>
            <a:ext uri="{FF2B5EF4-FFF2-40B4-BE49-F238E27FC236}">
              <a16:creationId xmlns:a16="http://schemas.microsoft.com/office/drawing/2014/main" id="{E6A7ABD7-7B4C-298D-F2A0-6139CC60A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33</xdr:row>
      <xdr:rowOff>133350</xdr:rowOff>
    </xdr:from>
    <xdr:to>
      <xdr:col>13</xdr:col>
      <xdr:colOff>38100</xdr:colOff>
      <xdr:row>48</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A41073F-F056-B924-13CB-35777BF4E1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6168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xdr:colOff>
      <xdr:row>2</xdr:row>
      <xdr:rowOff>95250</xdr:rowOff>
    </xdr:from>
    <xdr:to>
      <xdr:col>9</xdr:col>
      <xdr:colOff>358140</xdr:colOff>
      <xdr:row>17</xdr:row>
      <xdr:rowOff>95250</xdr:rowOff>
    </xdr:to>
    <xdr:graphicFrame macro="">
      <xdr:nvGraphicFramePr>
        <xdr:cNvPr id="2" name="Chart 1">
          <a:extLst>
            <a:ext uri="{FF2B5EF4-FFF2-40B4-BE49-F238E27FC236}">
              <a16:creationId xmlns:a16="http://schemas.microsoft.com/office/drawing/2014/main" id="{FB4D3F93-DEBE-0D0D-FCC1-5EAEB1E42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18</xdr:row>
      <xdr:rowOff>144780</xdr:rowOff>
    </xdr:from>
    <xdr:to>
      <xdr:col>2</xdr:col>
      <xdr:colOff>640080</xdr:colOff>
      <xdr:row>21</xdr:row>
      <xdr:rowOff>60960</xdr:rowOff>
    </xdr:to>
    <xdr:graphicFrame macro="">
      <xdr:nvGraphicFramePr>
        <xdr:cNvPr id="3" name="Chart 2">
          <a:extLst>
            <a:ext uri="{FF2B5EF4-FFF2-40B4-BE49-F238E27FC236}">
              <a16:creationId xmlns:a16="http://schemas.microsoft.com/office/drawing/2014/main" id="{D2EF7F08-5B94-4E16-965A-3D8EAED9E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556260</xdr:colOff>
      <xdr:row>19</xdr:row>
      <xdr:rowOff>15240</xdr:rowOff>
    </xdr:from>
    <xdr:to>
      <xdr:col>6</xdr:col>
      <xdr:colOff>38100</xdr:colOff>
      <xdr:row>21</xdr:row>
      <xdr:rowOff>53340</xdr:rowOff>
    </xdr:to>
    <xdr:graphicFrame macro="">
      <xdr:nvGraphicFramePr>
        <xdr:cNvPr id="4" name="Chart 3">
          <a:extLst>
            <a:ext uri="{FF2B5EF4-FFF2-40B4-BE49-F238E27FC236}">
              <a16:creationId xmlns:a16="http://schemas.microsoft.com/office/drawing/2014/main" id="{13A6BEB1-9182-4DA8-8347-9221FB48E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xdr:colOff>
      <xdr:row>18</xdr:row>
      <xdr:rowOff>76200</xdr:rowOff>
    </xdr:from>
    <xdr:to>
      <xdr:col>9</xdr:col>
      <xdr:colOff>15240</xdr:colOff>
      <xdr:row>21</xdr:row>
      <xdr:rowOff>60960</xdr:rowOff>
    </xdr:to>
    <xdr:graphicFrame macro="">
      <xdr:nvGraphicFramePr>
        <xdr:cNvPr id="5" name="Chart 4">
          <a:extLst>
            <a:ext uri="{FF2B5EF4-FFF2-40B4-BE49-F238E27FC236}">
              <a16:creationId xmlns:a16="http://schemas.microsoft.com/office/drawing/2014/main" id="{D44B61E7-1C68-C923-6914-3F17C777A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15240</xdr:colOff>
      <xdr:row>18</xdr:row>
      <xdr:rowOff>53340</xdr:rowOff>
    </xdr:from>
    <xdr:to>
      <xdr:col>11</xdr:col>
      <xdr:colOff>1059180</xdr:colOff>
      <xdr:row>21</xdr:row>
      <xdr:rowOff>53340</xdr:rowOff>
    </xdr:to>
    <xdr:graphicFrame macro="">
      <xdr:nvGraphicFramePr>
        <xdr:cNvPr id="6" name="Chart 5">
          <a:extLst>
            <a:ext uri="{FF2B5EF4-FFF2-40B4-BE49-F238E27FC236}">
              <a16:creationId xmlns:a16="http://schemas.microsoft.com/office/drawing/2014/main" id="{9E6C9750-6657-F497-0517-5AE4FCDDE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53340</xdr:colOff>
      <xdr:row>18</xdr:row>
      <xdr:rowOff>144780</xdr:rowOff>
    </xdr:from>
    <xdr:to>
      <xdr:col>15</xdr:col>
      <xdr:colOff>99060</xdr:colOff>
      <xdr:row>21</xdr:row>
      <xdr:rowOff>45720</xdr:rowOff>
    </xdr:to>
    <xdr:graphicFrame macro="">
      <xdr:nvGraphicFramePr>
        <xdr:cNvPr id="7" name="Chart 6">
          <a:extLst>
            <a:ext uri="{FF2B5EF4-FFF2-40B4-BE49-F238E27FC236}">
              <a16:creationId xmlns:a16="http://schemas.microsoft.com/office/drawing/2014/main" id="{3C3A6673-6F33-80C8-A680-196B7FDC8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525780</xdr:colOff>
      <xdr:row>5</xdr:row>
      <xdr:rowOff>76200</xdr:rowOff>
    </xdr:from>
    <xdr:to>
      <xdr:col>18</xdr:col>
      <xdr:colOff>495300</xdr:colOff>
      <xdr:row>18</xdr:row>
      <xdr:rowOff>165735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65A484F-BB25-ED86-D806-76836383D4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755880" y="990600"/>
              <a:ext cx="17983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518160</xdr:colOff>
      <xdr:row>5</xdr:row>
      <xdr:rowOff>76200</xdr:rowOff>
    </xdr:from>
    <xdr:to>
      <xdr:col>21</xdr:col>
      <xdr:colOff>487680</xdr:colOff>
      <xdr:row>18</xdr:row>
      <xdr:rowOff>165735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C9F96CB7-4C26-2C99-2361-3CC5AB62A4C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577060" y="990600"/>
              <a:ext cx="17983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411480</xdr:colOff>
      <xdr:row>19</xdr:row>
      <xdr:rowOff>91440</xdr:rowOff>
    </xdr:from>
    <xdr:to>
      <xdr:col>20</xdr:col>
      <xdr:colOff>381000</xdr:colOff>
      <xdr:row>32</xdr:row>
      <xdr:rowOff>180975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F7B51249-99AE-F071-7F8D-90D72EF8EA7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860780" y="3566160"/>
              <a:ext cx="17983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34636</xdr:colOff>
      <xdr:row>0</xdr:row>
      <xdr:rowOff>96981</xdr:rowOff>
    </xdr:from>
    <xdr:to>
      <xdr:col>20</xdr:col>
      <xdr:colOff>235527</xdr:colOff>
      <xdr:row>2</xdr:row>
      <xdr:rowOff>117763</xdr:rowOff>
    </xdr:to>
    <xdr:sp macro="" textlink="">
      <xdr:nvSpPr>
        <xdr:cNvPr id="2" name="Rectangle: Rounded Corners 1">
          <a:extLst>
            <a:ext uri="{FF2B5EF4-FFF2-40B4-BE49-F238E27FC236}">
              <a16:creationId xmlns:a16="http://schemas.microsoft.com/office/drawing/2014/main" id="{AC8A5BD6-1127-1674-81C7-5319CA730A8A}"/>
            </a:ext>
          </a:extLst>
        </xdr:cNvPr>
        <xdr:cNvSpPr/>
      </xdr:nvSpPr>
      <xdr:spPr>
        <a:xfrm>
          <a:off x="1863436" y="96981"/>
          <a:ext cx="10564091" cy="38100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Arial Black" panose="020B0A04020102020204" pitchFamily="34" charset="0"/>
            </a:rPr>
            <a:t>Ecommerce Sales Analysis</a:t>
          </a:r>
          <a:r>
            <a:rPr lang="en-IN" sz="1800" b="1" baseline="0">
              <a:latin typeface="Arial Black" panose="020B0A04020102020204" pitchFamily="34" charset="0"/>
            </a:rPr>
            <a:t> Dashboard</a:t>
          </a:r>
          <a:endParaRPr lang="en-IN" sz="1800" b="1">
            <a:latin typeface="Arial Black" panose="020B0A04020102020204" pitchFamily="34" charset="0"/>
          </a:endParaRPr>
        </a:p>
      </xdr:txBody>
    </xdr:sp>
    <xdr:clientData/>
  </xdr:twoCellAnchor>
  <xdr:twoCellAnchor>
    <xdr:from>
      <xdr:col>1</xdr:col>
      <xdr:colOff>363458</xdr:colOff>
      <xdr:row>3</xdr:row>
      <xdr:rowOff>29574</xdr:rowOff>
    </xdr:from>
    <xdr:to>
      <xdr:col>5</xdr:col>
      <xdr:colOff>37876</xdr:colOff>
      <xdr:row>16</xdr:row>
      <xdr:rowOff>84992</xdr:rowOff>
    </xdr:to>
    <xdr:grpSp>
      <xdr:nvGrpSpPr>
        <xdr:cNvPr id="33" name="Group 32">
          <a:extLst>
            <a:ext uri="{FF2B5EF4-FFF2-40B4-BE49-F238E27FC236}">
              <a16:creationId xmlns:a16="http://schemas.microsoft.com/office/drawing/2014/main" id="{9992B9CD-FF71-2ABD-A047-CC56C7A42E39}"/>
            </a:ext>
          </a:extLst>
        </xdr:cNvPr>
        <xdr:cNvGrpSpPr/>
      </xdr:nvGrpSpPr>
      <xdr:grpSpPr>
        <a:xfrm>
          <a:off x="973058" y="578214"/>
          <a:ext cx="2112818" cy="2478578"/>
          <a:chOff x="706582" y="597286"/>
          <a:chExt cx="2112818" cy="2443018"/>
        </a:xfrm>
      </xdr:grpSpPr>
      <xdr:sp macro="" textlink="">
        <xdr:nvSpPr>
          <xdr:cNvPr id="3" name="Rectangle: Rounded Corners 2">
            <a:extLst>
              <a:ext uri="{FF2B5EF4-FFF2-40B4-BE49-F238E27FC236}">
                <a16:creationId xmlns:a16="http://schemas.microsoft.com/office/drawing/2014/main" id="{1ACF30D6-F36C-9ED5-3549-E21087F2B644}"/>
              </a:ext>
            </a:extLst>
          </xdr:cNvPr>
          <xdr:cNvSpPr/>
        </xdr:nvSpPr>
        <xdr:spPr>
          <a:xfrm>
            <a:off x="845127" y="597286"/>
            <a:ext cx="1863438" cy="312753"/>
          </a:xfrm>
          <a:prstGeom prst="roundRect">
            <a:avLst/>
          </a:prstGeom>
          <a:gradFill flip="none" rotWithShape="1">
            <a:gsLst>
              <a:gs pos="39000">
                <a:srgbClr val="7193B2"/>
              </a:gs>
              <a:gs pos="100000">
                <a:schemeClr val="accent1">
                  <a:lumMod val="50000"/>
                </a:schemeClr>
              </a:gs>
              <a:gs pos="0">
                <a:schemeClr val="accent1">
                  <a:lumMod val="30000"/>
                  <a:lumOff val="70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Sales</a:t>
            </a:r>
          </a:p>
        </xdr:txBody>
      </xdr:sp>
      <xdr:sp macro="" textlink="">
        <xdr:nvSpPr>
          <xdr:cNvPr id="4" name="Rectangle: Rounded Corners 3">
            <a:extLst>
              <a:ext uri="{FF2B5EF4-FFF2-40B4-BE49-F238E27FC236}">
                <a16:creationId xmlns:a16="http://schemas.microsoft.com/office/drawing/2014/main" id="{1AFAA87A-9AF7-7A70-ED86-9CEC787C225A}"/>
              </a:ext>
            </a:extLst>
          </xdr:cNvPr>
          <xdr:cNvSpPr/>
        </xdr:nvSpPr>
        <xdr:spPr>
          <a:xfrm>
            <a:off x="706582" y="958530"/>
            <a:ext cx="2112818" cy="2081774"/>
          </a:xfrm>
          <a:prstGeom prst="roundRect">
            <a:avLst/>
          </a:prstGeom>
          <a:gradFill>
            <a:gsLst>
              <a:gs pos="17000">
                <a:schemeClr val="accent1">
                  <a:lumMod val="50000"/>
                </a:schemeClr>
              </a:gs>
              <a:gs pos="100000">
                <a:schemeClr val="accent1">
                  <a:lumMod val="30000"/>
                  <a:lumOff val="70000"/>
                </a:schemeClr>
              </a:gs>
            </a:gsLst>
            <a:lin ang="6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C17">
        <xdr:nvSpPr>
          <xdr:cNvPr id="15" name="Rectangle 14">
            <a:extLst>
              <a:ext uri="{FF2B5EF4-FFF2-40B4-BE49-F238E27FC236}">
                <a16:creationId xmlns:a16="http://schemas.microsoft.com/office/drawing/2014/main" id="{341BCC44-2BCF-3542-218F-3FB0BA533A47}"/>
              </a:ext>
            </a:extLst>
          </xdr:cNvPr>
          <xdr:cNvSpPr/>
        </xdr:nvSpPr>
        <xdr:spPr>
          <a:xfrm>
            <a:off x="880392" y="1083733"/>
            <a:ext cx="1682699" cy="367542"/>
          </a:xfrm>
          <a:prstGeom prst="rect">
            <a:avLst/>
          </a:prstGeom>
          <a:gradFill flip="none" rotWithShape="1">
            <a:gsLst>
              <a:gs pos="67000">
                <a:schemeClr val="accent1">
                  <a:lumMod val="50000"/>
                  <a:alpha val="0"/>
                </a:schemeClr>
              </a:gs>
              <a:gs pos="100000">
                <a:schemeClr val="accent1">
                  <a:lumMod val="30000"/>
                  <a:lumOff val="7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8AD1ED4-EA53-447C-94D0-04000B134A95}" type="TxLink">
              <a:rPr lang="en-US" sz="1600" b="1" i="0" u="none" strike="noStrike">
                <a:solidFill>
                  <a:schemeClr val="bg2"/>
                </a:solidFill>
                <a:latin typeface="+mj-lt"/>
                <a:ea typeface="Calibri"/>
                <a:cs typeface="Calibri"/>
              </a:rPr>
              <a:pPr algn="ctr"/>
              <a:t> $22,97,200.86 </a:t>
            </a:fld>
            <a:endParaRPr lang="en-IN" sz="1600" b="1">
              <a:solidFill>
                <a:schemeClr val="bg2"/>
              </a:solidFill>
              <a:latin typeface="+mj-lt"/>
            </a:endParaRPr>
          </a:p>
        </xdr:txBody>
      </xdr:sp>
      <xdr:graphicFrame macro="">
        <xdr:nvGraphicFramePr>
          <xdr:cNvPr id="16" name="Chart 15">
            <a:extLst>
              <a:ext uri="{FF2B5EF4-FFF2-40B4-BE49-F238E27FC236}">
                <a16:creationId xmlns:a16="http://schemas.microsoft.com/office/drawing/2014/main" id="{0245897B-FC21-478E-B32F-C8987EBDF12B}"/>
              </a:ext>
            </a:extLst>
          </xdr:cNvPr>
          <xdr:cNvGraphicFramePr>
            <a:graphicFrameLocks/>
          </xdr:cNvGraphicFramePr>
        </xdr:nvGraphicFramePr>
        <xdr:xfrm>
          <a:off x="921327" y="1667162"/>
          <a:ext cx="1620982" cy="62987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8" name="Rectangle: Rounded Corners 17">
            <a:extLst>
              <a:ext uri="{FF2B5EF4-FFF2-40B4-BE49-F238E27FC236}">
                <a16:creationId xmlns:a16="http://schemas.microsoft.com/office/drawing/2014/main" id="{DC02B4E4-CE7D-CB62-E9CA-DA75D30D45FC}"/>
              </a:ext>
            </a:extLst>
          </xdr:cNvPr>
          <xdr:cNvSpPr/>
        </xdr:nvSpPr>
        <xdr:spPr>
          <a:xfrm>
            <a:off x="762000" y="2470727"/>
            <a:ext cx="1988127" cy="361245"/>
          </a:xfrm>
          <a:prstGeom prst="roundRect">
            <a:avLst/>
          </a:prstGeom>
          <a:gradFill flip="none" rotWithShape="1">
            <a:gsLst>
              <a:gs pos="0">
                <a:schemeClr val="accent1">
                  <a:lumMod val="50000"/>
                </a:schemeClr>
              </a:gs>
              <a:gs pos="53000">
                <a:schemeClr val="accent1">
                  <a:alpha val="48000"/>
                  <a:lumMod val="57000"/>
                </a:schemeClr>
              </a:gs>
              <a:gs pos="100000">
                <a:schemeClr val="accent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 </a:t>
            </a:r>
          </a:p>
        </xdr:txBody>
      </xdr:sp>
    </xdr:grpSp>
    <xdr:clientData/>
  </xdr:twoCellAnchor>
  <mc:AlternateContent xmlns:mc="http://schemas.openxmlformats.org/markup-compatibility/2006">
    <mc:Choice xmlns:a14="http://schemas.microsoft.com/office/drawing/2010/main" Requires="a14">
      <xdr:twoCellAnchor editAs="oneCell">
        <xdr:from>
          <xdr:col>3</xdr:col>
          <xdr:colOff>94430</xdr:colOff>
          <xdr:row>13</xdr:row>
          <xdr:rowOff>131618</xdr:rowOff>
        </xdr:from>
        <xdr:to>
          <xdr:col>4</xdr:col>
          <xdr:colOff>309999</xdr:colOff>
          <xdr:row>15</xdr:row>
          <xdr:rowOff>2890</xdr:rowOff>
        </xdr:to>
        <xdr:pic>
          <xdr:nvPicPr>
            <xdr:cNvPr id="20" name="Picture 19">
              <a:extLst>
                <a:ext uri="{FF2B5EF4-FFF2-40B4-BE49-F238E27FC236}">
                  <a16:creationId xmlns:a16="http://schemas.microsoft.com/office/drawing/2014/main" id="{A3499434-A0BC-5DDA-3AF7-BA0586E27B4F}"/>
                </a:ext>
              </a:extLst>
            </xdr:cNvPr>
            <xdr:cNvPicPr>
              <a:picLocks noChangeAspect="1" noChangeArrowheads="1"/>
              <a:extLst>
                <a:ext uri="{84589F7E-364E-4C9E-8A38-B11213B215E9}">
                  <a14:cameraTool cellRange="'KPI YOY'!$C$11" spid="_x0000_s8267"/>
                </a:ext>
              </a:extLst>
            </xdr:cNvPicPr>
          </xdr:nvPicPr>
          <xdr:blipFill>
            <a:blip xmlns:r="http://schemas.openxmlformats.org/officeDocument/2006/relationships" r:embed="rId2"/>
            <a:srcRect/>
            <a:stretch>
              <a:fillRect/>
            </a:stretch>
          </xdr:blipFill>
          <xdr:spPr bwMode="auto">
            <a:xfrm>
              <a:off x="1916604" y="2605357"/>
              <a:ext cx="82296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557610</xdr:colOff>
      <xdr:row>3</xdr:row>
      <xdr:rowOff>28222</xdr:rowOff>
    </xdr:from>
    <xdr:to>
      <xdr:col>9</xdr:col>
      <xdr:colOff>232028</xdr:colOff>
      <xdr:row>16</xdr:row>
      <xdr:rowOff>83640</xdr:rowOff>
    </xdr:to>
    <xdr:grpSp>
      <xdr:nvGrpSpPr>
        <xdr:cNvPr id="58" name="Group 57">
          <a:extLst>
            <a:ext uri="{FF2B5EF4-FFF2-40B4-BE49-F238E27FC236}">
              <a16:creationId xmlns:a16="http://schemas.microsoft.com/office/drawing/2014/main" id="{124B2CEF-57CF-4454-8DEB-9E0E16625CF5}"/>
            </a:ext>
          </a:extLst>
        </xdr:cNvPr>
        <xdr:cNvGrpSpPr/>
      </xdr:nvGrpSpPr>
      <xdr:grpSpPr>
        <a:xfrm>
          <a:off x="3605610" y="576862"/>
          <a:ext cx="2112818" cy="2478578"/>
          <a:chOff x="706582" y="597286"/>
          <a:chExt cx="2112818" cy="2443018"/>
        </a:xfrm>
      </xdr:grpSpPr>
      <xdr:sp macro="" textlink="">
        <xdr:nvSpPr>
          <xdr:cNvPr id="59" name="Rectangle: Rounded Corners 58">
            <a:extLst>
              <a:ext uri="{FF2B5EF4-FFF2-40B4-BE49-F238E27FC236}">
                <a16:creationId xmlns:a16="http://schemas.microsoft.com/office/drawing/2014/main" id="{E5F23963-F054-E50B-077E-27297AECA71A}"/>
              </a:ext>
            </a:extLst>
          </xdr:cNvPr>
          <xdr:cNvSpPr/>
        </xdr:nvSpPr>
        <xdr:spPr>
          <a:xfrm>
            <a:off x="845127" y="597286"/>
            <a:ext cx="1863438" cy="312753"/>
          </a:xfrm>
          <a:prstGeom prst="roundRect">
            <a:avLst/>
          </a:prstGeom>
          <a:gradFill flip="none" rotWithShape="1">
            <a:gsLst>
              <a:gs pos="39000">
                <a:srgbClr val="7193B2"/>
              </a:gs>
              <a:gs pos="100000">
                <a:schemeClr val="accent1">
                  <a:lumMod val="50000"/>
                </a:schemeClr>
              </a:gs>
              <a:gs pos="0">
                <a:schemeClr val="accent1">
                  <a:lumMod val="30000"/>
                  <a:lumOff val="70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Profit</a:t>
            </a:r>
          </a:p>
        </xdr:txBody>
      </xdr:sp>
      <xdr:sp macro="" textlink="">
        <xdr:nvSpPr>
          <xdr:cNvPr id="60" name="Rectangle: Rounded Corners 59">
            <a:extLst>
              <a:ext uri="{FF2B5EF4-FFF2-40B4-BE49-F238E27FC236}">
                <a16:creationId xmlns:a16="http://schemas.microsoft.com/office/drawing/2014/main" id="{F5E3F6F8-2DC4-5193-40BC-42CDC8C970FE}"/>
              </a:ext>
            </a:extLst>
          </xdr:cNvPr>
          <xdr:cNvSpPr/>
        </xdr:nvSpPr>
        <xdr:spPr>
          <a:xfrm>
            <a:off x="706582" y="958530"/>
            <a:ext cx="2112818" cy="2081774"/>
          </a:xfrm>
          <a:prstGeom prst="roundRect">
            <a:avLst/>
          </a:prstGeom>
          <a:gradFill>
            <a:gsLst>
              <a:gs pos="17000">
                <a:schemeClr val="accent1">
                  <a:lumMod val="50000"/>
                </a:schemeClr>
              </a:gs>
              <a:gs pos="100000">
                <a:schemeClr val="accent1">
                  <a:lumMod val="30000"/>
                  <a:lumOff val="70000"/>
                </a:schemeClr>
              </a:gs>
            </a:gsLst>
            <a:lin ang="6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61" name="Rectangle 60">
            <a:extLst>
              <a:ext uri="{FF2B5EF4-FFF2-40B4-BE49-F238E27FC236}">
                <a16:creationId xmlns:a16="http://schemas.microsoft.com/office/drawing/2014/main" id="{F5875C40-E1C1-3762-F667-8A459FCF0B84}"/>
              </a:ext>
            </a:extLst>
          </xdr:cNvPr>
          <xdr:cNvSpPr/>
        </xdr:nvSpPr>
        <xdr:spPr>
          <a:xfrm>
            <a:off x="880392" y="1083733"/>
            <a:ext cx="1682699" cy="367542"/>
          </a:xfrm>
          <a:prstGeom prst="rect">
            <a:avLst/>
          </a:prstGeom>
          <a:gradFill flip="none" rotWithShape="1">
            <a:gsLst>
              <a:gs pos="67000">
                <a:schemeClr val="accent1">
                  <a:lumMod val="50000"/>
                  <a:alpha val="0"/>
                </a:schemeClr>
              </a:gs>
              <a:gs pos="100000">
                <a:schemeClr val="accent1">
                  <a:lumMod val="30000"/>
                  <a:lumOff val="7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BAD6A4-53B3-47ED-A5CD-CE9582683CEF}" type="TxLink">
              <a:rPr lang="en-US" sz="1600" b="1" i="0" u="none" strike="noStrike">
                <a:solidFill>
                  <a:schemeClr val="bg2"/>
                </a:solidFill>
                <a:latin typeface="Calibri"/>
                <a:ea typeface="Calibri"/>
                <a:cs typeface="Calibri"/>
              </a:rPr>
              <a:pPr algn="ctr"/>
              <a:t> $2,86,397.02 </a:t>
            </a:fld>
            <a:endParaRPr lang="en-IN" sz="1800" b="1">
              <a:solidFill>
                <a:schemeClr val="bg2"/>
              </a:solidFill>
              <a:latin typeface="Arial Black" panose="020B0A04020102020204" pitchFamily="34" charset="0"/>
            </a:endParaRPr>
          </a:p>
        </xdr:txBody>
      </xdr:sp>
      <xdr:sp macro="" textlink="">
        <xdr:nvSpPr>
          <xdr:cNvPr id="63" name="Rectangle: Rounded Corners 62">
            <a:extLst>
              <a:ext uri="{FF2B5EF4-FFF2-40B4-BE49-F238E27FC236}">
                <a16:creationId xmlns:a16="http://schemas.microsoft.com/office/drawing/2014/main" id="{74FEEACA-A631-38BA-8857-87AB12E494F4}"/>
              </a:ext>
            </a:extLst>
          </xdr:cNvPr>
          <xdr:cNvSpPr/>
        </xdr:nvSpPr>
        <xdr:spPr>
          <a:xfrm>
            <a:off x="762000" y="2470727"/>
            <a:ext cx="1988127" cy="361245"/>
          </a:xfrm>
          <a:prstGeom prst="roundRect">
            <a:avLst/>
          </a:prstGeom>
          <a:gradFill flip="none" rotWithShape="1">
            <a:gsLst>
              <a:gs pos="0">
                <a:schemeClr val="accent1">
                  <a:lumMod val="50000"/>
                </a:schemeClr>
              </a:gs>
              <a:gs pos="53000">
                <a:schemeClr val="accent1">
                  <a:alpha val="48000"/>
                  <a:lumMod val="57000"/>
                </a:schemeClr>
              </a:gs>
              <a:gs pos="100000">
                <a:schemeClr val="accent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 </a:t>
            </a:r>
          </a:p>
        </xdr:txBody>
      </xdr:sp>
    </xdr:grpSp>
    <xdr:clientData/>
  </xdr:twoCellAnchor>
  <xdr:twoCellAnchor>
    <xdr:from>
      <xdr:col>9</xdr:col>
      <xdr:colOff>593557</xdr:colOff>
      <xdr:row>3</xdr:row>
      <xdr:rowOff>48125</xdr:rowOff>
    </xdr:from>
    <xdr:to>
      <xdr:col>13</xdr:col>
      <xdr:colOff>267975</xdr:colOff>
      <xdr:row>16</xdr:row>
      <xdr:rowOff>103543</xdr:rowOff>
    </xdr:to>
    <xdr:grpSp>
      <xdr:nvGrpSpPr>
        <xdr:cNvPr id="70" name="Group 69">
          <a:extLst>
            <a:ext uri="{FF2B5EF4-FFF2-40B4-BE49-F238E27FC236}">
              <a16:creationId xmlns:a16="http://schemas.microsoft.com/office/drawing/2014/main" id="{A84DEE22-6899-49FA-B08C-0A1FA690C8AB}"/>
            </a:ext>
          </a:extLst>
        </xdr:cNvPr>
        <xdr:cNvGrpSpPr/>
      </xdr:nvGrpSpPr>
      <xdr:grpSpPr>
        <a:xfrm>
          <a:off x="6079957" y="596765"/>
          <a:ext cx="2112818" cy="2478578"/>
          <a:chOff x="706582" y="597286"/>
          <a:chExt cx="2112818" cy="2443018"/>
        </a:xfrm>
      </xdr:grpSpPr>
      <xdr:sp macro="" textlink="">
        <xdr:nvSpPr>
          <xdr:cNvPr id="71" name="Rectangle: Rounded Corners 70">
            <a:extLst>
              <a:ext uri="{FF2B5EF4-FFF2-40B4-BE49-F238E27FC236}">
                <a16:creationId xmlns:a16="http://schemas.microsoft.com/office/drawing/2014/main" id="{850B9016-33A5-E837-37DB-674A3FE89413}"/>
              </a:ext>
            </a:extLst>
          </xdr:cNvPr>
          <xdr:cNvSpPr/>
        </xdr:nvSpPr>
        <xdr:spPr>
          <a:xfrm>
            <a:off x="845127" y="597286"/>
            <a:ext cx="1863438" cy="312753"/>
          </a:xfrm>
          <a:prstGeom prst="roundRect">
            <a:avLst/>
          </a:prstGeom>
          <a:gradFill flip="none" rotWithShape="1">
            <a:gsLst>
              <a:gs pos="39000">
                <a:srgbClr val="7193B2"/>
              </a:gs>
              <a:gs pos="100000">
                <a:schemeClr val="accent1">
                  <a:lumMod val="50000"/>
                </a:schemeClr>
              </a:gs>
              <a:gs pos="0">
                <a:schemeClr val="accent1">
                  <a:lumMod val="30000"/>
                  <a:lumOff val="70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Quantity</a:t>
            </a:r>
          </a:p>
        </xdr:txBody>
      </xdr:sp>
      <xdr:sp macro="" textlink="">
        <xdr:nvSpPr>
          <xdr:cNvPr id="72" name="Rectangle: Rounded Corners 71">
            <a:extLst>
              <a:ext uri="{FF2B5EF4-FFF2-40B4-BE49-F238E27FC236}">
                <a16:creationId xmlns:a16="http://schemas.microsoft.com/office/drawing/2014/main" id="{1DC91C80-97BC-2DE3-B9E0-8F7F06637CAD}"/>
              </a:ext>
            </a:extLst>
          </xdr:cNvPr>
          <xdr:cNvSpPr/>
        </xdr:nvSpPr>
        <xdr:spPr>
          <a:xfrm>
            <a:off x="706582" y="958530"/>
            <a:ext cx="2112818" cy="2081774"/>
          </a:xfrm>
          <a:prstGeom prst="roundRect">
            <a:avLst/>
          </a:prstGeom>
          <a:gradFill>
            <a:gsLst>
              <a:gs pos="17000">
                <a:schemeClr val="accent1">
                  <a:lumMod val="50000"/>
                </a:schemeClr>
              </a:gs>
              <a:gs pos="100000">
                <a:schemeClr val="accent1">
                  <a:lumMod val="30000"/>
                  <a:lumOff val="70000"/>
                </a:schemeClr>
              </a:gs>
            </a:gsLst>
            <a:lin ang="6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17">
        <xdr:nvSpPr>
          <xdr:cNvPr id="73" name="Rectangle 72">
            <a:extLst>
              <a:ext uri="{FF2B5EF4-FFF2-40B4-BE49-F238E27FC236}">
                <a16:creationId xmlns:a16="http://schemas.microsoft.com/office/drawing/2014/main" id="{69D7B69C-6615-D536-21B5-475392A57762}"/>
              </a:ext>
            </a:extLst>
          </xdr:cNvPr>
          <xdr:cNvSpPr/>
        </xdr:nvSpPr>
        <xdr:spPr>
          <a:xfrm>
            <a:off x="880392" y="1083733"/>
            <a:ext cx="1682699" cy="367542"/>
          </a:xfrm>
          <a:prstGeom prst="rect">
            <a:avLst/>
          </a:prstGeom>
          <a:gradFill flip="none" rotWithShape="1">
            <a:gsLst>
              <a:gs pos="67000">
                <a:schemeClr val="accent1">
                  <a:lumMod val="50000"/>
                  <a:alpha val="0"/>
                </a:schemeClr>
              </a:gs>
              <a:gs pos="100000">
                <a:schemeClr val="accent1">
                  <a:lumMod val="30000"/>
                  <a:lumOff val="7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432AD5A-6643-4275-9053-1D119E49346B}" type="TxLink">
              <a:rPr lang="en-US" sz="1600" b="1" i="0" u="none" strike="noStrike">
                <a:solidFill>
                  <a:schemeClr val="bg2"/>
                </a:solidFill>
                <a:latin typeface="Calibri"/>
                <a:ea typeface="Calibri"/>
                <a:cs typeface="Calibri"/>
              </a:rPr>
              <a:pPr algn="ctr"/>
              <a:t># 37873</a:t>
            </a:fld>
            <a:endParaRPr lang="en-IN" sz="1800" b="1">
              <a:solidFill>
                <a:schemeClr val="bg2"/>
              </a:solidFill>
              <a:latin typeface="Arial Black" panose="020B0A04020102020204" pitchFamily="34" charset="0"/>
            </a:endParaRPr>
          </a:p>
        </xdr:txBody>
      </xdr:sp>
      <xdr:sp macro="" textlink="">
        <xdr:nvSpPr>
          <xdr:cNvPr id="75" name="Rectangle: Rounded Corners 74">
            <a:extLst>
              <a:ext uri="{FF2B5EF4-FFF2-40B4-BE49-F238E27FC236}">
                <a16:creationId xmlns:a16="http://schemas.microsoft.com/office/drawing/2014/main" id="{652DDB8E-F7BD-798A-7004-D87282385EAF}"/>
              </a:ext>
            </a:extLst>
          </xdr:cNvPr>
          <xdr:cNvSpPr/>
        </xdr:nvSpPr>
        <xdr:spPr>
          <a:xfrm>
            <a:off x="762000" y="2470727"/>
            <a:ext cx="1988127" cy="361245"/>
          </a:xfrm>
          <a:prstGeom prst="roundRect">
            <a:avLst/>
          </a:prstGeom>
          <a:gradFill flip="none" rotWithShape="1">
            <a:gsLst>
              <a:gs pos="0">
                <a:schemeClr val="accent1">
                  <a:lumMod val="50000"/>
                </a:schemeClr>
              </a:gs>
              <a:gs pos="53000">
                <a:schemeClr val="accent1">
                  <a:alpha val="48000"/>
                  <a:lumMod val="57000"/>
                </a:schemeClr>
              </a:gs>
              <a:gs pos="100000">
                <a:schemeClr val="accent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 </a:t>
            </a:r>
          </a:p>
        </xdr:txBody>
      </xdr:sp>
    </xdr:grpSp>
    <xdr:clientData/>
  </xdr:twoCellAnchor>
  <xdr:twoCellAnchor>
    <xdr:from>
      <xdr:col>14</xdr:col>
      <xdr:colOff>88231</xdr:colOff>
      <xdr:row>3</xdr:row>
      <xdr:rowOff>40105</xdr:rowOff>
    </xdr:from>
    <xdr:to>
      <xdr:col>17</xdr:col>
      <xdr:colOff>372249</xdr:colOff>
      <xdr:row>16</xdr:row>
      <xdr:rowOff>95523</xdr:rowOff>
    </xdr:to>
    <xdr:grpSp>
      <xdr:nvGrpSpPr>
        <xdr:cNvPr id="76" name="Group 75">
          <a:extLst>
            <a:ext uri="{FF2B5EF4-FFF2-40B4-BE49-F238E27FC236}">
              <a16:creationId xmlns:a16="http://schemas.microsoft.com/office/drawing/2014/main" id="{49191E9D-DA07-4876-A3E4-36B30A856C32}"/>
            </a:ext>
          </a:extLst>
        </xdr:cNvPr>
        <xdr:cNvGrpSpPr/>
      </xdr:nvGrpSpPr>
      <xdr:grpSpPr>
        <a:xfrm>
          <a:off x="8622631" y="588745"/>
          <a:ext cx="2112818" cy="2478578"/>
          <a:chOff x="706582" y="597286"/>
          <a:chExt cx="2112818" cy="2443018"/>
        </a:xfrm>
      </xdr:grpSpPr>
      <xdr:sp macro="" textlink="">
        <xdr:nvSpPr>
          <xdr:cNvPr id="77" name="Rectangle: Rounded Corners 76">
            <a:extLst>
              <a:ext uri="{FF2B5EF4-FFF2-40B4-BE49-F238E27FC236}">
                <a16:creationId xmlns:a16="http://schemas.microsoft.com/office/drawing/2014/main" id="{EECEAD0D-E664-E24E-5458-68C2524F3B70}"/>
              </a:ext>
            </a:extLst>
          </xdr:cNvPr>
          <xdr:cNvSpPr/>
        </xdr:nvSpPr>
        <xdr:spPr>
          <a:xfrm>
            <a:off x="845127" y="597286"/>
            <a:ext cx="1863438" cy="312753"/>
          </a:xfrm>
          <a:prstGeom prst="roundRect">
            <a:avLst/>
          </a:prstGeom>
          <a:gradFill flip="none" rotWithShape="1">
            <a:gsLst>
              <a:gs pos="39000">
                <a:srgbClr val="7193B2"/>
              </a:gs>
              <a:gs pos="100000">
                <a:schemeClr val="accent1">
                  <a:lumMod val="50000"/>
                </a:schemeClr>
              </a:gs>
              <a:gs pos="0">
                <a:schemeClr val="accent1">
                  <a:lumMod val="30000"/>
                  <a:lumOff val="70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No</a:t>
            </a:r>
            <a:r>
              <a:rPr lang="en-IN" sz="1600" b="1" baseline="0"/>
              <a:t> of Orders </a:t>
            </a:r>
            <a:endParaRPr lang="en-IN" sz="1600" b="1"/>
          </a:p>
        </xdr:txBody>
      </xdr:sp>
      <xdr:sp macro="" textlink="">
        <xdr:nvSpPr>
          <xdr:cNvPr id="78" name="Rectangle: Rounded Corners 77">
            <a:extLst>
              <a:ext uri="{FF2B5EF4-FFF2-40B4-BE49-F238E27FC236}">
                <a16:creationId xmlns:a16="http://schemas.microsoft.com/office/drawing/2014/main" id="{5D5D99CC-B41E-FDEB-039A-399DECA6BDD0}"/>
              </a:ext>
            </a:extLst>
          </xdr:cNvPr>
          <xdr:cNvSpPr/>
        </xdr:nvSpPr>
        <xdr:spPr>
          <a:xfrm>
            <a:off x="706582" y="958530"/>
            <a:ext cx="2112818" cy="2081774"/>
          </a:xfrm>
          <a:prstGeom prst="roundRect">
            <a:avLst/>
          </a:prstGeom>
          <a:gradFill>
            <a:gsLst>
              <a:gs pos="17000">
                <a:schemeClr val="accent1">
                  <a:lumMod val="50000"/>
                </a:schemeClr>
              </a:gs>
              <a:gs pos="100000">
                <a:schemeClr val="accent1">
                  <a:lumMod val="30000"/>
                  <a:lumOff val="70000"/>
                </a:schemeClr>
              </a:gs>
            </a:gsLst>
            <a:lin ang="6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7">
        <xdr:nvSpPr>
          <xdr:cNvPr id="79" name="Rectangle 78">
            <a:extLst>
              <a:ext uri="{FF2B5EF4-FFF2-40B4-BE49-F238E27FC236}">
                <a16:creationId xmlns:a16="http://schemas.microsoft.com/office/drawing/2014/main" id="{604856B8-34B6-9BA4-B4F5-AB29BAE7488C}"/>
              </a:ext>
            </a:extLst>
          </xdr:cNvPr>
          <xdr:cNvSpPr/>
        </xdr:nvSpPr>
        <xdr:spPr>
          <a:xfrm>
            <a:off x="880392" y="1083733"/>
            <a:ext cx="1682699" cy="367542"/>
          </a:xfrm>
          <a:prstGeom prst="rect">
            <a:avLst/>
          </a:prstGeom>
          <a:gradFill flip="none" rotWithShape="1">
            <a:gsLst>
              <a:gs pos="67000">
                <a:schemeClr val="accent1">
                  <a:lumMod val="50000"/>
                  <a:alpha val="0"/>
                </a:schemeClr>
              </a:gs>
              <a:gs pos="100000">
                <a:schemeClr val="accent1">
                  <a:lumMod val="30000"/>
                  <a:lumOff val="7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20ED6C-1286-46B9-9303-C8B732084F35}" type="TxLink">
              <a:rPr lang="en-US" sz="1600" b="1" i="0" u="none" strike="noStrike">
                <a:solidFill>
                  <a:schemeClr val="bg2"/>
                </a:solidFill>
                <a:latin typeface="Calibri"/>
                <a:ea typeface="Calibri"/>
                <a:cs typeface="Calibri"/>
              </a:rPr>
              <a:pPr algn="ctr"/>
              <a:t># 9994</a:t>
            </a:fld>
            <a:endParaRPr lang="en-IN" sz="1800" b="1">
              <a:solidFill>
                <a:schemeClr val="bg2"/>
              </a:solidFill>
              <a:latin typeface="Arial Black" panose="020B0A04020102020204" pitchFamily="34" charset="0"/>
            </a:endParaRPr>
          </a:p>
        </xdr:txBody>
      </xdr:sp>
      <xdr:sp macro="" textlink="">
        <xdr:nvSpPr>
          <xdr:cNvPr id="81" name="Rectangle: Rounded Corners 80">
            <a:extLst>
              <a:ext uri="{FF2B5EF4-FFF2-40B4-BE49-F238E27FC236}">
                <a16:creationId xmlns:a16="http://schemas.microsoft.com/office/drawing/2014/main" id="{C9367031-67D8-397A-52E2-D0A4F4C358A3}"/>
              </a:ext>
            </a:extLst>
          </xdr:cNvPr>
          <xdr:cNvSpPr/>
        </xdr:nvSpPr>
        <xdr:spPr>
          <a:xfrm>
            <a:off x="762000" y="2470727"/>
            <a:ext cx="1988127" cy="361245"/>
          </a:xfrm>
          <a:prstGeom prst="roundRect">
            <a:avLst/>
          </a:prstGeom>
          <a:gradFill flip="none" rotWithShape="1">
            <a:gsLst>
              <a:gs pos="0">
                <a:schemeClr val="accent1">
                  <a:lumMod val="50000"/>
                </a:schemeClr>
              </a:gs>
              <a:gs pos="53000">
                <a:schemeClr val="accent1">
                  <a:alpha val="48000"/>
                  <a:lumMod val="57000"/>
                </a:schemeClr>
              </a:gs>
              <a:gs pos="100000">
                <a:schemeClr val="accent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 </a:t>
            </a:r>
          </a:p>
        </xdr:txBody>
      </xdr:sp>
    </xdr:grpSp>
    <xdr:clientData/>
  </xdr:twoCellAnchor>
  <xdr:twoCellAnchor>
    <xdr:from>
      <xdr:col>18</xdr:col>
      <xdr:colOff>109622</xdr:colOff>
      <xdr:row>3</xdr:row>
      <xdr:rowOff>82884</xdr:rowOff>
    </xdr:from>
    <xdr:to>
      <xdr:col>21</xdr:col>
      <xdr:colOff>393640</xdr:colOff>
      <xdr:row>16</xdr:row>
      <xdr:rowOff>138302</xdr:rowOff>
    </xdr:to>
    <xdr:grpSp>
      <xdr:nvGrpSpPr>
        <xdr:cNvPr id="82" name="Group 81">
          <a:extLst>
            <a:ext uri="{FF2B5EF4-FFF2-40B4-BE49-F238E27FC236}">
              <a16:creationId xmlns:a16="http://schemas.microsoft.com/office/drawing/2014/main" id="{E196FBFE-3E34-4B56-8A04-EA7277840717}"/>
            </a:ext>
          </a:extLst>
        </xdr:cNvPr>
        <xdr:cNvGrpSpPr/>
      </xdr:nvGrpSpPr>
      <xdr:grpSpPr>
        <a:xfrm>
          <a:off x="11082422" y="631524"/>
          <a:ext cx="2112818" cy="2478578"/>
          <a:chOff x="706582" y="597286"/>
          <a:chExt cx="2112818" cy="2443018"/>
        </a:xfrm>
      </xdr:grpSpPr>
      <xdr:sp macro="" textlink="">
        <xdr:nvSpPr>
          <xdr:cNvPr id="83" name="Rectangle: Rounded Corners 82">
            <a:extLst>
              <a:ext uri="{FF2B5EF4-FFF2-40B4-BE49-F238E27FC236}">
                <a16:creationId xmlns:a16="http://schemas.microsoft.com/office/drawing/2014/main" id="{E5192719-9417-697E-D404-E90D300F4796}"/>
              </a:ext>
            </a:extLst>
          </xdr:cNvPr>
          <xdr:cNvSpPr/>
        </xdr:nvSpPr>
        <xdr:spPr>
          <a:xfrm>
            <a:off x="845127" y="597286"/>
            <a:ext cx="1863438" cy="312753"/>
          </a:xfrm>
          <a:prstGeom prst="roundRect">
            <a:avLst/>
          </a:prstGeom>
          <a:gradFill flip="none" rotWithShape="1">
            <a:gsLst>
              <a:gs pos="39000">
                <a:srgbClr val="7193B2"/>
              </a:gs>
              <a:gs pos="100000">
                <a:schemeClr val="accent1">
                  <a:lumMod val="50000"/>
                </a:schemeClr>
              </a:gs>
              <a:gs pos="0">
                <a:schemeClr val="accent1">
                  <a:lumMod val="30000"/>
                  <a:lumOff val="70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Profit</a:t>
            </a:r>
            <a:r>
              <a:rPr lang="en-IN" sz="1600" b="1" baseline="0"/>
              <a:t> Margin</a:t>
            </a:r>
            <a:endParaRPr lang="en-IN" sz="1600" b="1"/>
          </a:p>
        </xdr:txBody>
      </xdr:sp>
      <xdr:sp macro="" textlink="">
        <xdr:nvSpPr>
          <xdr:cNvPr id="84" name="Rectangle: Rounded Corners 83">
            <a:extLst>
              <a:ext uri="{FF2B5EF4-FFF2-40B4-BE49-F238E27FC236}">
                <a16:creationId xmlns:a16="http://schemas.microsoft.com/office/drawing/2014/main" id="{E596E36D-A945-7F54-04F4-FFE197F8BF9C}"/>
              </a:ext>
            </a:extLst>
          </xdr:cNvPr>
          <xdr:cNvSpPr/>
        </xdr:nvSpPr>
        <xdr:spPr>
          <a:xfrm>
            <a:off x="706582" y="958530"/>
            <a:ext cx="2112818" cy="2081774"/>
          </a:xfrm>
          <a:prstGeom prst="roundRect">
            <a:avLst/>
          </a:prstGeom>
          <a:gradFill>
            <a:gsLst>
              <a:gs pos="17000">
                <a:schemeClr val="accent1">
                  <a:lumMod val="50000"/>
                </a:schemeClr>
              </a:gs>
              <a:gs pos="100000">
                <a:schemeClr val="accent1">
                  <a:lumMod val="30000"/>
                  <a:lumOff val="70000"/>
                </a:schemeClr>
              </a:gs>
            </a:gsLst>
            <a:lin ang="6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85" name="Rectangle 84">
            <a:extLst>
              <a:ext uri="{FF2B5EF4-FFF2-40B4-BE49-F238E27FC236}">
                <a16:creationId xmlns:a16="http://schemas.microsoft.com/office/drawing/2014/main" id="{4F28EEF7-7AFC-364C-5C1B-95698D39A30E}"/>
              </a:ext>
            </a:extLst>
          </xdr:cNvPr>
          <xdr:cNvSpPr/>
        </xdr:nvSpPr>
        <xdr:spPr>
          <a:xfrm>
            <a:off x="880392" y="1083733"/>
            <a:ext cx="1682699" cy="367542"/>
          </a:xfrm>
          <a:prstGeom prst="rect">
            <a:avLst/>
          </a:prstGeom>
          <a:gradFill flip="none" rotWithShape="1">
            <a:gsLst>
              <a:gs pos="67000">
                <a:schemeClr val="accent1">
                  <a:lumMod val="50000"/>
                  <a:alpha val="0"/>
                </a:schemeClr>
              </a:gs>
              <a:gs pos="100000">
                <a:schemeClr val="accent1">
                  <a:lumMod val="30000"/>
                  <a:lumOff val="7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9A4F072-4DD2-4A4F-B4BB-86C6ABB5BB33}" type="TxLink">
              <a:rPr lang="en-US" sz="1600" b="1" i="0" u="none" strike="noStrike">
                <a:solidFill>
                  <a:schemeClr val="bg2"/>
                </a:solidFill>
                <a:latin typeface="Calibri"/>
                <a:ea typeface="Calibri"/>
                <a:cs typeface="Calibri"/>
              </a:rPr>
              <a:pPr algn="ctr"/>
              <a:t>12.47%</a:t>
            </a:fld>
            <a:endParaRPr lang="en-IN" sz="1800" b="1">
              <a:solidFill>
                <a:schemeClr val="bg2"/>
              </a:solidFill>
              <a:latin typeface="Arial Black" panose="020B0A04020102020204" pitchFamily="34" charset="0"/>
            </a:endParaRPr>
          </a:p>
        </xdr:txBody>
      </xdr:sp>
      <xdr:sp macro="" textlink="">
        <xdr:nvSpPr>
          <xdr:cNvPr id="87" name="Rectangle: Rounded Corners 86">
            <a:extLst>
              <a:ext uri="{FF2B5EF4-FFF2-40B4-BE49-F238E27FC236}">
                <a16:creationId xmlns:a16="http://schemas.microsoft.com/office/drawing/2014/main" id="{5CB0297E-B41C-CAA3-48BF-1C38A8DB8F4F}"/>
              </a:ext>
            </a:extLst>
          </xdr:cNvPr>
          <xdr:cNvSpPr/>
        </xdr:nvSpPr>
        <xdr:spPr>
          <a:xfrm>
            <a:off x="762000" y="2470727"/>
            <a:ext cx="1988127" cy="361245"/>
          </a:xfrm>
          <a:prstGeom prst="roundRect">
            <a:avLst/>
          </a:prstGeom>
          <a:gradFill flip="none" rotWithShape="1">
            <a:gsLst>
              <a:gs pos="0">
                <a:schemeClr val="accent1">
                  <a:lumMod val="50000"/>
                </a:schemeClr>
              </a:gs>
              <a:gs pos="53000">
                <a:schemeClr val="accent1">
                  <a:alpha val="48000"/>
                  <a:lumMod val="57000"/>
                </a:schemeClr>
              </a:gs>
              <a:gs pos="100000">
                <a:schemeClr val="accent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 </a:t>
            </a:r>
          </a:p>
        </xdr:txBody>
      </xdr:sp>
    </xdr:grpSp>
    <xdr:clientData/>
  </xdr:twoCellAnchor>
  <xdr:twoCellAnchor>
    <xdr:from>
      <xdr:col>6</xdr:col>
      <xdr:colOff>160421</xdr:colOff>
      <xdr:row>8</xdr:row>
      <xdr:rowOff>152401</xdr:rowOff>
    </xdr:from>
    <xdr:to>
      <xdr:col>8</xdr:col>
      <xdr:colOff>561474</xdr:colOff>
      <xdr:row>11</xdr:row>
      <xdr:rowOff>176463</xdr:rowOff>
    </xdr:to>
    <xdr:graphicFrame macro="">
      <xdr:nvGraphicFramePr>
        <xdr:cNvPr id="88" name="Chart 87">
          <a:extLst>
            <a:ext uri="{FF2B5EF4-FFF2-40B4-BE49-F238E27FC236}">
              <a16:creationId xmlns:a16="http://schemas.microsoft.com/office/drawing/2014/main" id="{AA7FCD20-4EAE-447A-9FC7-BC1C6E5064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368969</xdr:colOff>
          <xdr:row>13</xdr:row>
          <xdr:rowOff>104274</xdr:rowOff>
        </xdr:from>
        <xdr:to>
          <xdr:col>8</xdr:col>
          <xdr:colOff>589417</xdr:colOff>
          <xdr:row>14</xdr:row>
          <xdr:rowOff>163285</xdr:rowOff>
        </xdr:to>
        <xdr:pic>
          <xdr:nvPicPr>
            <xdr:cNvPr id="90" name="Picture 89">
              <a:extLst>
                <a:ext uri="{FF2B5EF4-FFF2-40B4-BE49-F238E27FC236}">
                  <a16:creationId xmlns:a16="http://schemas.microsoft.com/office/drawing/2014/main" id="{5C22A728-181B-2399-8CDC-2DB0A528A2CF}"/>
                </a:ext>
              </a:extLst>
            </xdr:cNvPr>
            <xdr:cNvPicPr>
              <a:picLocks noChangeAspect="1" noChangeArrowheads="1"/>
              <a:extLst>
                <a:ext uri="{84589F7E-364E-4C9E-8A38-B11213B215E9}">
                  <a14:cameraTool cellRange="'KPI YOY'!$B$11" spid="_x0000_s8268"/>
                </a:ext>
              </a:extLst>
            </xdr:cNvPicPr>
          </xdr:nvPicPr>
          <xdr:blipFill>
            <a:blip xmlns:r="http://schemas.openxmlformats.org/officeDocument/2006/relationships" r:embed="rId4"/>
            <a:srcRect/>
            <a:stretch>
              <a:fillRect/>
            </a:stretch>
          </xdr:blipFill>
          <xdr:spPr bwMode="auto">
            <a:xfrm>
              <a:off x="4586550" y="2443437"/>
              <a:ext cx="822960"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376989</xdr:colOff>
          <xdr:row>13</xdr:row>
          <xdr:rowOff>112295</xdr:rowOff>
        </xdr:from>
        <xdr:to>
          <xdr:col>13</xdr:col>
          <xdr:colOff>118635</xdr:colOff>
          <xdr:row>14</xdr:row>
          <xdr:rowOff>167086</xdr:rowOff>
        </xdr:to>
        <xdr:pic>
          <xdr:nvPicPr>
            <xdr:cNvPr id="92" name="Picture 91">
              <a:extLst>
                <a:ext uri="{FF2B5EF4-FFF2-40B4-BE49-F238E27FC236}">
                  <a16:creationId xmlns:a16="http://schemas.microsoft.com/office/drawing/2014/main" id="{26C7FDE3-50B2-6F9E-7EB4-12CD300198FF}"/>
                </a:ext>
              </a:extLst>
            </xdr:cNvPr>
            <xdr:cNvPicPr>
              <a:picLocks noChangeAspect="1" noChangeArrowheads="1"/>
              <a:extLst>
                <a:ext uri="{84589F7E-364E-4C9E-8A38-B11213B215E9}">
                  <a14:cameraTool cellRange="'KPI YOY'!$D$11" spid="_x0000_s8269"/>
                </a:ext>
              </a:extLst>
            </xdr:cNvPicPr>
          </xdr:nvPicPr>
          <xdr:blipFill>
            <a:blip xmlns:r="http://schemas.openxmlformats.org/officeDocument/2006/relationships" r:embed="rId5"/>
            <a:srcRect/>
            <a:stretch>
              <a:fillRect/>
            </a:stretch>
          </xdr:blipFill>
          <xdr:spPr bwMode="auto">
            <a:xfrm>
              <a:off x="7162418" y="2507152"/>
              <a:ext cx="97536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176463</xdr:colOff>
      <xdr:row>9</xdr:row>
      <xdr:rowOff>24063</xdr:rowOff>
    </xdr:from>
    <xdr:to>
      <xdr:col>12</xdr:col>
      <xdr:colOff>489282</xdr:colOff>
      <xdr:row>12</xdr:row>
      <xdr:rowOff>112295</xdr:rowOff>
    </xdr:to>
    <xdr:graphicFrame macro="">
      <xdr:nvGraphicFramePr>
        <xdr:cNvPr id="93" name="Chart 92">
          <a:extLst>
            <a:ext uri="{FF2B5EF4-FFF2-40B4-BE49-F238E27FC236}">
              <a16:creationId xmlns:a16="http://schemas.microsoft.com/office/drawing/2014/main" id="{622AD750-2FDF-4B45-B180-B2265C881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15</xdr:col>
          <xdr:colOff>537411</xdr:colOff>
          <xdr:row>13</xdr:row>
          <xdr:rowOff>80212</xdr:rowOff>
        </xdr:from>
        <xdr:to>
          <xdr:col>17</xdr:col>
          <xdr:colOff>288357</xdr:colOff>
          <xdr:row>15</xdr:row>
          <xdr:rowOff>24064</xdr:rowOff>
        </xdr:to>
        <xdr:pic>
          <xdr:nvPicPr>
            <xdr:cNvPr id="95" name="Picture 94">
              <a:extLst>
                <a:ext uri="{FF2B5EF4-FFF2-40B4-BE49-F238E27FC236}">
                  <a16:creationId xmlns:a16="http://schemas.microsoft.com/office/drawing/2014/main" id="{41042859-F33C-D84A-809F-90F20628F6F3}"/>
                </a:ext>
              </a:extLst>
            </xdr:cNvPr>
            <xdr:cNvPicPr>
              <a:picLocks noChangeAspect="1" noChangeArrowheads="1"/>
              <a:extLst>
                <a:ext uri="{84589F7E-364E-4C9E-8A38-B11213B215E9}">
                  <a14:cameraTool cellRange="'KPI YOY'!$E$11" spid="_x0000_s8270"/>
                </a:ext>
              </a:extLst>
            </xdr:cNvPicPr>
          </xdr:nvPicPr>
          <xdr:blipFill>
            <a:blip xmlns:r="http://schemas.openxmlformats.org/officeDocument/2006/relationships" r:embed="rId7"/>
            <a:srcRect/>
            <a:stretch>
              <a:fillRect/>
            </a:stretch>
          </xdr:blipFill>
          <xdr:spPr bwMode="auto">
            <a:xfrm>
              <a:off x="9681411" y="2518612"/>
              <a:ext cx="970146" cy="3128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296778</xdr:colOff>
      <xdr:row>8</xdr:row>
      <xdr:rowOff>128337</xdr:rowOff>
    </xdr:from>
    <xdr:to>
      <xdr:col>17</xdr:col>
      <xdr:colOff>64167</xdr:colOff>
      <xdr:row>12</xdr:row>
      <xdr:rowOff>56146</xdr:rowOff>
    </xdr:to>
    <xdr:graphicFrame macro="">
      <xdr:nvGraphicFramePr>
        <xdr:cNvPr id="97" name="Chart 96">
          <a:extLst>
            <a:ext uri="{FF2B5EF4-FFF2-40B4-BE49-F238E27FC236}">
              <a16:creationId xmlns:a16="http://schemas.microsoft.com/office/drawing/2014/main" id="{21F19B4E-3B55-4CED-933F-906611F38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184484</xdr:colOff>
      <xdr:row>9</xdr:row>
      <xdr:rowOff>8020</xdr:rowOff>
    </xdr:from>
    <xdr:to>
      <xdr:col>21</xdr:col>
      <xdr:colOff>272716</xdr:colOff>
      <xdr:row>12</xdr:row>
      <xdr:rowOff>104273</xdr:rowOff>
    </xdr:to>
    <xdr:graphicFrame macro="">
      <xdr:nvGraphicFramePr>
        <xdr:cNvPr id="98" name="Chart 97">
          <a:extLst>
            <a:ext uri="{FF2B5EF4-FFF2-40B4-BE49-F238E27FC236}">
              <a16:creationId xmlns:a16="http://schemas.microsoft.com/office/drawing/2014/main" id="{A27D4FBD-6461-4D22-8356-97B7D8600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497305</xdr:colOff>
          <xdr:row>13</xdr:row>
          <xdr:rowOff>152400</xdr:rowOff>
        </xdr:from>
        <xdr:to>
          <xdr:col>21</xdr:col>
          <xdr:colOff>139891</xdr:colOff>
          <xdr:row>15</xdr:row>
          <xdr:rowOff>25763</xdr:rowOff>
        </xdr:to>
        <xdr:pic>
          <xdr:nvPicPr>
            <xdr:cNvPr id="104" name="Picture 103">
              <a:extLst>
                <a:ext uri="{FF2B5EF4-FFF2-40B4-BE49-F238E27FC236}">
                  <a16:creationId xmlns:a16="http://schemas.microsoft.com/office/drawing/2014/main" id="{CD0946D1-1F58-5A1E-08DB-CD39EECC30D9}"/>
                </a:ext>
              </a:extLst>
            </xdr:cNvPr>
            <xdr:cNvPicPr>
              <a:picLocks noChangeAspect="1" noChangeArrowheads="1"/>
              <a:extLst>
                <a:ext uri="{84589F7E-364E-4C9E-8A38-B11213B215E9}">
                  <a14:cameraTool cellRange="'KPI YOY'!$F$11" spid="_x0000_s8271"/>
                </a:ext>
              </a:extLst>
            </xdr:cNvPicPr>
          </xdr:nvPicPr>
          <xdr:blipFill>
            <a:blip xmlns:r="http://schemas.openxmlformats.org/officeDocument/2006/relationships" r:embed="rId10"/>
            <a:srcRect/>
            <a:stretch>
              <a:fillRect/>
            </a:stretch>
          </xdr:blipFill>
          <xdr:spPr bwMode="auto">
            <a:xfrm>
              <a:off x="12217591" y="2547257"/>
              <a:ext cx="87630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331695</xdr:colOff>
      <xdr:row>18</xdr:row>
      <xdr:rowOff>33129</xdr:rowOff>
    </xdr:from>
    <xdr:to>
      <xdr:col>9</xdr:col>
      <xdr:colOff>200527</xdr:colOff>
      <xdr:row>36</xdr:row>
      <xdr:rowOff>143434</xdr:rowOff>
    </xdr:to>
    <xdr:sp macro="" textlink="">
      <xdr:nvSpPr>
        <xdr:cNvPr id="105" name="Rectangle: Rounded Corners 104">
          <a:extLst>
            <a:ext uri="{FF2B5EF4-FFF2-40B4-BE49-F238E27FC236}">
              <a16:creationId xmlns:a16="http://schemas.microsoft.com/office/drawing/2014/main" id="{B8C6AB36-4FE7-F985-D9A4-97E89FB6DFC0}"/>
            </a:ext>
          </a:extLst>
        </xdr:cNvPr>
        <xdr:cNvSpPr/>
      </xdr:nvSpPr>
      <xdr:spPr>
        <a:xfrm>
          <a:off x="946642" y="3442076"/>
          <a:ext cx="4788411" cy="3572726"/>
        </a:xfrm>
        <a:prstGeom prst="roundRect">
          <a:avLst>
            <a:gd name="adj" fmla="val 8319"/>
          </a:avLst>
        </a:prstGeom>
        <a:gradFill flip="none" rotWithShape="1">
          <a:gsLst>
            <a:gs pos="699">
              <a:srgbClr val="8299AF"/>
            </a:gs>
            <a:gs pos="96000">
              <a:schemeClr val="accent1">
                <a:lumMod val="50000"/>
              </a:schemeClr>
            </a:gs>
          </a:gsLst>
          <a:lin ang="5400000" scaled="0"/>
          <a:tileRect/>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564776</xdr:colOff>
      <xdr:row>19</xdr:row>
      <xdr:rowOff>71717</xdr:rowOff>
    </xdr:from>
    <xdr:to>
      <xdr:col>6</xdr:col>
      <xdr:colOff>152400</xdr:colOff>
      <xdr:row>21</xdr:row>
      <xdr:rowOff>89647</xdr:rowOff>
    </xdr:to>
    <xdr:sp macro="" textlink="">
      <xdr:nvSpPr>
        <xdr:cNvPr id="106" name="Rectangle: Rounded Corners 105">
          <a:extLst>
            <a:ext uri="{FF2B5EF4-FFF2-40B4-BE49-F238E27FC236}">
              <a16:creationId xmlns:a16="http://schemas.microsoft.com/office/drawing/2014/main" id="{D291A163-49D1-073F-FACB-9C339E487E3F}"/>
            </a:ext>
          </a:extLst>
        </xdr:cNvPr>
        <xdr:cNvSpPr/>
      </xdr:nvSpPr>
      <xdr:spPr>
        <a:xfrm>
          <a:off x="1174376" y="3523129"/>
          <a:ext cx="2635624" cy="430306"/>
        </a:xfrm>
        <a:prstGeom prst="roundRect">
          <a:avLst/>
        </a:prstGeom>
        <a:gradFill flip="none" rotWithShape="1">
          <a:gsLst>
            <a:gs pos="72000">
              <a:schemeClr val="accent1">
                <a:lumMod val="50000"/>
              </a:schemeClr>
            </a:gs>
            <a:gs pos="0">
              <a:schemeClr val="accent3">
                <a:lumMod val="30000"/>
                <a:lumOff val="70000"/>
              </a:schemeClr>
            </a:gs>
          </a:gsLst>
          <a:lin ang="4800000" scaled="0"/>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Sales and Profit analysis</a:t>
          </a:r>
        </a:p>
      </xdr:txBody>
    </xdr:sp>
    <xdr:clientData/>
  </xdr:twoCellAnchor>
  <xdr:twoCellAnchor>
    <xdr:from>
      <xdr:col>1</xdr:col>
      <xdr:colOff>528918</xdr:colOff>
      <xdr:row>22</xdr:row>
      <xdr:rowOff>33129</xdr:rowOff>
    </xdr:from>
    <xdr:to>
      <xdr:col>9</xdr:col>
      <xdr:colOff>53788</xdr:colOff>
      <xdr:row>36</xdr:row>
      <xdr:rowOff>17929</xdr:rowOff>
    </xdr:to>
    <xdr:graphicFrame macro="">
      <xdr:nvGraphicFramePr>
        <xdr:cNvPr id="107" name="Chart 106">
          <a:extLst>
            <a:ext uri="{FF2B5EF4-FFF2-40B4-BE49-F238E27FC236}">
              <a16:creationId xmlns:a16="http://schemas.microsoft.com/office/drawing/2014/main" id="{42B4A149-CF8F-4BFD-8232-F3CEB07F1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347580</xdr:colOff>
      <xdr:row>18</xdr:row>
      <xdr:rowOff>17123</xdr:rowOff>
    </xdr:from>
    <xdr:to>
      <xdr:col>17</xdr:col>
      <xdr:colOff>120317</xdr:colOff>
      <xdr:row>36</xdr:row>
      <xdr:rowOff>127428</xdr:rowOff>
    </xdr:to>
    <xdr:sp macro="" textlink="">
      <xdr:nvSpPr>
        <xdr:cNvPr id="108" name="Rectangle: Rounded Corners 107">
          <a:extLst>
            <a:ext uri="{FF2B5EF4-FFF2-40B4-BE49-F238E27FC236}">
              <a16:creationId xmlns:a16="http://schemas.microsoft.com/office/drawing/2014/main" id="{E05A15C2-454A-4285-828F-40766E533E4B}"/>
            </a:ext>
          </a:extLst>
        </xdr:cNvPr>
        <xdr:cNvSpPr/>
      </xdr:nvSpPr>
      <xdr:spPr>
        <a:xfrm>
          <a:off x="5882106" y="3426070"/>
          <a:ext cx="4692316" cy="3572726"/>
        </a:xfrm>
        <a:prstGeom prst="roundRect">
          <a:avLst>
            <a:gd name="adj" fmla="val 8319"/>
          </a:avLst>
        </a:prstGeom>
        <a:gradFill flip="none" rotWithShape="1">
          <a:gsLst>
            <a:gs pos="699">
              <a:srgbClr val="8299AF"/>
            </a:gs>
            <a:gs pos="96000">
              <a:schemeClr val="accent1">
                <a:lumMod val="50000"/>
              </a:schemeClr>
            </a:gs>
          </a:gsLst>
          <a:lin ang="5400000" scaled="0"/>
          <a:tileRect/>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200004</xdr:colOff>
      <xdr:row>19</xdr:row>
      <xdr:rowOff>45092</xdr:rowOff>
    </xdr:from>
    <xdr:to>
      <xdr:col>14</xdr:col>
      <xdr:colOff>397228</xdr:colOff>
      <xdr:row>21</xdr:row>
      <xdr:rowOff>63022</xdr:rowOff>
    </xdr:to>
    <xdr:sp macro="" textlink="">
      <xdr:nvSpPr>
        <xdr:cNvPr id="109" name="Rectangle: Rounded Corners 108">
          <a:extLst>
            <a:ext uri="{FF2B5EF4-FFF2-40B4-BE49-F238E27FC236}">
              <a16:creationId xmlns:a16="http://schemas.microsoft.com/office/drawing/2014/main" id="{342CB68C-5532-4817-9BAC-BBD986F90310}"/>
            </a:ext>
          </a:extLst>
        </xdr:cNvPr>
        <xdr:cNvSpPr/>
      </xdr:nvSpPr>
      <xdr:spPr>
        <a:xfrm>
          <a:off x="6296004" y="3560452"/>
          <a:ext cx="2635624" cy="434490"/>
        </a:xfrm>
        <a:prstGeom prst="roundRect">
          <a:avLst/>
        </a:prstGeom>
        <a:gradFill flip="none" rotWithShape="1">
          <a:gsLst>
            <a:gs pos="72000">
              <a:schemeClr val="accent1">
                <a:lumMod val="50000"/>
              </a:schemeClr>
            </a:gs>
            <a:gs pos="0">
              <a:schemeClr val="accent3">
                <a:lumMod val="30000"/>
                <a:lumOff val="70000"/>
              </a:schemeClr>
            </a:gs>
          </a:gsLst>
          <a:lin ang="4800000" scaled="0"/>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Category</a:t>
          </a:r>
          <a:r>
            <a:rPr lang="en-IN" sz="1600" b="1" baseline="0"/>
            <a:t> wise Profit</a:t>
          </a:r>
          <a:endParaRPr lang="en-IN" sz="1600" b="1"/>
        </a:p>
      </xdr:txBody>
    </xdr:sp>
    <xdr:clientData/>
  </xdr:twoCellAnchor>
  <xdr:twoCellAnchor>
    <xdr:from>
      <xdr:col>9</xdr:col>
      <xdr:colOff>521369</xdr:colOff>
      <xdr:row>21</xdr:row>
      <xdr:rowOff>80210</xdr:rowOff>
    </xdr:from>
    <xdr:to>
      <xdr:col>17</xdr:col>
      <xdr:colOff>13370</xdr:colOff>
      <xdr:row>35</xdr:row>
      <xdr:rowOff>50800</xdr:rowOff>
    </xdr:to>
    <mc:AlternateContent xmlns:mc="http://schemas.openxmlformats.org/markup-compatibility/2006">
      <mc:Choice xmlns:cx4="http://schemas.microsoft.com/office/drawing/2016/5/10/chartex" Requires="cx4">
        <xdr:graphicFrame macro="">
          <xdr:nvGraphicFramePr>
            <xdr:cNvPr id="110" name="Chart 109">
              <a:extLst>
                <a:ext uri="{FF2B5EF4-FFF2-40B4-BE49-F238E27FC236}">
                  <a16:creationId xmlns:a16="http://schemas.microsoft.com/office/drawing/2014/main" id="{5DFB45B4-A7F8-4DAA-B3AF-8A5EBF8C28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07769" y="4012130"/>
              <a:ext cx="4368801" cy="25690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280737</xdr:colOff>
      <xdr:row>18</xdr:row>
      <xdr:rowOff>0</xdr:rowOff>
    </xdr:from>
    <xdr:to>
      <xdr:col>22</xdr:col>
      <xdr:colOff>53474</xdr:colOff>
      <xdr:row>36</xdr:row>
      <xdr:rowOff>110305</xdr:rowOff>
    </xdr:to>
    <xdr:sp macro="" textlink="">
      <xdr:nvSpPr>
        <xdr:cNvPr id="111" name="Rectangle: Rounded Corners 110">
          <a:extLst>
            <a:ext uri="{FF2B5EF4-FFF2-40B4-BE49-F238E27FC236}">
              <a16:creationId xmlns:a16="http://schemas.microsoft.com/office/drawing/2014/main" id="{C08CBF09-5D85-467F-96BA-B707DEB62970}"/>
            </a:ext>
          </a:extLst>
        </xdr:cNvPr>
        <xdr:cNvSpPr/>
      </xdr:nvSpPr>
      <xdr:spPr>
        <a:xfrm>
          <a:off x="10734842" y="3408947"/>
          <a:ext cx="2847474" cy="3572726"/>
        </a:xfrm>
        <a:prstGeom prst="roundRect">
          <a:avLst>
            <a:gd name="adj" fmla="val 8319"/>
          </a:avLst>
        </a:prstGeom>
        <a:gradFill flip="none" rotWithShape="1">
          <a:gsLst>
            <a:gs pos="699">
              <a:srgbClr val="8299AF"/>
            </a:gs>
            <a:gs pos="96000">
              <a:schemeClr val="accent1">
                <a:lumMod val="50000"/>
              </a:schemeClr>
            </a:gs>
          </a:gsLst>
          <a:lin ang="5400000" scaled="0"/>
          <a:tileRect/>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374316</xdr:colOff>
      <xdr:row>18</xdr:row>
      <xdr:rowOff>120316</xdr:rowOff>
    </xdr:from>
    <xdr:to>
      <xdr:col>21</xdr:col>
      <xdr:colOff>481263</xdr:colOff>
      <xdr:row>20</xdr:row>
      <xdr:rowOff>173790</xdr:rowOff>
    </xdr:to>
    <xdr:sp macro="" textlink="">
      <xdr:nvSpPr>
        <xdr:cNvPr id="112" name="Rectangle: Rounded Corners 111">
          <a:extLst>
            <a:ext uri="{FF2B5EF4-FFF2-40B4-BE49-F238E27FC236}">
              <a16:creationId xmlns:a16="http://schemas.microsoft.com/office/drawing/2014/main" id="{45F14567-149A-4AE6-8DBB-887EFB443550}"/>
            </a:ext>
          </a:extLst>
        </xdr:cNvPr>
        <xdr:cNvSpPr/>
      </xdr:nvSpPr>
      <xdr:spPr>
        <a:xfrm>
          <a:off x="10828421" y="3529263"/>
          <a:ext cx="2566737" cy="427790"/>
        </a:xfrm>
        <a:prstGeom prst="roundRect">
          <a:avLst/>
        </a:prstGeom>
        <a:gradFill flip="none" rotWithShape="1">
          <a:gsLst>
            <a:gs pos="72000">
              <a:schemeClr val="accent1">
                <a:lumMod val="50000"/>
              </a:schemeClr>
            </a:gs>
            <a:gs pos="0">
              <a:schemeClr val="accent3">
                <a:lumMod val="30000"/>
                <a:lumOff val="70000"/>
              </a:schemeClr>
            </a:gs>
          </a:gsLst>
          <a:lin ang="4800000" scaled="0"/>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Category</a:t>
          </a:r>
          <a:r>
            <a:rPr lang="en-IN" sz="1600" b="1" baseline="0"/>
            <a:t> wise Sales share </a:t>
          </a:r>
          <a:endParaRPr lang="en-IN" sz="1600" b="1"/>
        </a:p>
      </xdr:txBody>
    </xdr:sp>
    <xdr:clientData/>
  </xdr:twoCellAnchor>
  <xdr:twoCellAnchor>
    <xdr:from>
      <xdr:col>17</xdr:col>
      <xdr:colOff>387685</xdr:colOff>
      <xdr:row>21</xdr:row>
      <xdr:rowOff>66841</xdr:rowOff>
    </xdr:from>
    <xdr:to>
      <xdr:col>21</xdr:col>
      <xdr:colOff>548105</xdr:colOff>
      <xdr:row>35</xdr:row>
      <xdr:rowOff>93578</xdr:rowOff>
    </xdr:to>
    <xdr:graphicFrame macro="">
      <xdr:nvGraphicFramePr>
        <xdr:cNvPr id="113" name="Chart 112">
          <a:extLst>
            <a:ext uri="{FF2B5EF4-FFF2-40B4-BE49-F238E27FC236}">
              <a16:creationId xmlns:a16="http://schemas.microsoft.com/office/drawing/2014/main" id="{9B563656-D0A3-42EB-8AB8-A3DC7FC3C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285751</xdr:colOff>
      <xdr:row>38</xdr:row>
      <xdr:rowOff>169333</xdr:rowOff>
    </xdr:from>
    <xdr:to>
      <xdr:col>9</xdr:col>
      <xdr:colOff>154583</xdr:colOff>
      <xdr:row>60</xdr:row>
      <xdr:rowOff>137584</xdr:rowOff>
    </xdr:to>
    <xdr:sp macro="" textlink="">
      <xdr:nvSpPr>
        <xdr:cNvPr id="114" name="Rectangle: Rounded Corners 113">
          <a:extLst>
            <a:ext uri="{FF2B5EF4-FFF2-40B4-BE49-F238E27FC236}">
              <a16:creationId xmlns:a16="http://schemas.microsoft.com/office/drawing/2014/main" id="{62F78E95-E809-4BAD-82C3-BCA3BC9EDFF5}"/>
            </a:ext>
          </a:extLst>
        </xdr:cNvPr>
        <xdr:cNvSpPr/>
      </xdr:nvSpPr>
      <xdr:spPr>
        <a:xfrm>
          <a:off x="899584" y="7143750"/>
          <a:ext cx="4779499" cy="3926417"/>
        </a:xfrm>
        <a:prstGeom prst="roundRect">
          <a:avLst>
            <a:gd name="adj" fmla="val 8319"/>
          </a:avLst>
        </a:prstGeom>
        <a:gradFill flip="none" rotWithShape="1">
          <a:gsLst>
            <a:gs pos="699">
              <a:srgbClr val="8299AF"/>
            </a:gs>
            <a:gs pos="96000">
              <a:schemeClr val="accent1">
                <a:lumMod val="50000"/>
              </a:schemeClr>
            </a:gs>
          </a:gsLst>
          <a:lin ang="5400000" scaled="0"/>
          <a:tileRect/>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285752</xdr:colOff>
      <xdr:row>38</xdr:row>
      <xdr:rowOff>137583</xdr:rowOff>
    </xdr:from>
    <xdr:to>
      <xdr:col>16</xdr:col>
      <xdr:colOff>306919</xdr:colOff>
      <xdr:row>60</xdr:row>
      <xdr:rowOff>116417</xdr:rowOff>
    </xdr:to>
    <xdr:sp macro="" textlink="">
      <xdr:nvSpPr>
        <xdr:cNvPr id="115" name="Rectangle: Rounded Corners 114">
          <a:extLst>
            <a:ext uri="{FF2B5EF4-FFF2-40B4-BE49-F238E27FC236}">
              <a16:creationId xmlns:a16="http://schemas.microsoft.com/office/drawing/2014/main" id="{0156FB13-1B00-49DF-B0A6-86E649371E42}"/>
            </a:ext>
          </a:extLst>
        </xdr:cNvPr>
        <xdr:cNvSpPr/>
      </xdr:nvSpPr>
      <xdr:spPr>
        <a:xfrm>
          <a:off x="5810252" y="7112000"/>
          <a:ext cx="4318000" cy="3937000"/>
        </a:xfrm>
        <a:prstGeom prst="roundRect">
          <a:avLst>
            <a:gd name="adj" fmla="val 8319"/>
          </a:avLst>
        </a:prstGeom>
        <a:gradFill flip="none" rotWithShape="1">
          <a:gsLst>
            <a:gs pos="699">
              <a:srgbClr val="8299AF"/>
            </a:gs>
            <a:gs pos="96000">
              <a:schemeClr val="accent1">
                <a:lumMod val="50000"/>
              </a:schemeClr>
            </a:gs>
          </a:gsLst>
          <a:lin ang="5400000" scaled="0"/>
          <a:tileRect/>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486835</xdr:colOff>
      <xdr:row>38</xdr:row>
      <xdr:rowOff>105834</xdr:rowOff>
    </xdr:from>
    <xdr:to>
      <xdr:col>22</xdr:col>
      <xdr:colOff>148167</xdr:colOff>
      <xdr:row>60</xdr:row>
      <xdr:rowOff>63500</xdr:rowOff>
    </xdr:to>
    <xdr:sp macro="" textlink="">
      <xdr:nvSpPr>
        <xdr:cNvPr id="116" name="Rectangle: Rounded Corners 115">
          <a:extLst>
            <a:ext uri="{FF2B5EF4-FFF2-40B4-BE49-F238E27FC236}">
              <a16:creationId xmlns:a16="http://schemas.microsoft.com/office/drawing/2014/main" id="{0D522252-556A-462C-AE92-0E69A3F2387B}"/>
            </a:ext>
          </a:extLst>
        </xdr:cNvPr>
        <xdr:cNvSpPr/>
      </xdr:nvSpPr>
      <xdr:spPr>
        <a:xfrm>
          <a:off x="10308168" y="7080251"/>
          <a:ext cx="3344332" cy="3915832"/>
        </a:xfrm>
        <a:prstGeom prst="roundRect">
          <a:avLst>
            <a:gd name="adj" fmla="val 8319"/>
          </a:avLst>
        </a:prstGeom>
        <a:gradFill flip="none" rotWithShape="1">
          <a:gsLst>
            <a:gs pos="699">
              <a:srgbClr val="8299AF"/>
            </a:gs>
            <a:gs pos="96000">
              <a:schemeClr val="accent1">
                <a:lumMod val="50000"/>
              </a:schemeClr>
            </a:gs>
          </a:gsLst>
          <a:lin ang="5400000" scaled="0"/>
          <a:tileRect/>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391584</xdr:colOff>
      <xdr:row>42</xdr:row>
      <xdr:rowOff>84668</xdr:rowOff>
    </xdr:from>
    <xdr:to>
      <xdr:col>9</xdr:col>
      <xdr:colOff>63500</xdr:colOff>
      <xdr:row>58</xdr:row>
      <xdr:rowOff>52917</xdr:rowOff>
    </xdr:to>
    <mc:AlternateContent xmlns:mc="http://schemas.openxmlformats.org/markup-compatibility/2006">
      <mc:Choice xmlns:cx4="http://schemas.microsoft.com/office/drawing/2016/5/10/chartex" Requires="cx4">
        <xdr:graphicFrame macro="">
          <xdr:nvGraphicFramePr>
            <xdr:cNvPr id="117" name="Chart 116">
              <a:extLst>
                <a:ext uri="{FF2B5EF4-FFF2-40B4-BE49-F238E27FC236}">
                  <a16:creationId xmlns:a16="http://schemas.microsoft.com/office/drawing/2014/main" id="{76B57DAF-793A-4D3B-B969-809035115C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01184" y="7895168"/>
              <a:ext cx="4548716" cy="28943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444501</xdr:colOff>
      <xdr:row>39</xdr:row>
      <xdr:rowOff>95251</xdr:rowOff>
    </xdr:from>
    <xdr:to>
      <xdr:col>6</xdr:col>
      <xdr:colOff>27892</xdr:colOff>
      <xdr:row>41</xdr:row>
      <xdr:rowOff>166097</xdr:rowOff>
    </xdr:to>
    <xdr:sp macro="" textlink="">
      <xdr:nvSpPr>
        <xdr:cNvPr id="120" name="Rectangle: Rounded Corners 119">
          <a:extLst>
            <a:ext uri="{FF2B5EF4-FFF2-40B4-BE49-F238E27FC236}">
              <a16:creationId xmlns:a16="http://schemas.microsoft.com/office/drawing/2014/main" id="{6E9717A4-988F-48DA-AFBB-EF672CA8828B}"/>
            </a:ext>
          </a:extLst>
        </xdr:cNvPr>
        <xdr:cNvSpPr/>
      </xdr:nvSpPr>
      <xdr:spPr>
        <a:xfrm>
          <a:off x="1058334" y="7249584"/>
          <a:ext cx="2652558" cy="430680"/>
        </a:xfrm>
        <a:prstGeom prst="roundRect">
          <a:avLst/>
        </a:prstGeom>
        <a:gradFill flip="none" rotWithShape="1">
          <a:gsLst>
            <a:gs pos="72000">
              <a:schemeClr val="accent1">
                <a:lumMod val="50000"/>
              </a:schemeClr>
            </a:gs>
            <a:gs pos="0">
              <a:schemeClr val="accent3">
                <a:lumMod val="30000"/>
                <a:lumOff val="70000"/>
              </a:schemeClr>
            </a:gs>
          </a:gsLst>
          <a:lin ang="4800000" scaled="0"/>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State</a:t>
          </a:r>
          <a:r>
            <a:rPr lang="en-IN" sz="1600" b="1" baseline="0"/>
            <a:t> wise sales</a:t>
          </a:r>
          <a:endParaRPr lang="en-IN" sz="1600" b="1"/>
        </a:p>
      </xdr:txBody>
    </xdr:sp>
    <xdr:clientData/>
  </xdr:twoCellAnchor>
  <xdr:twoCellAnchor>
    <xdr:from>
      <xdr:col>9</xdr:col>
      <xdr:colOff>484606</xdr:colOff>
      <xdr:row>39</xdr:row>
      <xdr:rowOff>81737</xdr:rowOff>
    </xdr:from>
    <xdr:to>
      <xdr:col>14</xdr:col>
      <xdr:colOff>67997</xdr:colOff>
      <xdr:row>41</xdr:row>
      <xdr:rowOff>152583</xdr:rowOff>
    </xdr:to>
    <xdr:sp macro="" textlink="">
      <xdr:nvSpPr>
        <xdr:cNvPr id="121" name="Rectangle: Rounded Corners 120">
          <a:extLst>
            <a:ext uri="{FF2B5EF4-FFF2-40B4-BE49-F238E27FC236}">
              <a16:creationId xmlns:a16="http://schemas.microsoft.com/office/drawing/2014/main" id="{75774350-6B80-4925-AADE-20D34F131BFD}"/>
            </a:ext>
          </a:extLst>
        </xdr:cNvPr>
        <xdr:cNvSpPr/>
      </xdr:nvSpPr>
      <xdr:spPr>
        <a:xfrm>
          <a:off x="6009106" y="7236070"/>
          <a:ext cx="2652558" cy="430680"/>
        </a:xfrm>
        <a:prstGeom prst="roundRect">
          <a:avLst/>
        </a:prstGeom>
        <a:gradFill flip="none" rotWithShape="1">
          <a:gsLst>
            <a:gs pos="72000">
              <a:schemeClr val="accent1">
                <a:lumMod val="50000"/>
              </a:schemeClr>
            </a:gs>
            <a:gs pos="0">
              <a:schemeClr val="accent3">
                <a:lumMod val="30000"/>
                <a:lumOff val="70000"/>
              </a:schemeClr>
            </a:gs>
          </a:gsLst>
          <a:lin ang="4800000" scaled="0"/>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Category</a:t>
          </a:r>
          <a:r>
            <a:rPr lang="en-IN" sz="1600" b="1" baseline="0"/>
            <a:t> wise Profit</a:t>
          </a:r>
          <a:endParaRPr lang="en-IN" sz="1600" b="1"/>
        </a:p>
      </xdr:txBody>
    </xdr:sp>
    <xdr:clientData/>
  </xdr:twoCellAnchor>
  <xdr:twoCellAnchor>
    <xdr:from>
      <xdr:col>9</xdr:col>
      <xdr:colOff>381001</xdr:colOff>
      <xdr:row>42</xdr:row>
      <xdr:rowOff>105834</xdr:rowOff>
    </xdr:from>
    <xdr:to>
      <xdr:col>16</xdr:col>
      <xdr:colOff>211667</xdr:colOff>
      <xdr:row>59</xdr:row>
      <xdr:rowOff>63500</xdr:rowOff>
    </xdr:to>
    <xdr:graphicFrame macro="">
      <xdr:nvGraphicFramePr>
        <xdr:cNvPr id="122" name="Chart 121">
          <a:extLst>
            <a:ext uri="{FF2B5EF4-FFF2-40B4-BE49-F238E27FC236}">
              <a16:creationId xmlns:a16="http://schemas.microsoft.com/office/drawing/2014/main" id="{BA916CDE-440E-4E2A-8DF4-589BF4992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592668</xdr:colOff>
      <xdr:row>39</xdr:row>
      <xdr:rowOff>63501</xdr:rowOff>
    </xdr:from>
    <xdr:to>
      <xdr:col>20</xdr:col>
      <xdr:colOff>582083</xdr:colOff>
      <xdr:row>41</xdr:row>
      <xdr:rowOff>95250</xdr:rowOff>
    </xdr:to>
    <xdr:sp macro="" textlink="">
      <xdr:nvSpPr>
        <xdr:cNvPr id="123" name="Rectangle: Rounded Corners 122">
          <a:extLst>
            <a:ext uri="{FF2B5EF4-FFF2-40B4-BE49-F238E27FC236}">
              <a16:creationId xmlns:a16="http://schemas.microsoft.com/office/drawing/2014/main" id="{3B74CD38-4648-4195-B646-470485689B30}"/>
            </a:ext>
          </a:extLst>
        </xdr:cNvPr>
        <xdr:cNvSpPr/>
      </xdr:nvSpPr>
      <xdr:spPr>
        <a:xfrm>
          <a:off x="10414001" y="7217834"/>
          <a:ext cx="2444749" cy="391583"/>
        </a:xfrm>
        <a:prstGeom prst="roundRect">
          <a:avLst/>
        </a:prstGeom>
        <a:gradFill flip="none" rotWithShape="1">
          <a:gsLst>
            <a:gs pos="72000">
              <a:schemeClr val="accent1">
                <a:lumMod val="50000"/>
              </a:schemeClr>
            </a:gs>
            <a:gs pos="0">
              <a:schemeClr val="accent3">
                <a:lumMod val="30000"/>
                <a:lumOff val="70000"/>
              </a:schemeClr>
            </a:gs>
          </a:gsLst>
          <a:lin ang="4800000" scaled="0"/>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Filter</a:t>
          </a:r>
        </a:p>
      </xdr:txBody>
    </xdr:sp>
    <xdr:clientData/>
  </xdr:twoCellAnchor>
  <xdr:twoCellAnchor editAs="oneCell">
    <xdr:from>
      <xdr:col>16</xdr:col>
      <xdr:colOff>560917</xdr:colOff>
      <xdr:row>42</xdr:row>
      <xdr:rowOff>63501</xdr:rowOff>
    </xdr:from>
    <xdr:to>
      <xdr:col>19</xdr:col>
      <xdr:colOff>31750</xdr:colOff>
      <xdr:row>50</xdr:row>
      <xdr:rowOff>95251</xdr:rowOff>
    </xdr:to>
    <mc:AlternateContent xmlns:mc="http://schemas.openxmlformats.org/markup-compatibility/2006" xmlns:a14="http://schemas.microsoft.com/office/drawing/2010/main">
      <mc:Choice Requires="a14">
        <xdr:graphicFrame macro="">
          <xdr:nvGraphicFramePr>
            <xdr:cNvPr id="124" name="Year 1">
              <a:extLst>
                <a:ext uri="{FF2B5EF4-FFF2-40B4-BE49-F238E27FC236}">
                  <a16:creationId xmlns:a16="http://schemas.microsoft.com/office/drawing/2014/main" id="{922F1D38-08EF-4E4A-ADB0-7C93700499C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329662" y="7943812"/>
              <a:ext cx="1302473" cy="1508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169334</xdr:colOff>
      <xdr:row>42</xdr:row>
      <xdr:rowOff>74084</xdr:rowOff>
    </xdr:from>
    <xdr:to>
      <xdr:col>21</xdr:col>
      <xdr:colOff>529166</xdr:colOff>
      <xdr:row>50</xdr:row>
      <xdr:rowOff>95250</xdr:rowOff>
    </xdr:to>
    <mc:AlternateContent xmlns:mc="http://schemas.openxmlformats.org/markup-compatibility/2006" xmlns:a14="http://schemas.microsoft.com/office/drawing/2010/main">
      <mc:Choice Requires="a14">
        <xdr:graphicFrame macro="">
          <xdr:nvGraphicFramePr>
            <xdr:cNvPr id="125" name="Segment 1">
              <a:extLst>
                <a:ext uri="{FF2B5EF4-FFF2-40B4-BE49-F238E27FC236}">
                  <a16:creationId xmlns:a16="http://schemas.microsoft.com/office/drawing/2014/main" id="{F7405919-D340-42EA-89FE-9E459122C78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69719" y="7954395"/>
              <a:ext cx="1580925" cy="14978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28786</xdr:colOff>
      <xdr:row>51</xdr:row>
      <xdr:rowOff>84667</xdr:rowOff>
    </xdr:from>
    <xdr:to>
      <xdr:col>21</xdr:col>
      <xdr:colOff>16086</xdr:colOff>
      <xdr:row>59</xdr:row>
      <xdr:rowOff>10583</xdr:rowOff>
    </xdr:to>
    <mc:AlternateContent xmlns:mc="http://schemas.openxmlformats.org/markup-compatibility/2006" xmlns:a14="http://schemas.microsoft.com/office/drawing/2010/main">
      <mc:Choice Requires="a14">
        <xdr:graphicFrame macro="">
          <xdr:nvGraphicFramePr>
            <xdr:cNvPr id="126" name="Region 1">
              <a:extLst>
                <a:ext uri="{FF2B5EF4-FFF2-40B4-BE49-F238E27FC236}">
                  <a16:creationId xmlns:a16="http://schemas.microsoft.com/office/drawing/2014/main" id="{4FBD79C9-161C-40B4-84E8-FB050381C83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18625" y="9626232"/>
              <a:ext cx="1818939" cy="1402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tisundar Das" refreshedDate="45882.35813148148" createdVersion="8" refreshedVersion="8" minRefreshableVersion="3" recordCount="9994" xr:uid="{37AD8E1E-3B6A-4254-9C33-0447075E2C7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843344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724B2A-9DA8-4EF1-B8C8-8897C6E836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3">
      <pivotArea collapsedLevelsAreSubtotals="1" fieldPosition="0">
        <references count="1">
          <reference field="22" count="1">
            <x v="1"/>
          </reference>
        </references>
      </pivotArea>
    </format>
    <format dxfId="12">
      <pivotArea collapsedLevelsAreSubtotals="1" fieldPosition="0">
        <references count="1">
          <reference field="22" count="1">
            <x v="2"/>
          </reference>
        </references>
      </pivotArea>
    </format>
    <format dxfId="11">
      <pivotArea collapsedLevelsAreSubtotals="1" fieldPosition="0">
        <references count="1">
          <reference field="22" count="1">
            <x v="3"/>
          </reference>
        </references>
      </pivotArea>
    </format>
    <format dxfId="10">
      <pivotArea collapsedLevelsAreSubtotals="1" fieldPosition="0">
        <references count="1">
          <reference field="22" count="1">
            <x v="4"/>
          </reference>
        </references>
      </pivotArea>
    </format>
    <format dxfId="9">
      <pivotArea collapsedLevelsAreSubtotals="1" fieldPosition="0">
        <references count="1">
          <reference field="22" count="1">
            <x v="5"/>
          </reference>
        </references>
      </pivotArea>
    </format>
    <format dxfId="8">
      <pivotArea collapsedLevelsAreSubtotals="1" fieldPosition="0">
        <references count="1">
          <reference field="22" count="1">
            <x v="6"/>
          </reference>
        </references>
      </pivotArea>
    </format>
    <format dxfId="7">
      <pivotArea collapsedLevelsAreSubtotals="1" fieldPosition="0">
        <references count="1">
          <reference field="22" count="1">
            <x v="7"/>
          </reference>
        </references>
      </pivotArea>
    </format>
    <format dxfId="6">
      <pivotArea collapsedLevelsAreSubtotals="1" fieldPosition="0">
        <references count="1">
          <reference field="22" count="1">
            <x v="8"/>
          </reference>
        </references>
      </pivotArea>
    </format>
    <format dxfId="5">
      <pivotArea collapsedLevelsAreSubtotals="1" fieldPosition="0">
        <references count="1">
          <reference field="22" count="1">
            <x v="9"/>
          </reference>
        </references>
      </pivotArea>
    </format>
    <format dxfId="4">
      <pivotArea collapsedLevelsAreSubtotals="1" fieldPosition="0">
        <references count="1">
          <reference field="22" count="1">
            <x v="10"/>
          </reference>
        </references>
      </pivotArea>
    </format>
    <format dxfId="3">
      <pivotArea collapsedLevelsAreSubtotals="1" fieldPosition="0">
        <references count="1">
          <reference field="22" count="1">
            <x v="11"/>
          </reference>
        </references>
      </pivotArea>
    </format>
    <format dxfId="2">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6429B0-3FB5-445B-ADC2-C769B0DD3C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425816-557C-4F31-82DC-1262F444033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86D6DB-CC16-49D2-996F-AE62677D374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E98CD2-DF79-4732-8A44-F9E1FCAC8BB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44B97A-EF64-4580-A372-D2FA6910B3E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3:I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7F620F-DE17-4213-B61E-61438DA9F80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BD9748-22D6-449D-8EFE-FB360A51EF2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B3:C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30"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8E2E1A-1771-42CD-8668-A197B76661C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0">
      <pivotArea outline="0" collapsedLevelsAreSubtotals="1" fieldPosition="0"/>
    </format>
  </formats>
  <chartFormats count="2">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ECA930-8A46-4AB2-950C-957A086A67E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19"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09393C-71AD-43FC-98A6-A577D3C8391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Profit" fld="21" baseField="0" baseItem="0"/>
    <dataField name="Sum of Sales" fld="18"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BABF1D0-F48D-4AE7-8C2B-4F8E881A0DFB}" sourceName="Year">
  <pivotTables>
    <pivotTable tabId="8" name="PivotTable6"/>
    <pivotTable tabId="3" name="PivotTable1"/>
    <pivotTable tabId="8" name="PivotTable10"/>
    <pivotTable tabId="8" name="PivotTable11"/>
    <pivotTable tabId="8" name="PivotTable7"/>
    <pivotTable tabId="8" name="PivotTable8"/>
    <pivotTable tabId="6" name="PivotTable4"/>
    <pivotTable tabId="5" name="PivotTable3"/>
    <pivotTable tabId="7" name="PivotTable5"/>
    <pivotTable tabId="4" name="PivotTable2"/>
  </pivotTables>
  <data>
    <tabular pivotCacheId="108433449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113BE00-11F8-4F32-B0B4-E19C6039E5BB}" sourceName="Segment">
  <pivotTables>
    <pivotTable tabId="8" name="PivotTable6"/>
    <pivotTable tabId="3" name="PivotTable1"/>
    <pivotTable tabId="8" name="PivotTable10"/>
    <pivotTable tabId="8" name="PivotTable11"/>
    <pivotTable tabId="8" name="PivotTable7"/>
    <pivotTable tabId="8" name="PivotTable8"/>
    <pivotTable tabId="9" name="PivotTable12"/>
    <pivotTable tabId="6" name="PivotTable4"/>
    <pivotTable tabId="5" name="PivotTable3"/>
    <pivotTable tabId="7" name="PivotTable5"/>
    <pivotTable tabId="4" name="PivotTable2"/>
  </pivotTables>
  <data>
    <tabular pivotCacheId="108433449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18DC6B-F966-4D38-A5E6-4947BFECBEFB}" sourceName="Region">
  <pivotTables>
    <pivotTable tabId="8" name="PivotTable6"/>
    <pivotTable tabId="3" name="PivotTable1"/>
    <pivotTable tabId="8" name="PivotTable10"/>
    <pivotTable tabId="8" name="PivotTable11"/>
    <pivotTable tabId="8" name="PivotTable7"/>
    <pivotTable tabId="8" name="PivotTable8"/>
    <pivotTable tabId="9" name="PivotTable12"/>
    <pivotTable tabId="6" name="PivotTable4"/>
    <pivotTable tabId="5" name="PivotTable3"/>
    <pivotTable tabId="7" name="PivotTable5"/>
    <pivotTable tabId="4" name="PivotTable2"/>
  </pivotTables>
  <data>
    <tabular pivotCacheId="108433449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3DE67B1-99DF-4D9F-B433-9C1D759C5423}" cache="Slicer_Year" caption="Year" rowHeight="234950"/>
  <slicer name="Segment" xr10:uid="{BAA5D78B-2F44-47B9-87FD-DE8243CB9B55}" cache="Slicer_Segment" caption="Segment" rowHeight="234950"/>
  <slicer name="Region" xr10:uid="{699BF84A-AF3C-465E-AC40-B863C9470F0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0D88630-B597-4C63-94A6-8CEFD41C0449}" cache="Slicer_Year" caption="Year" style="EP" rowHeight="234950"/>
  <slicer name="Segment 1" xr10:uid="{034ACB82-BB9D-437D-8E71-0238E3650D76}" cache="Slicer_Segment" caption="Segment" style="EP" rowHeight="234950"/>
  <slicer name="Region 1" xr10:uid="{7D872D18-9275-4FEC-9F1F-4985143A0FDD}" cache="Slicer_Region" caption="Region" style="EP"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9822B8-AF3D-4A9F-AD9F-AF0C19C27D01}" name="Table2" displayName="Table2" ref="D3:E52" totalsRowShown="0">
  <autoFilter ref="D3:E52" xr:uid="{589822B8-AF3D-4A9F-AD9F-AF0C19C27D01}"/>
  <tableColumns count="2">
    <tableColumn id="1" xr3:uid="{093CCC39-A3A0-4E55-9373-57AA657CDE9F}" name="State">
      <calculatedColumnFormula>A4</calculatedColumnFormula>
    </tableColumn>
    <tableColumn id="2" xr3:uid="{6B46415A-B139-41D5-9A21-E75704E5247C}" name="Sales" dataDxfId="1">
      <calculatedColumnFormula>GETPIVOTDATA("Sales",$A$3,"State",A4)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989" workbookViewId="0">
      <selection activeCell="B5" sqref="B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D8C7-6CAB-42CC-8992-72E1C4AAE05C}">
  <dimension ref="A3:C16"/>
  <sheetViews>
    <sheetView workbookViewId="0">
      <selection activeCell="D10" sqref="D10"/>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0" t="s">
        <v>10932</v>
      </c>
      <c r="B3" t="s">
        <v>10950</v>
      </c>
      <c r="C3" t="s">
        <v>10951</v>
      </c>
    </row>
    <row r="4" spans="1:3" x14ac:dyDescent="0.3">
      <c r="A4" s="11" t="s">
        <v>10938</v>
      </c>
      <c r="B4" s="12">
        <v>95365.937600000019</v>
      </c>
      <c r="C4" s="12">
        <v>9199.2699999999986</v>
      </c>
    </row>
    <row r="5" spans="1:3" x14ac:dyDescent="0.3">
      <c r="A5" s="11" t="s">
        <v>10939</v>
      </c>
      <c r="B5" s="12">
        <v>60172.649400000024</v>
      </c>
      <c r="C5" s="12">
        <v>10288.898699999991</v>
      </c>
    </row>
    <row r="6" spans="1:3" x14ac:dyDescent="0.3">
      <c r="A6" s="11" t="s">
        <v>10940</v>
      </c>
      <c r="B6" s="12">
        <v>199252.98399999991</v>
      </c>
      <c r="C6" s="12">
        <v>26806.573700000015</v>
      </c>
    </row>
    <row r="7" spans="1:3" x14ac:dyDescent="0.3">
      <c r="A7" s="11" t="s">
        <v>10941</v>
      </c>
      <c r="B7" s="12">
        <v>141851.5674</v>
      </c>
      <c r="C7" s="12">
        <v>13437.806799999998</v>
      </c>
    </row>
    <row r="8" spans="1:3" x14ac:dyDescent="0.3">
      <c r="A8" s="11" t="s">
        <v>10942</v>
      </c>
      <c r="B8" s="12">
        <v>156122.28669999994</v>
      </c>
      <c r="C8" s="12">
        <v>22308.51279999999</v>
      </c>
    </row>
    <row r="9" spans="1:3" x14ac:dyDescent="0.3">
      <c r="A9" s="11" t="s">
        <v>10943</v>
      </c>
      <c r="B9" s="12">
        <v>147082.61130000011</v>
      </c>
      <c r="C9" s="12">
        <v>20899.334500000012</v>
      </c>
    </row>
    <row r="10" spans="1:3" x14ac:dyDescent="0.3">
      <c r="A10" s="11" t="s">
        <v>10944</v>
      </c>
      <c r="B10" s="12">
        <v>149580.83800000031</v>
      </c>
      <c r="C10" s="12">
        <v>13535.38299999998</v>
      </c>
    </row>
    <row r="11" spans="1:3" x14ac:dyDescent="0.3">
      <c r="A11" s="11" t="s">
        <v>10945</v>
      </c>
      <c r="B11" s="12">
        <v>159589.45099999988</v>
      </c>
      <c r="C11" s="12">
        <v>21896.715399999972</v>
      </c>
    </row>
    <row r="12" spans="1:3" x14ac:dyDescent="0.3">
      <c r="A12" s="11" t="s">
        <v>10946</v>
      </c>
      <c r="B12" s="12">
        <v>309770.09970000025</v>
      </c>
      <c r="C12" s="12">
        <v>37293.192500000034</v>
      </c>
    </row>
    <row r="13" spans="1:3" x14ac:dyDescent="0.3">
      <c r="A13" s="11" t="s">
        <v>10947</v>
      </c>
      <c r="B13" s="12">
        <v>197115.20170000009</v>
      </c>
      <c r="C13" s="12">
        <v>31469.663800000035</v>
      </c>
    </row>
    <row r="14" spans="1:3" x14ac:dyDescent="0.3">
      <c r="A14" s="11" t="s">
        <v>10948</v>
      </c>
      <c r="B14" s="12">
        <v>349120.07400000008</v>
      </c>
      <c r="C14" s="12">
        <v>35825.536599999927</v>
      </c>
    </row>
    <row r="15" spans="1:3" x14ac:dyDescent="0.3">
      <c r="A15" s="11" t="s">
        <v>10949</v>
      </c>
      <c r="B15" s="12">
        <v>332177.15950000001</v>
      </c>
      <c r="C15" s="12">
        <v>43436.13390000003</v>
      </c>
    </row>
    <row r="16" spans="1:3" x14ac:dyDescent="0.3">
      <c r="A16" s="11" t="s">
        <v>10933</v>
      </c>
      <c r="B16">
        <v>2297200.8603000008</v>
      </c>
      <c r="C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1022A-3C64-407A-92F9-FD4AF5A7D39A}">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9.44140625" bestFit="1" customWidth="1"/>
  </cols>
  <sheetData>
    <row r="3" spans="1:5" x14ac:dyDescent="0.3">
      <c r="A3" s="5" t="s">
        <v>10932</v>
      </c>
      <c r="B3" s="6" t="s">
        <v>10951</v>
      </c>
      <c r="D3" s="14" t="s">
        <v>15</v>
      </c>
      <c r="E3" s="14" t="s">
        <v>21</v>
      </c>
    </row>
    <row r="4" spans="1:5" x14ac:dyDescent="0.3">
      <c r="A4" s="7" t="s">
        <v>32</v>
      </c>
      <c r="B4" s="6">
        <v>18451.272799999992</v>
      </c>
      <c r="D4" t="str">
        <f>A4</f>
        <v>Furniture</v>
      </c>
      <c r="E4" s="12">
        <f>GETPIVOTDATA("Profit",$A$3,"Category",A4)</f>
        <v>18451.272799999992</v>
      </c>
    </row>
    <row r="5" spans="1:5" x14ac:dyDescent="0.3">
      <c r="A5" s="13" t="s">
        <v>46</v>
      </c>
      <c r="B5" s="27">
        <v>122490.8008000001</v>
      </c>
      <c r="D5" t="str">
        <f>A5</f>
        <v>Office Supplies</v>
      </c>
      <c r="E5" s="12">
        <f>GETPIVOTDATA("Profit",$A$3,"Category",A5)</f>
        <v>122490.8008000001</v>
      </c>
    </row>
    <row r="6" spans="1:5" x14ac:dyDescent="0.3">
      <c r="A6" s="13" t="s">
        <v>71</v>
      </c>
      <c r="B6" s="27">
        <v>145454.9480999998</v>
      </c>
      <c r="D6" t="str">
        <f>A6</f>
        <v>Technology</v>
      </c>
      <c r="E6" s="12">
        <f>GETPIVOTDATA("Profit",$A$3,"Category",A6)</f>
        <v>145454.9480999998</v>
      </c>
    </row>
    <row r="7" spans="1:5" x14ac:dyDescent="0.3">
      <c r="A7" s="8" t="s">
        <v>10933</v>
      </c>
      <c r="B7" s="28">
        <v>286397.02169999992</v>
      </c>
      <c r="D7" t="str">
        <f>A7</f>
        <v>Grand Total</v>
      </c>
      <c r="E7" s="12">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71BCE-719F-4EB2-B82A-27B572F02DA8}">
  <dimension ref="A3:B7"/>
  <sheetViews>
    <sheetView workbookViewId="0">
      <selection activeCell="L24" sqref="L24"/>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5">
        <v>0.32300170530281774</v>
      </c>
    </row>
    <row r="5" spans="1:2" x14ac:dyDescent="0.3">
      <c r="A5" s="13" t="s">
        <v>46</v>
      </c>
      <c r="B5" s="16">
        <v>0.31301008302169103</v>
      </c>
    </row>
    <row r="6" spans="1:2" x14ac:dyDescent="0.3">
      <c r="A6" s="13" t="s">
        <v>71</v>
      </c>
      <c r="B6" s="16">
        <v>0.36398821167549117</v>
      </c>
    </row>
    <row r="7" spans="1:2" x14ac:dyDescent="0.3">
      <c r="A7" s="8" t="s">
        <v>10933</v>
      </c>
      <c r="B7" s="1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B2AE9-A723-4C2F-A979-920633C37DCF}">
  <dimension ref="A3:E53"/>
  <sheetViews>
    <sheetView topLeftCell="A29" workbookViewId="0">
      <selection activeCell="E52" sqref="E52"/>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3" spans="1:5" x14ac:dyDescent="0.3">
      <c r="A3" s="5" t="s">
        <v>10932</v>
      </c>
      <c r="B3" s="6" t="s">
        <v>10950</v>
      </c>
      <c r="D3" s="14" t="s">
        <v>11</v>
      </c>
      <c r="E3" s="14" t="s">
        <v>18</v>
      </c>
    </row>
    <row r="4" spans="1:5" x14ac:dyDescent="0.3">
      <c r="A4" s="7" t="s">
        <v>358</v>
      </c>
      <c r="B4" s="6">
        <v>19510.639999999992</v>
      </c>
      <c r="D4" t="str">
        <f>A4</f>
        <v>Alabama</v>
      </c>
      <c r="E4" s="12">
        <f>GETPIVOTDATA("Sales",$A$3,"State",A4)</f>
        <v>19510.639999999992</v>
      </c>
    </row>
    <row r="5" spans="1:5" x14ac:dyDescent="0.3">
      <c r="A5" s="13" t="s">
        <v>310</v>
      </c>
      <c r="B5" s="27">
        <v>35282.000999999997</v>
      </c>
      <c r="D5" t="str">
        <f t="shared" ref="D5:D52" si="0">A5</f>
        <v>Arizona</v>
      </c>
      <c r="E5" s="12">
        <f t="shared" ref="E5:E51" si="1">GETPIVOTDATA("Sales",$A$3,"State",A5)</f>
        <v>35282.000999999997</v>
      </c>
    </row>
    <row r="6" spans="1:5" x14ac:dyDescent="0.3">
      <c r="A6" s="13" t="s">
        <v>1707</v>
      </c>
      <c r="B6" s="27">
        <v>11678.129999999997</v>
      </c>
      <c r="D6" t="str">
        <f t="shared" si="0"/>
        <v>Arkansas</v>
      </c>
      <c r="E6" s="12">
        <f t="shared" si="1"/>
        <v>11678.129999999997</v>
      </c>
    </row>
    <row r="7" spans="1:5" x14ac:dyDescent="0.3">
      <c r="A7" s="13" t="s">
        <v>43</v>
      </c>
      <c r="B7" s="27">
        <v>457687.63150000101</v>
      </c>
      <c r="D7" t="str">
        <f t="shared" si="0"/>
        <v>California</v>
      </c>
      <c r="E7" s="12">
        <f t="shared" si="1"/>
        <v>457687.63150000101</v>
      </c>
    </row>
    <row r="8" spans="1:5" x14ac:dyDescent="0.3">
      <c r="A8" s="13" t="s">
        <v>457</v>
      </c>
      <c r="B8" s="27">
        <v>32108.117999999995</v>
      </c>
      <c r="D8" t="str">
        <f t="shared" si="0"/>
        <v>Colorado</v>
      </c>
      <c r="E8" s="12">
        <f t="shared" si="1"/>
        <v>32108.117999999995</v>
      </c>
    </row>
    <row r="9" spans="1:5" x14ac:dyDescent="0.3">
      <c r="A9" s="13" t="s">
        <v>747</v>
      </c>
      <c r="B9" s="27">
        <v>13384.356999999996</v>
      </c>
      <c r="D9" t="str">
        <f t="shared" si="0"/>
        <v>Connecticut</v>
      </c>
      <c r="E9" s="12">
        <f t="shared" si="1"/>
        <v>13384.356999999996</v>
      </c>
    </row>
    <row r="10" spans="1:5" x14ac:dyDescent="0.3">
      <c r="A10" s="13" t="s">
        <v>245</v>
      </c>
      <c r="B10" s="27">
        <v>27451.068999999992</v>
      </c>
      <c r="D10" t="str">
        <f t="shared" si="0"/>
        <v>Delaware</v>
      </c>
      <c r="E10" s="12">
        <f t="shared" si="1"/>
        <v>27451.068999999992</v>
      </c>
    </row>
    <row r="11" spans="1:5" x14ac:dyDescent="0.3">
      <c r="A11" s="13" t="s">
        <v>3034</v>
      </c>
      <c r="B11" s="27">
        <v>2865.0199999999995</v>
      </c>
      <c r="D11" t="str">
        <f t="shared" si="0"/>
        <v>District of Columbia</v>
      </c>
      <c r="E11" s="12">
        <f t="shared" si="1"/>
        <v>2865.0199999999995</v>
      </c>
    </row>
    <row r="12" spans="1:5" x14ac:dyDescent="0.3">
      <c r="A12" s="13" t="s">
        <v>54</v>
      </c>
      <c r="B12" s="27">
        <v>89473.707999999999</v>
      </c>
      <c r="D12" t="str">
        <f t="shared" si="0"/>
        <v>Florida</v>
      </c>
      <c r="E12" s="12">
        <f t="shared" si="1"/>
        <v>89473.707999999999</v>
      </c>
    </row>
    <row r="13" spans="1:5" x14ac:dyDescent="0.3">
      <c r="A13" s="13" t="s">
        <v>1272</v>
      </c>
      <c r="B13" s="27">
        <v>49095.840000000004</v>
      </c>
      <c r="D13" t="str">
        <f t="shared" si="0"/>
        <v>Georgia</v>
      </c>
      <c r="E13" s="12">
        <f t="shared" si="1"/>
        <v>49095.840000000004</v>
      </c>
    </row>
    <row r="14" spans="1:5" x14ac:dyDescent="0.3">
      <c r="A14" s="13" t="s">
        <v>6260</v>
      </c>
      <c r="B14" s="27">
        <v>4382.4860000000017</v>
      </c>
      <c r="D14" t="str">
        <f t="shared" si="0"/>
        <v>Idaho</v>
      </c>
      <c r="E14" s="12">
        <f t="shared" si="1"/>
        <v>4382.4860000000017</v>
      </c>
    </row>
    <row r="15" spans="1:5" x14ac:dyDescent="0.3">
      <c r="A15" s="13" t="s">
        <v>211</v>
      </c>
      <c r="B15" s="27">
        <v>80166.10099999985</v>
      </c>
      <c r="D15" t="str">
        <f t="shared" si="0"/>
        <v>Illinois</v>
      </c>
      <c r="E15" s="12">
        <f t="shared" si="1"/>
        <v>80166.10099999985</v>
      </c>
    </row>
    <row r="16" spans="1:5" x14ac:dyDescent="0.3">
      <c r="A16" s="13" t="s">
        <v>254</v>
      </c>
      <c r="B16" s="27">
        <v>53555.360000000001</v>
      </c>
      <c r="D16" t="str">
        <f t="shared" si="0"/>
        <v>Indiana</v>
      </c>
      <c r="E16" s="12">
        <f t="shared" si="1"/>
        <v>53555.360000000001</v>
      </c>
    </row>
    <row r="17" spans="1:5" x14ac:dyDescent="0.3">
      <c r="A17" s="13" t="s">
        <v>489</v>
      </c>
      <c r="B17" s="27">
        <v>4579.7599999999993</v>
      </c>
      <c r="D17" t="str">
        <f t="shared" si="0"/>
        <v>Iowa</v>
      </c>
      <c r="E17" s="12">
        <f t="shared" si="1"/>
        <v>4579.7599999999993</v>
      </c>
    </row>
    <row r="18" spans="1:5" x14ac:dyDescent="0.3">
      <c r="A18" s="13" t="s">
        <v>4530</v>
      </c>
      <c r="B18" s="27">
        <v>2914.31</v>
      </c>
      <c r="D18" t="str">
        <f t="shared" si="0"/>
        <v>Kansas</v>
      </c>
      <c r="E18" s="12">
        <f t="shared" si="1"/>
        <v>2914.31</v>
      </c>
    </row>
    <row r="19" spans="1:5" x14ac:dyDescent="0.3">
      <c r="A19" s="13" t="s">
        <v>29</v>
      </c>
      <c r="B19" s="27">
        <v>36591.749999999971</v>
      </c>
      <c r="D19" t="str">
        <f t="shared" si="0"/>
        <v>Kentucky</v>
      </c>
      <c r="E19" s="12">
        <f t="shared" si="1"/>
        <v>36591.749999999971</v>
      </c>
    </row>
    <row r="20" spans="1:5" x14ac:dyDescent="0.3">
      <c r="A20" s="13" t="s">
        <v>736</v>
      </c>
      <c r="B20" s="27">
        <v>9217.0299999999988</v>
      </c>
      <c r="D20" t="str">
        <f t="shared" si="0"/>
        <v>Louisiana</v>
      </c>
      <c r="E20" s="12">
        <f t="shared" si="1"/>
        <v>9217.0299999999988</v>
      </c>
    </row>
    <row r="21" spans="1:5" x14ac:dyDescent="0.3">
      <c r="A21" s="13" t="s">
        <v>5235</v>
      </c>
      <c r="B21" s="27">
        <v>1270.53</v>
      </c>
      <c r="D21" t="str">
        <f t="shared" si="0"/>
        <v>Maine</v>
      </c>
      <c r="E21" s="12">
        <f t="shared" si="1"/>
        <v>1270.53</v>
      </c>
    </row>
    <row r="22" spans="1:5" x14ac:dyDescent="0.3">
      <c r="A22" s="13" t="s">
        <v>2735</v>
      </c>
      <c r="B22" s="27">
        <v>23705.523000000005</v>
      </c>
      <c r="D22" t="str">
        <f t="shared" si="0"/>
        <v>Maryland</v>
      </c>
      <c r="E22" s="12">
        <f t="shared" si="1"/>
        <v>23705.523000000005</v>
      </c>
    </row>
    <row r="23" spans="1:5" x14ac:dyDescent="0.3">
      <c r="A23" s="13" t="s">
        <v>1245</v>
      </c>
      <c r="B23" s="27">
        <v>28634.43399999999</v>
      </c>
      <c r="D23" t="str">
        <f t="shared" si="0"/>
        <v>Massachusetts</v>
      </c>
      <c r="E23" s="12">
        <f t="shared" si="1"/>
        <v>28634.43399999999</v>
      </c>
    </row>
    <row r="24" spans="1:5" x14ac:dyDescent="0.3">
      <c r="A24" s="13" t="s">
        <v>238</v>
      </c>
      <c r="B24" s="27">
        <v>76269.614000000016</v>
      </c>
      <c r="D24" t="str">
        <f t="shared" si="0"/>
        <v>Michigan</v>
      </c>
      <c r="E24" s="12">
        <f t="shared" si="1"/>
        <v>76269.614000000016</v>
      </c>
    </row>
    <row r="25" spans="1:5" x14ac:dyDescent="0.3">
      <c r="A25" s="13" t="s">
        <v>229</v>
      </c>
      <c r="B25" s="27">
        <v>29863.149999999994</v>
      </c>
      <c r="D25" t="str">
        <f t="shared" si="0"/>
        <v>Minnesota</v>
      </c>
      <c r="E25" s="12">
        <f t="shared" si="1"/>
        <v>29863.149999999994</v>
      </c>
    </row>
    <row r="26" spans="1:5" x14ac:dyDescent="0.3">
      <c r="A26" s="13" t="s">
        <v>1487</v>
      </c>
      <c r="B26" s="27">
        <v>10771.34</v>
      </c>
      <c r="D26" t="str">
        <f t="shared" si="0"/>
        <v>Mississippi</v>
      </c>
      <c r="E26" s="12">
        <f t="shared" si="1"/>
        <v>10771.34</v>
      </c>
    </row>
    <row r="27" spans="1:5" x14ac:dyDescent="0.3">
      <c r="A27" s="13" t="s">
        <v>596</v>
      </c>
      <c r="B27" s="27">
        <v>22205.149999999998</v>
      </c>
      <c r="D27" t="str">
        <f t="shared" si="0"/>
        <v>Missouri</v>
      </c>
      <c r="E27" s="12">
        <f t="shared" si="1"/>
        <v>22205.149999999998</v>
      </c>
    </row>
    <row r="28" spans="1:5" x14ac:dyDescent="0.3">
      <c r="A28" s="13" t="s">
        <v>1762</v>
      </c>
      <c r="B28" s="27">
        <v>5589.3519999999971</v>
      </c>
      <c r="D28" t="str">
        <f t="shared" si="0"/>
        <v>Montana</v>
      </c>
      <c r="E28" s="12">
        <f t="shared" si="1"/>
        <v>5589.3519999999971</v>
      </c>
    </row>
    <row r="29" spans="1:5" x14ac:dyDescent="0.3">
      <c r="A29" s="13" t="s">
        <v>138</v>
      </c>
      <c r="B29" s="27">
        <v>7464.9299999999985</v>
      </c>
      <c r="D29" t="str">
        <f t="shared" si="0"/>
        <v>Nebraska</v>
      </c>
      <c r="E29" s="12">
        <f t="shared" si="1"/>
        <v>7464.9299999999985</v>
      </c>
    </row>
    <row r="30" spans="1:5" x14ac:dyDescent="0.3">
      <c r="A30" s="13" t="s">
        <v>1392</v>
      </c>
      <c r="B30" s="27">
        <v>16729.101999999999</v>
      </c>
      <c r="D30" t="str">
        <f t="shared" si="0"/>
        <v>Nevada</v>
      </c>
      <c r="E30" s="12">
        <f t="shared" si="1"/>
        <v>16729.101999999999</v>
      </c>
    </row>
    <row r="31" spans="1:5" x14ac:dyDescent="0.3">
      <c r="A31" s="13" t="s">
        <v>2694</v>
      </c>
      <c r="B31" s="27">
        <v>7292.5239999999994</v>
      </c>
      <c r="D31" t="str">
        <f t="shared" si="0"/>
        <v>New Hampshire</v>
      </c>
      <c r="E31" s="12">
        <f t="shared" si="1"/>
        <v>7292.5239999999994</v>
      </c>
    </row>
    <row r="32" spans="1:5" x14ac:dyDescent="0.3">
      <c r="A32" s="13" t="s">
        <v>788</v>
      </c>
      <c r="B32" s="27">
        <v>35764.312000000013</v>
      </c>
      <c r="D32" t="str">
        <f t="shared" si="0"/>
        <v>New Jersey</v>
      </c>
      <c r="E32" s="12">
        <f t="shared" si="1"/>
        <v>35764.312000000013</v>
      </c>
    </row>
    <row r="33" spans="1:5" x14ac:dyDescent="0.3">
      <c r="A33" s="13" t="s">
        <v>668</v>
      </c>
      <c r="B33" s="27">
        <v>4783.5220000000008</v>
      </c>
      <c r="D33" t="str">
        <f t="shared" si="0"/>
        <v>New Mexico</v>
      </c>
      <c r="E33" s="12">
        <f t="shared" si="1"/>
        <v>4783.5220000000008</v>
      </c>
    </row>
    <row r="34" spans="1:5" x14ac:dyDescent="0.3">
      <c r="A34" s="13" t="s">
        <v>267</v>
      </c>
      <c r="B34" s="27">
        <v>310876.27099999978</v>
      </c>
      <c r="D34" t="str">
        <f t="shared" si="0"/>
        <v>New York</v>
      </c>
      <c r="E34" s="12">
        <f t="shared" si="1"/>
        <v>310876.27099999978</v>
      </c>
    </row>
    <row r="35" spans="1:5" x14ac:dyDescent="0.3">
      <c r="A35" s="13" t="s">
        <v>88</v>
      </c>
      <c r="B35" s="27">
        <v>55603.163999999968</v>
      </c>
      <c r="D35" t="str">
        <f t="shared" si="0"/>
        <v>North Carolina</v>
      </c>
      <c r="E35" s="12">
        <f t="shared" si="1"/>
        <v>55603.163999999968</v>
      </c>
    </row>
    <row r="36" spans="1:5" x14ac:dyDescent="0.3">
      <c r="A36" s="13" t="s">
        <v>7449</v>
      </c>
      <c r="B36" s="27">
        <v>919.91</v>
      </c>
      <c r="D36" t="str">
        <f>A36</f>
        <v>North Dakota</v>
      </c>
      <c r="E36" s="12">
        <f t="shared" si="1"/>
        <v>919.91</v>
      </c>
    </row>
    <row r="37" spans="1:5" x14ac:dyDescent="0.3">
      <c r="A37" s="13" t="s">
        <v>498</v>
      </c>
      <c r="B37" s="27">
        <v>78258.135999999926</v>
      </c>
      <c r="D37" t="str">
        <f t="shared" si="0"/>
        <v>Ohio</v>
      </c>
      <c r="E37" s="12">
        <f t="shared" si="1"/>
        <v>78258.135999999926</v>
      </c>
    </row>
    <row r="38" spans="1:5" x14ac:dyDescent="0.3">
      <c r="A38" s="13" t="s">
        <v>649</v>
      </c>
      <c r="B38" s="27">
        <v>19683.390000000003</v>
      </c>
      <c r="D38" t="str">
        <f t="shared" si="0"/>
        <v>Oklahoma</v>
      </c>
      <c r="E38" s="12">
        <f t="shared" si="1"/>
        <v>19683.390000000003</v>
      </c>
    </row>
    <row r="39" spans="1:5" x14ac:dyDescent="0.3">
      <c r="A39" s="13" t="s">
        <v>420</v>
      </c>
      <c r="B39" s="27">
        <v>17431.149999999991</v>
      </c>
      <c r="D39" t="str">
        <f t="shared" si="0"/>
        <v>Oregon</v>
      </c>
      <c r="E39" s="12">
        <f t="shared" si="1"/>
        <v>17431.149999999991</v>
      </c>
    </row>
    <row r="40" spans="1:5" x14ac:dyDescent="0.3">
      <c r="A40" s="13" t="s">
        <v>147</v>
      </c>
      <c r="B40" s="27">
        <v>116511.91400000003</v>
      </c>
      <c r="D40" t="str">
        <f t="shared" si="0"/>
        <v>Pennsylvania</v>
      </c>
      <c r="E40" s="12">
        <f t="shared" si="1"/>
        <v>116511.91400000003</v>
      </c>
    </row>
    <row r="41" spans="1:5" x14ac:dyDescent="0.3">
      <c r="A41" s="13" t="s">
        <v>1399</v>
      </c>
      <c r="B41" s="27">
        <v>22627.955999999995</v>
      </c>
      <c r="D41" t="str">
        <f t="shared" si="0"/>
        <v>Rhode Island</v>
      </c>
      <c r="E41" s="12">
        <f t="shared" si="1"/>
        <v>22627.955999999995</v>
      </c>
    </row>
    <row r="42" spans="1:5" x14ac:dyDescent="0.3">
      <c r="A42" s="13" t="s">
        <v>383</v>
      </c>
      <c r="B42" s="27">
        <v>8481.7099999999991</v>
      </c>
      <c r="D42" t="str">
        <f t="shared" si="0"/>
        <v>South Carolina</v>
      </c>
      <c r="E42" s="12">
        <f t="shared" si="1"/>
        <v>8481.7099999999991</v>
      </c>
    </row>
    <row r="43" spans="1:5" x14ac:dyDescent="0.3">
      <c r="A43" s="13" t="s">
        <v>5326</v>
      </c>
      <c r="B43" s="27">
        <v>1315.5600000000002</v>
      </c>
      <c r="D43" t="str">
        <f t="shared" si="0"/>
        <v>South Dakota</v>
      </c>
      <c r="E43" s="12">
        <f t="shared" si="1"/>
        <v>1315.5600000000002</v>
      </c>
    </row>
    <row r="44" spans="1:5" x14ac:dyDescent="0.3">
      <c r="A44" s="13" t="s">
        <v>335</v>
      </c>
      <c r="B44" s="27">
        <v>30661.872999999981</v>
      </c>
      <c r="D44" t="str">
        <f t="shared" si="0"/>
        <v>Tennessee</v>
      </c>
      <c r="E44" s="12">
        <f t="shared" si="1"/>
        <v>30661.872999999981</v>
      </c>
    </row>
    <row r="45" spans="1:5" x14ac:dyDescent="0.3">
      <c r="A45" s="13" t="s">
        <v>104</v>
      </c>
      <c r="B45" s="27">
        <v>170188.04580000002</v>
      </c>
      <c r="D45" t="str">
        <f t="shared" si="0"/>
        <v>Texas</v>
      </c>
      <c r="E45" s="12">
        <f t="shared" si="1"/>
        <v>170188.04580000002</v>
      </c>
    </row>
    <row r="46" spans="1:5" x14ac:dyDescent="0.3">
      <c r="A46" s="13" t="s">
        <v>121</v>
      </c>
      <c r="B46" s="27">
        <v>11220.055999999999</v>
      </c>
      <c r="D46" t="str">
        <f t="shared" si="0"/>
        <v>Utah</v>
      </c>
      <c r="E46" s="12">
        <f t="shared" si="1"/>
        <v>11220.055999999999</v>
      </c>
    </row>
    <row r="47" spans="1:5" x14ac:dyDescent="0.3">
      <c r="A47" s="13" t="s">
        <v>5203</v>
      </c>
      <c r="B47" s="27">
        <v>8929.369999999999</v>
      </c>
      <c r="D47" t="str">
        <f t="shared" si="0"/>
        <v>Vermont</v>
      </c>
      <c r="E47" s="12">
        <f t="shared" si="1"/>
        <v>8929.369999999999</v>
      </c>
    </row>
    <row r="48" spans="1:5" x14ac:dyDescent="0.3">
      <c r="A48" s="13" t="s">
        <v>319</v>
      </c>
      <c r="B48" s="27">
        <v>70636.719999999987</v>
      </c>
      <c r="D48" t="str">
        <f t="shared" si="0"/>
        <v>Virginia</v>
      </c>
      <c r="E48" s="12">
        <f t="shared" si="1"/>
        <v>70636.719999999987</v>
      </c>
    </row>
    <row r="49" spans="1:5" x14ac:dyDescent="0.3">
      <c r="A49" s="13" t="s">
        <v>96</v>
      </c>
      <c r="B49" s="27">
        <v>138641.26999999993</v>
      </c>
      <c r="D49" t="str">
        <f t="shared" si="0"/>
        <v>Washington</v>
      </c>
      <c r="E49" s="12">
        <f t="shared" si="1"/>
        <v>138641.26999999993</v>
      </c>
    </row>
    <row r="50" spans="1:5" x14ac:dyDescent="0.3">
      <c r="A50" s="13" t="s">
        <v>9726</v>
      </c>
      <c r="B50" s="27">
        <v>1209.8240000000001</v>
      </c>
      <c r="D50" t="str">
        <f t="shared" si="0"/>
        <v>West Virginia</v>
      </c>
      <c r="E50" s="12">
        <f t="shared" si="1"/>
        <v>1209.8240000000001</v>
      </c>
    </row>
    <row r="51" spans="1:5" x14ac:dyDescent="0.3">
      <c r="A51" s="13" t="s">
        <v>114</v>
      </c>
      <c r="B51" s="27">
        <v>32114.610000000019</v>
      </c>
      <c r="D51" t="str">
        <f t="shared" si="0"/>
        <v>Wisconsin</v>
      </c>
      <c r="E51" s="12">
        <f t="shared" si="1"/>
        <v>32114.610000000019</v>
      </c>
    </row>
    <row r="52" spans="1:5" x14ac:dyDescent="0.3">
      <c r="A52" s="13" t="s">
        <v>8542</v>
      </c>
      <c r="B52" s="27">
        <v>1603.1360000000002</v>
      </c>
      <c r="D52" t="str">
        <f t="shared" si="0"/>
        <v>Wyoming</v>
      </c>
      <c r="E52" s="12">
        <f>GETPIVOTDATA("Sales",$A$3,"State",A52)</f>
        <v>1603.1360000000002</v>
      </c>
    </row>
    <row r="53" spans="1:5" x14ac:dyDescent="0.3">
      <c r="A53" s="8" t="s">
        <v>10933</v>
      </c>
      <c r="B53" s="28">
        <v>2297200.8603000003</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DBA4E-3F7C-4E5B-8D10-91BE09441782}">
  <dimension ref="A3:B9"/>
  <sheetViews>
    <sheetView workbookViewId="0">
      <selection activeCell="A4" sqref="A4:B8"/>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72</v>
      </c>
      <c r="B4" s="6">
        <v>330007.05400000012</v>
      </c>
    </row>
    <row r="5" spans="1:2" x14ac:dyDescent="0.3">
      <c r="A5" s="13" t="s">
        <v>36</v>
      </c>
      <c r="B5" s="27">
        <v>328449.1030000007</v>
      </c>
    </row>
    <row r="6" spans="1:2" x14ac:dyDescent="0.3">
      <c r="A6" s="13" t="s">
        <v>59</v>
      </c>
      <c r="B6" s="27">
        <v>223843.60800000012</v>
      </c>
    </row>
    <row r="7" spans="1:2" x14ac:dyDescent="0.3">
      <c r="A7" s="13" t="s">
        <v>56</v>
      </c>
      <c r="B7" s="27">
        <v>206965.53200000009</v>
      </c>
    </row>
    <row r="8" spans="1:2" x14ac:dyDescent="0.3">
      <c r="A8" s="13" t="s">
        <v>75</v>
      </c>
      <c r="B8" s="27">
        <v>203412.73300000009</v>
      </c>
    </row>
    <row r="9" spans="1:2" x14ac:dyDescent="0.3">
      <c r="A9" s="8" t="s">
        <v>10933</v>
      </c>
      <c r="B9" s="28">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64ED3-2149-4CBF-8087-26025108E181}">
  <dimension ref="B3:O18"/>
  <sheetViews>
    <sheetView topLeftCell="G1" workbookViewId="0">
      <selection activeCell="O17" sqref="O17"/>
    </sheetView>
  </sheetViews>
  <sheetFormatPr defaultRowHeight="14.4" x14ac:dyDescent="0.3"/>
  <cols>
    <col min="2" max="2" width="12.44140625" bestFit="1" customWidth="1"/>
    <col min="3" max="3" width="13.6640625" bestFit="1" customWidth="1"/>
    <col min="5" max="5" width="12.44140625" bestFit="1" customWidth="1"/>
    <col min="6" max="6" width="12.554687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7.88671875" bestFit="1" customWidth="1"/>
  </cols>
  <sheetData>
    <row r="3" spans="2:15" x14ac:dyDescent="0.3">
      <c r="B3" s="5" t="s">
        <v>10932</v>
      </c>
      <c r="C3" s="6" t="s">
        <v>10950</v>
      </c>
      <c r="E3" s="5" t="s">
        <v>10932</v>
      </c>
      <c r="F3" s="6" t="s">
        <v>10951</v>
      </c>
      <c r="H3" s="5" t="s">
        <v>10932</v>
      </c>
      <c r="I3" s="6" t="s">
        <v>10952</v>
      </c>
      <c r="K3" s="5" t="s">
        <v>10932</v>
      </c>
      <c r="L3" s="6" t="s">
        <v>10953</v>
      </c>
      <c r="N3" s="5" t="s">
        <v>10932</v>
      </c>
      <c r="O3" s="6" t="s">
        <v>10954</v>
      </c>
    </row>
    <row r="4" spans="2:15" x14ac:dyDescent="0.3">
      <c r="B4" s="7" t="s">
        <v>10938</v>
      </c>
      <c r="C4" s="6">
        <v>95365.937600000019</v>
      </c>
      <c r="E4" s="7" t="s">
        <v>10938</v>
      </c>
      <c r="F4" s="6">
        <v>9199.2699999999986</v>
      </c>
      <c r="H4" s="7" t="s">
        <v>10938</v>
      </c>
      <c r="I4" s="6">
        <v>1500</v>
      </c>
      <c r="K4" s="7" t="s">
        <v>10938</v>
      </c>
      <c r="L4" s="6">
        <v>387</v>
      </c>
      <c r="N4" s="7" t="s">
        <v>10938</v>
      </c>
      <c r="O4" s="15">
        <v>9.6462848596792869E-2</v>
      </c>
    </row>
    <row r="5" spans="2:15" x14ac:dyDescent="0.3">
      <c r="B5" s="7" t="s">
        <v>10939</v>
      </c>
      <c r="C5" s="6">
        <v>60172.649400000024</v>
      </c>
      <c r="E5" s="7" t="s">
        <v>10939</v>
      </c>
      <c r="F5" s="6">
        <v>10288.898699999991</v>
      </c>
      <c r="H5" s="7" t="s">
        <v>10939</v>
      </c>
      <c r="I5" s="6">
        <v>1068</v>
      </c>
      <c r="K5" s="7" t="s">
        <v>10939</v>
      </c>
      <c r="L5" s="6">
        <v>301</v>
      </c>
      <c r="N5" s="7" t="s">
        <v>10939</v>
      </c>
      <c r="O5" s="15">
        <v>0.17098962406664425</v>
      </c>
    </row>
    <row r="6" spans="2:15" x14ac:dyDescent="0.3">
      <c r="B6" s="7" t="s">
        <v>10940</v>
      </c>
      <c r="C6" s="6">
        <v>199252.98399999991</v>
      </c>
      <c r="E6" s="7" t="s">
        <v>10940</v>
      </c>
      <c r="F6" s="6">
        <v>26806.573700000015</v>
      </c>
      <c r="H6" s="7" t="s">
        <v>10940</v>
      </c>
      <c r="I6" s="6">
        <v>2491</v>
      </c>
      <c r="K6" s="7" t="s">
        <v>10940</v>
      </c>
      <c r="L6" s="6">
        <v>680</v>
      </c>
      <c r="N6" s="7" t="s">
        <v>10940</v>
      </c>
      <c r="O6" s="15">
        <v>0.13453536886554246</v>
      </c>
    </row>
    <row r="7" spans="2:15" x14ac:dyDescent="0.3">
      <c r="B7" s="7" t="s">
        <v>10941</v>
      </c>
      <c r="C7" s="6">
        <v>141851.5674</v>
      </c>
      <c r="E7" s="7" t="s">
        <v>10941</v>
      </c>
      <c r="F7" s="6">
        <v>13437.806799999998</v>
      </c>
      <c r="H7" s="7" t="s">
        <v>10941</v>
      </c>
      <c r="I7" s="6">
        <v>2441</v>
      </c>
      <c r="K7" s="7" t="s">
        <v>10941</v>
      </c>
      <c r="L7" s="6">
        <v>663</v>
      </c>
      <c r="N7" s="7" t="s">
        <v>10941</v>
      </c>
      <c r="O7" s="15">
        <v>9.4731465053942004E-2</v>
      </c>
    </row>
    <row r="8" spans="2:15" x14ac:dyDescent="0.3">
      <c r="B8" s="7" t="s">
        <v>10942</v>
      </c>
      <c r="C8" s="6">
        <v>156122.28669999994</v>
      </c>
      <c r="E8" s="7" t="s">
        <v>10942</v>
      </c>
      <c r="F8" s="6">
        <v>22308.51279999999</v>
      </c>
      <c r="H8" s="7" t="s">
        <v>10942</v>
      </c>
      <c r="I8" s="6">
        <v>2850</v>
      </c>
      <c r="K8" s="7" t="s">
        <v>10942</v>
      </c>
      <c r="L8" s="6">
        <v>750</v>
      </c>
      <c r="N8" s="7" t="s">
        <v>10942</v>
      </c>
      <c r="O8" s="15">
        <v>0.14289127626517142</v>
      </c>
    </row>
    <row r="9" spans="2:15" x14ac:dyDescent="0.3">
      <c r="B9" s="7" t="s">
        <v>10943</v>
      </c>
      <c r="C9" s="6">
        <v>147082.61130000011</v>
      </c>
      <c r="E9" s="7" t="s">
        <v>10943</v>
      </c>
      <c r="F9" s="6">
        <v>20899.334500000012</v>
      </c>
      <c r="H9" s="7" t="s">
        <v>10943</v>
      </c>
      <c r="I9" s="6">
        <v>2644</v>
      </c>
      <c r="K9" s="7" t="s">
        <v>10943</v>
      </c>
      <c r="L9" s="6">
        <v>709</v>
      </c>
      <c r="N9" s="7" t="s">
        <v>10943</v>
      </c>
      <c r="O9" s="15">
        <v>0.1420924901678027</v>
      </c>
    </row>
    <row r="10" spans="2:15" x14ac:dyDescent="0.3">
      <c r="B10" s="7" t="s">
        <v>10944</v>
      </c>
      <c r="C10" s="6">
        <v>149580.83800000031</v>
      </c>
      <c r="E10" s="7" t="s">
        <v>10944</v>
      </c>
      <c r="F10" s="6">
        <v>13535.38299999998</v>
      </c>
      <c r="H10" s="7" t="s">
        <v>10944</v>
      </c>
      <c r="I10" s="6">
        <v>2705</v>
      </c>
      <c r="K10" s="7" t="s">
        <v>10944</v>
      </c>
      <c r="L10" s="6">
        <v>708</v>
      </c>
      <c r="N10" s="7" t="s">
        <v>10944</v>
      </c>
      <c r="O10" s="15">
        <v>9.0488749635163512E-2</v>
      </c>
    </row>
    <row r="11" spans="2:15" x14ac:dyDescent="0.3">
      <c r="B11" s="7" t="s">
        <v>10945</v>
      </c>
      <c r="C11" s="6">
        <v>159589.45099999988</v>
      </c>
      <c r="E11" s="7" t="s">
        <v>10945</v>
      </c>
      <c r="F11" s="6">
        <v>21896.715399999972</v>
      </c>
      <c r="H11" s="7" t="s">
        <v>10945</v>
      </c>
      <c r="I11" s="6">
        <v>2796</v>
      </c>
      <c r="K11" s="7" t="s">
        <v>10945</v>
      </c>
      <c r="L11" s="6">
        <v>710</v>
      </c>
      <c r="N11" s="7" t="s">
        <v>10945</v>
      </c>
      <c r="O11" s="15">
        <v>0.13720653378273723</v>
      </c>
    </row>
    <row r="12" spans="2:15" x14ac:dyDescent="0.3">
      <c r="B12" s="7" t="s">
        <v>10946</v>
      </c>
      <c r="C12" s="6">
        <v>309770.09970000025</v>
      </c>
      <c r="E12" s="7" t="s">
        <v>10946</v>
      </c>
      <c r="F12" s="6">
        <v>37293.192500000034</v>
      </c>
      <c r="H12" s="7" t="s">
        <v>10946</v>
      </c>
      <c r="I12" s="6">
        <v>5073</v>
      </c>
      <c r="K12" s="7" t="s">
        <v>10946</v>
      </c>
      <c r="L12" s="6">
        <v>1386</v>
      </c>
      <c r="N12" s="7" t="s">
        <v>10946</v>
      </c>
      <c r="O12" s="15">
        <v>0.12038990379031732</v>
      </c>
    </row>
    <row r="13" spans="2:15" x14ac:dyDescent="0.3">
      <c r="B13" s="7" t="s">
        <v>10947</v>
      </c>
      <c r="C13" s="6">
        <v>197115.20170000009</v>
      </c>
      <c r="E13" s="7" t="s">
        <v>10947</v>
      </c>
      <c r="F13" s="6">
        <v>31469.663800000035</v>
      </c>
      <c r="H13" s="7" t="s">
        <v>10947</v>
      </c>
      <c r="I13" s="6">
        <v>3095</v>
      </c>
      <c r="K13" s="7" t="s">
        <v>10947</v>
      </c>
      <c r="L13" s="6">
        <v>817</v>
      </c>
      <c r="N13" s="7" t="s">
        <v>10947</v>
      </c>
      <c r="O13" s="15">
        <v>0.15965112547684351</v>
      </c>
    </row>
    <row r="14" spans="2:15" x14ac:dyDescent="0.3">
      <c r="B14" s="7" t="s">
        <v>10948</v>
      </c>
      <c r="C14" s="6">
        <v>349120.07400000008</v>
      </c>
      <c r="E14" s="7" t="s">
        <v>10948</v>
      </c>
      <c r="F14" s="6">
        <v>35825.536599999927</v>
      </c>
      <c r="H14" s="7" t="s">
        <v>10948</v>
      </c>
      <c r="I14" s="6">
        <v>5741</v>
      </c>
      <c r="K14" s="7" t="s">
        <v>10948</v>
      </c>
      <c r="L14" s="6">
        <v>1462</v>
      </c>
      <c r="N14" s="7" t="s">
        <v>10948</v>
      </c>
      <c r="O14" s="15">
        <v>0.10261666191099604</v>
      </c>
    </row>
    <row r="15" spans="2:15" x14ac:dyDescent="0.3">
      <c r="B15" s="7" t="s">
        <v>10949</v>
      </c>
      <c r="C15" s="6">
        <v>332177.15950000001</v>
      </c>
      <c r="E15" s="7" t="s">
        <v>10949</v>
      </c>
      <c r="F15" s="6">
        <v>43436.13390000003</v>
      </c>
      <c r="H15" s="7" t="s">
        <v>10949</v>
      </c>
      <c r="I15" s="6">
        <v>5469</v>
      </c>
      <c r="K15" s="7" t="s">
        <v>10949</v>
      </c>
      <c r="L15" s="6">
        <v>1421</v>
      </c>
      <c r="N15" s="7" t="s">
        <v>10949</v>
      </c>
      <c r="O15" s="15">
        <v>0.13076195234308405</v>
      </c>
    </row>
    <row r="16" spans="2:15" x14ac:dyDescent="0.3">
      <c r="B16" s="8" t="s">
        <v>10933</v>
      </c>
      <c r="C16" s="28">
        <v>2297200.8603000008</v>
      </c>
      <c r="E16" s="8" t="s">
        <v>10933</v>
      </c>
      <c r="F16" s="28">
        <v>286397.02169999998</v>
      </c>
      <c r="H16" s="8" t="s">
        <v>10933</v>
      </c>
      <c r="I16" s="28">
        <v>37873</v>
      </c>
      <c r="K16" s="8" t="s">
        <v>10933</v>
      </c>
      <c r="L16" s="28">
        <v>9994</v>
      </c>
      <c r="N16" s="8" t="s">
        <v>10933</v>
      </c>
      <c r="O16" s="17">
        <v>0.12467217240315856</v>
      </c>
    </row>
    <row r="17" spans="2:15" x14ac:dyDescent="0.3">
      <c r="B17" s="11"/>
      <c r="C17" s="19">
        <f>GETPIVOTDATA("Sales",$B$3)</f>
        <v>2297200.8603000008</v>
      </c>
      <c r="E17" s="11"/>
      <c r="F17" s="19">
        <f>GETPIVOTDATA("Profit",$E$3)</f>
        <v>286397.02169999998</v>
      </c>
      <c r="H17" s="11"/>
      <c r="I17" s="20">
        <f>GETPIVOTDATA("Quantity",$H$3)</f>
        <v>37873</v>
      </c>
      <c r="K17" s="11"/>
      <c r="L17" s="20">
        <f>GETPIVOTDATA("Order ID",$K$3)</f>
        <v>9994</v>
      </c>
      <c r="N17" s="11"/>
      <c r="O17" s="18">
        <f>GETPIVOTDATA("Profit margin",$N$3)</f>
        <v>0.12467217240315856</v>
      </c>
    </row>
    <row r="18" spans="2:15" x14ac:dyDescent="0.3">
      <c r="B18" s="11"/>
      <c r="E18" s="11"/>
      <c r="H18" s="11"/>
      <c r="K18" s="11"/>
      <c r="N18" s="11"/>
      <c r="O18" s="18"/>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EB822-F0A1-4CE8-9947-57F1EFDE18CE}">
  <dimension ref="A3:P11"/>
  <sheetViews>
    <sheetView workbookViewId="0">
      <selection activeCell="H16" sqref="H16"/>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6" width="12.77734375" customWidth="1"/>
  </cols>
  <sheetData>
    <row r="3" spans="1:16" x14ac:dyDescent="0.3">
      <c r="A3" s="5" t="s">
        <v>10932</v>
      </c>
      <c r="B3" s="4" t="s">
        <v>10951</v>
      </c>
      <c r="C3" s="21" t="s">
        <v>10950</v>
      </c>
      <c r="D3" s="21" t="s">
        <v>10952</v>
      </c>
      <c r="E3" s="21" t="s">
        <v>10953</v>
      </c>
      <c r="F3" s="9" t="s">
        <v>10954</v>
      </c>
    </row>
    <row r="4" spans="1:16" x14ac:dyDescent="0.3">
      <c r="A4" s="7" t="s">
        <v>10934</v>
      </c>
      <c r="B4" s="4">
        <v>49543.974100000007</v>
      </c>
      <c r="C4" s="21">
        <v>484247.49810000096</v>
      </c>
      <c r="D4" s="21">
        <v>7581</v>
      </c>
      <c r="E4" s="21">
        <v>1993</v>
      </c>
      <c r="F4" s="9">
        <v>0.10231126499236715</v>
      </c>
    </row>
    <row r="5" spans="1:16" x14ac:dyDescent="0.3">
      <c r="A5" s="13" t="s">
        <v>10935</v>
      </c>
      <c r="B5" s="29">
        <v>61618.603700000051</v>
      </c>
      <c r="C5" s="30">
        <v>470532.50899999985</v>
      </c>
      <c r="D5" s="30">
        <v>7979</v>
      </c>
      <c r="E5" s="30">
        <v>2102</v>
      </c>
      <c r="F5" s="31">
        <v>0.13095504034557592</v>
      </c>
    </row>
    <row r="6" spans="1:16" x14ac:dyDescent="0.3">
      <c r="A6" s="13" t="s">
        <v>10936</v>
      </c>
      <c r="B6" s="29">
        <v>81726.930800000177</v>
      </c>
      <c r="C6" s="30">
        <v>608473.83000000066</v>
      </c>
      <c r="D6" s="30">
        <v>9810</v>
      </c>
      <c r="E6" s="30">
        <v>2580</v>
      </c>
      <c r="F6" s="31">
        <v>0.13431461924993568</v>
      </c>
    </row>
    <row r="7" spans="1:16" x14ac:dyDescent="0.3">
      <c r="A7" s="13" t="s">
        <v>10937</v>
      </c>
      <c r="B7" s="29">
        <v>93507.513099999967</v>
      </c>
      <c r="C7" s="30">
        <v>733947.0231999997</v>
      </c>
      <c r="D7" s="30">
        <v>12503</v>
      </c>
      <c r="E7" s="30">
        <v>3319</v>
      </c>
      <c r="F7" s="31">
        <v>0.12740362743390987</v>
      </c>
    </row>
    <row r="8" spans="1:16" x14ac:dyDescent="0.3">
      <c r="A8" s="8" t="s">
        <v>10933</v>
      </c>
      <c r="B8" s="32">
        <v>286397.02169999998</v>
      </c>
      <c r="C8" s="33">
        <v>2297200.8602999519</v>
      </c>
      <c r="D8" s="33">
        <v>37873</v>
      </c>
      <c r="E8" s="33">
        <v>9994</v>
      </c>
      <c r="F8" s="34">
        <v>0.12467217240315866</v>
      </c>
    </row>
    <row r="11" spans="1:16" ht="18.600000000000001" x14ac:dyDescent="0.45">
      <c r="A11" s="22" t="s">
        <v>10955</v>
      </c>
      <c r="B11" s="25">
        <f>(GETPIVOTDATA("Sum of Profit",$A$3,"Years (Order Date)",2014)-GETPIVOTDATA("Sum of Profit",$A$3,"Years (Order Date)",2013))/GETPIVOTDATA("Sum of Profit",$A$3,"Years (Order Date)",2013)</f>
        <v>0.14414565902185777</v>
      </c>
      <c r="C11" s="25">
        <f>(GETPIVOTDATA("Sum of Sales",$A$3,"Years (Order Date)",2014)/GETPIVOTDATA("Sum of Sales",$A$3,"Years (Order Date)",2013))-1</f>
        <v>0.20620967905883303</v>
      </c>
      <c r="D11" s="25">
        <f>(GETPIVOTDATA("Sum of Quantity",$A$3,"Years (Order Date)",2014)-GETPIVOTDATA("Sum of Quantity",$A$3,"Years (Order Date)",2013))/GETPIVOTDATA("Sum of Quantity",$A$3,"Years (Order Date)",2013)</f>
        <v>0.27451580020387362</v>
      </c>
      <c r="E11" s="25">
        <f>(GETPIVOTDATA("Count of Order ID",$A$3,"Years (Order Date)",2014)/GETPIVOTDATA("Count of Order ID",$A$3,"Years (Order Date)",2013))-1</f>
        <v>0.2864341085271318</v>
      </c>
      <c r="F11" s="25">
        <f>(GETPIVOTDATA("Sum of Profit margin",$A$3,"Years (Order Date)",2014)-GETPIVOTDATA("Sum of Profit margin",$A$3,"Years (Order Date)",2013))/GETPIVOTDATA("Sum of Profit margin",$A$3,"Years (Order Date)",2013)</f>
        <v>-5.1453757264990477E-2</v>
      </c>
      <c r="P11" s="2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DB231-B5BC-48A1-9A0C-397A2771AB39}">
  <dimension ref="G10:P25"/>
  <sheetViews>
    <sheetView showGridLines="0" showRowColHeaders="0" tabSelected="1" topLeftCell="A5" zoomScale="50" zoomScaleNormal="135" workbookViewId="0">
      <selection activeCell="AA24" sqref="AA24"/>
    </sheetView>
  </sheetViews>
  <sheetFormatPr defaultRowHeight="14.4" x14ac:dyDescent="0.3"/>
  <sheetData>
    <row r="10" spans="7:7" ht="17.399999999999999" x14ac:dyDescent="0.45">
      <c r="G10" s="24"/>
    </row>
    <row r="21" spans="12:16" ht="18.600000000000001" x14ac:dyDescent="0.45">
      <c r="P21" s="25"/>
    </row>
    <row r="23" spans="12:16" x14ac:dyDescent="0.3">
      <c r="P23" s="26" t="s">
        <v>10956</v>
      </c>
    </row>
    <row r="25" spans="12:16" ht="17.399999999999999" x14ac:dyDescent="0.45">
      <c r="L25" s="24"/>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Pritisundar Das</dc:creator>
  <cp:lastModifiedBy>Pritisundar Das</cp:lastModifiedBy>
  <dcterms:created xsi:type="dcterms:W3CDTF">2015-06-05T18:17:20Z</dcterms:created>
  <dcterms:modified xsi:type="dcterms:W3CDTF">2025-08-29T17:23:10Z</dcterms:modified>
</cp:coreProperties>
</file>