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00" windowWidth="19635" windowHeight="7440" activeTab="3"/>
  </bookViews>
  <sheets>
    <sheet name="Data summary &amp; Outliers" sheetId="2" r:id="rId1"/>
    <sheet name="Factor analysis" sheetId="7" r:id="rId2"/>
    <sheet name="Profiling" sheetId="9" r:id="rId3"/>
    <sheet name="Segment Analysis" sheetId="5" r:id="rId4"/>
  </sheets>
  <definedNames>
    <definedName name="_xlnm._FilterDatabase" localSheetId="1" hidden="1">'Factor analysis'!$N$1:$N$30</definedName>
  </definedNames>
  <calcPr calcId="144525" calcMode="manual"/>
</workbook>
</file>

<file path=xl/calcChain.xml><?xml version="1.0" encoding="utf-8"?>
<calcChain xmlns="http://schemas.openxmlformats.org/spreadsheetml/2006/main">
  <c r="D5" i="5" l="1"/>
  <c r="H5" i="5" l="1"/>
  <c r="G5" i="5"/>
  <c r="F5" i="5"/>
  <c r="E5" i="5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K7" i="2" l="1"/>
  <c r="K27" i="2" l="1"/>
  <c r="K26" i="2"/>
  <c r="K25" i="2"/>
  <c r="K24" i="2"/>
  <c r="K23" i="2"/>
  <c r="K22" i="2"/>
  <c r="K21" i="2"/>
  <c r="K20" i="2"/>
  <c r="K19" i="2"/>
  <c r="K18" i="2"/>
  <c r="K17" i="2"/>
  <c r="K16" i="2"/>
  <c r="K15" i="2"/>
  <c r="K13" i="2"/>
  <c r="K12" i="2"/>
  <c r="K11" i="2"/>
  <c r="K10" i="2"/>
  <c r="K9" i="2"/>
  <c r="K14" i="2"/>
  <c r="K8" i="2"/>
</calcChain>
</file>

<file path=xl/sharedStrings.xml><?xml version="1.0" encoding="utf-8"?>
<sst xmlns="http://schemas.openxmlformats.org/spreadsheetml/2006/main" count="203" uniqueCount="106">
  <si>
    <t>Variable</t>
  </si>
  <si>
    <t>Minimum</t>
  </si>
  <si>
    <t>Maximum</t>
  </si>
  <si>
    <t>Mean</t>
  </si>
  <si>
    <t>Std Dev</t>
  </si>
  <si>
    <t>N Miss</t>
  </si>
  <si>
    <t>N</t>
  </si>
  <si>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</si>
  <si>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</si>
  <si>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</si>
  <si>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</si>
  <si>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</si>
  <si>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</si>
  <si>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</si>
  <si>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</si>
  <si>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</si>
  <si>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</si>
  <si>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</si>
  <si>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</si>
  <si>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</si>
  <si>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Ratio_balance_to_limit</t>
  </si>
  <si>
    <t>PAYMENTS</t>
  </si>
  <si>
    <t>MINIMUM_PAYMENTS</t>
  </si>
  <si>
    <t>payment_by_min</t>
  </si>
  <si>
    <t>PRC_FULL_PAYMENT</t>
  </si>
  <si>
    <t>TENURE</t>
  </si>
  <si>
    <t>Average_purchases</t>
  </si>
  <si>
    <t>Average_cash_advance</t>
  </si>
  <si>
    <t>Eigenvalue</t>
  </si>
  <si>
    <t>Difference</t>
  </si>
  <si>
    <t>Proportion</t>
  </si>
  <si>
    <t>Cumulative</t>
  </si>
  <si>
    <t>Rotated Factor Pattern</t>
  </si>
  <si>
    <t>Factor1</t>
  </si>
  <si>
    <t>Factor2</t>
  </si>
  <si>
    <t>Factor3</t>
  </si>
  <si>
    <t>Factor4</t>
  </si>
  <si>
    <t>Factor5</t>
  </si>
  <si>
    <t>Factor6</t>
  </si>
  <si>
    <t>All</t>
  </si>
  <si>
    <t>Segmentation Analysis</t>
  </si>
  <si>
    <r>
      <t>Insights</t>
    </r>
    <r>
      <rPr>
        <sz val="11"/>
        <color rgb="FF000000"/>
        <rFont val="Calibri"/>
        <family val="2"/>
        <scheme val="minor"/>
      </rPr>
      <t xml:space="preserve"> :</t>
    </r>
  </si>
  <si>
    <r>
      <t>Strategy</t>
    </r>
    <r>
      <rPr>
        <sz val="11"/>
        <color rgb="FF000000"/>
        <rFont val="Calibri"/>
        <family val="2"/>
        <scheme val="minor"/>
      </rPr>
      <t>:</t>
    </r>
  </si>
  <si>
    <r>
      <t xml:space="preserve">Insights </t>
    </r>
    <r>
      <rPr>
        <sz val="11"/>
        <color rgb="FF000000"/>
        <rFont val="Calibri"/>
        <family val="2"/>
        <scheme val="minor"/>
      </rPr>
      <t>:</t>
    </r>
  </si>
  <si>
    <r>
      <t>Insights</t>
    </r>
    <r>
      <rPr>
        <sz val="11"/>
        <color rgb="FF000000"/>
        <rFont val="Calibri"/>
        <family val="2"/>
        <scheme val="minor"/>
      </rPr>
      <t>:</t>
    </r>
  </si>
  <si>
    <t>one- off and installment purchases. These are customers with high repayment capacity and therefore capable of spending more.</t>
  </si>
  <si>
    <t>The MEANS Procedure</t>
  </si>
  <si>
    <t>Summary statistics</t>
  </si>
  <si>
    <t>upper limit to 3SD</t>
  </si>
  <si>
    <t>The FACTOR Procedure</t>
  </si>
  <si>
    <t>Initial Factor Method: Principal Components</t>
  </si>
  <si>
    <t>Prior Communality Estimates: ONE</t>
  </si>
  <si>
    <t>Eigenvalues</t>
  </si>
  <si>
    <t>Eigenvalues of the Correlation Matrix: Total = 21 Average = 1</t>
  </si>
  <si>
    <t>Cluster-3</t>
  </si>
  <si>
    <t>Cluster-4</t>
  </si>
  <si>
    <t>Cluster-5</t>
  </si>
  <si>
    <t>Cluster-6</t>
  </si>
  <si>
    <t xml:space="preserve"> </t>
  </si>
  <si>
    <t>95th percentile</t>
  </si>
  <si>
    <t>% distribution</t>
  </si>
  <si>
    <r>
      <t xml:space="preserve">25% more than given values are marked as </t>
    </r>
    <r>
      <rPr>
        <b/>
        <sz val="11"/>
        <color rgb="FFFFC000"/>
        <rFont val="Calibri"/>
        <family val="2"/>
        <scheme val="minor"/>
      </rPr>
      <t>Orange</t>
    </r>
    <r>
      <rPr>
        <b/>
        <sz val="11"/>
        <color rgb="FF000000"/>
        <rFont val="Calibri"/>
        <family val="2"/>
        <scheme val="minor"/>
      </rPr>
      <t xml:space="preserve">.
25% less than given values are marked as </t>
    </r>
    <r>
      <rPr>
        <b/>
        <sz val="11"/>
        <color rgb="FF92D050"/>
        <rFont val="Calibri"/>
        <family val="2"/>
        <scheme val="minor"/>
      </rPr>
      <t>Green.</t>
    </r>
  </si>
  <si>
    <t>Monthly average balance (based on daily balance averages)</t>
  </si>
  <si>
    <t>Ratio of last 12 months with balance</t>
  </si>
  <si>
    <t>Total purchase amount spent during last 12 months</t>
  </si>
  <si>
    <t>Average amount per purchase transaction</t>
  </si>
  <si>
    <t>Total amount of one-off purchases</t>
  </si>
  <si>
    <t>Total amount of installment purchases</t>
  </si>
  <si>
    <t>Total cash-advance amount</t>
  </si>
  <si>
    <t>Average purchase</t>
  </si>
  <si>
    <t>average cash advance</t>
  </si>
  <si>
    <t>Frequency of purchases (percentage of months with at least one purchase</t>
  </si>
  <si>
    <t>Frequency of one-off-purchases</t>
  </si>
  <si>
    <t>Frequency of installment purchases</t>
  </si>
  <si>
    <t>Cash-Advance frequency</t>
  </si>
  <si>
    <t>Average amount per cash-advance transaction</t>
  </si>
  <si>
    <t>Credit limit</t>
  </si>
  <si>
    <t>Total payments (due amount paid by the customer to decrease their statement balance) in the period</t>
  </si>
  <si>
    <t>Total minimum payments due in the period.</t>
  </si>
  <si>
    <t>Percentage of months with full payment of the due statement
balance</t>
  </si>
  <si>
    <t>Number of months as a customer</t>
  </si>
  <si>
    <t>ratio payment to minimum payment</t>
  </si>
  <si>
    <t>Labels</t>
  </si>
  <si>
    <t>higher cash advance</t>
  </si>
  <si>
    <t>not so regular user</t>
  </si>
  <si>
    <t>mainly installment buyers.                       AVG</t>
  </si>
  <si>
    <t>Segment 2 (High cash advance) - 24%</t>
  </si>
  <si>
    <t>Customers in this sections are involved almost in all kind of purchases i.e. installments/one-off purchases/cash advances.</t>
  </si>
  <si>
    <t>since these customers are good with the credit spends, so increase in their credit limit might increase their spending.</t>
  </si>
  <si>
    <t>Mostly involved in high cash advances.  High spend on purchasing with equal frequency on one-off and installment purchases. Highest credit limit and best repayment history. Average credit limit usage and low use of cash advance facility.</t>
  </si>
  <si>
    <t xml:space="preserve">Since customers in this category are into high cash advance, thus promoting them for a consistent use of this facility by decreasing the interest rate on cash advance will be profitable, also frequent offers on one-off purchases might bring them into this kind of purchases as well. </t>
  </si>
  <si>
    <t xml:space="preserve"> Incentivize cash advance facility usage with low interest rate offers accompanied by  attractive deals on</t>
  </si>
  <si>
    <t>high spending + higher cash advance. BEST</t>
  </si>
  <si>
    <t>great purchasing power with less cash advance. GOOD</t>
  </si>
  <si>
    <t>Segment 1 (Best customers) - 7%</t>
  </si>
  <si>
    <t>Segment 3 (Good Customers) - 12%</t>
  </si>
  <si>
    <t>like Best customers, these customers also involved in high credit spends, only the difference is, they have a lesser cash advance usage.</t>
  </si>
  <si>
    <t>Segment  4(Average customer)  - 20%</t>
  </si>
  <si>
    <t>Low usage statistics on all factors. Moderately high use of installment purchase facility.</t>
  </si>
  <si>
    <t>drop the interest rate on cash advance so as to encourage them to use cash advance, also keep giving them frequent offers on on-off and installment purchases so as to keep them in relationship.</t>
  </si>
  <si>
    <t>Keep the interest rate low so as to keep them buying the installments, also encourage them to do one-off purchase with some good offers.</t>
  </si>
  <si>
    <t>Segment 5 (Not so regular customer) - 37%</t>
  </si>
  <si>
    <t>.</t>
  </si>
  <si>
    <r>
      <t>Insights</t>
    </r>
    <r>
      <rPr>
        <sz val="11"/>
        <color rgb="FF000000"/>
        <rFont val="Calibri"/>
        <family val="2"/>
        <scheme val="minor"/>
      </rPr>
      <t xml:space="preserve"> : </t>
    </r>
  </si>
  <si>
    <t>This category  is not into some high purchasing of either installments or one-off purchases.</t>
  </si>
  <si>
    <t>First and foremost task should be to encourage them about use of installments on a reduced interest rate so as keep them into business.same goes with their one-off purchases and cash advances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</si>
</sst>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wrapText="1"/>
    </xf>
    <xf numFmtId="0" fontId="6" fillId="3" borderId="13" xfId="0" applyFont="1" applyFill="1" applyBorder="1" applyAlignment="1">
      <alignment vertical="top" wrapText="1"/>
    </xf>
    <xf numFmtId="0" fontId="5" fillId="3" borderId="13" xfId="0" applyFont="1" applyFill="1" applyBorder="1" applyAlignment="1">
      <alignment vertical="top" wrapText="1"/>
    </xf>
    <xf numFmtId="0" fontId="4" fillId="3" borderId="13" xfId="0" applyFont="1" applyFill="1" applyBorder="1" applyAlignment="1">
      <alignment vertical="top" wrapText="1"/>
    </xf>
    <xf numFmtId="0" fontId="7" fillId="3" borderId="13" xfId="0" applyFont="1" applyFill="1" applyBorder="1" applyAlignment="1">
      <alignment vertical="top" wrapText="1"/>
    </xf>
    <xf numFmtId="0" fontId="0" fillId="3" borderId="13" xfId="0" applyFill="1" applyBorder="1" applyAlignment="1">
      <alignment vertical="top" wrapText="1"/>
    </xf>
    <xf numFmtId="0" fontId="4" fillId="3" borderId="12" xfId="0" applyFont="1" applyFill="1" applyBorder="1" applyAlignment="1">
      <alignment vertical="top" wrapText="1"/>
    </xf>
    <xf numFmtId="0" fontId="0" fillId="0" borderId="5" xfId="0" applyBorder="1"/>
    <xf numFmtId="0" fontId="3" fillId="4" borderId="7" xfId="0" applyFont="1" applyFill="1" applyBorder="1" applyAlignment="1">
      <alignment vertical="top" wrapText="1"/>
    </xf>
    <xf numFmtId="0" fontId="3" fillId="4" borderId="8" xfId="0" applyFont="1" applyFill="1" applyBorder="1" applyAlignment="1">
      <alignment vertical="top" wrapText="1"/>
    </xf>
    <xf numFmtId="0" fontId="3" fillId="4" borderId="9" xfId="0" applyFont="1" applyFill="1" applyBorder="1" applyAlignment="1">
      <alignment vertical="top" wrapText="1"/>
    </xf>
    <xf numFmtId="0" fontId="0" fillId="0" borderId="0" xfId="0" applyBorder="1"/>
    <xf numFmtId="0" fontId="8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0" fillId="5" borderId="5" xfId="0" applyFill="1" applyBorder="1"/>
    <xf numFmtId="0" fontId="0" fillId="0" borderId="5" xfId="0" applyBorder="1" applyAlignment="1">
      <alignment vertical="center"/>
    </xf>
    <xf numFmtId="0" fontId="0" fillId="5" borderId="5" xfId="0" applyFill="1" applyBorder="1" applyAlignment="1">
      <alignment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8" fillId="0" borderId="5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vertical="top" wrapText="1"/>
    </xf>
    <xf numFmtId="0" fontId="2" fillId="4" borderId="5" xfId="0" applyFont="1" applyFill="1" applyBorder="1" applyAlignment="1">
      <alignment horizontal="center" vertical="top" wrapText="1"/>
    </xf>
    <xf numFmtId="0" fontId="8" fillId="0" borderId="5" xfId="0" applyFont="1" applyBorder="1"/>
    <xf numFmtId="0" fontId="8" fillId="8" borderId="5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vertical="center"/>
    </xf>
    <xf numFmtId="0" fontId="0" fillId="9" borderId="5" xfId="0" applyFill="1" applyBorder="1" applyAlignment="1">
      <alignment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0" fillId="10" borderId="5" xfId="0" applyFill="1" applyBorder="1" applyAlignment="1">
      <alignment vertical="center" wrapText="1"/>
    </xf>
    <xf numFmtId="0" fontId="0" fillId="10" borderId="5" xfId="0" applyFill="1" applyBorder="1" applyAlignment="1">
      <alignment vertical="center"/>
    </xf>
    <xf numFmtId="0" fontId="8" fillId="11" borderId="5" xfId="0" applyFont="1" applyFill="1" applyBorder="1" applyAlignment="1">
      <alignment horizontal="center" vertical="center" wrapText="1"/>
    </xf>
    <xf numFmtId="0" fontId="0" fillId="11" borderId="5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8" fillId="12" borderId="5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vertical="center"/>
    </xf>
    <xf numFmtId="0" fontId="0" fillId="12" borderId="5" xfId="0" applyFill="1" applyBorder="1" applyAlignment="1">
      <alignment vertical="center" wrapText="1"/>
    </xf>
    <xf numFmtId="0" fontId="2" fillId="4" borderId="14" xfId="0" applyFont="1" applyFill="1" applyBorder="1" applyAlignment="1">
      <alignment vertical="top" wrapText="1"/>
    </xf>
    <xf numFmtId="0" fontId="2" fillId="4" borderId="22" xfId="0" applyFont="1" applyFill="1" applyBorder="1" applyAlignment="1">
      <alignment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9" fontId="2" fillId="13" borderId="4" xfId="1" applyFont="1" applyFill="1" applyBorder="1" applyAlignment="1">
      <alignment horizontal="center" vertical="top" wrapText="1"/>
    </xf>
    <xf numFmtId="9" fontId="2" fillId="13" borderId="5" xfId="1" applyFont="1" applyFill="1" applyBorder="1" applyAlignment="1">
      <alignment horizontal="center" vertical="top" wrapText="1"/>
    </xf>
    <xf numFmtId="9" fontId="2" fillId="13" borderId="6" xfId="1" applyFont="1" applyFill="1" applyBorder="1" applyAlignment="1">
      <alignment horizontal="center" vertical="top" wrapText="1"/>
    </xf>
    <xf numFmtId="9" fontId="2" fillId="11" borderId="4" xfId="1" applyFont="1" applyFill="1" applyBorder="1" applyAlignment="1">
      <alignment horizontal="center" vertical="top" wrapText="1"/>
    </xf>
    <xf numFmtId="9" fontId="2" fillId="11" borderId="5" xfId="1" applyFont="1" applyFill="1" applyBorder="1" applyAlignment="1">
      <alignment horizontal="center" vertical="top" wrapText="1"/>
    </xf>
    <xf numFmtId="9" fontId="2" fillId="11" borderId="6" xfId="1" applyFont="1" applyFill="1" applyBorder="1" applyAlignment="1">
      <alignment horizontal="center" vertical="top" wrapText="1"/>
    </xf>
    <xf numFmtId="9" fontId="2" fillId="6" borderId="4" xfId="1" applyFont="1" applyFill="1" applyBorder="1" applyAlignment="1">
      <alignment horizontal="center" vertical="top" wrapText="1"/>
    </xf>
    <xf numFmtId="9" fontId="2" fillId="6" borderId="5" xfId="1" applyFont="1" applyFill="1" applyBorder="1" applyAlignment="1">
      <alignment horizontal="center" vertical="top" wrapText="1"/>
    </xf>
    <xf numFmtId="9" fontId="2" fillId="6" borderId="6" xfId="1" applyFont="1" applyFill="1" applyBorder="1" applyAlignment="1">
      <alignment horizontal="center" vertical="top" wrapText="1"/>
    </xf>
    <xf numFmtId="9" fontId="2" fillId="14" borderId="4" xfId="1" applyFont="1" applyFill="1" applyBorder="1" applyAlignment="1">
      <alignment horizontal="center" vertical="top" wrapText="1"/>
    </xf>
    <xf numFmtId="9" fontId="2" fillId="14" borderId="5" xfId="1" applyFont="1" applyFill="1" applyBorder="1" applyAlignment="1">
      <alignment horizontal="center" vertical="top" wrapText="1"/>
    </xf>
    <xf numFmtId="9" fontId="2" fillId="14" borderId="6" xfId="1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vertical="top" wrapText="1"/>
    </xf>
    <xf numFmtId="0" fontId="7" fillId="4" borderId="5" xfId="0" applyFont="1" applyFill="1" applyBorder="1" applyAlignment="1">
      <alignment horizontal="left" wrapText="1"/>
    </xf>
    <xf numFmtId="0" fontId="3" fillId="4" borderId="15" xfId="0" applyFont="1" applyFill="1" applyBorder="1" applyAlignment="1">
      <alignment vertical="top" wrapText="1"/>
    </xf>
    <xf numFmtId="0" fontId="3" fillId="4" borderId="4" xfId="0" applyFont="1" applyFill="1" applyBorder="1" applyAlignment="1">
      <alignment vertical="top" wrapText="1"/>
    </xf>
    <xf numFmtId="0" fontId="3" fillId="4" borderId="6" xfId="0" applyFont="1" applyFill="1" applyBorder="1" applyAlignment="1">
      <alignment vertical="top" wrapText="1"/>
    </xf>
    <xf numFmtId="0" fontId="7" fillId="4" borderId="14" xfId="0" applyFont="1" applyFill="1" applyBorder="1" applyAlignment="1">
      <alignment horizontal="left" wrapText="1"/>
    </xf>
    <xf numFmtId="0" fontId="7" fillId="4" borderId="22" xfId="0" applyFont="1" applyFill="1" applyBorder="1" applyAlignment="1">
      <alignment horizontal="left" wrapText="1"/>
    </xf>
    <xf numFmtId="0" fontId="7" fillId="4" borderId="10" xfId="0" applyFont="1" applyFill="1" applyBorder="1" applyAlignment="1">
      <alignment horizontal="left" wrapText="1"/>
    </xf>
    <xf numFmtId="0" fontId="7" fillId="4" borderId="15" xfId="0" applyFont="1" applyFill="1" applyBorder="1" applyAlignment="1">
      <alignment horizontal="left" wrapText="1"/>
    </xf>
    <xf numFmtId="0" fontId="7" fillId="4" borderId="5" xfId="0" applyFont="1" applyFill="1" applyBorder="1" applyAlignment="1">
      <alignment horizontal="left" vertical="top" wrapText="1"/>
    </xf>
    <xf numFmtId="0" fontId="7" fillId="4" borderId="10" xfId="0" applyFont="1" applyFill="1" applyBorder="1" applyAlignment="1">
      <alignment horizontal="center" vertical="top" wrapText="1"/>
    </xf>
    <xf numFmtId="0" fontId="9" fillId="7" borderId="15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4" xfId="0" applyFont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0" fontId="8" fillId="0" borderId="1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8" fillId="0" borderId="21" xfId="0" applyFont="1" applyBorder="1" applyAlignment="1">
      <alignment horizontal="center" vertical="top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7" fillId="4" borderId="5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center" vertical="top" wrapText="1"/>
    </xf>
    <xf numFmtId="0" fontId="2" fillId="7" borderId="2" xfId="0" applyFont="1" applyFill="1" applyBorder="1" applyAlignment="1">
      <alignment horizontal="center" vertical="top" wrapText="1"/>
    </xf>
    <xf numFmtId="0" fontId="2" fillId="7" borderId="3" xfId="0" applyFont="1" applyFill="1" applyBorder="1" applyAlignment="1">
      <alignment horizontal="center" vertical="top" wrapText="1"/>
    </xf>
    <xf numFmtId="0" fontId="5" fillId="2" borderId="11" xfId="0" applyFont="1" applyFill="1" applyBorder="1" applyAlignment="1">
      <alignment horizontal="center" vertical="top" wrapText="1"/>
    </xf>
    <xf numFmtId="0" fontId="5" fillId="2" borderId="12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3:L27"/>
  <sheetViews>
    <sheetView workbookViewId="0"/>
  </sheetViews>
  <sheetFormatPr defaultRowHeight="15" x14ac:dyDescent="0.25"/>
  <cols>
    <col min="3" max="3" width="40.5703125" customWidth="1"/>
    <col min="6" max="6" width="17.42578125" customWidth="1"/>
    <col min="8" max="8" width="11.7109375" customWidth="1"/>
    <col min="9" max="9" width="12.85546875" customWidth="1"/>
    <col min="10" max="10" width="14.85546875" customWidth="1"/>
    <col min="11" max="11" width="19.7109375" customWidth="1"/>
  </cols>
  <sheetData>
    <row r="3" spans="2:12" x14ac:dyDescent="0.25">
      <c r="B3" t="s">
        <v>58</v>
      </c>
    </row>
    <row r="4" spans="2:12" ht="31.5" x14ac:dyDescent="0.25">
      <c r="C4" s="67" t="s">
        <v>46</v>
      </c>
      <c r="D4" s="68"/>
      <c r="E4" s="68"/>
      <c r="F4" s="68"/>
      <c r="G4" s="68"/>
      <c r="H4" s="68"/>
      <c r="I4" s="68"/>
      <c r="J4" s="68"/>
      <c r="K4" s="69"/>
    </row>
    <row r="5" spans="2:12" ht="31.5" x14ac:dyDescent="0.25">
      <c r="C5" s="67" t="s">
        <v>47</v>
      </c>
      <c r="D5" s="68"/>
      <c r="E5" s="68"/>
      <c r="F5" s="68"/>
      <c r="G5" s="68"/>
      <c r="H5" s="68"/>
      <c r="I5" s="68"/>
      <c r="J5" s="68"/>
      <c r="K5" s="69"/>
    </row>
    <row r="6" spans="2:12" ht="30.75" customHeight="1" x14ac:dyDescent="0.25">
      <c r="C6" s="13" t="s">
        <v>0</v>
      </c>
      <c r="D6" s="13" t="s">
        <v>3</v>
      </c>
      <c r="E6" s="13" t="s">
        <v>4</v>
      </c>
      <c r="F6" s="15" t="s">
        <v>59</v>
      </c>
      <c r="G6" s="13" t="s">
        <v>6</v>
      </c>
      <c r="H6" s="13" t="s">
        <v>5</v>
      </c>
      <c r="I6" s="13" t="s">
        <v>2</v>
      </c>
      <c r="J6" s="13" t="s">
        <v>1</v>
      </c>
      <c r="K6" s="15" t="s">
        <v>48</v>
      </c>
    </row>
    <row r="7" spans="2:12" x14ac:dyDescent="0.25">
      <c r="C7" s="13" t="s">
        <v>7</v>
      </c>
      <c r="D7" s="8">
        <v>1564.47</v>
      </c>
      <c r="E7" s="8">
        <v>2081.5300000000002</v>
      </c>
      <c r="F7" s="16">
        <v>5911.51</v>
      </c>
      <c r="G7" s="8">
        <v>8950</v>
      </c>
      <c r="H7" s="8">
        <v>0</v>
      </c>
      <c r="I7" s="8">
        <v>19043.14</v>
      </c>
      <c r="J7" s="8">
        <v>0</v>
      </c>
      <c r="K7" s="16">
        <f>D7+3*E7</f>
        <v>7809.06</v>
      </c>
      <c r="L7" t="s">
        <v>58</v>
      </c>
    </row>
    <row r="8" spans="2:12" ht="21" customHeight="1" x14ac:dyDescent="0.25">
      <c r="C8" s="13" t="s">
        <v>8</v>
      </c>
      <c r="D8" s="8">
        <v>0.87727069999999996</v>
      </c>
      <c r="E8" s="8">
        <v>0.236904</v>
      </c>
      <c r="F8" s="16">
        <v>1</v>
      </c>
      <c r="G8" s="8">
        <v>8950</v>
      </c>
      <c r="H8" s="8">
        <v>0</v>
      </c>
      <c r="I8" s="8">
        <v>1</v>
      </c>
      <c r="J8" s="8">
        <v>0</v>
      </c>
      <c r="K8" s="16">
        <f t="shared" ref="K8:K13" si="0">D8+3*E8</f>
        <v>1.5879827</v>
      </c>
    </row>
    <row r="9" spans="2:12" ht="21.75" customHeight="1" x14ac:dyDescent="0.25">
      <c r="C9" s="13" t="s">
        <v>9</v>
      </c>
      <c r="D9" s="8">
        <v>1003.2</v>
      </c>
      <c r="E9" s="8">
        <v>2136.63</v>
      </c>
      <c r="F9" s="16">
        <v>3999.92</v>
      </c>
      <c r="G9" s="8">
        <v>8950</v>
      </c>
      <c r="H9" s="8">
        <v>0</v>
      </c>
      <c r="I9" s="8">
        <v>49039.57</v>
      </c>
      <c r="J9" s="8">
        <v>0</v>
      </c>
      <c r="K9" s="16">
        <f t="shared" si="0"/>
        <v>7413.09</v>
      </c>
    </row>
    <row r="10" spans="2:12" ht="16.5" customHeight="1" x14ac:dyDescent="0.25">
      <c r="C10" s="13" t="s">
        <v>26</v>
      </c>
      <c r="D10" s="8">
        <v>73.870683099999994</v>
      </c>
      <c r="E10" s="8">
        <v>160.52493910000001</v>
      </c>
      <c r="F10" s="16">
        <v>228.57142859999999</v>
      </c>
      <c r="G10" s="8">
        <v>8950</v>
      </c>
      <c r="H10" s="8">
        <v>0</v>
      </c>
      <c r="I10" s="8">
        <v>5981.67</v>
      </c>
      <c r="J10" s="8">
        <v>0</v>
      </c>
      <c r="K10" s="16">
        <f t="shared" si="0"/>
        <v>555.44550040000001</v>
      </c>
    </row>
    <row r="11" spans="2:12" ht="17.25" customHeight="1" x14ac:dyDescent="0.25">
      <c r="C11" s="13" t="s">
        <v>10</v>
      </c>
      <c r="D11" s="8">
        <v>592.43737090000002</v>
      </c>
      <c r="E11" s="8">
        <v>1659.89</v>
      </c>
      <c r="F11" s="16">
        <v>2675</v>
      </c>
      <c r="G11" s="8">
        <v>8950</v>
      </c>
      <c r="H11" s="8">
        <v>0</v>
      </c>
      <c r="I11" s="8">
        <v>40761.25</v>
      </c>
      <c r="J11" s="8">
        <v>0</v>
      </c>
      <c r="K11" s="16">
        <f t="shared" si="0"/>
        <v>5572.1073709000002</v>
      </c>
    </row>
    <row r="12" spans="2:12" ht="17.25" customHeight="1" x14ac:dyDescent="0.25">
      <c r="C12" s="13" t="s">
        <v>11</v>
      </c>
      <c r="D12" s="8">
        <v>411.06764470000002</v>
      </c>
      <c r="E12" s="8">
        <v>904.33811519999995</v>
      </c>
      <c r="F12" s="16">
        <v>1753.08</v>
      </c>
      <c r="G12" s="8">
        <v>8950</v>
      </c>
      <c r="H12" s="8">
        <v>0</v>
      </c>
      <c r="I12" s="8">
        <v>22500</v>
      </c>
      <c r="J12" s="8">
        <v>0</v>
      </c>
      <c r="K12" s="16">
        <f t="shared" si="0"/>
        <v>3124.0819902999997</v>
      </c>
    </row>
    <row r="13" spans="2:12" ht="18.75" customHeight="1" x14ac:dyDescent="0.25">
      <c r="C13" s="13" t="s">
        <v>12</v>
      </c>
      <c r="D13" s="8">
        <v>978.87111249999998</v>
      </c>
      <c r="E13" s="8">
        <v>2097.16</v>
      </c>
      <c r="F13" s="16">
        <v>4653.6899999999996</v>
      </c>
      <c r="G13" s="8">
        <v>8950</v>
      </c>
      <c r="H13" s="8">
        <v>0</v>
      </c>
      <c r="I13" s="8">
        <v>47137.21</v>
      </c>
      <c r="J13" s="8">
        <v>0</v>
      </c>
      <c r="K13" s="16">
        <f t="shared" si="0"/>
        <v>7270.3511124999995</v>
      </c>
    </row>
    <row r="14" spans="2:12" ht="15.75" customHeight="1" x14ac:dyDescent="0.25">
      <c r="C14" s="13" t="s">
        <v>27</v>
      </c>
      <c r="D14" s="8">
        <v>208.9051168</v>
      </c>
      <c r="E14" s="8">
        <v>535.65551700000003</v>
      </c>
      <c r="F14" s="16">
        <v>926.75853549999999</v>
      </c>
      <c r="G14" s="8">
        <v>8950</v>
      </c>
      <c r="H14" s="8">
        <v>0</v>
      </c>
      <c r="I14" s="8">
        <v>14836.45</v>
      </c>
      <c r="J14" s="8">
        <v>0</v>
      </c>
      <c r="K14" s="16">
        <f t="shared" ref="K14" si="1">D14+3*E14</f>
        <v>1815.8716678000001</v>
      </c>
    </row>
    <row r="15" spans="2:12" ht="18.75" customHeight="1" x14ac:dyDescent="0.25">
      <c r="C15" s="13" t="s">
        <v>13</v>
      </c>
      <c r="D15" s="8">
        <v>0.49035050000000002</v>
      </c>
      <c r="E15" s="8">
        <v>0.40137070000000002</v>
      </c>
      <c r="F15" s="16">
        <v>1</v>
      </c>
      <c r="G15" s="8">
        <v>8950</v>
      </c>
      <c r="H15" s="8">
        <v>0</v>
      </c>
      <c r="I15" s="8">
        <v>1</v>
      </c>
      <c r="J15" s="8">
        <v>0</v>
      </c>
      <c r="K15" s="16">
        <f t="shared" ref="K15:K27" si="2">D15+3*E15</f>
        <v>1.6944626</v>
      </c>
    </row>
    <row r="16" spans="2:12" ht="27.75" customHeight="1" x14ac:dyDescent="0.25">
      <c r="C16" s="13" t="s">
        <v>14</v>
      </c>
      <c r="D16" s="8">
        <v>0.20245769999999999</v>
      </c>
      <c r="E16" s="8">
        <v>0.29833609999999999</v>
      </c>
      <c r="F16" s="16">
        <v>1</v>
      </c>
      <c r="G16" s="8">
        <v>8950</v>
      </c>
      <c r="H16" s="8">
        <v>0</v>
      </c>
      <c r="I16" s="8">
        <v>1</v>
      </c>
      <c r="J16" s="8">
        <v>0</v>
      </c>
      <c r="K16" s="16">
        <f t="shared" si="2"/>
        <v>1.0974660000000001</v>
      </c>
    </row>
    <row r="17" spans="3:11" ht="26.25" customHeight="1" x14ac:dyDescent="0.25">
      <c r="C17" s="13" t="s">
        <v>15</v>
      </c>
      <c r="D17" s="8">
        <v>0.36443730000000002</v>
      </c>
      <c r="E17" s="8">
        <v>0.39744780000000002</v>
      </c>
      <c r="F17" s="16">
        <v>1</v>
      </c>
      <c r="G17" s="8">
        <v>8950</v>
      </c>
      <c r="H17" s="8">
        <v>0</v>
      </c>
      <c r="I17" s="8">
        <v>1</v>
      </c>
      <c r="J17" s="8">
        <v>0</v>
      </c>
      <c r="K17" s="16">
        <f t="shared" si="2"/>
        <v>1.5567807</v>
      </c>
    </row>
    <row r="18" spans="3:11" ht="21" customHeight="1" x14ac:dyDescent="0.25">
      <c r="C18" s="13" t="s">
        <v>16</v>
      </c>
      <c r="D18" s="8">
        <v>0.13514419999999999</v>
      </c>
      <c r="E18" s="8">
        <v>0.2001214</v>
      </c>
      <c r="F18" s="16">
        <v>0.58333299999999999</v>
      </c>
      <c r="G18" s="8">
        <v>8950</v>
      </c>
      <c r="H18" s="8">
        <v>0</v>
      </c>
      <c r="I18" s="8">
        <v>1.5</v>
      </c>
      <c r="J18" s="8">
        <v>0</v>
      </c>
      <c r="K18" s="16">
        <f t="shared" si="2"/>
        <v>0.73550840000000006</v>
      </c>
    </row>
    <row r="19" spans="3:11" ht="21" customHeight="1" x14ac:dyDescent="0.25">
      <c r="C19" s="13" t="s">
        <v>17</v>
      </c>
      <c r="D19" s="8">
        <v>3.2488267999999998</v>
      </c>
      <c r="E19" s="8">
        <v>6.8246466999999997</v>
      </c>
      <c r="F19" s="16">
        <v>15</v>
      </c>
      <c r="G19" s="8">
        <v>8950</v>
      </c>
      <c r="H19" s="8">
        <v>0</v>
      </c>
      <c r="I19" s="8">
        <v>123</v>
      </c>
      <c r="J19" s="8">
        <v>0</v>
      </c>
      <c r="K19" s="16">
        <f t="shared" si="2"/>
        <v>23.7227669</v>
      </c>
    </row>
    <row r="20" spans="3:11" ht="21" customHeight="1" x14ac:dyDescent="0.25">
      <c r="C20" s="13" t="s">
        <v>18</v>
      </c>
      <c r="D20" s="8">
        <v>14.7098324</v>
      </c>
      <c r="E20" s="8">
        <v>24.8576491</v>
      </c>
      <c r="F20" s="16">
        <v>57</v>
      </c>
      <c r="G20" s="8">
        <v>8950</v>
      </c>
      <c r="H20" s="8">
        <v>0</v>
      </c>
      <c r="I20" s="8">
        <v>358</v>
      </c>
      <c r="J20" s="8">
        <v>0</v>
      </c>
      <c r="K20" s="16">
        <f t="shared" si="2"/>
        <v>89.282779699999992</v>
      </c>
    </row>
    <row r="21" spans="3:11" ht="18.75" customHeight="1" x14ac:dyDescent="0.25">
      <c r="C21" s="13" t="s">
        <v>19</v>
      </c>
      <c r="D21" s="8">
        <v>4494.45</v>
      </c>
      <c r="E21" s="8">
        <v>3638.82</v>
      </c>
      <c r="F21" s="16">
        <v>12000</v>
      </c>
      <c r="G21" s="8">
        <v>8949</v>
      </c>
      <c r="H21" s="8">
        <v>1</v>
      </c>
      <c r="I21" s="8">
        <v>30000</v>
      </c>
      <c r="J21" s="8">
        <v>50</v>
      </c>
      <c r="K21" s="16">
        <f t="shared" si="2"/>
        <v>15410.91</v>
      </c>
    </row>
    <row r="22" spans="3:11" ht="22.5" customHeight="1" x14ac:dyDescent="0.25">
      <c r="C22" s="13" t="s">
        <v>20</v>
      </c>
      <c r="D22" s="8">
        <v>0.38892529999999997</v>
      </c>
      <c r="E22" s="8">
        <v>0.38972220000000002</v>
      </c>
      <c r="F22" s="16">
        <v>0.96686360000000005</v>
      </c>
      <c r="G22" s="8">
        <v>8949</v>
      </c>
      <c r="H22" s="8">
        <v>1</v>
      </c>
      <c r="I22" s="8">
        <v>15.91</v>
      </c>
      <c r="J22" s="8">
        <v>0</v>
      </c>
      <c r="K22" s="16">
        <f t="shared" si="2"/>
        <v>1.5580919</v>
      </c>
    </row>
    <row r="23" spans="3:11" ht="19.5" customHeight="1" x14ac:dyDescent="0.25">
      <c r="C23" s="13" t="s">
        <v>21</v>
      </c>
      <c r="D23" s="8">
        <v>1733.14</v>
      </c>
      <c r="E23" s="8">
        <v>2895.06</v>
      </c>
      <c r="F23" s="16">
        <v>6083.43</v>
      </c>
      <c r="G23" s="8">
        <v>8950</v>
      </c>
      <c r="H23" s="8">
        <v>0</v>
      </c>
      <c r="I23" s="8">
        <v>50721.48</v>
      </c>
      <c r="J23" s="8">
        <v>0</v>
      </c>
      <c r="K23" s="16">
        <f t="shared" si="2"/>
        <v>10418.32</v>
      </c>
    </row>
    <row r="24" spans="3:11" ht="19.5" customHeight="1" x14ac:dyDescent="0.25">
      <c r="C24" s="13" t="s">
        <v>22</v>
      </c>
      <c r="D24" s="8">
        <v>864.20654230000002</v>
      </c>
      <c r="E24" s="8">
        <v>2372.4499999999998</v>
      </c>
      <c r="F24" s="16">
        <v>2767.05</v>
      </c>
      <c r="G24" s="8">
        <v>8637</v>
      </c>
      <c r="H24" s="8">
        <v>313</v>
      </c>
      <c r="I24" s="8">
        <v>76406.210000000006</v>
      </c>
      <c r="J24" s="8">
        <v>1.9162999999999999E-2</v>
      </c>
      <c r="K24" s="16">
        <f t="shared" si="2"/>
        <v>7981.5565422999998</v>
      </c>
    </row>
    <row r="25" spans="3:11" ht="21.75" customHeight="1" x14ac:dyDescent="0.25">
      <c r="C25" s="13" t="s">
        <v>23</v>
      </c>
      <c r="D25" s="8">
        <v>9.3500700999999999</v>
      </c>
      <c r="E25" s="8">
        <v>120.2869146</v>
      </c>
      <c r="F25" s="16">
        <v>21.4431139</v>
      </c>
      <c r="G25" s="8">
        <v>8637</v>
      </c>
      <c r="H25" s="8">
        <v>313</v>
      </c>
      <c r="I25" s="8">
        <v>6840.53</v>
      </c>
      <c r="J25" s="8">
        <v>7.3042300000000001E-4</v>
      </c>
      <c r="K25" s="16">
        <f t="shared" si="2"/>
        <v>370.21081390000001</v>
      </c>
    </row>
    <row r="26" spans="3:11" ht="21" customHeight="1" x14ac:dyDescent="0.25">
      <c r="C26" s="13" t="s">
        <v>24</v>
      </c>
      <c r="D26" s="8">
        <v>0.15371460000000001</v>
      </c>
      <c r="E26" s="8">
        <v>0.29249920000000001</v>
      </c>
      <c r="F26" s="16">
        <v>1</v>
      </c>
      <c r="G26" s="8">
        <v>8950</v>
      </c>
      <c r="H26" s="8">
        <v>0</v>
      </c>
      <c r="I26" s="8">
        <v>1</v>
      </c>
      <c r="J26" s="8">
        <v>0</v>
      </c>
      <c r="K26" s="16">
        <f t="shared" si="2"/>
        <v>1.0312122000000001</v>
      </c>
    </row>
    <row r="27" spans="3:11" x14ac:dyDescent="0.25">
      <c r="C27" s="13" t="s">
        <v>25</v>
      </c>
      <c r="D27" s="8">
        <v>11.517318400000001</v>
      </c>
      <c r="E27" s="8">
        <v>1.3383308</v>
      </c>
      <c r="F27" s="16">
        <v>12</v>
      </c>
      <c r="G27" s="8">
        <v>8950</v>
      </c>
      <c r="H27" s="8">
        <v>0</v>
      </c>
      <c r="I27" s="8">
        <v>12</v>
      </c>
      <c r="J27" s="8">
        <v>6</v>
      </c>
      <c r="K27" s="16">
        <f t="shared" si="2"/>
        <v>15.532310800000001</v>
      </c>
    </row>
  </sheetData>
  <mergeCells count="2">
    <mergeCell ref="C4:K4"/>
    <mergeCell ref="C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topLeftCell="C1" workbookViewId="0">
      <selection activeCell="P2" sqref="P2"/>
    </sheetView>
  </sheetViews>
  <sheetFormatPr defaultRowHeight="15" x14ac:dyDescent="0.25"/>
  <cols>
    <col min="3" max="3" width="13.5703125" customWidth="1"/>
    <col min="4" max="4" width="13.85546875" customWidth="1"/>
    <col min="5" max="5" width="16.42578125" customWidth="1"/>
    <col min="6" max="6" width="16.85546875" customWidth="1"/>
    <col min="8" max="8" width="40.42578125" customWidth="1"/>
  </cols>
  <sheetData>
    <row r="1" spans="2:14" x14ac:dyDescent="0.25">
      <c r="G1" s="73"/>
    </row>
    <row r="2" spans="2:14" ht="15" customHeight="1" x14ac:dyDescent="0.25">
      <c r="B2" s="71" t="s">
        <v>49</v>
      </c>
      <c r="C2" s="71"/>
      <c r="D2" s="71"/>
      <c r="E2" s="71"/>
      <c r="F2" s="71"/>
      <c r="G2" s="73"/>
      <c r="H2" s="70" t="s">
        <v>32</v>
      </c>
      <c r="I2" s="70"/>
      <c r="J2" s="70"/>
      <c r="K2" s="70"/>
      <c r="L2" s="70"/>
      <c r="M2" s="70"/>
      <c r="N2" s="70"/>
    </row>
    <row r="3" spans="2:14" ht="15" customHeight="1" x14ac:dyDescent="0.25">
      <c r="B3" s="80"/>
      <c r="C3" s="81"/>
      <c r="D3" s="81"/>
      <c r="E3" s="81"/>
      <c r="F3" s="82"/>
      <c r="G3" s="73"/>
      <c r="H3" s="22"/>
      <c r="I3" s="22" t="s">
        <v>33</v>
      </c>
      <c r="J3" s="22" t="s">
        <v>34</v>
      </c>
      <c r="K3" s="22" t="s">
        <v>35</v>
      </c>
      <c r="L3" s="22" t="s">
        <v>36</v>
      </c>
      <c r="M3" s="22" t="s">
        <v>37</v>
      </c>
      <c r="N3" s="22" t="s">
        <v>38</v>
      </c>
    </row>
    <row r="4" spans="2:14" ht="24" customHeight="1" x14ac:dyDescent="0.25">
      <c r="B4" s="71" t="s">
        <v>50</v>
      </c>
      <c r="C4" s="71"/>
      <c r="D4" s="71"/>
      <c r="E4" s="71"/>
      <c r="F4" s="71"/>
      <c r="G4" s="73"/>
      <c r="H4" s="26" t="s">
        <v>12</v>
      </c>
      <c r="I4" s="27">
        <v>0.91417000000000004</v>
      </c>
      <c r="J4" s="17">
        <v>-0.10464</v>
      </c>
      <c r="K4" s="17">
        <v>-8.6230000000000001E-2</v>
      </c>
      <c r="L4" s="14">
        <v>0.14080999999999999</v>
      </c>
      <c r="M4" s="14">
        <v>3.7940000000000002E-2</v>
      </c>
      <c r="N4" s="17">
        <v>-2.3089999999999999E-2</v>
      </c>
    </row>
    <row r="5" spans="2:14" ht="0.75" customHeight="1" x14ac:dyDescent="0.25">
      <c r="B5" s="25"/>
      <c r="C5" s="25"/>
      <c r="D5" s="25"/>
      <c r="E5" s="25"/>
      <c r="F5" s="25"/>
      <c r="G5" s="73"/>
      <c r="H5" s="26" t="s">
        <v>17</v>
      </c>
      <c r="I5" s="27">
        <v>0.81918000000000002</v>
      </c>
      <c r="J5" s="17">
        <v>-0.15182999999999999</v>
      </c>
      <c r="K5" s="14">
        <v>2.2530000000000001E-2</v>
      </c>
      <c r="L5" s="14">
        <v>0.20694000000000001</v>
      </c>
      <c r="M5" s="17">
        <v>-0.26623000000000002</v>
      </c>
      <c r="N5" s="17">
        <v>-6.4899999999999999E-2</v>
      </c>
    </row>
    <row r="6" spans="2:14" ht="31.5" customHeight="1" x14ac:dyDescent="0.25">
      <c r="B6" s="74" t="s">
        <v>51</v>
      </c>
      <c r="C6" s="75"/>
      <c r="D6" s="75"/>
      <c r="E6" s="75"/>
      <c r="F6" s="76"/>
      <c r="G6" s="73"/>
      <c r="H6" s="26" t="s">
        <v>16</v>
      </c>
      <c r="I6" s="27">
        <v>0.81701999999999997</v>
      </c>
      <c r="J6" s="17">
        <v>-0.1956</v>
      </c>
      <c r="K6" s="14">
        <v>6.62E-3</v>
      </c>
      <c r="L6" s="14">
        <v>0.22835</v>
      </c>
      <c r="M6" s="17">
        <v>-0.27609</v>
      </c>
      <c r="N6" s="17">
        <v>-0.12922</v>
      </c>
    </row>
    <row r="7" spans="2:14" ht="21" customHeight="1" x14ac:dyDescent="0.25">
      <c r="B7" s="77"/>
      <c r="C7" s="78"/>
      <c r="D7" s="78"/>
      <c r="E7" s="78"/>
      <c r="F7" s="79"/>
      <c r="G7" s="73"/>
      <c r="H7" s="26" t="s">
        <v>27</v>
      </c>
      <c r="I7" s="27">
        <v>0.65669999999999995</v>
      </c>
      <c r="J7" s="17">
        <v>-0.13650000000000001</v>
      </c>
      <c r="K7" s="17">
        <v>-0.18124999999999999</v>
      </c>
      <c r="L7" s="14">
        <v>8.9130000000000001E-2</v>
      </c>
      <c r="M7" s="14">
        <v>0.20387</v>
      </c>
      <c r="N7" s="17">
        <v>-2.2329999999999999E-2</v>
      </c>
    </row>
    <row r="8" spans="2:14" ht="28.5" customHeight="1" x14ac:dyDescent="0.25">
      <c r="B8" s="72" t="s">
        <v>52</v>
      </c>
      <c r="C8" s="72"/>
      <c r="D8" s="72"/>
      <c r="E8" s="72"/>
      <c r="F8" s="72"/>
      <c r="G8" s="73"/>
      <c r="H8" s="26" t="s">
        <v>21</v>
      </c>
      <c r="I8" s="27">
        <v>0.55488000000000004</v>
      </c>
      <c r="J8" s="14">
        <v>0.21701000000000001</v>
      </c>
      <c r="K8" s="14">
        <v>0.42116999999999999</v>
      </c>
      <c r="L8" s="17">
        <v>-0.16303999999999999</v>
      </c>
      <c r="M8" s="14">
        <v>0.30909999999999999</v>
      </c>
      <c r="N8" s="14">
        <v>0.27954000000000001</v>
      </c>
    </row>
    <row r="9" spans="2:14" ht="18.75" customHeight="1" x14ac:dyDescent="0.25">
      <c r="B9" s="8"/>
      <c r="C9" s="8"/>
      <c r="D9" s="8"/>
      <c r="E9" s="8"/>
      <c r="F9" s="8"/>
      <c r="G9" s="73"/>
      <c r="H9" s="28" t="s">
        <v>15</v>
      </c>
      <c r="I9" s="29">
        <v>-0.15733</v>
      </c>
      <c r="J9" s="30">
        <v>0.94098000000000004</v>
      </c>
      <c r="K9" s="17">
        <v>-5.7299999999999999E-3</v>
      </c>
      <c r="L9" s="17">
        <v>-6.4049999999999996E-2</v>
      </c>
      <c r="M9" s="17">
        <v>-6.3460000000000003E-2</v>
      </c>
      <c r="N9" s="17">
        <v>-3.8000000000000002E-4</v>
      </c>
    </row>
    <row r="10" spans="2:14" ht="15" customHeight="1" x14ac:dyDescent="0.25">
      <c r="B10" s="70" t="s">
        <v>53</v>
      </c>
      <c r="C10" s="70"/>
      <c r="D10" s="70"/>
      <c r="E10" s="70"/>
      <c r="F10" s="70"/>
      <c r="G10" s="73"/>
      <c r="H10" s="28" t="s">
        <v>11</v>
      </c>
      <c r="I10" s="29">
        <v>-2.1440000000000001E-2</v>
      </c>
      <c r="J10" s="30">
        <v>0.84362999999999999</v>
      </c>
      <c r="K10" s="14">
        <v>0.1804</v>
      </c>
      <c r="L10" s="17">
        <v>-6.6379999999999995E-2</v>
      </c>
      <c r="M10" s="14">
        <v>0.20868</v>
      </c>
      <c r="N10" s="14">
        <v>5.4879999999999998E-2</v>
      </c>
    </row>
    <row r="11" spans="2:14" x14ac:dyDescent="0.25">
      <c r="B11" s="22"/>
      <c r="C11" s="22" t="s">
        <v>28</v>
      </c>
      <c r="D11" s="22" t="s">
        <v>29</v>
      </c>
      <c r="E11" s="22" t="s">
        <v>30</v>
      </c>
      <c r="F11" s="22" t="s">
        <v>31</v>
      </c>
      <c r="G11" s="73"/>
      <c r="H11" s="28" t="s">
        <v>13</v>
      </c>
      <c r="I11" s="29">
        <v>-0.2263</v>
      </c>
      <c r="J11" s="30">
        <v>0.82691000000000003</v>
      </c>
      <c r="K11" s="14">
        <v>0.31685000000000002</v>
      </c>
      <c r="L11" s="17">
        <v>-7.7200000000000005E-2</v>
      </c>
      <c r="M11" s="17">
        <v>-8.4599999999999995E-2</v>
      </c>
      <c r="N11" s="17">
        <v>-2.8170000000000001E-2</v>
      </c>
    </row>
    <row r="12" spans="2:14" x14ac:dyDescent="0.25">
      <c r="B12" s="22">
        <v>1</v>
      </c>
      <c r="C12" s="14">
        <v>5.8313459300000003</v>
      </c>
      <c r="D12" s="14">
        <v>1.36934164</v>
      </c>
      <c r="E12" s="14">
        <v>0.2777</v>
      </c>
      <c r="F12" s="14">
        <v>0.2777</v>
      </c>
      <c r="G12" s="73"/>
      <c r="H12" s="28" t="s">
        <v>18</v>
      </c>
      <c r="I12" s="29">
        <v>-4.2709999999999998E-2</v>
      </c>
      <c r="J12" s="30">
        <v>0.72538999999999998</v>
      </c>
      <c r="K12" s="14">
        <v>0.55986999999999998</v>
      </c>
      <c r="L12" s="17">
        <v>-2.0219999999999998E-2</v>
      </c>
      <c r="M12" s="17">
        <v>-4.1669999999999999E-2</v>
      </c>
      <c r="N12" s="14">
        <v>0.12504000000000001</v>
      </c>
    </row>
    <row r="13" spans="2:14" x14ac:dyDescent="0.25">
      <c r="B13" s="22">
        <v>2</v>
      </c>
      <c r="C13" s="14">
        <v>4.4620042900000003</v>
      </c>
      <c r="D13" s="14">
        <v>2.2288574699999999</v>
      </c>
      <c r="E13" s="14">
        <v>0.21249999999999999</v>
      </c>
      <c r="F13" s="14">
        <v>0.49020000000000002</v>
      </c>
      <c r="G13" s="73"/>
      <c r="H13" s="19" t="s">
        <v>10</v>
      </c>
      <c r="I13" s="21">
        <v>-2.291E-2</v>
      </c>
      <c r="J13" s="20">
        <v>0.16561000000000001</v>
      </c>
      <c r="K13" s="20">
        <v>0.90751000000000004</v>
      </c>
      <c r="L13" s="17">
        <v>-2.6499999999999999E-2</v>
      </c>
      <c r="M13" s="14">
        <v>0.22272</v>
      </c>
      <c r="N13" s="14">
        <v>3.2759999999999997E-2</v>
      </c>
    </row>
    <row r="14" spans="2:14" ht="19.5" customHeight="1" x14ac:dyDescent="0.25">
      <c r="B14" s="22">
        <v>3</v>
      </c>
      <c r="C14" s="14">
        <v>2.23314682</v>
      </c>
      <c r="D14" s="14">
        <v>0.69662069000000004</v>
      </c>
      <c r="E14" s="14">
        <v>0.10630000000000001</v>
      </c>
      <c r="F14" s="14">
        <v>0.59650000000000003</v>
      </c>
      <c r="G14" s="73"/>
      <c r="H14" s="19" t="s">
        <v>14</v>
      </c>
      <c r="I14" s="21">
        <v>-6.3030000000000003E-2</v>
      </c>
      <c r="J14" s="20">
        <v>0.16364999999999999</v>
      </c>
      <c r="K14" s="20">
        <v>0.87439</v>
      </c>
      <c r="L14" s="17">
        <v>-4.011E-2</v>
      </c>
      <c r="M14" s="17">
        <v>-6.1879999999999998E-2</v>
      </c>
      <c r="N14" s="14">
        <v>6.8250000000000005E-2</v>
      </c>
    </row>
    <row r="15" spans="2:14" x14ac:dyDescent="0.25">
      <c r="B15" s="22">
        <v>4</v>
      </c>
      <c r="C15" s="14">
        <v>1.5365261299999999</v>
      </c>
      <c r="D15" s="14">
        <v>0.39915246999999998</v>
      </c>
      <c r="E15" s="14">
        <v>7.3200000000000001E-2</v>
      </c>
      <c r="F15" s="14">
        <v>0.66969999999999996</v>
      </c>
      <c r="G15" s="73"/>
      <c r="H15" s="19" t="s">
        <v>9</v>
      </c>
      <c r="I15" s="21">
        <v>-2.3040000000000001E-2</v>
      </c>
      <c r="J15" s="20">
        <v>0.52503</v>
      </c>
      <c r="K15" s="20">
        <v>0.74248000000000003</v>
      </c>
      <c r="L15" s="17">
        <v>-5.2600000000000001E-2</v>
      </c>
      <c r="M15" s="14">
        <v>0.28832999999999998</v>
      </c>
      <c r="N15" s="14">
        <v>5.3370000000000001E-2</v>
      </c>
    </row>
    <row r="16" spans="2:14" x14ac:dyDescent="0.25">
      <c r="B16" s="22">
        <v>5</v>
      </c>
      <c r="C16" s="14">
        <v>1.13737366</v>
      </c>
      <c r="D16" s="14">
        <v>0.16862046</v>
      </c>
      <c r="E16" s="14">
        <v>5.4199999999999998E-2</v>
      </c>
      <c r="F16" s="14">
        <v>0.7238</v>
      </c>
      <c r="G16" s="73"/>
      <c r="H16" s="34" t="s">
        <v>20</v>
      </c>
      <c r="I16" s="35">
        <v>0.23516000000000001</v>
      </c>
      <c r="J16" s="36">
        <v>-0.11579</v>
      </c>
      <c r="K16" s="36">
        <v>-6.3699999999999998E-3</v>
      </c>
      <c r="L16" s="35">
        <v>0.81028</v>
      </c>
      <c r="M16" s="17">
        <v>-0.12587000000000001</v>
      </c>
      <c r="N16" s="17">
        <v>-3.4470000000000001E-2</v>
      </c>
    </row>
    <row r="17" spans="2:14" x14ac:dyDescent="0.25">
      <c r="B17" s="15">
        <v>6</v>
      </c>
      <c r="C17" s="18">
        <v>0.96875319999999998</v>
      </c>
      <c r="D17" s="18">
        <v>0.11099719</v>
      </c>
      <c r="E17" s="18">
        <v>4.6100000000000002E-2</v>
      </c>
      <c r="F17" s="18">
        <v>0.77</v>
      </c>
      <c r="G17" s="73"/>
      <c r="H17" s="34" t="s">
        <v>22</v>
      </c>
      <c r="I17" s="35">
        <v>0.37286000000000002</v>
      </c>
      <c r="J17" s="35">
        <v>0.1595</v>
      </c>
      <c r="K17" s="36">
        <v>-5.8100000000000001E-3</v>
      </c>
      <c r="L17" s="35">
        <v>0.70599999999999996</v>
      </c>
      <c r="M17" s="14">
        <v>0.28472999999999998</v>
      </c>
      <c r="N17" s="14">
        <v>0.18348</v>
      </c>
    </row>
    <row r="18" spans="2:14" x14ac:dyDescent="0.25">
      <c r="B18" s="22">
        <v>7</v>
      </c>
      <c r="C18" s="14">
        <v>0.85775601000000001</v>
      </c>
      <c r="D18" s="14">
        <v>6.5271570000000001E-2</v>
      </c>
      <c r="E18" s="14">
        <v>4.0800000000000003E-2</v>
      </c>
      <c r="F18" s="14">
        <v>0.81079999999999997</v>
      </c>
      <c r="G18" s="73"/>
      <c r="H18" s="34" t="s">
        <v>7</v>
      </c>
      <c r="I18" s="35">
        <v>0.55120000000000002</v>
      </c>
      <c r="J18" s="35">
        <v>5.9760000000000001E-2</v>
      </c>
      <c r="K18" s="35">
        <v>9.3429999999999999E-2</v>
      </c>
      <c r="L18" s="35">
        <v>0.67064999999999997</v>
      </c>
      <c r="M18" s="14">
        <v>0.25992999999999999</v>
      </c>
      <c r="N18" s="14">
        <v>0.18657000000000001</v>
      </c>
    </row>
    <row r="19" spans="2:14" x14ac:dyDescent="0.25">
      <c r="B19" s="22">
        <v>8</v>
      </c>
      <c r="C19" s="14">
        <v>0.79248443999999996</v>
      </c>
      <c r="D19" s="14">
        <v>0.12608844999999999</v>
      </c>
      <c r="E19" s="14">
        <v>3.7699999999999997E-2</v>
      </c>
      <c r="F19" s="14">
        <v>0.84850000000000003</v>
      </c>
      <c r="G19" s="73"/>
      <c r="H19" s="34" t="s">
        <v>8</v>
      </c>
      <c r="I19" s="35">
        <v>9.4060000000000005E-2</v>
      </c>
      <c r="J19" s="35">
        <v>0.25413999999999998</v>
      </c>
      <c r="K19" s="35">
        <v>0.25599</v>
      </c>
      <c r="L19" s="35">
        <v>0.54625999999999997</v>
      </c>
      <c r="M19" s="17">
        <v>-0.35393999999999998</v>
      </c>
      <c r="N19" s="14">
        <v>9.0550000000000005E-2</v>
      </c>
    </row>
    <row r="20" spans="2:14" x14ac:dyDescent="0.25">
      <c r="B20" s="22">
        <v>9</v>
      </c>
      <c r="C20" s="14">
        <v>0.66639599000000005</v>
      </c>
      <c r="D20" s="14">
        <v>5.0229990000000002E-2</v>
      </c>
      <c r="E20" s="14">
        <v>3.1699999999999999E-2</v>
      </c>
      <c r="F20" s="14">
        <v>0.88029999999999997</v>
      </c>
      <c r="G20" s="73"/>
      <c r="H20" s="34" t="s">
        <v>24</v>
      </c>
      <c r="I20" s="36">
        <v>-8.6330000000000004E-2</v>
      </c>
      <c r="J20" s="35">
        <v>0.28110000000000002</v>
      </c>
      <c r="K20" s="35">
        <v>6.8019999999999997E-2</v>
      </c>
      <c r="L20" s="36">
        <v>-0.63175999999999999</v>
      </c>
      <c r="M20" s="17">
        <v>-2.4629999999999999E-2</v>
      </c>
      <c r="N20" s="14">
        <v>2.4920000000000001E-2</v>
      </c>
    </row>
    <row r="21" spans="2:14" x14ac:dyDescent="0.25">
      <c r="B21" s="22">
        <v>10</v>
      </c>
      <c r="C21" s="14">
        <v>0.61616599999999999</v>
      </c>
      <c r="D21" s="14">
        <v>0.13520837999999999</v>
      </c>
      <c r="E21" s="14">
        <v>2.93E-2</v>
      </c>
      <c r="F21" s="14">
        <v>0.90959999999999996</v>
      </c>
      <c r="G21" s="73"/>
      <c r="H21" s="34" t="s">
        <v>23</v>
      </c>
      <c r="I21" s="35">
        <v>0.16497000000000001</v>
      </c>
      <c r="J21" s="35">
        <v>0.10544000000000001</v>
      </c>
      <c r="K21" s="35">
        <v>0.34554000000000001</v>
      </c>
      <c r="L21" s="36">
        <v>-0.74202000000000001</v>
      </c>
      <c r="M21" s="14">
        <v>0.17888000000000001</v>
      </c>
      <c r="N21" s="14">
        <v>0.10671</v>
      </c>
    </row>
    <row r="22" spans="2:14" x14ac:dyDescent="0.25">
      <c r="B22" s="22">
        <v>11</v>
      </c>
      <c r="C22" s="14">
        <v>0.48095761999999997</v>
      </c>
      <c r="D22" s="14">
        <v>0.11841773</v>
      </c>
      <c r="E22" s="14">
        <v>2.29E-2</v>
      </c>
      <c r="F22" s="14">
        <v>0.9325</v>
      </c>
      <c r="G22" s="73"/>
      <c r="H22" s="31" t="s">
        <v>26</v>
      </c>
      <c r="I22" s="33">
        <v>-0.17898</v>
      </c>
      <c r="J22" s="33">
        <v>-2.2509999999999999E-2</v>
      </c>
      <c r="K22" s="32">
        <v>0.43561</v>
      </c>
      <c r="L22" s="33">
        <v>-6.4009999999999997E-2</v>
      </c>
      <c r="M22" s="32">
        <v>0.64544999999999997</v>
      </c>
      <c r="N22" s="17">
        <v>-0.16141</v>
      </c>
    </row>
    <row r="23" spans="2:14" x14ac:dyDescent="0.25">
      <c r="B23" s="22">
        <v>12</v>
      </c>
      <c r="C23" s="14">
        <v>0.36253988999999998</v>
      </c>
      <c r="D23" s="14">
        <v>0.13080141000000001</v>
      </c>
      <c r="E23" s="14">
        <v>1.7299999999999999E-2</v>
      </c>
      <c r="F23" s="14">
        <v>0.94979999999999998</v>
      </c>
      <c r="G23" s="73"/>
      <c r="H23" s="31" t="s">
        <v>19</v>
      </c>
      <c r="I23" s="32">
        <v>0.39207999999999998</v>
      </c>
      <c r="J23" s="32">
        <v>0.17038</v>
      </c>
      <c r="K23" s="32">
        <v>0.24661</v>
      </c>
      <c r="L23" s="32">
        <v>1.6459999999999999E-2</v>
      </c>
      <c r="M23" s="32">
        <v>0.43885000000000002</v>
      </c>
      <c r="N23" s="14">
        <v>0.37833</v>
      </c>
    </row>
    <row r="24" spans="2:14" x14ac:dyDescent="0.25">
      <c r="B24" s="22">
        <v>13</v>
      </c>
      <c r="C24" s="14">
        <v>0.23173848</v>
      </c>
      <c r="D24" s="14">
        <v>1.848023E-2</v>
      </c>
      <c r="E24" s="14">
        <v>1.0999999999999999E-2</v>
      </c>
      <c r="F24" s="14">
        <v>0.96079999999999999</v>
      </c>
      <c r="G24" s="73"/>
      <c r="H24" s="37" t="s">
        <v>25</v>
      </c>
      <c r="I24" s="38">
        <v>-0.13000999999999999</v>
      </c>
      <c r="J24" s="39">
        <v>9.5999999999999992E-3</v>
      </c>
      <c r="K24" s="39">
        <v>6.234E-2</v>
      </c>
      <c r="L24" s="39">
        <v>5.2880000000000003E-2</v>
      </c>
      <c r="M24" s="38">
        <v>-6.8750000000000006E-2</v>
      </c>
      <c r="N24" s="39">
        <v>0.91546000000000005</v>
      </c>
    </row>
    <row r="25" spans="2:14" x14ac:dyDescent="0.25">
      <c r="B25" s="22">
        <v>14</v>
      </c>
      <c r="C25" s="14">
        <v>0.21325825000000001</v>
      </c>
      <c r="D25" s="14">
        <v>4.813779E-2</v>
      </c>
      <c r="E25" s="14">
        <v>1.0200000000000001E-2</v>
      </c>
      <c r="F25" s="14">
        <v>0.97099999999999997</v>
      </c>
      <c r="G25" s="73"/>
    </row>
    <row r="26" spans="2:14" x14ac:dyDescent="0.25">
      <c r="B26" s="22">
        <v>15</v>
      </c>
      <c r="C26" s="14">
        <v>0.16512046</v>
      </c>
      <c r="D26" s="14">
        <v>4.0384570000000002E-2</v>
      </c>
      <c r="E26" s="14">
        <v>7.9000000000000008E-3</v>
      </c>
      <c r="F26" s="14">
        <v>0.9788</v>
      </c>
      <c r="G26" s="73"/>
    </row>
    <row r="27" spans="2:14" x14ac:dyDescent="0.25">
      <c r="B27" s="22">
        <v>16</v>
      </c>
      <c r="C27" s="14">
        <v>0.12473589</v>
      </c>
      <c r="D27" s="14">
        <v>2.112379E-2</v>
      </c>
      <c r="E27" s="14">
        <v>5.8999999999999999E-3</v>
      </c>
      <c r="F27" s="14">
        <v>0.98480000000000001</v>
      </c>
      <c r="G27" s="73"/>
    </row>
    <row r="28" spans="2:14" x14ac:dyDescent="0.25">
      <c r="B28" s="22">
        <v>17</v>
      </c>
      <c r="C28" s="14">
        <v>0.10361209</v>
      </c>
      <c r="D28" s="14">
        <v>3.4417800000000002E-3</v>
      </c>
      <c r="E28" s="14">
        <v>4.8999999999999998E-3</v>
      </c>
      <c r="F28" s="14">
        <v>0.98970000000000002</v>
      </c>
      <c r="G28" s="73"/>
    </row>
    <row r="29" spans="2:14" x14ac:dyDescent="0.25">
      <c r="B29" s="22">
        <v>18</v>
      </c>
      <c r="C29" s="14">
        <v>0.10017031</v>
      </c>
      <c r="D29" s="14">
        <v>4.7328960000000003E-2</v>
      </c>
      <c r="E29" s="14">
        <v>4.7999999999999996E-3</v>
      </c>
      <c r="F29" s="14">
        <v>0.99450000000000005</v>
      </c>
      <c r="G29" s="73"/>
    </row>
    <row r="30" spans="2:14" x14ac:dyDescent="0.25">
      <c r="B30" s="22">
        <v>19</v>
      </c>
      <c r="C30" s="14">
        <v>5.2841350000000002E-2</v>
      </c>
      <c r="D30" s="14">
        <v>1.0247640000000001E-2</v>
      </c>
      <c r="E30" s="14">
        <v>2.5000000000000001E-3</v>
      </c>
      <c r="F30" s="14">
        <v>0.997</v>
      </c>
      <c r="G30" s="73"/>
    </row>
  </sheetData>
  <autoFilter ref="N1:N30"/>
  <mergeCells count="8">
    <mergeCell ref="H2:N2"/>
    <mergeCell ref="B2:F2"/>
    <mergeCell ref="B8:F8"/>
    <mergeCell ref="G1:G30"/>
    <mergeCell ref="B10:F10"/>
    <mergeCell ref="B4:F4"/>
    <mergeCell ref="B6:F7"/>
    <mergeCell ref="B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pane xSplit="1" topLeftCell="B1" activePane="topRight" state="frozen"/>
      <selection activeCell="A2" sqref="A2"/>
      <selection pane="topRight" activeCell="B5" sqref="B5:B26"/>
    </sheetView>
  </sheetViews>
  <sheetFormatPr defaultRowHeight="15" x14ac:dyDescent="0.25"/>
  <cols>
    <col min="1" max="2" width="38.5703125" customWidth="1"/>
    <col min="3" max="3" width="17.85546875" customWidth="1"/>
    <col min="6" max="6" width="14.28515625" customWidth="1"/>
  </cols>
  <sheetData>
    <row r="1" spans="1:21" x14ac:dyDescent="0.25">
      <c r="A1" s="83" t="s">
        <v>61</v>
      </c>
      <c r="B1" s="61"/>
      <c r="C1" s="40" t="s">
        <v>39</v>
      </c>
      <c r="D1" s="84" t="s">
        <v>54</v>
      </c>
      <c r="E1" s="85"/>
      <c r="F1" s="86"/>
      <c r="G1" s="84" t="s">
        <v>55</v>
      </c>
      <c r="H1" s="85"/>
      <c r="I1" s="85"/>
      <c r="J1" s="86"/>
      <c r="K1" s="84" t="s">
        <v>56</v>
      </c>
      <c r="L1" s="85"/>
      <c r="M1" s="85"/>
      <c r="N1" s="85"/>
      <c r="O1" s="86"/>
      <c r="P1" s="84" t="s">
        <v>57</v>
      </c>
      <c r="Q1" s="85"/>
      <c r="R1" s="85"/>
      <c r="S1" s="85"/>
      <c r="T1" s="85"/>
      <c r="U1" s="86"/>
    </row>
    <row r="2" spans="1:21" ht="21" customHeight="1" x14ac:dyDescent="0.25">
      <c r="A2" s="83"/>
      <c r="B2" s="62"/>
      <c r="C2" s="41" t="s">
        <v>60</v>
      </c>
      <c r="D2" s="42"/>
      <c r="E2" s="24"/>
      <c r="F2" s="43"/>
      <c r="G2" s="42"/>
      <c r="H2" s="24"/>
      <c r="I2" s="24"/>
      <c r="J2" s="43"/>
      <c r="K2" s="42"/>
      <c r="L2" s="24"/>
      <c r="M2" s="24"/>
      <c r="N2" s="24"/>
      <c r="O2" s="43"/>
      <c r="P2" s="42"/>
      <c r="Q2" s="24"/>
      <c r="R2" s="24"/>
      <c r="S2" s="24"/>
      <c r="T2" s="24"/>
      <c r="U2" s="43"/>
    </row>
    <row r="3" spans="1:21" x14ac:dyDescent="0.25">
      <c r="A3" s="83"/>
      <c r="B3" s="62"/>
      <c r="C3" s="41"/>
      <c r="D3" s="44">
        <f>D5/SUM($D5:$F5)</f>
        <v>0.30106530801296899</v>
      </c>
      <c r="E3" s="45">
        <f>E5/SUM($D5:$F5)</f>
        <v>0.51042149143121818</v>
      </c>
      <c r="F3" s="46">
        <f>F5/SUM($D5:$F5)</f>
        <v>0.18851320055581289</v>
      </c>
      <c r="G3" s="47">
        <f>G5/SUM($G5:$J5)</f>
        <v>0.14914312181565539</v>
      </c>
      <c r="H3" s="48">
        <f>H5/SUM($G5:$J5)</f>
        <v>0.29145437702640109</v>
      </c>
      <c r="I3" s="48">
        <f>I5/SUM($G5:$J5)</f>
        <v>0.1079203334877258</v>
      </c>
      <c r="J3" s="49">
        <f>J5/SUM($G5:$J5)</f>
        <v>0.4514821676702177</v>
      </c>
      <c r="K3" s="50">
        <f>K5/SUM($K5:$O5)</f>
        <v>7.1097730430754985E-2</v>
      </c>
      <c r="L3" s="51">
        <f>L5/SUM($K5:$O5)</f>
        <v>0.2443260768874479</v>
      </c>
      <c r="M3" s="51">
        <f>M5/SUM($K5:$O5)</f>
        <v>0.12285780453913848</v>
      </c>
      <c r="N3" s="51">
        <f>N5/SUM($K5:$O5)</f>
        <v>0.1952292728114868</v>
      </c>
      <c r="O3" s="52">
        <f>O5/SUM($K5:$O5)</f>
        <v>0.36648911533117184</v>
      </c>
      <c r="P3" s="53">
        <f t="shared" ref="P3:U3" si="0">P5/SUM($P5:$U5)</f>
        <v>0.34205650764242707</v>
      </c>
      <c r="Q3" s="54">
        <f t="shared" si="0"/>
        <v>0.21294580824455767</v>
      </c>
      <c r="R3" s="54">
        <f t="shared" si="0"/>
        <v>0.14300602130616025</v>
      </c>
      <c r="S3" s="54">
        <f t="shared" si="0"/>
        <v>6.6929133858267723E-2</v>
      </c>
      <c r="T3" s="54">
        <f t="shared" si="0"/>
        <v>0.10525706345530338</v>
      </c>
      <c r="U3" s="55">
        <f t="shared" si="0"/>
        <v>0.12980546549328392</v>
      </c>
    </row>
    <row r="4" spans="1:21" ht="16.5" customHeight="1" x14ac:dyDescent="0.25">
      <c r="A4" s="83"/>
      <c r="B4" s="66" t="s">
        <v>82</v>
      </c>
      <c r="C4" s="56"/>
      <c r="D4" s="42">
        <v>1</v>
      </c>
      <c r="E4" s="24">
        <v>2</v>
      </c>
      <c r="F4" s="43">
        <v>3</v>
      </c>
      <c r="G4" s="42">
        <v>1</v>
      </c>
      <c r="H4" s="24">
        <v>2</v>
      </c>
      <c r="I4" s="24">
        <v>3</v>
      </c>
      <c r="J4" s="43">
        <v>4</v>
      </c>
      <c r="K4" s="42">
        <v>1</v>
      </c>
      <c r="L4" s="24">
        <v>2</v>
      </c>
      <c r="M4" s="24">
        <v>3</v>
      </c>
      <c r="N4" s="24">
        <v>4</v>
      </c>
      <c r="O4" s="43">
        <v>5</v>
      </c>
      <c r="P4" s="42">
        <v>1</v>
      </c>
      <c r="Q4" s="24">
        <v>2</v>
      </c>
      <c r="R4" s="24">
        <v>3</v>
      </c>
      <c r="S4" s="24">
        <v>4</v>
      </c>
      <c r="T4" s="24">
        <v>5</v>
      </c>
      <c r="U4" s="43">
        <v>6</v>
      </c>
    </row>
    <row r="5" spans="1:21" x14ac:dyDescent="0.25">
      <c r="A5" s="57" t="s">
        <v>6</v>
      </c>
      <c r="B5" s="64" t="s">
        <v>6</v>
      </c>
      <c r="C5" s="58">
        <v>8636</v>
      </c>
      <c r="D5" s="59">
        <v>2600</v>
      </c>
      <c r="E5" s="23">
        <v>4408</v>
      </c>
      <c r="F5" s="60">
        <v>1628</v>
      </c>
      <c r="G5" s="59">
        <v>1288</v>
      </c>
      <c r="H5" s="23">
        <v>2517</v>
      </c>
      <c r="I5" s="23">
        <v>932</v>
      </c>
      <c r="J5" s="60">
        <v>3899</v>
      </c>
      <c r="K5" s="59">
        <v>614</v>
      </c>
      <c r="L5" s="23">
        <v>2110</v>
      </c>
      <c r="M5" s="23">
        <v>1061</v>
      </c>
      <c r="N5" s="23">
        <v>1686</v>
      </c>
      <c r="O5" s="60">
        <v>3165</v>
      </c>
      <c r="P5" s="59">
        <v>2954</v>
      </c>
      <c r="Q5" s="23">
        <v>1839</v>
      </c>
      <c r="R5" s="23">
        <v>1235</v>
      </c>
      <c r="S5" s="23">
        <v>578</v>
      </c>
      <c r="T5" s="23">
        <v>909</v>
      </c>
      <c r="U5" s="60">
        <v>1121</v>
      </c>
    </row>
    <row r="6" spans="1:21" ht="30" x14ac:dyDescent="0.25">
      <c r="A6" s="57" t="s">
        <v>7</v>
      </c>
      <c r="B6" s="64" t="s">
        <v>62</v>
      </c>
      <c r="C6" s="58">
        <v>1485.54</v>
      </c>
      <c r="D6" s="59">
        <v>2714.07</v>
      </c>
      <c r="E6" s="23">
        <v>664.56</v>
      </c>
      <c r="F6" s="60">
        <v>1746.42</v>
      </c>
      <c r="G6" s="59">
        <v>324.58</v>
      </c>
      <c r="H6" s="23">
        <v>2677.75</v>
      </c>
      <c r="I6" s="23">
        <v>2977.84</v>
      </c>
      <c r="J6" s="60">
        <v>742.71</v>
      </c>
      <c r="K6" s="59">
        <v>3553.18</v>
      </c>
      <c r="L6" s="23">
        <v>2829.07</v>
      </c>
      <c r="M6" s="23">
        <v>1039.56</v>
      </c>
      <c r="N6" s="23">
        <v>192.17</v>
      </c>
      <c r="O6" s="60">
        <v>1027.23</v>
      </c>
      <c r="P6" s="59">
        <v>310.04000000000002</v>
      </c>
      <c r="Q6" s="23">
        <v>1813.24</v>
      </c>
      <c r="R6" s="23">
        <v>1476.14</v>
      </c>
      <c r="S6" s="23">
        <v>3552.94</v>
      </c>
      <c r="T6" s="23">
        <v>4154.6000000000004</v>
      </c>
      <c r="U6" s="60">
        <v>825.63</v>
      </c>
    </row>
    <row r="7" spans="1:21" ht="18" customHeight="1" x14ac:dyDescent="0.25">
      <c r="A7" s="57" t="s">
        <v>8</v>
      </c>
      <c r="B7" s="64" t="s">
        <v>63</v>
      </c>
      <c r="C7" s="58">
        <v>0.9</v>
      </c>
      <c r="D7" s="59">
        <v>0.94</v>
      </c>
      <c r="E7" s="23">
        <v>0.84</v>
      </c>
      <c r="F7" s="60">
        <v>0.97</v>
      </c>
      <c r="G7" s="59">
        <v>0.91</v>
      </c>
      <c r="H7" s="23">
        <v>0.94</v>
      </c>
      <c r="I7" s="23">
        <v>0.98</v>
      </c>
      <c r="J7" s="60">
        <v>0.84</v>
      </c>
      <c r="K7" s="59">
        <v>0.99</v>
      </c>
      <c r="L7" s="23">
        <v>0.93</v>
      </c>
      <c r="M7" s="23">
        <v>0.97</v>
      </c>
      <c r="N7" s="23">
        <v>0.77</v>
      </c>
      <c r="O7" s="60">
        <v>0.89</v>
      </c>
      <c r="P7" s="59">
        <v>0.78</v>
      </c>
      <c r="Q7" s="23">
        <v>0.99</v>
      </c>
      <c r="R7" s="23">
        <v>0.87</v>
      </c>
      <c r="S7" s="23">
        <v>0.99</v>
      </c>
      <c r="T7" s="23">
        <v>0.97</v>
      </c>
      <c r="U7" s="60">
        <v>0.96</v>
      </c>
    </row>
    <row r="8" spans="1:21" ht="29.25" customHeight="1" x14ac:dyDescent="0.25">
      <c r="A8" s="57" t="s">
        <v>9</v>
      </c>
      <c r="B8" s="64" t="s">
        <v>64</v>
      </c>
      <c r="C8" s="58">
        <v>840.21</v>
      </c>
      <c r="D8" s="59">
        <v>281.79000000000002</v>
      </c>
      <c r="E8" s="23">
        <v>463.76</v>
      </c>
      <c r="F8" s="60">
        <v>2751.35</v>
      </c>
      <c r="G8" s="59">
        <v>1865.37</v>
      </c>
      <c r="H8" s="23">
        <v>238.57</v>
      </c>
      <c r="I8" s="23">
        <v>2835.98</v>
      </c>
      <c r="J8" s="60">
        <v>412.89</v>
      </c>
      <c r="K8" s="59">
        <v>2586.58</v>
      </c>
      <c r="L8" s="23">
        <v>239.97</v>
      </c>
      <c r="M8" s="23">
        <v>2679.87</v>
      </c>
      <c r="N8" s="23">
        <v>790.59</v>
      </c>
      <c r="O8" s="60">
        <v>311.31</v>
      </c>
      <c r="P8" s="59">
        <v>521.73</v>
      </c>
      <c r="Q8" s="23">
        <v>316.60000000000002</v>
      </c>
      <c r="R8" s="23">
        <v>112.86</v>
      </c>
      <c r="S8" s="23">
        <v>2886.23</v>
      </c>
      <c r="T8" s="23">
        <v>460.38</v>
      </c>
      <c r="U8" s="60">
        <v>2592.8200000000002</v>
      </c>
    </row>
    <row r="9" spans="1:21" ht="19.5" customHeight="1" x14ac:dyDescent="0.25">
      <c r="A9" s="57" t="s">
        <v>26</v>
      </c>
      <c r="B9" s="64" t="s">
        <v>69</v>
      </c>
      <c r="C9" s="58">
        <v>57.66</v>
      </c>
      <c r="D9" s="59">
        <v>33.83</v>
      </c>
      <c r="E9" s="23">
        <v>59.89</v>
      </c>
      <c r="F9" s="60">
        <v>89.68</v>
      </c>
      <c r="G9" s="59">
        <v>87.83</v>
      </c>
      <c r="H9" s="23">
        <v>32.29</v>
      </c>
      <c r="I9" s="23">
        <v>84.01</v>
      </c>
      <c r="J9" s="60">
        <v>57.77</v>
      </c>
      <c r="K9" s="59">
        <v>88.07</v>
      </c>
      <c r="L9" s="23">
        <v>33.700000000000003</v>
      </c>
      <c r="M9" s="23">
        <v>81.37</v>
      </c>
      <c r="N9" s="23">
        <v>94.87</v>
      </c>
      <c r="O9" s="60">
        <v>39.96</v>
      </c>
      <c r="P9" s="59">
        <v>68.27</v>
      </c>
      <c r="Q9" s="23">
        <v>39.270000000000003</v>
      </c>
      <c r="R9" s="23">
        <v>18.47</v>
      </c>
      <c r="S9" s="23">
        <v>83.85</v>
      </c>
      <c r="T9" s="23">
        <v>54.34</v>
      </c>
      <c r="U9" s="60">
        <v>92.22</v>
      </c>
    </row>
    <row r="10" spans="1:21" ht="17.25" customHeight="1" x14ac:dyDescent="0.25">
      <c r="A10" s="57" t="s">
        <v>10</v>
      </c>
      <c r="B10" s="64" t="s">
        <v>66</v>
      </c>
      <c r="C10" s="58">
        <v>455.93</v>
      </c>
      <c r="D10" s="59">
        <v>168.19</v>
      </c>
      <c r="E10" s="23">
        <v>246.01</v>
      </c>
      <c r="F10" s="60">
        <v>1483.85</v>
      </c>
      <c r="G10" s="59">
        <v>985.91</v>
      </c>
      <c r="H10" s="23">
        <v>148.78</v>
      </c>
      <c r="I10" s="23">
        <v>1489.06</v>
      </c>
      <c r="J10" s="60">
        <v>232.18</v>
      </c>
      <c r="K10" s="59">
        <v>1179.53</v>
      </c>
      <c r="L10" s="23">
        <v>156.58000000000001</v>
      </c>
      <c r="M10" s="23">
        <v>1670.2</v>
      </c>
      <c r="N10" s="23">
        <v>335.89</v>
      </c>
      <c r="O10" s="60">
        <v>172</v>
      </c>
      <c r="P10" s="59">
        <v>255.99</v>
      </c>
      <c r="Q10" s="23">
        <v>184.61</v>
      </c>
      <c r="R10" s="23">
        <v>63.04</v>
      </c>
      <c r="S10" s="23">
        <v>1376.33</v>
      </c>
      <c r="T10" s="23">
        <v>304.39</v>
      </c>
      <c r="U10" s="60">
        <v>1509.05</v>
      </c>
    </row>
    <row r="11" spans="1:21" ht="19.5" customHeight="1" x14ac:dyDescent="0.25">
      <c r="A11" s="57" t="s">
        <v>11</v>
      </c>
      <c r="B11" s="64" t="s">
        <v>67</v>
      </c>
      <c r="C11" s="58">
        <v>343.72</v>
      </c>
      <c r="D11" s="59">
        <v>109.61</v>
      </c>
      <c r="E11" s="23">
        <v>217.67</v>
      </c>
      <c r="F11" s="60">
        <v>1058.8800000000001</v>
      </c>
      <c r="G11" s="59">
        <v>760.16</v>
      </c>
      <c r="H11" s="23">
        <v>88.67</v>
      </c>
      <c r="I11" s="23">
        <v>1138.51</v>
      </c>
      <c r="J11" s="60">
        <v>180.81</v>
      </c>
      <c r="K11" s="59">
        <v>1204.3</v>
      </c>
      <c r="L11" s="23">
        <v>81.819999999999993</v>
      </c>
      <c r="M11" s="23">
        <v>835.77</v>
      </c>
      <c r="N11" s="23">
        <v>431.19</v>
      </c>
      <c r="O11" s="60">
        <v>139.82</v>
      </c>
      <c r="P11" s="59">
        <v>265.16000000000003</v>
      </c>
      <c r="Q11" s="23">
        <v>132.19</v>
      </c>
      <c r="R11" s="23">
        <v>49.84</v>
      </c>
      <c r="S11" s="23">
        <v>1284.19</v>
      </c>
      <c r="T11" s="23">
        <v>148.16999999999999</v>
      </c>
      <c r="U11" s="60">
        <v>895.14</v>
      </c>
    </row>
    <row r="12" spans="1:21" ht="21" customHeight="1" x14ac:dyDescent="0.25">
      <c r="A12" s="57" t="s">
        <v>12</v>
      </c>
      <c r="B12" s="64" t="s">
        <v>68</v>
      </c>
      <c r="C12" s="58">
        <v>827.89</v>
      </c>
      <c r="D12" s="59">
        <v>2331.02</v>
      </c>
      <c r="E12" s="23">
        <v>100.85</v>
      </c>
      <c r="F12" s="60">
        <v>395.86</v>
      </c>
      <c r="G12" s="59">
        <v>45.17</v>
      </c>
      <c r="H12" s="23">
        <v>2342.4</v>
      </c>
      <c r="I12" s="23">
        <v>814.02</v>
      </c>
      <c r="J12" s="60">
        <v>112.07</v>
      </c>
      <c r="K12" s="59">
        <v>1224.6199999999999</v>
      </c>
      <c r="L12" s="23">
        <v>2645.48</v>
      </c>
      <c r="M12" s="23">
        <v>117.71</v>
      </c>
      <c r="N12" s="23">
        <v>45.95</v>
      </c>
      <c r="O12" s="60">
        <v>193.81</v>
      </c>
      <c r="P12" s="59">
        <v>45.62</v>
      </c>
      <c r="Q12" s="23">
        <v>318</v>
      </c>
      <c r="R12" s="23">
        <v>1975.67</v>
      </c>
      <c r="S12" s="23">
        <v>1121.4100000000001</v>
      </c>
      <c r="T12" s="23">
        <v>3583.24</v>
      </c>
      <c r="U12" s="60">
        <v>75.650000000000006</v>
      </c>
    </row>
    <row r="13" spans="1:21" ht="23.25" customHeight="1" x14ac:dyDescent="0.25">
      <c r="A13" s="57" t="s">
        <v>27</v>
      </c>
      <c r="B13" s="64" t="s">
        <v>70</v>
      </c>
      <c r="C13" s="58">
        <v>166.25</v>
      </c>
      <c r="D13" s="59">
        <v>422.53</v>
      </c>
      <c r="E13" s="23">
        <v>44.45</v>
      </c>
      <c r="F13" s="60">
        <v>86.76</v>
      </c>
      <c r="G13" s="59">
        <v>19.010000000000002</v>
      </c>
      <c r="H13" s="23">
        <v>425.36</v>
      </c>
      <c r="I13" s="23">
        <v>162.24</v>
      </c>
      <c r="J13" s="60">
        <v>48.59</v>
      </c>
      <c r="K13" s="59">
        <v>235.21</v>
      </c>
      <c r="L13" s="23">
        <v>467.42</v>
      </c>
      <c r="M13" s="23">
        <v>36.25</v>
      </c>
      <c r="N13" s="23">
        <v>20.89</v>
      </c>
      <c r="O13" s="60">
        <v>73.12</v>
      </c>
      <c r="P13" s="59">
        <v>20.28</v>
      </c>
      <c r="Q13" s="23">
        <v>89.26</v>
      </c>
      <c r="R13" s="23">
        <v>538.83000000000004</v>
      </c>
      <c r="S13" s="23">
        <v>226.34</v>
      </c>
      <c r="T13" s="23">
        <v>424.26</v>
      </c>
      <c r="U13" s="60">
        <v>26.57</v>
      </c>
    </row>
    <row r="14" spans="1:21" ht="30.75" customHeight="1" x14ac:dyDescent="0.25">
      <c r="A14" s="57" t="s">
        <v>13</v>
      </c>
      <c r="B14" s="64" t="s">
        <v>71</v>
      </c>
      <c r="C14" s="58">
        <v>0.5</v>
      </c>
      <c r="D14" s="59">
        <v>0.23</v>
      </c>
      <c r="E14" s="23">
        <v>0.5</v>
      </c>
      <c r="F14" s="60">
        <v>0.92</v>
      </c>
      <c r="G14" s="59">
        <v>0.86</v>
      </c>
      <c r="H14" s="23">
        <v>0.21</v>
      </c>
      <c r="I14" s="23">
        <v>0.92</v>
      </c>
      <c r="J14" s="60">
        <v>0.46</v>
      </c>
      <c r="K14" s="59">
        <v>0.9</v>
      </c>
      <c r="L14" s="23">
        <v>0.21</v>
      </c>
      <c r="M14" s="23">
        <v>0.93</v>
      </c>
      <c r="N14" s="23">
        <v>0.61</v>
      </c>
      <c r="O14" s="60">
        <v>0.4</v>
      </c>
      <c r="P14" s="59">
        <v>0.56000000000000005</v>
      </c>
      <c r="Q14" s="23">
        <v>0.35</v>
      </c>
      <c r="R14" s="23">
        <v>0.13</v>
      </c>
      <c r="S14" s="23">
        <v>0.92</v>
      </c>
      <c r="T14" s="23">
        <v>0.31</v>
      </c>
      <c r="U14" s="60">
        <v>0.92</v>
      </c>
    </row>
    <row r="15" spans="1:21" ht="21.75" customHeight="1" x14ac:dyDescent="0.25">
      <c r="A15" s="57" t="s">
        <v>14</v>
      </c>
      <c r="B15" s="64" t="s">
        <v>72</v>
      </c>
      <c r="C15" s="58">
        <v>0.21</v>
      </c>
      <c r="D15" s="59">
        <v>0.09</v>
      </c>
      <c r="E15" s="23">
        <v>0.14000000000000001</v>
      </c>
      <c r="F15" s="60">
        <v>0.56999999999999995</v>
      </c>
      <c r="G15" s="59">
        <v>0.45</v>
      </c>
      <c r="H15" s="23">
        <v>0.08</v>
      </c>
      <c r="I15" s="23">
        <v>0.52</v>
      </c>
      <c r="J15" s="60">
        <v>0.13</v>
      </c>
      <c r="K15" s="59">
        <v>0.38</v>
      </c>
      <c r="L15" s="23">
        <v>0.09</v>
      </c>
      <c r="M15" s="23">
        <v>0.72</v>
      </c>
      <c r="N15" s="23">
        <v>0.12</v>
      </c>
      <c r="O15" s="60">
        <v>0.12</v>
      </c>
      <c r="P15" s="59">
        <v>0.13</v>
      </c>
      <c r="Q15" s="23">
        <v>0.12</v>
      </c>
      <c r="R15" s="23">
        <v>0.04</v>
      </c>
      <c r="S15" s="23">
        <v>0.46</v>
      </c>
      <c r="T15" s="23">
        <v>0.15</v>
      </c>
      <c r="U15" s="60">
        <v>0.64</v>
      </c>
    </row>
    <row r="16" spans="1:21" ht="31.5" customHeight="1" x14ac:dyDescent="0.25">
      <c r="A16" s="57" t="s">
        <v>15</v>
      </c>
      <c r="B16" s="64" t="s">
        <v>73</v>
      </c>
      <c r="C16" s="58">
        <v>0.37</v>
      </c>
      <c r="D16" s="59">
        <v>0.15</v>
      </c>
      <c r="E16" s="23">
        <v>0.36</v>
      </c>
      <c r="F16" s="60">
        <v>0.73</v>
      </c>
      <c r="G16" s="59">
        <v>0.62</v>
      </c>
      <c r="H16" s="23">
        <v>0.13</v>
      </c>
      <c r="I16" s="23">
        <v>0.78</v>
      </c>
      <c r="J16" s="60">
        <v>0.34</v>
      </c>
      <c r="K16" s="59">
        <v>0.8</v>
      </c>
      <c r="L16" s="23">
        <v>0.13</v>
      </c>
      <c r="M16" s="23">
        <v>0.64</v>
      </c>
      <c r="N16" s="23">
        <v>0.49</v>
      </c>
      <c r="O16" s="60">
        <v>0.28999999999999998</v>
      </c>
      <c r="P16" s="59">
        <v>0.43</v>
      </c>
      <c r="Q16" s="23">
        <v>0.24</v>
      </c>
      <c r="R16" s="23">
        <v>0.08</v>
      </c>
      <c r="S16" s="23">
        <v>0.83</v>
      </c>
      <c r="T16" s="23">
        <v>0.19</v>
      </c>
      <c r="U16" s="60">
        <v>0.65</v>
      </c>
    </row>
    <row r="17" spans="1:21" ht="17.25" customHeight="1" x14ac:dyDescent="0.25">
      <c r="A17" s="57" t="s">
        <v>16</v>
      </c>
      <c r="B17" s="64" t="s">
        <v>74</v>
      </c>
      <c r="C17" s="58">
        <v>0.13</v>
      </c>
      <c r="D17" s="59">
        <v>0.32</v>
      </c>
      <c r="E17" s="23">
        <v>0.04</v>
      </c>
      <c r="F17" s="60">
        <v>0.06</v>
      </c>
      <c r="G17" s="59">
        <v>0.01</v>
      </c>
      <c r="H17" s="23">
        <v>0.33</v>
      </c>
      <c r="I17" s="23">
        <v>0.12</v>
      </c>
      <c r="J17" s="60">
        <v>0.04</v>
      </c>
      <c r="K17" s="59">
        <v>0.17</v>
      </c>
      <c r="L17" s="23">
        <v>0.34</v>
      </c>
      <c r="M17" s="23">
        <v>0.03</v>
      </c>
      <c r="N17" s="23">
        <v>0.01</v>
      </c>
      <c r="O17" s="60">
        <v>0.08</v>
      </c>
      <c r="P17" s="59">
        <v>0.02</v>
      </c>
      <c r="Q17" s="23">
        <v>0.14000000000000001</v>
      </c>
      <c r="R17" s="23">
        <v>0.24</v>
      </c>
      <c r="S17" s="23">
        <v>0.16</v>
      </c>
      <c r="T17" s="23">
        <v>0.44</v>
      </c>
      <c r="U17" s="60">
        <v>0.02</v>
      </c>
    </row>
    <row r="18" spans="1:21" ht="32.25" customHeight="1" x14ac:dyDescent="0.25">
      <c r="A18" s="57" t="s">
        <v>17</v>
      </c>
      <c r="B18" s="64" t="s">
        <v>75</v>
      </c>
      <c r="C18" s="58">
        <v>2.78</v>
      </c>
      <c r="D18" s="59">
        <v>7.16</v>
      </c>
      <c r="E18" s="23">
        <v>0.68</v>
      </c>
      <c r="F18" s="60">
        <v>1.46</v>
      </c>
      <c r="G18" s="59">
        <v>0.21</v>
      </c>
      <c r="H18" s="23">
        <v>7.18</v>
      </c>
      <c r="I18" s="23">
        <v>2.81</v>
      </c>
      <c r="J18" s="60">
        <v>0.78</v>
      </c>
      <c r="K18" s="59">
        <v>4.01</v>
      </c>
      <c r="L18" s="23">
        <v>7.66</v>
      </c>
      <c r="M18" s="23">
        <v>0.57999999999999996</v>
      </c>
      <c r="N18" s="23">
        <v>0.2</v>
      </c>
      <c r="O18" s="60">
        <v>1.4</v>
      </c>
      <c r="P18" s="59">
        <v>0.31</v>
      </c>
      <c r="Q18" s="23">
        <v>2.72</v>
      </c>
      <c r="R18" s="23">
        <v>4.7300000000000004</v>
      </c>
      <c r="S18" s="23">
        <v>3.72</v>
      </c>
      <c r="T18" s="23">
        <v>10.61</v>
      </c>
      <c r="U18" s="60">
        <v>0.4</v>
      </c>
    </row>
    <row r="19" spans="1:21" ht="30" x14ac:dyDescent="0.25">
      <c r="A19" s="57" t="s">
        <v>18</v>
      </c>
      <c r="B19" s="64" t="s">
        <v>65</v>
      </c>
      <c r="C19" s="58">
        <v>12.94</v>
      </c>
      <c r="D19" s="59">
        <v>4.68</v>
      </c>
      <c r="E19" s="23">
        <v>8.5299999999999994</v>
      </c>
      <c r="F19" s="60">
        <v>38.07</v>
      </c>
      <c r="G19" s="59">
        <v>25.49</v>
      </c>
      <c r="H19" s="23">
        <v>4.0199999999999996</v>
      </c>
      <c r="I19" s="23">
        <v>41.15</v>
      </c>
      <c r="J19" s="60">
        <v>7.8</v>
      </c>
      <c r="K19" s="59">
        <v>37.47</v>
      </c>
      <c r="L19" s="23">
        <v>3.94</v>
      </c>
      <c r="M19" s="23">
        <v>38.29</v>
      </c>
      <c r="N19" s="23">
        <v>10.06</v>
      </c>
      <c r="O19" s="60">
        <v>7.21</v>
      </c>
      <c r="P19" s="59">
        <v>9.33</v>
      </c>
      <c r="Q19" s="23">
        <v>6.68</v>
      </c>
      <c r="R19" s="23">
        <v>2.13</v>
      </c>
      <c r="S19" s="23">
        <v>42.34</v>
      </c>
      <c r="T19" s="23">
        <v>6.62</v>
      </c>
      <c r="U19" s="60">
        <v>34.58</v>
      </c>
    </row>
    <row r="20" spans="1:21" x14ac:dyDescent="0.25">
      <c r="A20" s="57" t="s">
        <v>19</v>
      </c>
      <c r="B20" s="64" t="s">
        <v>76</v>
      </c>
      <c r="C20" s="58">
        <v>4380.54</v>
      </c>
      <c r="D20" s="59">
        <v>4898.62</v>
      </c>
      <c r="E20" s="23">
        <v>3370.23</v>
      </c>
      <c r="F20" s="60">
        <v>6288.66</v>
      </c>
      <c r="G20" s="59">
        <v>5302.59</v>
      </c>
      <c r="H20" s="23">
        <v>4873.3100000000004</v>
      </c>
      <c r="I20" s="23">
        <v>6518.19</v>
      </c>
      <c r="J20" s="60">
        <v>3246.86</v>
      </c>
      <c r="K20" s="59">
        <v>6449.35</v>
      </c>
      <c r="L20" s="23">
        <v>5260.41</v>
      </c>
      <c r="M20" s="23">
        <v>6241.89</v>
      </c>
      <c r="N20" s="23">
        <v>4091.66</v>
      </c>
      <c r="O20" s="60">
        <v>2922.52</v>
      </c>
      <c r="P20" s="59">
        <v>3826.8</v>
      </c>
      <c r="Q20" s="23">
        <v>2439.0700000000002</v>
      </c>
      <c r="R20" s="23">
        <v>3975.52</v>
      </c>
      <c r="S20" s="23">
        <v>6877.77</v>
      </c>
      <c r="T20" s="23">
        <v>7058.25</v>
      </c>
      <c r="U20" s="60">
        <v>6012</v>
      </c>
    </row>
    <row r="21" spans="1:21" x14ac:dyDescent="0.25">
      <c r="A21" s="57" t="s">
        <v>20</v>
      </c>
      <c r="B21" s="64"/>
      <c r="C21" s="58">
        <v>0.39</v>
      </c>
      <c r="D21" s="59">
        <v>0.63</v>
      </c>
      <c r="E21" s="23">
        <v>0.28000000000000003</v>
      </c>
      <c r="F21" s="60">
        <v>0.32</v>
      </c>
      <c r="G21" s="59">
        <v>0.08</v>
      </c>
      <c r="H21" s="23">
        <v>0.62</v>
      </c>
      <c r="I21" s="23">
        <v>0.53</v>
      </c>
      <c r="J21" s="60">
        <v>0.32</v>
      </c>
      <c r="K21" s="59">
        <v>0.66</v>
      </c>
      <c r="L21" s="23">
        <v>0.59</v>
      </c>
      <c r="M21" s="23">
        <v>0.19</v>
      </c>
      <c r="N21" s="23">
        <v>0.06</v>
      </c>
      <c r="O21" s="60">
        <v>0.45</v>
      </c>
      <c r="P21" s="59">
        <v>0.09</v>
      </c>
      <c r="Q21" s="23">
        <v>0.81</v>
      </c>
      <c r="R21" s="23">
        <v>0.42</v>
      </c>
      <c r="S21" s="23">
        <v>0.6</v>
      </c>
      <c r="T21" s="23">
        <v>0.67</v>
      </c>
      <c r="U21" s="60">
        <v>0.16</v>
      </c>
    </row>
    <row r="22" spans="1:21" ht="48" customHeight="1" x14ac:dyDescent="0.25">
      <c r="A22" s="65" t="s">
        <v>21</v>
      </c>
      <c r="B22" s="64" t="s">
        <v>77</v>
      </c>
      <c r="C22" s="58">
        <v>1522.54</v>
      </c>
      <c r="D22" s="59">
        <v>1880.09</v>
      </c>
      <c r="E22" s="23">
        <v>802.4</v>
      </c>
      <c r="F22" s="60">
        <v>2901.38</v>
      </c>
      <c r="G22" s="59">
        <v>2063.98</v>
      </c>
      <c r="H22" s="23">
        <v>1869.69</v>
      </c>
      <c r="I22" s="23">
        <v>3002.8</v>
      </c>
      <c r="J22" s="60">
        <v>765.74</v>
      </c>
      <c r="K22" s="59">
        <v>2979.53</v>
      </c>
      <c r="L22" s="23">
        <v>2043.61</v>
      </c>
      <c r="M22" s="23">
        <v>2760.26</v>
      </c>
      <c r="N22" s="23">
        <v>1035.3399999999999</v>
      </c>
      <c r="O22" s="60">
        <v>737.12</v>
      </c>
      <c r="P22" s="59">
        <v>779.08</v>
      </c>
      <c r="Q22" s="23">
        <v>858.75</v>
      </c>
      <c r="R22" s="23">
        <v>1596.36</v>
      </c>
      <c r="S22" s="23">
        <v>3185.75</v>
      </c>
      <c r="T22" s="23">
        <v>2688.09</v>
      </c>
      <c r="U22" s="60">
        <v>2686.59</v>
      </c>
    </row>
    <row r="23" spans="1:21" ht="26.25" customHeight="1" x14ac:dyDescent="0.25">
      <c r="A23" s="57" t="s">
        <v>22</v>
      </c>
      <c r="B23" s="64" t="s">
        <v>78</v>
      </c>
      <c r="C23" s="58">
        <v>641.98</v>
      </c>
      <c r="D23" s="59">
        <v>1048.1400000000001</v>
      </c>
      <c r="E23" s="23">
        <v>356.88</v>
      </c>
      <c r="F23" s="60">
        <v>765.26</v>
      </c>
      <c r="G23" s="59">
        <v>196.16</v>
      </c>
      <c r="H23" s="23">
        <v>1017.94</v>
      </c>
      <c r="I23" s="23">
        <v>1344.18</v>
      </c>
      <c r="J23" s="60">
        <v>378.7</v>
      </c>
      <c r="K23" s="59">
        <v>1842.82</v>
      </c>
      <c r="L23" s="23">
        <v>1034.55</v>
      </c>
      <c r="M23" s="23">
        <v>346.36</v>
      </c>
      <c r="N23" s="23">
        <v>176.35</v>
      </c>
      <c r="O23" s="60">
        <v>494.44</v>
      </c>
      <c r="P23" s="59">
        <v>192.86</v>
      </c>
      <c r="Q23" s="23">
        <v>900.06</v>
      </c>
      <c r="R23" s="23">
        <v>465.37</v>
      </c>
      <c r="S23" s="23">
        <v>1684.52</v>
      </c>
      <c r="T23" s="23">
        <v>1574.32</v>
      </c>
      <c r="U23" s="60">
        <v>303.10000000000002</v>
      </c>
    </row>
    <row r="24" spans="1:21" ht="20.25" customHeight="1" x14ac:dyDescent="0.25">
      <c r="A24" s="57" t="s">
        <v>23</v>
      </c>
      <c r="B24" s="64" t="s">
        <v>81</v>
      </c>
      <c r="C24" s="58">
        <v>4.75</v>
      </c>
      <c r="D24" s="59">
        <v>3.29</v>
      </c>
      <c r="E24" s="23">
        <v>4.1100000000000003</v>
      </c>
      <c r="F24" s="60">
        <v>8.8000000000000007</v>
      </c>
      <c r="G24" s="59">
        <v>10.68</v>
      </c>
      <c r="H24" s="23">
        <v>3.38</v>
      </c>
      <c r="I24" s="23">
        <v>4.51</v>
      </c>
      <c r="J24" s="60">
        <v>3.72</v>
      </c>
      <c r="K24" s="59">
        <v>2.54</v>
      </c>
      <c r="L24" s="23">
        <v>3.69</v>
      </c>
      <c r="M24" s="23">
        <v>10.88</v>
      </c>
      <c r="N24" s="23">
        <v>6.7</v>
      </c>
      <c r="O24" s="60">
        <v>2.78</v>
      </c>
      <c r="P24" s="59">
        <v>5.05</v>
      </c>
      <c r="Q24" s="23">
        <v>1.32</v>
      </c>
      <c r="R24" s="23">
        <v>5.18</v>
      </c>
      <c r="S24" s="23">
        <v>3.19</v>
      </c>
      <c r="T24" s="23">
        <v>2.82</v>
      </c>
      <c r="U24" s="60">
        <v>11.44</v>
      </c>
    </row>
    <row r="25" spans="1:21" ht="48" customHeight="1" x14ac:dyDescent="0.25">
      <c r="A25" s="57" t="s">
        <v>24</v>
      </c>
      <c r="B25" s="64" t="s">
        <v>79</v>
      </c>
      <c r="C25" s="58">
        <v>0.16</v>
      </c>
      <c r="D25" s="59">
        <v>0.03</v>
      </c>
      <c r="E25" s="23">
        <v>0.19</v>
      </c>
      <c r="F25" s="60">
        <v>0.28999999999999998</v>
      </c>
      <c r="G25" s="59">
        <v>0.64</v>
      </c>
      <c r="H25" s="23">
        <v>0.04</v>
      </c>
      <c r="I25" s="23">
        <v>0.04</v>
      </c>
      <c r="J25" s="60">
        <v>0.11</v>
      </c>
      <c r="K25" s="59">
        <v>0.03</v>
      </c>
      <c r="L25" s="23">
        <v>0.04</v>
      </c>
      <c r="M25" s="23">
        <v>0.35</v>
      </c>
      <c r="N25" s="23">
        <v>0.49</v>
      </c>
      <c r="O25" s="60">
        <v>0.02</v>
      </c>
      <c r="P25" s="59">
        <v>0.26</v>
      </c>
      <c r="Q25" s="23">
        <v>0.01</v>
      </c>
      <c r="R25" s="23">
        <v>0.06</v>
      </c>
      <c r="S25" s="23">
        <v>0.03</v>
      </c>
      <c r="T25" s="23">
        <v>0.03</v>
      </c>
      <c r="U25" s="60">
        <v>0.43</v>
      </c>
    </row>
    <row r="26" spans="1:21" ht="15.75" thickBot="1" x14ac:dyDescent="0.3">
      <c r="A26" s="57" t="s">
        <v>25</v>
      </c>
      <c r="B26" s="64" t="s">
        <v>80</v>
      </c>
      <c r="C26" s="58">
        <v>11.53</v>
      </c>
      <c r="D26" s="9">
        <v>11.31</v>
      </c>
      <c r="E26" s="10">
        <v>11.55</v>
      </c>
      <c r="F26" s="11">
        <v>11.85</v>
      </c>
      <c r="G26" s="9">
        <v>11.66</v>
      </c>
      <c r="H26" s="10">
        <v>11.29</v>
      </c>
      <c r="I26" s="10">
        <v>11.89</v>
      </c>
      <c r="J26" s="11">
        <v>11.56</v>
      </c>
      <c r="K26" s="9">
        <v>11.88</v>
      </c>
      <c r="L26" s="10">
        <v>11.25</v>
      </c>
      <c r="M26" s="10">
        <v>11.86</v>
      </c>
      <c r="N26" s="10">
        <v>11.43</v>
      </c>
      <c r="O26" s="11">
        <v>11.6</v>
      </c>
      <c r="P26" s="9">
        <v>11.46</v>
      </c>
      <c r="Q26" s="10">
        <v>11.7</v>
      </c>
      <c r="R26" s="10">
        <v>11.13</v>
      </c>
      <c r="S26" s="10">
        <v>11.91</v>
      </c>
      <c r="T26" s="10">
        <v>11.39</v>
      </c>
      <c r="U26" s="11">
        <v>11.82</v>
      </c>
    </row>
  </sheetData>
  <mergeCells count="5">
    <mergeCell ref="A1:A4"/>
    <mergeCell ref="D1:F1"/>
    <mergeCell ref="G1:J1"/>
    <mergeCell ref="K1:O1"/>
    <mergeCell ref="P1:U1"/>
  </mergeCells>
  <conditionalFormatting sqref="D6:U26">
    <cfRule type="expression" dxfId="3" priority="1">
      <formula>1.25*$C6 &lt;  D6</formula>
    </cfRule>
    <cfRule type="expression" dxfId="2" priority="2">
      <formula>0.75*$C6&gt;D6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K74"/>
  <sheetViews>
    <sheetView tabSelected="1" workbookViewId="0">
      <pane xSplit="1" topLeftCell="B1" activePane="topRight" state="frozen"/>
      <selection pane="topRight" activeCell="A3" sqref="A3:A6"/>
    </sheetView>
  </sheetViews>
  <sheetFormatPr defaultRowHeight="15" x14ac:dyDescent="0.25"/>
  <cols>
    <col min="1" max="1" width="36.5703125" customWidth="1"/>
    <col min="2" max="2" width="30.28515625" customWidth="1"/>
    <col min="3" max="3" width="11.28515625" customWidth="1"/>
    <col min="4" max="4" width="22.28515625" customWidth="1"/>
    <col min="5" max="5" width="21" customWidth="1"/>
    <col min="6" max="6" width="25.140625" customWidth="1"/>
    <col min="7" max="7" width="24.5703125" customWidth="1"/>
    <col min="8" max="8" width="17.42578125" customWidth="1"/>
    <col min="11" max="11" width="110.42578125" customWidth="1"/>
  </cols>
  <sheetData>
    <row r="2" spans="1:11" ht="15.75" customHeight="1" thickBot="1" x14ac:dyDescent="0.3"/>
    <row r="3" spans="1:11" ht="15" customHeight="1" x14ac:dyDescent="0.25">
      <c r="A3" s="83" t="s">
        <v>61</v>
      </c>
      <c r="B3" s="61"/>
      <c r="C3" s="40" t="s">
        <v>39</v>
      </c>
      <c r="D3" s="84" t="s">
        <v>56</v>
      </c>
      <c r="E3" s="85"/>
      <c r="F3" s="85"/>
      <c r="G3" s="85"/>
      <c r="H3" s="86"/>
      <c r="K3" s="87" t="s">
        <v>40</v>
      </c>
    </row>
    <row r="4" spans="1:11" ht="42.75" customHeight="1" thickBot="1" x14ac:dyDescent="0.3">
      <c r="A4" s="83"/>
      <c r="B4" s="62"/>
      <c r="C4" s="41" t="s">
        <v>60</v>
      </c>
      <c r="D4" s="42" t="s">
        <v>92</v>
      </c>
      <c r="E4" s="24" t="s">
        <v>83</v>
      </c>
      <c r="F4" s="24" t="s">
        <v>93</v>
      </c>
      <c r="G4" s="24" t="s">
        <v>85</v>
      </c>
      <c r="H4" s="43" t="s">
        <v>84</v>
      </c>
      <c r="K4" s="88"/>
    </row>
    <row r="5" spans="1:11" x14ac:dyDescent="0.25">
      <c r="A5" s="83"/>
      <c r="B5" s="62"/>
      <c r="C5" s="41"/>
      <c r="D5" s="50">
        <f>D7/$C$7</f>
        <v>7.1097730430754985E-2</v>
      </c>
      <c r="E5" s="50">
        <f>E7/$C$7</f>
        <v>0.2443260768874479</v>
      </c>
      <c r="F5" s="50">
        <f>F7/$C$7</f>
        <v>0.12285780453913848</v>
      </c>
      <c r="G5" s="50">
        <f>G7/$C$7</f>
        <v>0.1952292728114868</v>
      </c>
      <c r="H5" s="50">
        <f>H7/$C$7</f>
        <v>0.36648911533117184</v>
      </c>
      <c r="K5" s="2" t="s">
        <v>94</v>
      </c>
    </row>
    <row r="6" spans="1:11" ht="16.5" customHeight="1" x14ac:dyDescent="0.25">
      <c r="A6" s="83"/>
      <c r="B6" s="63"/>
      <c r="C6" s="56"/>
      <c r="D6" s="42">
        <v>1</v>
      </c>
      <c r="E6" s="24">
        <v>2</v>
      </c>
      <c r="F6" s="24">
        <v>3</v>
      </c>
      <c r="G6" s="24">
        <v>4</v>
      </c>
      <c r="H6" s="43">
        <v>5</v>
      </c>
      <c r="K6" s="3" t="s">
        <v>44</v>
      </c>
    </row>
    <row r="7" spans="1:11" ht="30" x14ac:dyDescent="0.25">
      <c r="A7" s="57" t="s">
        <v>6</v>
      </c>
      <c r="B7" s="64" t="s">
        <v>6</v>
      </c>
      <c r="C7" s="58">
        <v>8636</v>
      </c>
      <c r="D7" s="59">
        <v>614</v>
      </c>
      <c r="E7" s="23">
        <v>2110</v>
      </c>
      <c r="F7" s="23">
        <v>1061</v>
      </c>
      <c r="G7" s="23">
        <v>1686</v>
      </c>
      <c r="H7" s="60">
        <v>3165</v>
      </c>
      <c r="K7" s="4" t="s">
        <v>87</v>
      </c>
    </row>
    <row r="8" spans="1:11" ht="30" x14ac:dyDescent="0.25">
      <c r="A8" s="57" t="s">
        <v>7</v>
      </c>
      <c r="B8" s="64" t="s">
        <v>62</v>
      </c>
      <c r="C8" s="58">
        <v>1485.54</v>
      </c>
      <c r="D8" s="59">
        <v>3553.18</v>
      </c>
      <c r="E8" s="23">
        <v>2829.07</v>
      </c>
      <c r="F8" s="23">
        <v>1039.56</v>
      </c>
      <c r="G8" s="23">
        <v>192.17</v>
      </c>
      <c r="H8" s="60">
        <v>1027.23</v>
      </c>
      <c r="K8" s="3" t="s">
        <v>42</v>
      </c>
    </row>
    <row r="9" spans="1:11" ht="30" x14ac:dyDescent="0.25">
      <c r="A9" s="57" t="s">
        <v>8</v>
      </c>
      <c r="B9" s="64" t="s">
        <v>63</v>
      </c>
      <c r="C9" s="58">
        <v>0.9</v>
      </c>
      <c r="D9" s="59">
        <v>0.99</v>
      </c>
      <c r="E9" s="23">
        <v>0.93</v>
      </c>
      <c r="F9" s="23">
        <v>0.97</v>
      </c>
      <c r="G9" s="23">
        <v>0.77</v>
      </c>
      <c r="H9" s="60">
        <v>0.89</v>
      </c>
      <c r="K9" s="4" t="s">
        <v>88</v>
      </c>
    </row>
    <row r="10" spans="1:11" ht="30" x14ac:dyDescent="0.25">
      <c r="A10" s="57" t="s">
        <v>9</v>
      </c>
      <c r="B10" s="64" t="s">
        <v>64</v>
      </c>
      <c r="C10" s="58">
        <v>840.21</v>
      </c>
      <c r="D10" s="59">
        <v>2586.58</v>
      </c>
      <c r="E10" s="23">
        <v>239.97</v>
      </c>
      <c r="F10" s="23">
        <v>2679.87</v>
      </c>
      <c r="G10" s="23">
        <v>790.59</v>
      </c>
      <c r="H10" s="60">
        <v>311.31</v>
      </c>
      <c r="K10" s="3"/>
    </row>
    <row r="11" spans="1:11" x14ac:dyDescent="0.25">
      <c r="A11" s="57" t="s">
        <v>26</v>
      </c>
      <c r="B11" s="64" t="s">
        <v>69</v>
      </c>
      <c r="C11" s="58">
        <v>57.66</v>
      </c>
      <c r="D11" s="59">
        <v>88.07</v>
      </c>
      <c r="E11" s="23">
        <v>33.700000000000003</v>
      </c>
      <c r="F11" s="23">
        <v>81.37</v>
      </c>
      <c r="G11" s="23">
        <v>94.87</v>
      </c>
      <c r="H11" s="60">
        <v>39.96</v>
      </c>
      <c r="K11" s="2" t="s">
        <v>86</v>
      </c>
    </row>
    <row r="12" spans="1:11" ht="30" x14ac:dyDescent="0.25">
      <c r="A12" s="57" t="s">
        <v>10</v>
      </c>
      <c r="B12" s="64" t="s">
        <v>66</v>
      </c>
      <c r="C12" s="58">
        <v>455.93</v>
      </c>
      <c r="D12" s="59">
        <v>1179.53</v>
      </c>
      <c r="E12" s="23">
        <v>156.58000000000001</v>
      </c>
      <c r="F12" s="23">
        <v>1670.2</v>
      </c>
      <c r="G12" s="23">
        <v>335.89</v>
      </c>
      <c r="H12" s="60">
        <v>172</v>
      </c>
      <c r="K12" s="3" t="s">
        <v>41</v>
      </c>
    </row>
    <row r="13" spans="1:11" ht="45" x14ac:dyDescent="0.25">
      <c r="A13" s="57" t="s">
        <v>11</v>
      </c>
      <c r="B13" s="64" t="s">
        <v>67</v>
      </c>
      <c r="C13" s="58">
        <v>343.72</v>
      </c>
      <c r="D13" s="59">
        <v>1204.3</v>
      </c>
      <c r="E13" s="23">
        <v>81.819999999999993</v>
      </c>
      <c r="F13" s="23">
        <v>835.77</v>
      </c>
      <c r="G13" s="23">
        <v>431.19</v>
      </c>
      <c r="H13" s="60">
        <v>139.82</v>
      </c>
      <c r="J13" t="s">
        <v>91</v>
      </c>
      <c r="K13" s="4" t="s">
        <v>89</v>
      </c>
    </row>
    <row r="14" spans="1:11" x14ac:dyDescent="0.25">
      <c r="A14" s="57" t="s">
        <v>12</v>
      </c>
      <c r="B14" s="64" t="s">
        <v>68</v>
      </c>
      <c r="C14" s="58">
        <v>827.89</v>
      </c>
      <c r="D14" s="59">
        <v>1224.6199999999999</v>
      </c>
      <c r="E14" s="23">
        <v>2645.48</v>
      </c>
      <c r="F14" s="23">
        <v>117.71</v>
      </c>
      <c r="G14" s="23">
        <v>45.95</v>
      </c>
      <c r="H14" s="60">
        <v>193.81</v>
      </c>
      <c r="K14" s="5" t="s">
        <v>42</v>
      </c>
    </row>
    <row r="15" spans="1:11" ht="45" x14ac:dyDescent="0.25">
      <c r="A15" s="57" t="s">
        <v>27</v>
      </c>
      <c r="B15" s="64" t="s">
        <v>70</v>
      </c>
      <c r="C15" s="58">
        <v>166.25</v>
      </c>
      <c r="D15" s="59">
        <v>235.21</v>
      </c>
      <c r="E15" s="23">
        <v>467.42</v>
      </c>
      <c r="F15" s="23">
        <v>36.25</v>
      </c>
      <c r="G15" s="23">
        <v>20.89</v>
      </c>
      <c r="H15" s="60">
        <v>73.12</v>
      </c>
      <c r="K15" s="4" t="s">
        <v>90</v>
      </c>
    </row>
    <row r="16" spans="1:11" ht="45" x14ac:dyDescent="0.25">
      <c r="A16" s="57" t="s">
        <v>13</v>
      </c>
      <c r="B16" s="64" t="s">
        <v>71</v>
      </c>
      <c r="C16" s="58">
        <v>0.5</v>
      </c>
      <c r="D16" s="59">
        <v>0.9</v>
      </c>
      <c r="E16" s="23">
        <v>0.21</v>
      </c>
      <c r="F16" s="23">
        <v>0.93</v>
      </c>
      <c r="G16" s="23">
        <v>0.61</v>
      </c>
      <c r="H16" s="60">
        <v>0.4</v>
      </c>
      <c r="K16" s="4" t="s">
        <v>45</v>
      </c>
    </row>
    <row r="17" spans="1:11" x14ac:dyDescent="0.25">
      <c r="A17" s="57" t="s">
        <v>14</v>
      </c>
      <c r="B17" s="64" t="s">
        <v>72</v>
      </c>
      <c r="C17" s="58">
        <v>0.21</v>
      </c>
      <c r="D17" s="59">
        <v>0.38</v>
      </c>
      <c r="E17" s="23">
        <v>0.09</v>
      </c>
      <c r="F17" s="23">
        <v>0.72</v>
      </c>
      <c r="G17" s="23">
        <v>0.12</v>
      </c>
      <c r="H17" s="60">
        <v>0.12</v>
      </c>
      <c r="K17" s="4"/>
    </row>
    <row r="18" spans="1:11" ht="30" x14ac:dyDescent="0.25">
      <c r="A18" s="57" t="s">
        <v>15</v>
      </c>
      <c r="B18" s="64" t="s">
        <v>73</v>
      </c>
      <c r="C18" s="58">
        <v>0.37</v>
      </c>
      <c r="D18" s="59">
        <v>0.8</v>
      </c>
      <c r="E18" s="23">
        <v>0.13</v>
      </c>
      <c r="F18" s="23">
        <v>0.64</v>
      </c>
      <c r="G18" s="23">
        <v>0.49</v>
      </c>
      <c r="H18" s="60">
        <v>0.28999999999999998</v>
      </c>
      <c r="K18" s="2" t="s">
        <v>95</v>
      </c>
    </row>
    <row r="19" spans="1:11" x14ac:dyDescent="0.25">
      <c r="A19" s="57" t="s">
        <v>16</v>
      </c>
      <c r="B19" s="64" t="s">
        <v>74</v>
      </c>
      <c r="C19" s="58">
        <v>0.13</v>
      </c>
      <c r="D19" s="59">
        <v>0.17</v>
      </c>
      <c r="E19" s="23">
        <v>0.34</v>
      </c>
      <c r="F19" s="23">
        <v>0.03</v>
      </c>
      <c r="G19" s="23">
        <v>0.01</v>
      </c>
      <c r="H19" s="60">
        <v>0.08</v>
      </c>
      <c r="K19" s="3" t="s">
        <v>44</v>
      </c>
    </row>
    <row r="20" spans="1:11" ht="30" x14ac:dyDescent="0.25">
      <c r="A20" s="57" t="s">
        <v>17</v>
      </c>
      <c r="B20" s="64" t="s">
        <v>75</v>
      </c>
      <c r="C20" s="58">
        <v>2.78</v>
      </c>
      <c r="D20" s="59">
        <v>4.01</v>
      </c>
      <c r="E20" s="23">
        <v>7.66</v>
      </c>
      <c r="F20" s="23">
        <v>0.57999999999999996</v>
      </c>
      <c r="G20" s="23">
        <v>0.2</v>
      </c>
      <c r="H20" s="60">
        <v>1.4</v>
      </c>
      <c r="K20" s="4" t="s">
        <v>96</v>
      </c>
    </row>
    <row r="21" spans="1:11" ht="30" x14ac:dyDescent="0.25">
      <c r="A21" s="57" t="s">
        <v>18</v>
      </c>
      <c r="B21" s="64" t="s">
        <v>65</v>
      </c>
      <c r="C21" s="58">
        <v>12.94</v>
      </c>
      <c r="D21" s="59">
        <v>37.47</v>
      </c>
      <c r="E21" s="23">
        <v>3.94</v>
      </c>
      <c r="F21" s="23">
        <v>38.29</v>
      </c>
      <c r="G21" s="23">
        <v>10.06</v>
      </c>
      <c r="H21" s="60">
        <v>7.21</v>
      </c>
      <c r="K21" s="3" t="s">
        <v>42</v>
      </c>
    </row>
    <row r="22" spans="1:11" ht="30" x14ac:dyDescent="0.25">
      <c r="A22" s="57" t="s">
        <v>19</v>
      </c>
      <c r="B22" s="64" t="s">
        <v>76</v>
      </c>
      <c r="C22" s="58">
        <v>4380.54</v>
      </c>
      <c r="D22" s="59">
        <v>6449.35</v>
      </c>
      <c r="E22" s="23">
        <v>5260.41</v>
      </c>
      <c r="F22" s="23">
        <v>6241.89</v>
      </c>
      <c r="G22" s="23">
        <v>4091.66</v>
      </c>
      <c r="H22" s="60">
        <v>2922.52</v>
      </c>
      <c r="K22" s="4" t="s">
        <v>99</v>
      </c>
    </row>
    <row r="23" spans="1:11" x14ac:dyDescent="0.25">
      <c r="A23" s="57" t="s">
        <v>20</v>
      </c>
      <c r="B23" s="64"/>
      <c r="C23" s="58">
        <v>0.39</v>
      </c>
      <c r="D23" s="59">
        <v>0.66</v>
      </c>
      <c r="E23" s="23">
        <v>0.59</v>
      </c>
      <c r="F23" s="23">
        <v>0.19</v>
      </c>
      <c r="G23" s="23">
        <v>0.06</v>
      </c>
      <c r="H23" s="60">
        <v>0.45</v>
      </c>
      <c r="K23" s="2" t="s">
        <v>97</v>
      </c>
    </row>
    <row r="24" spans="1:11" ht="60" x14ac:dyDescent="0.25">
      <c r="A24" s="57" t="s">
        <v>21</v>
      </c>
      <c r="B24" s="64" t="s">
        <v>77</v>
      </c>
      <c r="C24" s="58">
        <v>1522.54</v>
      </c>
      <c r="D24" s="59">
        <v>2979.53</v>
      </c>
      <c r="E24" s="23">
        <v>2043.61</v>
      </c>
      <c r="F24" s="23">
        <v>2760.26</v>
      </c>
      <c r="G24" s="23">
        <v>1035.3399999999999</v>
      </c>
      <c r="H24" s="60">
        <v>737.12</v>
      </c>
      <c r="K24" s="3" t="s">
        <v>103</v>
      </c>
    </row>
    <row r="25" spans="1:11" ht="30" x14ac:dyDescent="0.25">
      <c r="A25" s="57" t="s">
        <v>22</v>
      </c>
      <c r="B25" s="64" t="s">
        <v>78</v>
      </c>
      <c r="C25" s="58">
        <v>641.98</v>
      </c>
      <c r="D25" s="59">
        <v>1842.82</v>
      </c>
      <c r="E25" s="23">
        <v>1034.55</v>
      </c>
      <c r="F25" s="23">
        <v>346.36</v>
      </c>
      <c r="G25" s="23">
        <v>176.35</v>
      </c>
      <c r="H25" s="60">
        <v>494.44</v>
      </c>
      <c r="K25" s="4" t="s">
        <v>98</v>
      </c>
    </row>
    <row r="26" spans="1:11" ht="30" x14ac:dyDescent="0.25">
      <c r="A26" s="57" t="s">
        <v>23</v>
      </c>
      <c r="B26" s="64" t="s">
        <v>81</v>
      </c>
      <c r="C26" s="58">
        <v>4.75</v>
      </c>
      <c r="D26" s="59">
        <v>2.54</v>
      </c>
      <c r="E26" s="23">
        <v>3.69</v>
      </c>
      <c r="F26" s="23">
        <v>10.88</v>
      </c>
      <c r="G26" s="23">
        <v>6.7</v>
      </c>
      <c r="H26" s="60">
        <v>2.78</v>
      </c>
      <c r="K26" s="3" t="s">
        <v>42</v>
      </c>
    </row>
    <row r="27" spans="1:11" ht="45" x14ac:dyDescent="0.25">
      <c r="A27" s="57" t="s">
        <v>24</v>
      </c>
      <c r="B27" s="64" t="s">
        <v>79</v>
      </c>
      <c r="C27" s="58">
        <v>0.16</v>
      </c>
      <c r="D27" s="59">
        <v>0.03</v>
      </c>
      <c r="E27" s="23">
        <v>0.04</v>
      </c>
      <c r="F27" s="23">
        <v>0.35</v>
      </c>
      <c r="G27" s="23">
        <v>0.49</v>
      </c>
      <c r="H27" s="60">
        <v>0.02</v>
      </c>
      <c r="K27" s="4" t="s">
        <v>100</v>
      </c>
    </row>
    <row r="28" spans="1:11" ht="15" customHeight="1" thickBot="1" x14ac:dyDescent="0.3">
      <c r="A28" s="57" t="s">
        <v>25</v>
      </c>
      <c r="B28" s="64" t="s">
        <v>80</v>
      </c>
      <c r="C28" s="58">
        <v>11.53</v>
      </c>
      <c r="D28" s="9">
        <v>11.88</v>
      </c>
      <c r="E28" s="10">
        <v>11.25</v>
      </c>
      <c r="F28" s="10">
        <v>11.86</v>
      </c>
      <c r="G28" s="10">
        <v>11.43</v>
      </c>
      <c r="H28" s="11">
        <v>11.6</v>
      </c>
      <c r="K28" s="4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K29" s="6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K30" s="2" t="s">
        <v>101</v>
      </c>
    </row>
    <row r="31" spans="1:11" x14ac:dyDescent="0.25">
      <c r="A31" s="1"/>
      <c r="B31" s="1"/>
      <c r="C31" s="1"/>
      <c r="D31" s="1"/>
      <c r="E31" s="1"/>
      <c r="F31" s="1"/>
      <c r="G31" s="1"/>
      <c r="H31" s="1"/>
      <c r="K31" s="3" t="s">
        <v>43</v>
      </c>
    </row>
    <row r="32" spans="1:11" x14ac:dyDescent="0.25">
      <c r="A32" s="1"/>
      <c r="B32" s="1"/>
      <c r="C32" s="1"/>
      <c r="D32" s="1"/>
      <c r="E32" s="1"/>
      <c r="F32" s="1"/>
      <c r="G32" s="1"/>
      <c r="H32" s="1"/>
      <c r="K32" s="4" t="s">
        <v>104</v>
      </c>
    </row>
    <row r="33" spans="1:11" x14ac:dyDescent="0.25">
      <c r="A33" s="1"/>
      <c r="B33" s="1"/>
      <c r="C33" s="1"/>
      <c r="D33" s="1"/>
      <c r="E33" s="1"/>
      <c r="F33" s="1"/>
      <c r="G33" s="1"/>
      <c r="H33" s="1"/>
      <c r="K33" s="4" t="s">
        <v>102</v>
      </c>
    </row>
    <row r="34" spans="1:11" x14ac:dyDescent="0.25">
      <c r="A34" s="1"/>
      <c r="B34" s="1"/>
      <c r="C34" s="1"/>
      <c r="D34" s="1"/>
      <c r="E34" s="1"/>
      <c r="F34" s="1"/>
      <c r="G34" s="1"/>
      <c r="H34" s="1"/>
      <c r="K34" s="3" t="s">
        <v>42</v>
      </c>
    </row>
    <row r="35" spans="1:11" ht="30.75" thickBot="1" x14ac:dyDescent="0.3">
      <c r="A35" s="1"/>
      <c r="B35" s="1"/>
      <c r="C35" s="1"/>
      <c r="D35" s="1"/>
      <c r="E35" s="1"/>
      <c r="F35" s="1"/>
      <c r="G35" s="1"/>
      <c r="H35" s="1"/>
      <c r="K35" s="7" t="s">
        <v>105</v>
      </c>
    </row>
    <row r="36" spans="1:11" x14ac:dyDescent="0.25">
      <c r="A36" s="1"/>
      <c r="B36" s="1"/>
      <c r="C36" s="1"/>
      <c r="D36" s="1"/>
      <c r="E36" s="1"/>
      <c r="F36" s="1"/>
      <c r="G36" s="1"/>
      <c r="H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</row>
    <row r="42" spans="1:11" x14ac:dyDescent="0.25">
      <c r="A42" s="1"/>
      <c r="B42" s="1"/>
      <c r="C42" s="1"/>
      <c r="D42" s="1"/>
      <c r="E42" s="1"/>
      <c r="F42" s="1"/>
      <c r="G42" s="1"/>
      <c r="H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</row>
    <row r="48" spans="1:11" ht="15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4" spans="1:8" x14ac:dyDescent="0.25">
      <c r="D74" s="12"/>
    </row>
  </sheetData>
  <mergeCells count="3">
    <mergeCell ref="K3:K4"/>
    <mergeCell ref="D3:H3"/>
    <mergeCell ref="A3:A6"/>
  </mergeCells>
  <conditionalFormatting sqref="D8:H28">
    <cfRule type="expression" dxfId="1" priority="1">
      <formula>1.25*$C8 &lt;  D8</formula>
    </cfRule>
    <cfRule type="expression" dxfId="0" priority="2">
      <formula>0.75*$C8&gt;D8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summary &amp; Outliers</vt:lpstr>
      <vt:lpstr>Factor analysis</vt:lpstr>
      <vt:lpstr>Profiling</vt:lpstr>
      <vt:lpstr>Segment Analysis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</dc:creator>
  <cp:lastModifiedBy>HP</cp:lastModifiedBy>
  <dcterms:created xsi:type="dcterms:W3CDTF">2016-06-21T13:10:31Z</dcterms:created>
  <dcterms:modified xsi:type="dcterms:W3CDTF">2017-06-04T13:12:01Z</dcterms:modified>
</cp:coreProperties>
</file>