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11" documentId="13_ncr:801_{CDC98327-5506-4F41-93A4-EBE8FC96B998}" xr6:coauthVersionLast="45" xr6:coauthVersionMax="45" xr10:uidLastSave="{49D242DD-B1EA-44DA-92BB-A4BC53F870B8}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-120" yWindow="-120" windowWidth="27870" windowHeight="18240" activeTab="1" xr2:uid="{00000000-000D-0000-FFFF-FFFF00000000}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6" i="6" l="1"/>
  <c r="D172" i="6"/>
  <c r="A172" i="6"/>
  <c r="D171" i="6"/>
  <c r="D169" i="6"/>
  <c r="D167" i="6"/>
  <c r="A167" i="6"/>
  <c r="A166" i="6"/>
  <c r="D165" i="6"/>
  <c r="A165" i="6"/>
  <c r="D164" i="6"/>
  <c r="A164" i="6"/>
  <c r="A163" i="6"/>
  <c r="D161" i="6"/>
  <c r="D159" i="6"/>
  <c r="D158" i="6"/>
  <c r="D153" i="6"/>
  <c r="D151" i="6"/>
  <c r="D150" i="6"/>
  <c r="D149" i="6"/>
  <c r="D133" i="6"/>
  <c r="A133" i="6"/>
  <c r="D132" i="6"/>
  <c r="D129" i="6"/>
  <c r="D128" i="6"/>
  <c r="D125" i="6"/>
  <c r="A125" i="6"/>
  <c r="D124" i="6"/>
  <c r="A124" i="6"/>
  <c r="D123" i="6"/>
  <c r="A123" i="6"/>
  <c r="D122" i="6"/>
  <c r="A122" i="6"/>
  <c r="D121" i="6"/>
  <c r="A121" i="6"/>
  <c r="D120" i="6"/>
  <c r="A120" i="6"/>
  <c r="D119" i="6"/>
  <c r="D118" i="6"/>
  <c r="D115" i="6"/>
  <c r="A115" i="6"/>
  <c r="D114" i="6"/>
  <c r="D111" i="6"/>
  <c r="A111" i="6"/>
  <c r="D110" i="6"/>
  <c r="D107" i="6"/>
  <c r="A107" i="6"/>
  <c r="D106" i="6"/>
  <c r="A106" i="6"/>
  <c r="D105" i="6"/>
  <c r="A105" i="6"/>
  <c r="D104" i="6"/>
  <c r="D101" i="6"/>
  <c r="A101" i="6"/>
  <c r="D100" i="6"/>
  <c r="A100" i="6"/>
  <c r="D99" i="6"/>
  <c r="A99" i="6"/>
  <c r="D98" i="6"/>
  <c r="D95" i="6"/>
  <c r="D90" i="6"/>
  <c r="B88" i="6"/>
  <c r="B87" i="6"/>
  <c r="B86" i="6"/>
  <c r="B85" i="6"/>
  <c r="B84" i="6"/>
  <c r="B83" i="6"/>
  <c r="B82" i="6"/>
  <c r="B81" i="6"/>
  <c r="B80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B67" i="6"/>
  <c r="A65" i="6"/>
  <c r="B64" i="6"/>
  <c r="A64" i="6"/>
  <c r="B63" i="6"/>
  <c r="A63" i="6"/>
  <c r="B62" i="6"/>
  <c r="A62" i="6"/>
  <c r="B61" i="6"/>
  <c r="A61" i="6"/>
  <c r="B60" i="6"/>
  <c r="A60" i="6"/>
  <c r="B59" i="6"/>
  <c r="B58" i="6"/>
  <c r="D57" i="6"/>
  <c r="B57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B47" i="6"/>
  <c r="D46" i="6"/>
  <c r="B43" i="6"/>
  <c r="B42" i="6"/>
  <c r="B41" i="6"/>
  <c r="D40" i="6"/>
  <c r="B40" i="6"/>
  <c r="B39" i="6"/>
  <c r="B35" i="6"/>
  <c r="B34" i="6"/>
  <c r="B31" i="6"/>
  <c r="B30" i="6"/>
  <c r="D27" i="6"/>
  <c r="B27" i="6"/>
  <c r="D26" i="6"/>
  <c r="B26" i="6"/>
  <c r="A2" i="6"/>
  <c r="C180" i="3"/>
  <c r="C176" i="3"/>
  <c r="A176" i="3"/>
  <c r="C175" i="3"/>
  <c r="C173" i="3"/>
  <c r="C171" i="3"/>
  <c r="A171" i="3"/>
  <c r="A170" i="3"/>
  <c r="C169" i="3"/>
  <c r="A169" i="3"/>
  <c r="C168" i="3"/>
  <c r="A168" i="3"/>
  <c r="A167" i="3"/>
  <c r="C165" i="3"/>
  <c r="C163" i="3"/>
  <c r="C162" i="3"/>
  <c r="C157" i="3"/>
  <c r="C155" i="3"/>
  <c r="C154" i="3"/>
  <c r="C153" i="3"/>
  <c r="C137" i="3"/>
  <c r="A137" i="3"/>
  <c r="C136" i="3"/>
  <c r="C133" i="3"/>
  <c r="C132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C122" i="3"/>
  <c r="C119" i="3"/>
  <c r="A119" i="3"/>
  <c r="C118" i="3"/>
  <c r="C115" i="3"/>
  <c r="A115" i="3"/>
  <c r="C114" i="3"/>
  <c r="C111" i="3"/>
  <c r="A111" i="3"/>
  <c r="C110" i="3"/>
  <c r="A110" i="3"/>
  <c r="C109" i="3"/>
  <c r="A109" i="3"/>
  <c r="C108" i="3"/>
  <c r="C105" i="3"/>
  <c r="A105" i="3"/>
  <c r="C104" i="3"/>
  <c r="A104" i="3"/>
  <c r="C103" i="3"/>
  <c r="A103" i="3"/>
  <c r="C102" i="3"/>
  <c r="C99" i="3"/>
  <c r="C94" i="3"/>
  <c r="B92" i="3"/>
  <c r="B91" i="3"/>
  <c r="B90" i="3"/>
  <c r="B89" i="3"/>
  <c r="B88" i="3"/>
  <c r="B87" i="3"/>
  <c r="B86" i="3"/>
  <c r="B85" i="3"/>
  <c r="B84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B71" i="3"/>
  <c r="A69" i="3"/>
  <c r="B68" i="3"/>
  <c r="A68" i="3"/>
  <c r="B67" i="3"/>
  <c r="A67" i="3"/>
  <c r="B66" i="3"/>
  <c r="A66" i="3"/>
  <c r="B65" i="3"/>
  <c r="A65" i="3"/>
  <c r="B64" i="3"/>
  <c r="A64" i="3"/>
  <c r="B63" i="3"/>
  <c r="B62" i="3"/>
  <c r="C61" i="3"/>
  <c r="B61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B51" i="3"/>
  <c r="C50" i="3"/>
  <c r="B47" i="3"/>
  <c r="B46" i="3"/>
  <c r="B45" i="3"/>
  <c r="C44" i="3"/>
  <c r="B44" i="3"/>
  <c r="B43" i="3"/>
  <c r="B39" i="3"/>
  <c r="B38" i="3"/>
  <c r="B35" i="3"/>
  <c r="B34" i="3"/>
  <c r="C31" i="3"/>
  <c r="B31" i="3"/>
  <c r="C30" i="3"/>
  <c r="B30" i="3"/>
  <c r="A2" i="3"/>
  <c r="C388" i="1"/>
  <c r="C378" i="1"/>
  <c r="AE377" i="1"/>
  <c r="AD377" i="1"/>
  <c r="AC377" i="1"/>
  <c r="AA377" i="1"/>
  <c r="Z377" i="1"/>
  <c r="Y377" i="1"/>
  <c r="W377" i="1"/>
  <c r="V377" i="1"/>
  <c r="U377" i="1"/>
  <c r="S377" i="1"/>
  <c r="R377" i="1"/>
  <c r="Q377" i="1"/>
  <c r="C377" i="1"/>
  <c r="C372" i="1"/>
  <c r="C367" i="1"/>
  <c r="Q366" i="1"/>
  <c r="Q365" i="1"/>
  <c r="M365" i="1"/>
  <c r="J365" i="1"/>
  <c r="C365" i="1"/>
  <c r="C364" i="1"/>
  <c r="L363" i="1"/>
  <c r="J363" i="1"/>
  <c r="I363" i="1"/>
  <c r="C362" i="1"/>
  <c r="Q360" i="1"/>
  <c r="M360" i="1"/>
  <c r="C360" i="1"/>
  <c r="C359" i="1"/>
  <c r="L358" i="1"/>
  <c r="J358" i="1"/>
  <c r="I358" i="1"/>
  <c r="S353" i="1"/>
  <c r="R353" i="1"/>
  <c r="O353" i="1"/>
  <c r="N353" i="1"/>
  <c r="M353" i="1"/>
  <c r="K353" i="1"/>
  <c r="J353" i="1"/>
  <c r="I353" i="1"/>
  <c r="C353" i="1" s="1"/>
  <c r="E353" i="1"/>
  <c r="AI348" i="1"/>
  <c r="AH348" i="1"/>
  <c r="AG348" i="1"/>
  <c r="AF348" i="1"/>
  <c r="AE348" i="1"/>
  <c r="AD348" i="1"/>
  <c r="AC348" i="1"/>
  <c r="C348" i="1"/>
  <c r="C338" i="1"/>
  <c r="C333" i="1"/>
  <c r="P328" i="1"/>
  <c r="C328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AF221" i="1"/>
  <c r="AE221" i="1"/>
  <c r="AD221" i="1"/>
  <c r="AF216" i="1"/>
  <c r="AE216" i="1"/>
  <c r="AD216" i="1"/>
  <c r="AF211" i="1"/>
  <c r="AE211" i="1"/>
  <c r="AD211" i="1"/>
  <c r="AF206" i="1"/>
  <c r="AE206" i="1"/>
  <c r="AD206" i="1"/>
  <c r="AF201" i="1"/>
  <c r="AE201" i="1"/>
  <c r="AD201" i="1"/>
  <c r="AF196" i="1"/>
  <c r="AE196" i="1"/>
  <c r="AD196" i="1"/>
  <c r="AF191" i="1"/>
  <c r="AE191" i="1"/>
  <c r="AD191" i="1"/>
  <c r="AF186" i="1"/>
  <c r="AE186" i="1"/>
  <c r="AD186" i="1"/>
  <c r="AF181" i="1"/>
  <c r="AE181" i="1"/>
  <c r="AD181" i="1"/>
  <c r="AF176" i="1"/>
  <c r="AE176" i="1"/>
  <c r="AD176" i="1"/>
  <c r="AF171" i="1"/>
  <c r="AE171" i="1"/>
  <c r="AD171" i="1"/>
  <c r="C171" i="1" s="1"/>
  <c r="AF166" i="1"/>
  <c r="AE166" i="1"/>
  <c r="AD166" i="1"/>
  <c r="AF161" i="1"/>
  <c r="AE161" i="1"/>
  <c r="AD161" i="1"/>
  <c r="C161" i="1" s="1"/>
  <c r="AF156" i="1"/>
  <c r="AE156" i="1"/>
  <c r="AD156" i="1"/>
  <c r="AF151" i="1"/>
  <c r="AE151" i="1"/>
  <c r="AD151" i="1"/>
  <c r="AF146" i="1"/>
  <c r="AE146" i="1"/>
  <c r="AD146" i="1"/>
  <c r="C141" i="1"/>
  <c r="AF136" i="1"/>
  <c r="AE136" i="1"/>
  <c r="C136" i="1" s="1"/>
  <c r="D54" i="6" s="1"/>
  <c r="AD136" i="1"/>
  <c r="AF131" i="1"/>
  <c r="AE131" i="1"/>
  <c r="AD131" i="1"/>
  <c r="AF126" i="1"/>
  <c r="AE126" i="1"/>
  <c r="AD126" i="1"/>
  <c r="C126" i="1" s="1"/>
  <c r="D52" i="6" s="1"/>
  <c r="AF121" i="1"/>
  <c r="AE121" i="1"/>
  <c r="AD121" i="1"/>
  <c r="C121" i="1" s="1"/>
  <c r="AF116" i="1"/>
  <c r="AE116" i="1"/>
  <c r="AD116" i="1"/>
  <c r="C116" i="1"/>
  <c r="D50" i="6" s="1"/>
  <c r="AF111" i="1"/>
  <c r="AE111" i="1"/>
  <c r="AD111" i="1"/>
  <c r="C111" i="1" s="1"/>
  <c r="AF106" i="1"/>
  <c r="AE106" i="1"/>
  <c r="AD106" i="1"/>
  <c r="C106" i="1"/>
  <c r="C52" i="3" s="1"/>
  <c r="AF101" i="1"/>
  <c r="AE101" i="1"/>
  <c r="AD101" i="1"/>
  <c r="C101" i="1" s="1"/>
  <c r="C96" i="1"/>
  <c r="AF91" i="1"/>
  <c r="AE91" i="1"/>
  <c r="AD91" i="1"/>
  <c r="AF86" i="1"/>
  <c r="AE86" i="1"/>
  <c r="AD86" i="1"/>
  <c r="C86" i="1"/>
  <c r="D42" i="6" s="1"/>
  <c r="AF81" i="1"/>
  <c r="AE81" i="1"/>
  <c r="AD81" i="1"/>
  <c r="C81" i="1" s="1"/>
  <c r="C76" i="1"/>
  <c r="AF71" i="1"/>
  <c r="AE71" i="1"/>
  <c r="AD71" i="1"/>
  <c r="C71" i="1"/>
  <c r="C43" i="3" s="1"/>
  <c r="AF66" i="1"/>
  <c r="AE66" i="1"/>
  <c r="C66" i="1" s="1"/>
  <c r="AD66" i="1"/>
  <c r="AF61" i="1"/>
  <c r="AE61" i="1"/>
  <c r="AD61" i="1"/>
  <c r="C61" i="1"/>
  <c r="C39" i="3" s="1"/>
  <c r="AF56" i="1"/>
  <c r="AE56" i="1"/>
  <c r="AD56" i="1"/>
  <c r="AF51" i="1"/>
  <c r="AE51" i="1"/>
  <c r="AD51" i="1"/>
  <c r="C51" i="1" s="1"/>
  <c r="AF46" i="1"/>
  <c r="AE46" i="1"/>
  <c r="AD46" i="1"/>
  <c r="C46" i="1"/>
  <c r="D30" i="6" s="1"/>
  <c r="C41" i="1"/>
  <c r="C36" i="1"/>
  <c r="D25" i="1"/>
  <c r="C24" i="1"/>
  <c r="AB323" i="1" s="1"/>
  <c r="D23" i="1"/>
  <c r="C22" i="1"/>
  <c r="D19" i="1"/>
  <c r="D18" i="1"/>
  <c r="D5" i="1"/>
  <c r="C131" i="1" l="1"/>
  <c r="C57" i="3" s="1"/>
  <c r="C51" i="3"/>
  <c r="D47" i="6"/>
  <c r="D49" i="6"/>
  <c r="C53" i="3"/>
  <c r="D51" i="6"/>
  <c r="C55" i="3"/>
  <c r="D48" i="6"/>
  <c r="C58" i="3"/>
  <c r="C56" i="3"/>
  <c r="C54" i="3"/>
  <c r="C35" i="3"/>
  <c r="D31" i="6"/>
  <c r="C34" i="3"/>
  <c r="C91" i="1"/>
  <c r="D43" i="6" s="1"/>
  <c r="C56" i="1"/>
  <c r="D34" i="6" s="1"/>
  <c r="C45" i="3"/>
  <c r="D41" i="6"/>
  <c r="D36" i="6"/>
  <c r="C40" i="3"/>
  <c r="D35" i="6"/>
  <c r="D39" i="6"/>
  <c r="C46" i="3"/>
  <c r="C201" i="1"/>
  <c r="C176" i="1"/>
  <c r="C216" i="1"/>
  <c r="C181" i="1"/>
  <c r="C221" i="1"/>
  <c r="C78" i="3" s="1"/>
  <c r="C146" i="1"/>
  <c r="C62" i="3" s="1"/>
  <c r="C186" i="1"/>
  <c r="C71" i="3" s="1"/>
  <c r="C151" i="1"/>
  <c r="C63" i="3" s="1"/>
  <c r="C191" i="1"/>
  <c r="C72" i="3" s="1"/>
  <c r="C166" i="1"/>
  <c r="C206" i="1"/>
  <c r="D71" i="6" s="1"/>
  <c r="C211" i="1"/>
  <c r="D72" i="6" s="1"/>
  <c r="C156" i="1"/>
  <c r="C64" i="3" s="1"/>
  <c r="C196" i="1"/>
  <c r="C73" i="3" s="1"/>
  <c r="D74" i="6"/>
  <c r="D63" i="6"/>
  <c r="C67" i="3"/>
  <c r="D61" i="6"/>
  <c r="C65" i="3"/>
  <c r="D70" i="6"/>
  <c r="C74" i="3"/>
  <c r="D68" i="6"/>
  <c r="D64" i="6"/>
  <c r="C68" i="3"/>
  <c r="D73" i="6"/>
  <c r="C77" i="3"/>
  <c r="C69" i="3"/>
  <c r="D65" i="6"/>
  <c r="D62" i="6"/>
  <c r="C66" i="3"/>
  <c r="G313" i="1"/>
  <c r="AH303" i="1"/>
  <c r="AH383" i="1" s="1"/>
  <c r="N313" i="1"/>
  <c r="N343" i="1" s="1"/>
  <c r="F318" i="1"/>
  <c r="J308" i="1"/>
  <c r="O313" i="1"/>
  <c r="O343" i="1" s="1"/>
  <c r="I318" i="1"/>
  <c r="AG303" i="1"/>
  <c r="AG383" i="1" s="1"/>
  <c r="AG313" i="1"/>
  <c r="K308" i="1"/>
  <c r="Q318" i="1"/>
  <c r="V313" i="1"/>
  <c r="H361" i="1"/>
  <c r="H366" i="1" s="1"/>
  <c r="S308" i="1"/>
  <c r="W313" i="1"/>
  <c r="Z318" i="1"/>
  <c r="N361" i="1"/>
  <c r="N366" i="1" s="1"/>
  <c r="V308" i="1"/>
  <c r="AD313" i="1"/>
  <c r="AI318" i="1"/>
  <c r="Q313" i="1"/>
  <c r="Q343" i="1" s="1"/>
  <c r="R308" i="1"/>
  <c r="Y318" i="1"/>
  <c r="AF303" i="1"/>
  <c r="AF383" i="1" s="1"/>
  <c r="F313" i="1"/>
  <c r="AE313" i="1"/>
  <c r="AC323" i="1"/>
  <c r="I308" i="1"/>
  <c r="E313" i="1"/>
  <c r="U313" i="1"/>
  <c r="E318" i="1"/>
  <c r="AC318" i="1"/>
  <c r="M308" i="1"/>
  <c r="I313" i="1"/>
  <c r="Y313" i="1"/>
  <c r="M318" i="1"/>
  <c r="AG323" i="1"/>
  <c r="O361" i="1"/>
  <c r="O366" i="1" s="1"/>
  <c r="R303" i="1"/>
  <c r="R383" i="1" s="1"/>
  <c r="Q308" i="1"/>
  <c r="M313" i="1"/>
  <c r="M343" i="1" s="1"/>
  <c r="AC313" i="1"/>
  <c r="N318" i="1"/>
  <c r="AH323" i="1"/>
  <c r="N308" i="1"/>
  <c r="W308" i="1"/>
  <c r="R313" i="1"/>
  <c r="R343" i="1" s="1"/>
  <c r="Z313" i="1"/>
  <c r="J318" i="1"/>
  <c r="R318" i="1"/>
  <c r="AD318" i="1"/>
  <c r="AD323" i="1"/>
  <c r="N358" i="1"/>
  <c r="I361" i="1"/>
  <c r="I366" i="1" s="1"/>
  <c r="AD303" i="1"/>
  <c r="AD383" i="1" s="1"/>
  <c r="G308" i="1"/>
  <c r="O308" i="1"/>
  <c r="K313" i="1"/>
  <c r="S313" i="1"/>
  <c r="S343" i="1" s="1"/>
  <c r="AA313" i="1"/>
  <c r="AI313" i="1"/>
  <c r="K318" i="1"/>
  <c r="S318" i="1"/>
  <c r="AG318" i="1"/>
  <c r="AE323" i="1"/>
  <c r="O358" i="1"/>
  <c r="O363" i="1" s="1"/>
  <c r="J361" i="1"/>
  <c r="J366" i="1" s="1"/>
  <c r="S303" i="1"/>
  <c r="S383" i="1" s="1"/>
  <c r="F308" i="1"/>
  <c r="J313" i="1"/>
  <c r="AH313" i="1"/>
  <c r="AE303" i="1"/>
  <c r="AE383" i="1" s="1"/>
  <c r="H308" i="1"/>
  <c r="P308" i="1"/>
  <c r="D313" i="1"/>
  <c r="L313" i="1"/>
  <c r="L343" i="1" s="1"/>
  <c r="T313" i="1"/>
  <c r="AB313" i="1"/>
  <c r="D318" i="1"/>
  <c r="L318" i="1"/>
  <c r="X318" i="1"/>
  <c r="AH318" i="1"/>
  <c r="AF323" i="1"/>
  <c r="P358" i="1"/>
  <c r="P363" i="1" s="1"/>
  <c r="M361" i="1"/>
  <c r="M366" i="1" s="1"/>
  <c r="G318" i="1"/>
  <c r="O318" i="1"/>
  <c r="AA318" i="1"/>
  <c r="AA323" i="1"/>
  <c r="AI323" i="1"/>
  <c r="Q303" i="1"/>
  <c r="AI303" i="1"/>
  <c r="AI383" i="1" s="1"/>
  <c r="L308" i="1"/>
  <c r="U308" i="1"/>
  <c r="H313" i="1"/>
  <c r="P313" i="1"/>
  <c r="P343" i="1" s="1"/>
  <c r="X313" i="1"/>
  <c r="AF313" i="1"/>
  <c r="H318" i="1"/>
  <c r="P318" i="1"/>
  <c r="AB318" i="1"/>
  <c r="D154" i="6"/>
  <c r="C158" i="3"/>
  <c r="D53" i="6" l="1"/>
  <c r="C38" i="3"/>
  <c r="C47" i="3"/>
  <c r="D60" i="6"/>
  <c r="D69" i="6"/>
  <c r="D58" i="6"/>
  <c r="D67" i="6"/>
  <c r="D59" i="6"/>
  <c r="C76" i="3"/>
  <c r="C75" i="3"/>
  <c r="C318" i="1"/>
  <c r="D142" i="6" s="1"/>
  <c r="C308" i="1"/>
  <c r="C144" i="3" s="1"/>
  <c r="C366" i="1"/>
  <c r="C170" i="3" s="1"/>
  <c r="C343" i="1"/>
  <c r="C313" i="1"/>
  <c r="C361" i="1"/>
  <c r="C164" i="3" s="1"/>
  <c r="C323" i="1"/>
  <c r="D140" i="6"/>
  <c r="C303" i="1"/>
  <c r="Q383" i="1"/>
  <c r="C383" i="1" s="1"/>
  <c r="C358" i="1"/>
  <c r="N363" i="1"/>
  <c r="C363" i="1" s="1"/>
  <c r="D166" i="6" l="1"/>
  <c r="C146" i="3"/>
  <c r="D152" i="6"/>
  <c r="C156" i="3"/>
  <c r="D160" i="6"/>
  <c r="C167" i="3"/>
  <c r="D163" i="6"/>
  <c r="C143" i="3"/>
  <c r="D139" i="6"/>
  <c r="C145" i="3"/>
  <c r="D141" i="6"/>
  <c r="D143" i="6"/>
  <c r="C147" i="3"/>
  <c r="D157" i="6"/>
  <c r="C161" i="3"/>
  <c r="D174" i="6"/>
  <c r="C17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<sst xmlns="http://schemas.openxmlformats.org/spreadsheetml/2006/main" count="1212" uniqueCount="752">
  <si>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</si>
  <si>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</si>
  <si>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</si>
  <si>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</si>
  <si>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</si>
  <si>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</si>
  <si>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</si>
  <si>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</si>
  <si>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</si>
  <si>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</si>
  <si>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</si>
  <si>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</si>
  <si>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</si>
  <si>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</si>
  <si>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</si>
  <si>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</si>
  <si>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</si>
  <si>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</si>
  <si>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</si>
  <si>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</si>
  <si>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</si>
  <si>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</si>
  <si>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</si>
  <si>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</si>
  <si>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</si>
  <si>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</si>
  <si>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</si>
  <si>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</si>
  <si>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</si>
  <si>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</si>
  <si>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</si>
  <si>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</si>
  <si>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</si>
  <si>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</si>
  <si>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</si>
  <si>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</si>
  <si>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</si>
  <si>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</si>
  <si>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</si>
  <si>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</si>
  <si>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</si>
  <si>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</si>
  <si>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</si>
  <si>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</si>
  <si>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</si>
  <si>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</si>
  <si>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</si>
  <si>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</si>
  <si>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</si>
  <si>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</si>
  <si>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</si>
  <si>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</si>
  <si>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</si>
  <si>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</si>
  <si>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</si>
  <si>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</si>
  <si>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</si>
  <si>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</si>
  <si>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</si>
  <si>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</si>
  <si>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</si>
  <si>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</si>
  <si>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</si>
  <si>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</si>
  <si>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</si>
  <si>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</si>
  <si>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</si>
  <si>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</si>
  <si>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</si>
  <si>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</si>
  <si>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</si>
  <si>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</si>
  <si>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</si>
  <si>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</si>
  <si>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</si>
  <si>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</si>
  <si>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</si>
  <si>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</si>
  <si>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</si>
  <si>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</si>
  <si>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</si>
  <si>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</si>
  <si>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</si>
  <si>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</si>
  <si>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</si>
  <si>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</si>
  <si>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</si>
  <si>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</si>
  <si>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</si>
  <si>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</si>
  <si>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</si>
  <si>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</si>
  <si>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</si>
  <si>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</si>
  <si>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</si>
  <si>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</si>
  <si>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</si>
  <si>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</si>
  <si>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</si>
  <si>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</si>
  <si>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</si>
  <si>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</si>
  <si>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</si>
  <si>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</si>
  <si>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</si>
  <si>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</si>
  <si>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</si>
  <si>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</si>
  <si>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</si>
  <si>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</si>
  <si>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</si>
  <si>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</si>
  <si>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</si>
  <si>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</si>
  <si>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</si>
  <si>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</si>
  <si>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</si>
  <si>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</si>
  <si>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</si>
  <si>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</si>
  <si>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</si>
  <si>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</si>
  <si>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</si>
  <si>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</si>
  <si>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</si>
  <si>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</si>
  <si>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</si>
  <si>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</si>
  <si>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</si>
  <si>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</si>
  <si>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</si>
  <si>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</si>
  <si>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</si>
  <si>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</si>
  <si>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</si>
  <si>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</si>
  <si>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</si>
  <si>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</si>
  <si>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</si>
  <si>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</si>
  <si>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</si>
  <si>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</si>
  <si>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</si>
  <si>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</si>
  <si>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</si>
  <si>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</si>
  <si>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</si>
  <si>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</si>
  <si>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</si>
  <si>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</si>
  <si>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</si>
  <si>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</si>
  <si>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</si>
  <si>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</si>
  <si>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</si>
  <si>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</si>
  <si>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</si>
  <si>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</si>
  <si>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</si>
  <si>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</si>
  <si>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</si>
  <si>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</si>
  <si>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</si>
  <si>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</si>
  <si>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</si>
  <si>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</si>
  <si>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</si>
  <si>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</si>
  <si>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</si>
  <si>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</si>
  <si>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</si>
  <si>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</si>
  <si>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</si>
  <si>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</si>
  <si>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</si>
  <si>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</si>
  <si>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</si>
  <si>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</si>
  <si>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</si>
  <si>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</si>
  <si>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</si>
  <si>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</si>
  <si>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</si>
  <si>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</si>
  <si>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</si>
  <si>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</si>
  <si>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</si>
  <si>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</si>
  <si>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</si>
  <si>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</si>
  <si>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</si>
  <si>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</si>
  <si>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</si>
  <si>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</si>
  <si>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</si>
  <si>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</si>
  <si>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</si>
  <si>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</si>
  <si>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</si>
  <si>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</si>
  <si>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</si>
  <si>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</si>
  <si>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</si>
  <si>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</si>
  <si>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</si>
  <si>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</si>
  <si>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</si>
  <si>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</si>
  <si>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</si>
  <si>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</si>
  <si>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</si>
  <si>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</si>
  <si>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</si>
  <si>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</si>
  <si>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</si>
  <si>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</si>
  <si>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</si>
  <si>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</si>
  <si>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</si>
  <si>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</si>
  <si>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</si>
  <si>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</si>
  <si>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</si>
  <si>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</si>
  <si>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</si>
  <si>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</si>
  <si>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</si>
  <si>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</si>
  <si>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</si>
  <si>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</si>
  <si>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</si>
  <si>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</si>
  <si>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</si>
  <si>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</si>
  <si>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</si>
  <si>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</si>
  <si>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</si>
  <si>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</si>
  <si>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</si>
  <si>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</si>
  <si>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</si>
  <si>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</si>
  <si>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</si>
  <si>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</si>
  <si>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</si>
  <si>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</si>
  <si>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</si>
  <si>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</si>
  <si>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</si>
  <si>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</si>
  <si>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</si>
  <si>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</si>
  <si>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</si>
  <si>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</si>
  <si>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</si>
  <si>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</si>
  <si>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</si>
  <si>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</si>
  <si>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</si>
  <si>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</si>
  <si>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</si>
  <si>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</si>
  <si>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</si>
  <si>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</si>
  <si>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</si>
  <si>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</si>
  <si>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</si>
  <si>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</si>
  <si>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</si>
  <si>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</si>
  <si>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</si>
  <si>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</si>
  <si>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</si>
  <si>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</si>
  <si>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</si>
  <si>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</si>
  <si>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</si>
  <si>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</si>
  <si>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</si>
  <si>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</si>
  <si>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</si>
  <si>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</si>
  <si>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</si>
  <si>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</si>
  <si>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</si>
  <si>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</si>
  <si>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</si>
  <si>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</si>
  <si>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</si>
  <si>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</si>
  <si>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</si>
  <si>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</si>
  <si>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</si>
  <si>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</si>
  <si>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</si>
  <si>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</si>
  <si>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</si>
  <si>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</si>
  <si>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</si>
  <si>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</si>
  <si>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</si>
  <si>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</si>
  <si>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</si>
  <si>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</si>
  <si>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</si>
  <si>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</si>
  <si>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</si>
  <si>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</si>
  <si>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</si>
  <si>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</si>
  <si>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</si>
  <si>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</si>
  <si>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</si>
  <si>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</si>
  <si>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</si>
  <si>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</si>
  <si>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</si>
  <si>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</si>
  <si>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</si>
  <si>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</si>
  <si>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</si>
  <si>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</si>
  <si>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</si>
  <si>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</si>
  <si>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</si>
  <si>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</si>
  <si>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</si>
  <si>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</si>
  <si>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</si>
  <si>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</si>
  <si>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</si>
  <si>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</si>
  <si>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</si>
  <si>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</si>
  <si>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</si>
  <si>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</si>
  <si>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</si>
  <si>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</si>
  <si>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</si>
  <si>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</si>
  <si>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</si>
  <si>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</si>
  <si>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</si>
  <si>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</si>
  <si>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</si>
  <si>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</si>
  <si>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</si>
  <si>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</si>
  <si>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</si>
  <si>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</si>
  <si>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</si>
  <si>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</si>
  <si>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</si>
  <si>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</si>
  <si>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</si>
  <si>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</si>
  <si>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</si>
  <si>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</si>
  <si>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</si>
  <si>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</si>
  <si>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</si>
  <si>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</si>
  <si>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</si>
  <si>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</si>
  <si>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</si>
  <si>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</si>
  <si>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</si>
  <si>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</si>
  <si>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</si>
  <si>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</si>
  <si>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</si>
  <si>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</si>
  <si>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</si>
  <si>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</si>
  <si>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</si>
  <si>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</si>
  <si>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</si>
  <si>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</si>
  <si>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</si>
  <si>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</si>
  <si>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</si>
  <si>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</si>
  <si>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</si>
  <si>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</si>
  <si>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</si>
  <si>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</si>
  <si>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</si>
  <si>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</si>
  <si>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</si>
  <si>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</si>
  <si>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</si>
  <si>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</si>
  <si>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</si>
  <si>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</si>
  <si>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</si>
  <si>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</si>
  <si>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</si>
  <si>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</si>
  <si>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</si>
  <si>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</si>
  <si>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</si>
  <si>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</si>
  <si>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</si>
  <si>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</si>
  <si>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</si>
  <si>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</si>
  <si>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</si>
  <si>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</si>
  <si>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</si>
  <si>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</si>
  <si>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</si>
  <si>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</si>
  <si>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</si>
  <si>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</si>
  <si>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</si>
  <si>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</si>
  <si>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</si>
  <si>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</si>
  <si>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</si>
  <si>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</si>
  <si>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</si>
  <si>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</si>
  <si>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</si>
  <si>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</si>
  <si>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</si>
  <si>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</si>
  <si>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</si>
  <si>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</si>
  <si>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</si>
  <si>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</si>
  <si>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</si>
  <si>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</si>
  <si>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</si>
  <si>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</si>
  <si>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</si>
  <si>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</si>
  <si>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</si>
  <si>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</si>
  <si>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</si>
  <si>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</si>
  <si>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</si>
  <si>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</si>
  <si>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</si>
  <si>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</si>
  <si>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</si>
  <si>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</si>
  <si>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</si>
  <si>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</si>
  <si>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</si>
  <si>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</si>
  <si>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</si>
  <si>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</si>
  <si>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</si>
  <si>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</si>
  <si>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</si>
  <si>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</si>
  <si>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</si>
  <si>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</si>
  <si>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</si>
  <si>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</si>
  <si>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</si>
  <si>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</si>
  <si>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</si>
  <si>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</si>
  <si>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</si>
  <si>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</si>
  <si>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</si>
  <si>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</si>
  <si>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</si>
  <si>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</si>
  <si>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</si>
  <si>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</si>
  <si>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</si>
  <si>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</si>
  <si>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</si>
  <si>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</si>
  <si>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</si>
  <si>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</si>
  <si>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</si>
  <si>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</si>
  <si>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</si>
  <si>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</si>
  <si>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</si>
  <si>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</si>
  <si>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</si>
  <si>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</si>
  <si>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</si>
  <si>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</si>
  <si>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</si>
  <si>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</si>
  <si>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</si>
  <si>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</si>
  <si>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</si>
  <si>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</si>
  <si>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</si>
  <si>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</si>
  <si>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</si>
  <si>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</si>
  <si>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</si>
  <si>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</si>
  <si>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</si>
  <si>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</si>
  <si>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</si>
  <si>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</si>
  <si>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</si>
  <si>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</si>
  <si>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</si>
  <si>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</si>
  <si>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</si>
  <si>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</si>
  <si>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</si>
  <si>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</si>
  <si>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</si>
  <si>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</si>
  <si>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</si>
  <si>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</si>
  <si>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</si>
  <si>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</si>
  <si>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</si>
  <si>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</si>
  <si>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</si>
  <si>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</si>
  <si>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</si>
  <si>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</si>
  <si>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</si>
  <si>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</si>
  <si>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</si>
  <si>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</si>
  <si>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</si>
  <si>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</si>
  <si>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</si>
  <si>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</si>
  <si>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</si>
  <si>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</si>
  <si>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</si>
  <si>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</si>
  <si>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</si>
  <si>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</si>
  <si>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</si>
  <si>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</si>
  <si>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</si>
  <si>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</si>
  <si>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</si>
  <si>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</si>
  <si>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</si>
  <si>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</si>
  <si>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</si>
  <si>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</si>
  <si>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</si>
  <si>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</si>
  <si>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</si>
  <si>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</si>
  <si>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</si>
  <si>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</si>
  <si>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</si>
  <si>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</si>
  <si>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</si>
  <si>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</si>
  <si>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</si>
  <si>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</si>
  <si>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</si>
  <si>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</si>
  <si>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</si>
  <si>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</si>
  <si>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</si>
  <si>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</si>
  <si>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</si>
  <si>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</si>
  <si>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</si>
  <si>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</si>
  <si>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</si>
  <si>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</si>
  <si>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</si>
  <si>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</si>
  <si>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</si>
  <si>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</si>
  <si>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</si>
  <si>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</si>
  <si>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</si>
  <si>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</si>
  <si>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</si>
  <si>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</si>
  <si>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</si>
  <si>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</si>
  <si>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</si>
  <si>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</si>
  <si>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</si>
  <si>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</si>
  <si>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</si>
  <si>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</si>
  <si>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</si>
  <si>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</si>
  <si>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</si>
  <si>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</si>
  <si>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</si>
  <si>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</si>
  <si>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</si>
  <si>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</si>
  <si>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</si>
  <si>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</si>
  <si>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</si>
  <si>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</si>
  <si>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</si>
  <si>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</si>
  <si>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</si>
  <si>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</si>
  <si>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</si>
  <si>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</si>
  <si>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</si>
  <si>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</si>
  <si>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</si>
  <si>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</si>
  <si>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</si>
  <si>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</si>
  <si>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</si>
  <si>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</si>
  <si>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</si>
  <si>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</si>
  <si>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</si>
  <si>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</si>
  <si>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</si>
  <si>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</si>
  <si>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</si>
  <si>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</si>
  <si>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</si>
  <si>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</si>
  <si>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</si>
  <si>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</si>
  <si>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</si>
  <si>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</si>
  <si>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</si>
  <si>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</si>
  <si>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</si>
  <si>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</si>
  <si>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</si>
  <si>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</si>
  <si>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</si>
  <si>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</si>
  <si>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</si>
  <si>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</si>
  <si>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</si>
  <si>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</si>
  <si>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</si>
  <si>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</si>
  <si>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</si>
  <si>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</si>
  <si>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</si>
  <si>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</si>
  <si>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</si>
  <si>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</si>
  <si>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</si>
  <si>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</si>
  <si>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</si>
  <si>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</si>
  <si>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</si>
  <si>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</si>
  <si>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</si>
  <si>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</si>
  <si>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</si>
  <si>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</si>
  <si>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</si>
  <si>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</si>
  <si>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</si>
  <si>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</si>
  <si>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</si>
  <si>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</si>
  <si>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</si>
  <si>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</si>
  <si>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</si>
  <si>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</si>
  <si>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</si>
  <si>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</si>
  <si>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</si>
  <si>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</si>
  <si>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</si>
  <si>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</si>
  <si>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</si>
  <si>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</si>
  <si>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</si>
  <si>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</si>
  <si>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</si>
  <si>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</si>
  <si>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</si>
  <si>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</si>
  <si>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</si>
  <si>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</si>
  <si>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</si>
  <si>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</si>
  <si>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</si>
  <si>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</si>
  <si>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</si>
  <si>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</si>
  <si>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</si>
  <si>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</si>
  <si>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</si>
  <si>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</si>
  <si>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</si>
  <si>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</si>
  <si>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</si>
  <si>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</si>
  <si>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</si>
  <si>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</si>
  <si>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</si>
  <si>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</si>
  <si>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</si>
  <si>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</si>
  <si>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</si>
  <si>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</si>
  <si>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</si>
  <si>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</si>
  <si>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</si>
  <si>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</si>
  <si>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</si>
  <si>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</si>
  <si>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</si>
  <si>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</si>
  <si>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</si>
  <si>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</si>
  <si>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</si>
  <si>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</si>
  <si>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</si>
  <si>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</si>
  <si>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</si>
  <si>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</si>
  <si>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</si>
  <si>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</si>
  <si>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</si>
  <si>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</si>
  <si>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</si>
  <si>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</si>
  <si>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</si>
  <si>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</si>
  <si>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</si>
  <si>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</si>
  <si>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</si>
  <si>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</si>
  <si>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</si>
  <si>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</si>
  <si>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</si>
  <si>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</si>
  <si>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</si>
  <si>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</si>
  <si>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</si>
  <si>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</si>
  <si>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</si>
  <si>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</si>
  <si>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</si>
  <si>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</si>
  <si>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Kingston</t>
  </si>
  <si>
    <t>i.Mx6Q</t>
  </si>
  <si>
    <t>B5116ECMDXGJDI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</si>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</sst>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.inc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" connectionId="1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40625" defaultRowHeight="15"/>
  <cols>
    <col min="1" max="16384" width="9.14062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J388"/>
  <sheetViews>
    <sheetView tabSelected="1" zoomScaleNormal="100" workbookViewId="0">
      <selection activeCell="N24" sqref="N24"/>
    </sheetView>
  </sheetViews>
  <sheetFormatPr defaultColWidth="9.140625" defaultRowHeight="1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>
      <c r="B1" s="7"/>
      <c r="C1" s="7"/>
    </row>
    <row r="2" spans="1:31" ht="15.75">
      <c r="A2" s="8"/>
      <c r="B2" s="125" t="s">
        <v>0</v>
      </c>
      <c r="C2" s="126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748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750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71" t="s">
        <v>747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3"/>
    </row>
    <row r="6" spans="1:31" ht="15" customHeight="1">
      <c r="A6" s="8"/>
      <c r="B6" s="71" t="s">
        <v>30</v>
      </c>
      <c r="C6" s="66">
        <v>8</v>
      </c>
      <c r="D6" s="9"/>
      <c r="E6" s="10"/>
      <c r="F6" s="10"/>
      <c r="G6" s="10"/>
      <c r="H6" s="11"/>
      <c r="I6" s="174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6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74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74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1:31" ht="15" customHeight="1">
      <c r="A9" s="8"/>
      <c r="B9" s="71" t="s">
        <v>24</v>
      </c>
      <c r="C9" s="68">
        <v>16</v>
      </c>
      <c r="D9" s="9"/>
      <c r="E9" s="10"/>
      <c r="F9" s="10"/>
      <c r="G9" s="10"/>
      <c r="H9" s="10"/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6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74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6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74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1:31" ht="15" customHeight="1">
      <c r="A12" s="8"/>
      <c r="B12" s="71" t="s">
        <v>560</v>
      </c>
      <c r="C12" s="70" t="s">
        <v>751</v>
      </c>
      <c r="D12" s="9"/>
      <c r="E12" s="10"/>
      <c r="F12" s="10"/>
      <c r="G12" s="10"/>
      <c r="H12" s="10"/>
      <c r="I12" s="174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6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74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6"/>
    </row>
    <row r="14" spans="1:31" ht="15" customHeight="1">
      <c r="A14" s="8"/>
      <c r="B14" s="71" t="s">
        <v>340</v>
      </c>
      <c r="C14" s="75">
        <v>13.13</v>
      </c>
      <c r="D14" s="9"/>
      <c r="E14" s="10"/>
      <c r="F14" s="10"/>
      <c r="G14" s="10"/>
      <c r="H14" s="10"/>
      <c r="I14" s="174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6"/>
    </row>
    <row r="15" spans="1:31" ht="15" customHeight="1">
      <c r="A15" s="8"/>
      <c r="B15" s="72" t="s">
        <v>341</v>
      </c>
      <c r="C15" s="76">
        <v>48.75</v>
      </c>
      <c r="D15" s="9"/>
      <c r="E15" s="10"/>
      <c r="F15" s="10"/>
      <c r="G15" s="10"/>
      <c r="H15" s="10"/>
      <c r="I15" s="174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6"/>
    </row>
    <row r="16" spans="1:31" ht="15.75" customHeight="1" thickBot="1">
      <c r="A16" s="8"/>
      <c r="B16" s="72" t="s">
        <v>342</v>
      </c>
      <c r="C16" s="76">
        <v>35</v>
      </c>
      <c r="D16" s="9"/>
      <c r="E16" s="10"/>
      <c r="F16" s="10"/>
      <c r="G16" s="10"/>
      <c r="H16" s="10"/>
      <c r="I16" s="177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9"/>
    </row>
    <row r="17" spans="1:35" ht="15.75">
      <c r="A17" s="8"/>
      <c r="B17" s="125" t="s">
        <v>26</v>
      </c>
      <c r="C17" s="126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749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32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32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528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.7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>
      <c r="B26" s="125" t="s">
        <v>561</v>
      </c>
      <c r="C26" s="126"/>
    </row>
    <row r="27" spans="1:35" ht="14.45" customHeight="1">
      <c r="B27" s="71" t="s">
        <v>548</v>
      </c>
      <c r="C27" s="69">
        <v>34</v>
      </c>
      <c r="D27" s="14"/>
      <c r="E27" s="7"/>
      <c r="F27" s="7"/>
      <c r="G27" s="7"/>
      <c r="H27" s="7"/>
      <c r="I27" s="162" t="s">
        <v>745</v>
      </c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4"/>
      <c r="AF27" s="7"/>
      <c r="AG27" s="7"/>
      <c r="AH27" s="7"/>
      <c r="AI27" s="7"/>
    </row>
    <row r="28" spans="1:35">
      <c r="B28" s="71" t="s">
        <v>547</v>
      </c>
      <c r="C28" s="69">
        <v>34</v>
      </c>
      <c r="D28" s="14"/>
      <c r="E28" s="7"/>
      <c r="F28" s="7"/>
      <c r="G28" s="7"/>
      <c r="H28" s="7"/>
      <c r="I28" s="165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7"/>
      <c r="AG28" s="7"/>
      <c r="AH28" s="7"/>
      <c r="AI28" s="7"/>
    </row>
    <row r="29" spans="1:35">
      <c r="B29" s="73" t="s">
        <v>545</v>
      </c>
      <c r="C29" s="69">
        <v>34</v>
      </c>
      <c r="D29" s="14"/>
      <c r="E29" s="7"/>
      <c r="F29" s="7"/>
      <c r="G29" s="7"/>
      <c r="H29" s="7"/>
      <c r="I29" s="165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7"/>
      <c r="AG29" s="7"/>
      <c r="AH29" s="7"/>
      <c r="AI29" s="7"/>
    </row>
    <row r="30" spans="1:35">
      <c r="B30" s="73" t="s">
        <v>546</v>
      </c>
      <c r="C30" s="69">
        <v>34</v>
      </c>
      <c r="D30" s="14"/>
      <c r="E30" s="7"/>
      <c r="F30" s="7"/>
      <c r="G30" s="7"/>
      <c r="H30" s="7"/>
      <c r="I30" s="165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68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70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11" t="s">
        <v>33</v>
      </c>
      <c r="C34" s="124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10" t="s">
        <v>5</v>
      </c>
      <c r="Q34" s="110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9"/>
      <c r="AJ34" s="21"/>
    </row>
    <row r="35" spans="1:36" s="22" customFormat="1" ht="15" hidden="1" customHeight="1">
      <c r="A35" s="16"/>
      <c r="B35" s="112"/>
      <c r="C35" s="124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10"/>
      <c r="Q35" s="110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9"/>
      <c r="AJ35" s="21"/>
    </row>
    <row r="36" spans="1:36" s="22" customFormat="1" ht="15.7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11" t="s">
        <v>282</v>
      </c>
      <c r="C39" s="124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10" t="s">
        <v>8</v>
      </c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9"/>
      <c r="AJ39" s="21"/>
    </row>
    <row r="40" spans="1:36" s="22" customFormat="1" ht="15" hidden="1" customHeight="1">
      <c r="B40" s="112"/>
      <c r="C40" s="124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10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9"/>
      <c r="AJ40" s="21"/>
    </row>
    <row r="41" spans="1:36" s="22" customFormat="1" ht="15.7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11" t="s">
        <v>283</v>
      </c>
      <c r="C44" s="124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19" t="s">
        <v>17</v>
      </c>
      <c r="S44" s="110" t="s">
        <v>18</v>
      </c>
      <c r="T44" s="108"/>
      <c r="U44" s="108"/>
      <c r="V44" s="108"/>
      <c r="W44" s="108"/>
      <c r="X44" s="108"/>
      <c r="Y44" s="110" t="s">
        <v>19</v>
      </c>
      <c r="Z44" s="110"/>
      <c r="AA44" s="110"/>
      <c r="AB44" s="108"/>
      <c r="AC44" s="108"/>
      <c r="AD44" s="110" t="s">
        <v>20</v>
      </c>
      <c r="AE44" s="110"/>
      <c r="AF44" s="110"/>
      <c r="AG44" s="108"/>
      <c r="AH44" s="108"/>
      <c r="AI44" s="109"/>
      <c r="AJ44" s="21"/>
    </row>
    <row r="45" spans="1:36" s="22" customFormat="1" ht="15" hidden="1" customHeight="1">
      <c r="B45" s="112"/>
      <c r="C45" s="124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19"/>
      <c r="S45" s="110"/>
      <c r="T45" s="108"/>
      <c r="U45" s="108"/>
      <c r="V45" s="108"/>
      <c r="W45" s="108"/>
      <c r="X45" s="108"/>
      <c r="Y45" s="110"/>
      <c r="Z45" s="110"/>
      <c r="AA45" s="110"/>
      <c r="AB45" s="108"/>
      <c r="AC45" s="108"/>
      <c r="AD45" s="110"/>
      <c r="AE45" s="110"/>
      <c r="AF45" s="110"/>
      <c r="AG45" s="108"/>
      <c r="AH45" s="108"/>
      <c r="AI45" s="109"/>
      <c r="AJ45" s="21"/>
    </row>
    <row r="46" spans="1:36" s="22" customFormat="1" ht="15.7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00000038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1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11" t="s">
        <v>284</v>
      </c>
      <c r="C49" s="124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19" t="s">
        <v>17</v>
      </c>
      <c r="S49" s="110" t="s">
        <v>18</v>
      </c>
      <c r="T49" s="108"/>
      <c r="U49" s="108"/>
      <c r="V49" s="108"/>
      <c r="W49" s="108"/>
      <c r="X49" s="108"/>
      <c r="Y49" s="110" t="s">
        <v>19</v>
      </c>
      <c r="Z49" s="110"/>
      <c r="AA49" s="110"/>
      <c r="AB49" s="108"/>
      <c r="AC49" s="108"/>
      <c r="AD49" s="110" t="s">
        <v>20</v>
      </c>
      <c r="AE49" s="110"/>
      <c r="AF49" s="110"/>
      <c r="AG49" s="108"/>
      <c r="AH49" s="108"/>
      <c r="AI49" s="109"/>
    </row>
    <row r="50" spans="2:35" s="22" customFormat="1" ht="15" hidden="1" customHeight="1">
      <c r="B50" s="112"/>
      <c r="C50" s="124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19"/>
      <c r="S50" s="110"/>
      <c r="T50" s="108"/>
      <c r="U50" s="108"/>
      <c r="V50" s="108"/>
      <c r="W50" s="108"/>
      <c r="X50" s="108"/>
      <c r="Y50" s="110"/>
      <c r="Z50" s="110"/>
      <c r="AA50" s="110"/>
      <c r="AB50" s="108"/>
      <c r="AC50" s="108"/>
      <c r="AD50" s="110"/>
      <c r="AE50" s="110"/>
      <c r="AF50" s="110"/>
      <c r="AG50" s="108"/>
      <c r="AH50" s="108"/>
      <c r="AI50" s="109"/>
    </row>
    <row r="51" spans="2:35" s="22" customFormat="1" ht="15.7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00000038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1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/>
    <row r="53" spans="2:35" s="22" customFormat="1" ht="15.75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11" t="s">
        <v>285</v>
      </c>
      <c r="C54" s="124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19" t="s">
        <v>17</v>
      </c>
      <c r="S54" s="110" t="s">
        <v>18</v>
      </c>
      <c r="T54" s="108"/>
      <c r="U54" s="108"/>
      <c r="V54" s="108"/>
      <c r="W54" s="108"/>
      <c r="X54" s="108"/>
      <c r="Y54" s="110" t="s">
        <v>19</v>
      </c>
      <c r="Z54" s="110"/>
      <c r="AA54" s="110"/>
      <c r="AB54" s="108"/>
      <c r="AC54" s="108"/>
      <c r="AD54" s="110" t="s">
        <v>20</v>
      </c>
      <c r="AE54" s="110"/>
      <c r="AF54" s="110"/>
      <c r="AG54" s="108"/>
      <c r="AH54" s="108"/>
      <c r="AI54" s="109"/>
    </row>
    <row r="55" spans="2:35" s="22" customFormat="1" ht="15" hidden="1" customHeight="1">
      <c r="B55" s="112"/>
      <c r="C55" s="124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19"/>
      <c r="S55" s="110"/>
      <c r="T55" s="108"/>
      <c r="U55" s="108"/>
      <c r="V55" s="108"/>
      <c r="W55" s="108"/>
      <c r="X55" s="108"/>
      <c r="Y55" s="110"/>
      <c r="Z55" s="110"/>
      <c r="AA55" s="110"/>
      <c r="AB55" s="108"/>
      <c r="AC55" s="108"/>
      <c r="AD55" s="110"/>
      <c r="AE55" s="110"/>
      <c r="AF55" s="110"/>
      <c r="AG55" s="108"/>
      <c r="AH55" s="108"/>
      <c r="AI55" s="109"/>
    </row>
    <row r="56" spans="2:35" s="22" customFormat="1" ht="15.7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00000038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1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/>
    <row r="58" spans="2:35" s="22" customFormat="1" ht="15.75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11" t="s">
        <v>286</v>
      </c>
      <c r="C59" s="124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19" t="s">
        <v>17</v>
      </c>
      <c r="S59" s="110" t="s">
        <v>18</v>
      </c>
      <c r="T59" s="108"/>
      <c r="U59" s="108"/>
      <c r="V59" s="108"/>
      <c r="W59" s="108"/>
      <c r="X59" s="108"/>
      <c r="Y59" s="110" t="s">
        <v>19</v>
      </c>
      <c r="Z59" s="110"/>
      <c r="AA59" s="110"/>
      <c r="AB59" s="108"/>
      <c r="AC59" s="108"/>
      <c r="AD59" s="110" t="s">
        <v>20</v>
      </c>
      <c r="AE59" s="110"/>
      <c r="AF59" s="110"/>
      <c r="AG59" s="108"/>
      <c r="AH59" s="108"/>
      <c r="AI59" s="109"/>
    </row>
    <row r="60" spans="2:35" s="22" customFormat="1" ht="15" hidden="1" customHeight="1">
      <c r="B60" s="112"/>
      <c r="C60" s="124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19"/>
      <c r="S60" s="110"/>
      <c r="T60" s="108"/>
      <c r="U60" s="108"/>
      <c r="V60" s="108"/>
      <c r="W60" s="108"/>
      <c r="X60" s="108"/>
      <c r="Y60" s="110"/>
      <c r="Z60" s="110"/>
      <c r="AA60" s="110"/>
      <c r="AB60" s="108"/>
      <c r="AC60" s="108"/>
      <c r="AD60" s="110"/>
      <c r="AE60" s="110"/>
      <c r="AF60" s="110"/>
      <c r="AG60" s="108"/>
      <c r="AH60" s="108"/>
      <c r="AI60" s="109"/>
    </row>
    <row r="61" spans="2:35" s="22" customFormat="1" ht="15.7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00000038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1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/>
    <row r="63" spans="2:35" s="22" customFormat="1" ht="15.75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11" t="s">
        <v>287</v>
      </c>
      <c r="C64" s="124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9"/>
      <c r="AD64" s="110" t="s">
        <v>20</v>
      </c>
      <c r="AE64" s="110"/>
      <c r="AF64" s="110"/>
      <c r="AG64" s="108"/>
      <c r="AH64" s="108"/>
      <c r="AI64" s="109"/>
    </row>
    <row r="65" spans="2:35" s="22" customFormat="1" ht="15" hidden="1" customHeight="1">
      <c r="B65" s="112"/>
      <c r="C65" s="124"/>
      <c r="D65" s="130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2"/>
      <c r="AD65" s="110"/>
      <c r="AE65" s="110"/>
      <c r="AF65" s="110"/>
      <c r="AG65" s="108"/>
      <c r="AH65" s="108"/>
      <c r="AI65" s="109"/>
    </row>
    <row r="66" spans="2:35" s="22" customFormat="1" ht="15.7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00000038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1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/>
    <row r="68" spans="2:35" s="22" customFormat="1" ht="15.75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11" t="s">
        <v>288</v>
      </c>
      <c r="C69" s="124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0" t="s">
        <v>5</v>
      </c>
      <c r="Q69" s="120"/>
      <c r="R69" s="119" t="s">
        <v>17</v>
      </c>
      <c r="S69" s="110" t="s">
        <v>18</v>
      </c>
      <c r="T69" s="120" t="s">
        <v>38</v>
      </c>
      <c r="U69" s="120"/>
      <c r="V69" s="120" t="s">
        <v>39</v>
      </c>
      <c r="W69" s="120" t="s">
        <v>8</v>
      </c>
      <c r="X69" s="122"/>
      <c r="Y69" s="110" t="s">
        <v>19</v>
      </c>
      <c r="Z69" s="110"/>
      <c r="AA69" s="110"/>
      <c r="AB69" s="108"/>
      <c r="AC69" s="108"/>
      <c r="AD69" s="110" t="s">
        <v>20</v>
      </c>
      <c r="AE69" s="110"/>
      <c r="AF69" s="110"/>
      <c r="AG69" s="108"/>
      <c r="AH69" s="108"/>
      <c r="AI69" s="109"/>
    </row>
    <row r="70" spans="2:35" s="22" customFormat="1" ht="15" hidden="1" customHeight="1">
      <c r="B70" s="112"/>
      <c r="C70" s="124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1"/>
      <c r="Q70" s="121"/>
      <c r="R70" s="119"/>
      <c r="S70" s="110"/>
      <c r="T70" s="121"/>
      <c r="U70" s="121"/>
      <c r="V70" s="121"/>
      <c r="W70" s="121"/>
      <c r="X70" s="123"/>
      <c r="Y70" s="110"/>
      <c r="Z70" s="110"/>
      <c r="AA70" s="110"/>
      <c r="AB70" s="108"/>
      <c r="AC70" s="108"/>
      <c r="AD70" s="110"/>
      <c r="AE70" s="110"/>
      <c r="AF70" s="110"/>
      <c r="AG70" s="108"/>
      <c r="AH70" s="108"/>
      <c r="AI70" s="109"/>
    </row>
    <row r="71" spans="2:35" s="22" customFormat="1" ht="15.7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00000038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1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/>
    <row r="73" spans="2:35" s="22" customFormat="1" ht="15.75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11" t="s">
        <v>289</v>
      </c>
      <c r="C74" s="124"/>
      <c r="D74" s="113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5"/>
      <c r="R74" s="119" t="s">
        <v>17</v>
      </c>
      <c r="S74" s="110" t="s">
        <v>18</v>
      </c>
      <c r="T74" s="122"/>
      <c r="U74" s="122"/>
      <c r="V74" s="120" t="s">
        <v>39</v>
      </c>
      <c r="W74" s="120" t="s">
        <v>8</v>
      </c>
      <c r="X74" s="122"/>
      <c r="Y74" s="110" t="s">
        <v>19</v>
      </c>
      <c r="Z74" s="110"/>
      <c r="AA74" s="110"/>
      <c r="AB74" s="108"/>
      <c r="AC74" s="108"/>
      <c r="AD74" s="108"/>
      <c r="AE74" s="108"/>
      <c r="AF74" s="108"/>
      <c r="AG74" s="108"/>
      <c r="AH74" s="108"/>
      <c r="AI74" s="109"/>
    </row>
    <row r="75" spans="2:35" s="22" customFormat="1" ht="15" hidden="1" customHeight="1">
      <c r="B75" s="112"/>
      <c r="C75" s="124"/>
      <c r="D75" s="116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8"/>
      <c r="R75" s="119"/>
      <c r="S75" s="110"/>
      <c r="T75" s="123"/>
      <c r="U75" s="123"/>
      <c r="V75" s="121"/>
      <c r="W75" s="121"/>
      <c r="X75" s="123"/>
      <c r="Y75" s="110"/>
      <c r="Z75" s="110"/>
      <c r="AA75" s="110"/>
      <c r="AB75" s="108"/>
      <c r="AC75" s="108"/>
      <c r="AD75" s="108"/>
      <c r="AE75" s="108"/>
      <c r="AF75" s="108"/>
      <c r="AG75" s="108"/>
      <c r="AH75" s="108"/>
      <c r="AI75" s="109"/>
    </row>
    <row r="76" spans="2:35" s="22" customFormat="1" ht="15.7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/>
    <row r="78" spans="2:35" s="22" customFormat="1" ht="15.75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11" t="s">
        <v>290</v>
      </c>
      <c r="C79" s="124"/>
      <c r="D79" s="113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5"/>
      <c r="R79" s="119" t="s">
        <v>17</v>
      </c>
      <c r="S79" s="110" t="s">
        <v>18</v>
      </c>
      <c r="T79" s="120" t="s">
        <v>38</v>
      </c>
      <c r="U79" s="120"/>
      <c r="V79" s="120" t="s">
        <v>39</v>
      </c>
      <c r="W79" s="120" t="s">
        <v>8</v>
      </c>
      <c r="X79" s="122"/>
      <c r="Y79" s="110" t="s">
        <v>19</v>
      </c>
      <c r="Z79" s="110"/>
      <c r="AA79" s="110"/>
      <c r="AB79" s="108"/>
      <c r="AC79" s="108"/>
      <c r="AD79" s="110" t="s">
        <v>20</v>
      </c>
      <c r="AE79" s="110"/>
      <c r="AF79" s="110"/>
      <c r="AG79" s="108"/>
      <c r="AH79" s="108"/>
      <c r="AI79" s="109"/>
    </row>
    <row r="80" spans="2:35" s="22" customFormat="1" ht="15" hidden="1" customHeight="1">
      <c r="B80" s="112"/>
      <c r="C80" s="124"/>
      <c r="D80" s="11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8"/>
      <c r="R80" s="119"/>
      <c r="S80" s="110"/>
      <c r="T80" s="121"/>
      <c r="U80" s="121"/>
      <c r="V80" s="121"/>
      <c r="W80" s="121"/>
      <c r="X80" s="123"/>
      <c r="Y80" s="110"/>
      <c r="Z80" s="110"/>
      <c r="AA80" s="110"/>
      <c r="AB80" s="108"/>
      <c r="AC80" s="108"/>
      <c r="AD80" s="110"/>
      <c r="AE80" s="110"/>
      <c r="AF80" s="110"/>
      <c r="AG80" s="108"/>
      <c r="AH80" s="108"/>
      <c r="AI80" s="109"/>
    </row>
    <row r="81" spans="2:35" s="22" customFormat="1" ht="15.7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00000038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1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/>
    <row r="83" spans="2:35" s="22" customFormat="1" ht="15.75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11" t="s">
        <v>291</v>
      </c>
      <c r="C84" s="124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5"/>
      <c r="R84" s="119" t="s">
        <v>17</v>
      </c>
      <c r="S84" s="110" t="s">
        <v>18</v>
      </c>
      <c r="T84" s="120" t="s">
        <v>38</v>
      </c>
      <c r="U84" s="120"/>
      <c r="V84" s="120" t="s">
        <v>39</v>
      </c>
      <c r="W84" s="120" t="s">
        <v>8</v>
      </c>
      <c r="X84" s="122"/>
      <c r="Y84" s="110" t="s">
        <v>19</v>
      </c>
      <c r="Z84" s="110"/>
      <c r="AA84" s="110"/>
      <c r="AB84" s="108"/>
      <c r="AC84" s="108"/>
      <c r="AD84" s="110" t="s">
        <v>20</v>
      </c>
      <c r="AE84" s="110"/>
      <c r="AF84" s="110"/>
      <c r="AG84" s="108"/>
      <c r="AH84" s="108"/>
      <c r="AI84" s="109"/>
    </row>
    <row r="85" spans="2:35" s="22" customFormat="1" ht="15" hidden="1" customHeight="1">
      <c r="B85" s="112"/>
      <c r="C85" s="124"/>
      <c r="D85" s="116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8"/>
      <c r="R85" s="119"/>
      <c r="S85" s="110"/>
      <c r="T85" s="121"/>
      <c r="U85" s="121"/>
      <c r="V85" s="121"/>
      <c r="W85" s="121"/>
      <c r="X85" s="123"/>
      <c r="Y85" s="110"/>
      <c r="Z85" s="110"/>
      <c r="AA85" s="110"/>
      <c r="AB85" s="108"/>
      <c r="AC85" s="108"/>
      <c r="AD85" s="110"/>
      <c r="AE85" s="110"/>
      <c r="AF85" s="110"/>
      <c r="AG85" s="108"/>
      <c r="AH85" s="108"/>
      <c r="AI85" s="109"/>
    </row>
    <row r="86" spans="2:35" s="22" customFormat="1" ht="15.7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00000038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1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/>
    <row r="88" spans="2:35" s="22" customFormat="1" ht="15.75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11" t="s">
        <v>293</v>
      </c>
      <c r="C89" s="124"/>
      <c r="D89" s="127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9"/>
      <c r="AD89" s="110" t="s">
        <v>20</v>
      </c>
      <c r="AE89" s="110"/>
      <c r="AF89" s="110"/>
      <c r="AG89" s="108"/>
      <c r="AH89" s="108"/>
      <c r="AI89" s="109"/>
    </row>
    <row r="90" spans="2:35" s="22" customFormat="1" ht="15" hidden="1" customHeight="1">
      <c r="B90" s="112"/>
      <c r="C90" s="124"/>
      <c r="D90" s="130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2"/>
      <c r="AD90" s="110"/>
      <c r="AE90" s="110"/>
      <c r="AF90" s="110"/>
      <c r="AG90" s="108"/>
      <c r="AH90" s="108"/>
      <c r="AI90" s="109"/>
    </row>
    <row r="91" spans="2:35" s="22" customFormat="1" ht="15.7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00000038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1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/>
    <row r="93" spans="2:35" s="22" customFormat="1" ht="15.75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11" t="s">
        <v>294</v>
      </c>
      <c r="C94" s="124"/>
      <c r="D94" s="113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5"/>
      <c r="R94" s="119" t="s">
        <v>17</v>
      </c>
      <c r="S94" s="113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33"/>
    </row>
    <row r="95" spans="2:35" s="22" customFormat="1" ht="15" hidden="1" customHeight="1">
      <c r="B95" s="112"/>
      <c r="C95" s="124"/>
      <c r="D95" s="116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8"/>
      <c r="R95" s="119"/>
      <c r="S95" s="116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34"/>
    </row>
    <row r="96" spans="2:35" s="22" customFormat="1" ht="15.7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/>
    <row r="98" spans="2:35" s="22" customFormat="1" ht="15.75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11" t="s">
        <v>295</v>
      </c>
      <c r="C99" s="124"/>
      <c r="D99" s="113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5"/>
      <c r="T99" s="120" t="s">
        <v>38</v>
      </c>
      <c r="U99" s="120"/>
      <c r="V99" s="120" t="s">
        <v>39</v>
      </c>
      <c r="W99" s="120" t="s">
        <v>8</v>
      </c>
      <c r="X99" s="122"/>
      <c r="Y99" s="110" t="s">
        <v>19</v>
      </c>
      <c r="Z99" s="110"/>
      <c r="AA99" s="110"/>
      <c r="AB99" s="108"/>
      <c r="AC99" s="108"/>
      <c r="AD99" s="110" t="s">
        <v>20</v>
      </c>
      <c r="AE99" s="110"/>
      <c r="AF99" s="110"/>
      <c r="AG99" s="108"/>
      <c r="AH99" s="108"/>
      <c r="AI99" s="109"/>
    </row>
    <row r="100" spans="2:35" s="22" customFormat="1" ht="15" hidden="1" customHeight="1">
      <c r="B100" s="112"/>
      <c r="C100" s="124"/>
      <c r="D100" s="116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8"/>
      <c r="T100" s="121"/>
      <c r="U100" s="121"/>
      <c r="V100" s="121"/>
      <c r="W100" s="121"/>
      <c r="X100" s="123"/>
      <c r="Y100" s="110"/>
      <c r="Z100" s="110"/>
      <c r="AA100" s="110"/>
      <c r="AB100" s="108"/>
      <c r="AC100" s="108"/>
      <c r="AD100" s="110"/>
      <c r="AE100" s="110"/>
      <c r="AF100" s="110"/>
      <c r="AG100" s="108"/>
      <c r="AH100" s="108"/>
      <c r="AI100" s="109"/>
    </row>
    <row r="101" spans="2:35" s="22" customFormat="1" ht="15.7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00000038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1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/>
    <row r="103" spans="2:35" s="22" customFormat="1" ht="15.75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11" t="s">
        <v>296</v>
      </c>
      <c r="C104" s="124"/>
      <c r="D104" s="113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5"/>
      <c r="T104" s="120" t="s">
        <v>38</v>
      </c>
      <c r="U104" s="120"/>
      <c r="V104" s="120" t="s">
        <v>39</v>
      </c>
      <c r="W104" s="120" t="s">
        <v>8</v>
      </c>
      <c r="X104" s="122"/>
      <c r="Y104" s="110" t="s">
        <v>19</v>
      </c>
      <c r="Z104" s="110"/>
      <c r="AA104" s="110"/>
      <c r="AB104" s="108"/>
      <c r="AC104" s="108"/>
      <c r="AD104" s="110" t="s">
        <v>20</v>
      </c>
      <c r="AE104" s="110"/>
      <c r="AF104" s="110"/>
      <c r="AG104" s="108"/>
      <c r="AH104" s="108"/>
      <c r="AI104" s="109"/>
    </row>
    <row r="105" spans="2:35" s="22" customFormat="1" ht="15" hidden="1" customHeight="1">
      <c r="B105" s="112"/>
      <c r="C105" s="124"/>
      <c r="D105" s="116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8"/>
      <c r="T105" s="121"/>
      <c r="U105" s="121"/>
      <c r="V105" s="121"/>
      <c r="W105" s="121"/>
      <c r="X105" s="123"/>
      <c r="Y105" s="110"/>
      <c r="Z105" s="110"/>
      <c r="AA105" s="110"/>
      <c r="AB105" s="108"/>
      <c r="AC105" s="108"/>
      <c r="AD105" s="110"/>
      <c r="AE105" s="110"/>
      <c r="AF105" s="110"/>
      <c r="AG105" s="108"/>
      <c r="AH105" s="108"/>
      <c r="AI105" s="109"/>
    </row>
    <row r="106" spans="2:35" s="22" customFormat="1" ht="15.7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00000038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1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/>
    <row r="108" spans="2:35" s="22" customFormat="1" ht="15.75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11" t="s">
        <v>297</v>
      </c>
      <c r="C109" s="124"/>
      <c r="D109" s="113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5"/>
      <c r="T109" s="120" t="s">
        <v>38</v>
      </c>
      <c r="U109" s="120"/>
      <c r="V109" s="120" t="s">
        <v>39</v>
      </c>
      <c r="W109" s="120" t="s">
        <v>8</v>
      </c>
      <c r="X109" s="122"/>
      <c r="Y109" s="110" t="s">
        <v>19</v>
      </c>
      <c r="Z109" s="110"/>
      <c r="AA109" s="110"/>
      <c r="AB109" s="108"/>
      <c r="AC109" s="108"/>
      <c r="AD109" s="110" t="s">
        <v>20</v>
      </c>
      <c r="AE109" s="110"/>
      <c r="AF109" s="110"/>
      <c r="AG109" s="108"/>
      <c r="AH109" s="108"/>
      <c r="AI109" s="109"/>
    </row>
    <row r="110" spans="2:35" s="22" customFormat="1" ht="15" hidden="1" customHeight="1">
      <c r="B110" s="112"/>
      <c r="C110" s="124"/>
      <c r="D110" s="116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8"/>
      <c r="T110" s="121"/>
      <c r="U110" s="121"/>
      <c r="V110" s="121"/>
      <c r="W110" s="121"/>
      <c r="X110" s="123"/>
      <c r="Y110" s="110"/>
      <c r="Z110" s="110"/>
      <c r="AA110" s="110"/>
      <c r="AB110" s="108"/>
      <c r="AC110" s="108"/>
      <c r="AD110" s="110"/>
      <c r="AE110" s="110"/>
      <c r="AF110" s="110"/>
      <c r="AG110" s="108"/>
      <c r="AH110" s="108"/>
      <c r="AI110" s="109"/>
    </row>
    <row r="111" spans="2:35" s="22" customFormat="1" ht="15.7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00000038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1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/>
    <row r="113" spans="2:35" s="22" customFormat="1" ht="15.75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11" t="s">
        <v>298</v>
      </c>
      <c r="C114" s="124"/>
      <c r="D114" s="113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5"/>
      <c r="T114" s="120" t="s">
        <v>38</v>
      </c>
      <c r="U114" s="120"/>
      <c r="V114" s="120" t="s">
        <v>39</v>
      </c>
      <c r="W114" s="120" t="s">
        <v>8</v>
      </c>
      <c r="X114" s="122"/>
      <c r="Y114" s="110" t="s">
        <v>19</v>
      </c>
      <c r="Z114" s="110"/>
      <c r="AA114" s="110"/>
      <c r="AB114" s="108"/>
      <c r="AC114" s="108"/>
      <c r="AD114" s="110" t="s">
        <v>20</v>
      </c>
      <c r="AE114" s="110"/>
      <c r="AF114" s="110"/>
      <c r="AG114" s="108"/>
      <c r="AH114" s="108"/>
      <c r="AI114" s="109"/>
    </row>
    <row r="115" spans="2:35" s="22" customFormat="1" ht="15" hidden="1" customHeight="1">
      <c r="B115" s="112"/>
      <c r="C115" s="124"/>
      <c r="D115" s="116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8"/>
      <c r="T115" s="121"/>
      <c r="U115" s="121"/>
      <c r="V115" s="121"/>
      <c r="W115" s="121"/>
      <c r="X115" s="123"/>
      <c r="Y115" s="110"/>
      <c r="Z115" s="110"/>
      <c r="AA115" s="110"/>
      <c r="AB115" s="108"/>
      <c r="AC115" s="108"/>
      <c r="AD115" s="110"/>
      <c r="AE115" s="110"/>
      <c r="AF115" s="110"/>
      <c r="AG115" s="108"/>
      <c r="AH115" s="108"/>
      <c r="AI115" s="109"/>
    </row>
    <row r="116" spans="2:35" s="22" customFormat="1" ht="15.7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00000038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1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/>
    <row r="118" spans="2:35" s="22" customFormat="1" ht="15.75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11" t="s">
        <v>299</v>
      </c>
      <c r="C119" s="124"/>
      <c r="D119" s="113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5"/>
      <c r="T119" s="120" t="s">
        <v>38</v>
      </c>
      <c r="U119" s="120"/>
      <c r="V119" s="120" t="s">
        <v>39</v>
      </c>
      <c r="W119" s="120" t="s">
        <v>8</v>
      </c>
      <c r="X119" s="122"/>
      <c r="Y119" s="110" t="s">
        <v>19</v>
      </c>
      <c r="Z119" s="110"/>
      <c r="AA119" s="110"/>
      <c r="AB119" s="108"/>
      <c r="AC119" s="108"/>
      <c r="AD119" s="110" t="s">
        <v>20</v>
      </c>
      <c r="AE119" s="110"/>
      <c r="AF119" s="110"/>
      <c r="AG119" s="108"/>
      <c r="AH119" s="108"/>
      <c r="AI119" s="109"/>
    </row>
    <row r="120" spans="2:35" s="22" customFormat="1" ht="15" hidden="1" customHeight="1">
      <c r="B120" s="112"/>
      <c r="C120" s="124"/>
      <c r="D120" s="116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8"/>
      <c r="T120" s="121"/>
      <c r="U120" s="121"/>
      <c r="V120" s="121"/>
      <c r="W120" s="121"/>
      <c r="X120" s="123"/>
      <c r="Y120" s="110"/>
      <c r="Z120" s="110"/>
      <c r="AA120" s="110"/>
      <c r="AB120" s="108"/>
      <c r="AC120" s="108"/>
      <c r="AD120" s="110"/>
      <c r="AE120" s="110"/>
      <c r="AF120" s="110"/>
      <c r="AG120" s="108"/>
      <c r="AH120" s="108"/>
      <c r="AI120" s="109"/>
    </row>
    <row r="121" spans="2:35" s="22" customFormat="1" ht="15.7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00000038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1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/>
    <row r="123" spans="2:35" s="22" customFormat="1" ht="15.75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11" t="s">
        <v>300</v>
      </c>
      <c r="C124" s="124"/>
      <c r="D124" s="113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5"/>
      <c r="T124" s="120" t="s">
        <v>38</v>
      </c>
      <c r="U124" s="120"/>
      <c r="V124" s="120" t="s">
        <v>39</v>
      </c>
      <c r="W124" s="120" t="s">
        <v>8</v>
      </c>
      <c r="X124" s="122"/>
      <c r="Y124" s="110" t="s">
        <v>19</v>
      </c>
      <c r="Z124" s="110"/>
      <c r="AA124" s="110"/>
      <c r="AB124" s="108"/>
      <c r="AC124" s="108"/>
      <c r="AD124" s="110" t="s">
        <v>20</v>
      </c>
      <c r="AE124" s="110"/>
      <c r="AF124" s="110"/>
      <c r="AG124" s="108"/>
      <c r="AH124" s="108"/>
      <c r="AI124" s="109"/>
    </row>
    <row r="125" spans="2:35" s="22" customFormat="1" ht="15" hidden="1" customHeight="1">
      <c r="B125" s="112"/>
      <c r="C125" s="124"/>
      <c r="D125" s="116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8"/>
      <c r="T125" s="121"/>
      <c r="U125" s="121"/>
      <c r="V125" s="121"/>
      <c r="W125" s="121"/>
      <c r="X125" s="123"/>
      <c r="Y125" s="110"/>
      <c r="Z125" s="110"/>
      <c r="AA125" s="110"/>
      <c r="AB125" s="108"/>
      <c r="AC125" s="108"/>
      <c r="AD125" s="110"/>
      <c r="AE125" s="110"/>
      <c r="AF125" s="110"/>
      <c r="AG125" s="108"/>
      <c r="AH125" s="108"/>
      <c r="AI125" s="109"/>
    </row>
    <row r="126" spans="2:35" s="22" customFormat="1" ht="15.7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00000038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1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/>
    <row r="128" spans="2:35" s="22" customFormat="1" ht="15.75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11" t="s">
        <v>301</v>
      </c>
      <c r="C129" s="124"/>
      <c r="D129" s="113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5"/>
      <c r="T129" s="120" t="s">
        <v>38</v>
      </c>
      <c r="U129" s="120"/>
      <c r="V129" s="120" t="s">
        <v>39</v>
      </c>
      <c r="W129" s="120" t="s">
        <v>8</v>
      </c>
      <c r="X129" s="122"/>
      <c r="Y129" s="110" t="s">
        <v>19</v>
      </c>
      <c r="Z129" s="110"/>
      <c r="AA129" s="110"/>
      <c r="AB129" s="108"/>
      <c r="AC129" s="108"/>
      <c r="AD129" s="110" t="s">
        <v>20</v>
      </c>
      <c r="AE129" s="110"/>
      <c r="AF129" s="110"/>
      <c r="AG129" s="108"/>
      <c r="AH129" s="108"/>
      <c r="AI129" s="109"/>
    </row>
    <row r="130" spans="2:35" s="22" customFormat="1" ht="15" hidden="1" customHeight="1">
      <c r="B130" s="112"/>
      <c r="C130" s="124"/>
      <c r="D130" s="116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8"/>
      <c r="T130" s="121"/>
      <c r="U130" s="121"/>
      <c r="V130" s="121"/>
      <c r="W130" s="121"/>
      <c r="X130" s="123"/>
      <c r="Y130" s="110"/>
      <c r="Z130" s="110"/>
      <c r="AA130" s="110"/>
      <c r="AB130" s="108"/>
      <c r="AC130" s="108"/>
      <c r="AD130" s="110"/>
      <c r="AE130" s="110"/>
      <c r="AF130" s="110"/>
      <c r="AG130" s="108"/>
      <c r="AH130" s="108"/>
      <c r="AI130" s="109"/>
    </row>
    <row r="131" spans="2:35" s="22" customFormat="1" ht="15.7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00000038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1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/>
    <row r="133" spans="2:35" s="22" customFormat="1" ht="15.75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11" t="s">
        <v>302</v>
      </c>
      <c r="C134" s="124"/>
      <c r="D134" s="113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5"/>
      <c r="T134" s="120" t="s">
        <v>38</v>
      </c>
      <c r="U134" s="120"/>
      <c r="V134" s="120" t="s">
        <v>39</v>
      </c>
      <c r="W134" s="120" t="s">
        <v>8</v>
      </c>
      <c r="X134" s="122"/>
      <c r="Y134" s="110" t="s">
        <v>19</v>
      </c>
      <c r="Z134" s="110"/>
      <c r="AA134" s="110"/>
      <c r="AB134" s="108"/>
      <c r="AC134" s="108"/>
      <c r="AD134" s="110" t="s">
        <v>20</v>
      </c>
      <c r="AE134" s="110"/>
      <c r="AF134" s="110"/>
      <c r="AG134" s="108"/>
      <c r="AH134" s="108"/>
      <c r="AI134" s="109"/>
    </row>
    <row r="135" spans="2:35" s="22" customFormat="1" ht="15" hidden="1" customHeight="1">
      <c r="B135" s="112"/>
      <c r="C135" s="124"/>
      <c r="D135" s="116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8"/>
      <c r="T135" s="121"/>
      <c r="U135" s="121"/>
      <c r="V135" s="121"/>
      <c r="W135" s="121"/>
      <c r="X135" s="123"/>
      <c r="Y135" s="110"/>
      <c r="Z135" s="110"/>
      <c r="AA135" s="110"/>
      <c r="AB135" s="108"/>
      <c r="AC135" s="108"/>
      <c r="AD135" s="110"/>
      <c r="AE135" s="110"/>
      <c r="AF135" s="110"/>
      <c r="AG135" s="108"/>
      <c r="AH135" s="108"/>
      <c r="AI135" s="109"/>
    </row>
    <row r="136" spans="2:35" s="22" customFormat="1" ht="15.7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00000038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1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/>
    <row r="138" spans="2:35" s="22" customFormat="1" ht="15.75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11" t="s">
        <v>303</v>
      </c>
      <c r="C139" s="124"/>
      <c r="D139" s="113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5"/>
      <c r="R139" s="119" t="s">
        <v>17</v>
      </c>
      <c r="S139" s="113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33"/>
    </row>
    <row r="140" spans="2:35" s="22" customFormat="1" ht="15" hidden="1" customHeight="1">
      <c r="B140" s="112"/>
      <c r="C140" s="124"/>
      <c r="D140" s="116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8"/>
      <c r="R140" s="119"/>
      <c r="S140" s="116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34"/>
    </row>
    <row r="141" spans="2:35" s="22" customFormat="1" ht="15.7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/>
    <row r="143" spans="2:35" s="22" customFormat="1" ht="15.75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11" t="s">
        <v>304</v>
      </c>
      <c r="C144" s="124"/>
      <c r="D144" s="127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9"/>
      <c r="AD144" s="110" t="s">
        <v>20</v>
      </c>
      <c r="AE144" s="110"/>
      <c r="AF144" s="110"/>
      <c r="AG144" s="108"/>
      <c r="AH144" s="108"/>
      <c r="AI144" s="109"/>
    </row>
    <row r="145" spans="2:35" s="22" customFormat="1" ht="15" hidden="1" customHeight="1">
      <c r="B145" s="112"/>
      <c r="C145" s="124"/>
      <c r="D145" s="130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2"/>
      <c r="AD145" s="110"/>
      <c r="AE145" s="110"/>
      <c r="AF145" s="110"/>
      <c r="AG145" s="108"/>
      <c r="AH145" s="108"/>
      <c r="AI145" s="109"/>
    </row>
    <row r="146" spans="2:35" s="22" customFormat="1" ht="15.7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00000038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1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/>
    <row r="148" spans="2:35" s="22" customFormat="1" ht="15.75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11" t="s">
        <v>305</v>
      </c>
      <c r="C149" s="124"/>
      <c r="D149" s="127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9"/>
      <c r="AD149" s="110" t="s">
        <v>20</v>
      </c>
      <c r="AE149" s="110"/>
      <c r="AF149" s="110"/>
      <c r="AG149" s="108"/>
      <c r="AH149" s="108"/>
      <c r="AI149" s="109"/>
    </row>
    <row r="150" spans="2:35" s="22" customFormat="1" ht="15" hidden="1" customHeight="1">
      <c r="B150" s="112"/>
      <c r="C150" s="124"/>
      <c r="D150" s="130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2"/>
      <c r="AD150" s="110"/>
      <c r="AE150" s="110"/>
      <c r="AF150" s="110"/>
      <c r="AG150" s="108"/>
      <c r="AH150" s="108"/>
      <c r="AI150" s="109"/>
    </row>
    <row r="151" spans="2:35" s="22" customFormat="1" ht="15.7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00000038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1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/>
    <row r="153" spans="2:35" s="22" customFormat="1" ht="15.75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11" t="s">
        <v>306</v>
      </c>
      <c r="C154" s="124"/>
      <c r="D154" s="127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9"/>
      <c r="AD154" s="110" t="s">
        <v>20</v>
      </c>
      <c r="AE154" s="110"/>
      <c r="AF154" s="110"/>
      <c r="AG154" s="108"/>
      <c r="AH154" s="108"/>
      <c r="AI154" s="109"/>
    </row>
    <row r="155" spans="2:35" s="22" customFormat="1" ht="15" hidden="1" customHeight="1">
      <c r="B155" s="112"/>
      <c r="C155" s="124"/>
      <c r="D155" s="130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2"/>
      <c r="AD155" s="110"/>
      <c r="AE155" s="110"/>
      <c r="AF155" s="110"/>
      <c r="AG155" s="108"/>
      <c r="AH155" s="108"/>
      <c r="AI155" s="109"/>
    </row>
    <row r="156" spans="2:35" s="22" customFormat="1" ht="15.7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00000038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1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/>
    <row r="158" spans="2:35" s="22" customFormat="1" ht="15.75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11" t="s">
        <v>307</v>
      </c>
      <c r="C159" s="124"/>
      <c r="D159" s="127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9"/>
      <c r="AD159" s="110" t="s">
        <v>20</v>
      </c>
      <c r="AE159" s="110"/>
      <c r="AF159" s="110"/>
      <c r="AG159" s="108"/>
      <c r="AH159" s="108"/>
      <c r="AI159" s="109"/>
    </row>
    <row r="160" spans="2:35" s="22" customFormat="1" ht="15" hidden="1" customHeight="1">
      <c r="B160" s="112"/>
      <c r="C160" s="124"/>
      <c r="D160" s="130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2"/>
      <c r="AD160" s="110"/>
      <c r="AE160" s="110"/>
      <c r="AF160" s="110"/>
      <c r="AG160" s="108"/>
      <c r="AH160" s="108"/>
      <c r="AI160" s="109"/>
    </row>
    <row r="161" spans="2:35" s="22" customFormat="1" ht="15.7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00000038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1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/>
    <row r="163" spans="2:35" s="22" customFormat="1" ht="15.75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11" t="s">
        <v>308</v>
      </c>
      <c r="C164" s="124"/>
      <c r="D164" s="127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9"/>
      <c r="AD164" s="110" t="s">
        <v>20</v>
      </c>
      <c r="AE164" s="110"/>
      <c r="AF164" s="110"/>
      <c r="AG164" s="108"/>
      <c r="AH164" s="108"/>
      <c r="AI164" s="109"/>
    </row>
    <row r="165" spans="2:35" s="22" customFormat="1" ht="15" hidden="1" customHeight="1">
      <c r="B165" s="112"/>
      <c r="C165" s="124"/>
      <c r="D165" s="130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2"/>
      <c r="AD165" s="110"/>
      <c r="AE165" s="110"/>
      <c r="AF165" s="110"/>
      <c r="AG165" s="108"/>
      <c r="AH165" s="108"/>
      <c r="AI165" s="109"/>
    </row>
    <row r="166" spans="2:35" s="22" customFormat="1" ht="15.7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00000038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1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/>
    <row r="168" spans="2:35" s="22" customFormat="1" ht="15.75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11" t="s">
        <v>309</v>
      </c>
      <c r="C169" s="124"/>
      <c r="D169" s="127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9"/>
      <c r="AD169" s="110" t="s">
        <v>20</v>
      </c>
      <c r="AE169" s="110"/>
      <c r="AF169" s="110"/>
      <c r="AG169" s="108"/>
      <c r="AH169" s="108"/>
      <c r="AI169" s="109"/>
    </row>
    <row r="170" spans="2:35" s="22" customFormat="1" ht="15" hidden="1" customHeight="1">
      <c r="B170" s="112"/>
      <c r="C170" s="124"/>
      <c r="D170" s="130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2"/>
      <c r="AD170" s="110"/>
      <c r="AE170" s="110"/>
      <c r="AF170" s="110"/>
      <c r="AG170" s="108"/>
      <c r="AH170" s="108"/>
      <c r="AI170" s="109"/>
    </row>
    <row r="171" spans="2:35" s="22" customFormat="1" ht="15.7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00000038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1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/>
    <row r="173" spans="2:35" s="22" customFormat="1" ht="15.75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11" t="s">
        <v>310</v>
      </c>
      <c r="C174" s="124"/>
      <c r="D174" s="127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9"/>
      <c r="AD174" s="110" t="s">
        <v>20</v>
      </c>
      <c r="AE174" s="110"/>
      <c r="AF174" s="110"/>
      <c r="AG174" s="108"/>
      <c r="AH174" s="108"/>
      <c r="AI174" s="109"/>
    </row>
    <row r="175" spans="2:35" s="22" customFormat="1" ht="15" hidden="1" customHeight="1">
      <c r="B175" s="112"/>
      <c r="C175" s="124"/>
      <c r="D175" s="130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2"/>
      <c r="AD175" s="110"/>
      <c r="AE175" s="110"/>
      <c r="AF175" s="110"/>
      <c r="AG175" s="108"/>
      <c r="AH175" s="108"/>
      <c r="AI175" s="109"/>
    </row>
    <row r="176" spans="2:35" s="22" customFormat="1" ht="15.7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00000038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1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/>
    <row r="178" spans="2:35" s="22" customFormat="1" ht="15.75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11" t="s">
        <v>311</v>
      </c>
      <c r="C179" s="124"/>
      <c r="D179" s="127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9"/>
      <c r="AD179" s="110" t="s">
        <v>20</v>
      </c>
      <c r="AE179" s="110"/>
      <c r="AF179" s="110"/>
      <c r="AG179" s="108"/>
      <c r="AH179" s="108"/>
      <c r="AI179" s="109"/>
    </row>
    <row r="180" spans="2:35" s="22" customFormat="1" ht="15" hidden="1" customHeight="1">
      <c r="B180" s="112"/>
      <c r="C180" s="124"/>
      <c r="D180" s="130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2"/>
      <c r="AD180" s="110"/>
      <c r="AE180" s="110"/>
      <c r="AF180" s="110"/>
      <c r="AG180" s="108"/>
      <c r="AH180" s="108"/>
      <c r="AI180" s="109"/>
    </row>
    <row r="181" spans="2:35" s="22" customFormat="1" ht="15.7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00000038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1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/>
    <row r="183" spans="2:35" s="22" customFormat="1" ht="15.75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11" t="s">
        <v>312</v>
      </c>
      <c r="C184" s="124"/>
      <c r="D184" s="113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5"/>
      <c r="R184" s="119" t="s">
        <v>17</v>
      </c>
      <c r="S184" s="110" t="s">
        <v>18</v>
      </c>
      <c r="T184" s="113"/>
      <c r="U184" s="114"/>
      <c r="V184" s="114"/>
      <c r="W184" s="114"/>
      <c r="X184" s="115"/>
      <c r="Y184" s="110" t="s">
        <v>19</v>
      </c>
      <c r="Z184" s="110"/>
      <c r="AA184" s="110"/>
      <c r="AB184" s="108"/>
      <c r="AC184" s="108"/>
      <c r="AD184" s="110" t="s">
        <v>20</v>
      </c>
      <c r="AE184" s="110"/>
      <c r="AF184" s="110"/>
      <c r="AG184" s="108"/>
      <c r="AH184" s="108"/>
      <c r="AI184" s="109"/>
    </row>
    <row r="185" spans="2:35" s="22" customFormat="1" ht="15" hidden="1" customHeight="1">
      <c r="B185" s="112"/>
      <c r="C185" s="124"/>
      <c r="D185" s="116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8"/>
      <c r="R185" s="119"/>
      <c r="S185" s="110"/>
      <c r="T185" s="116"/>
      <c r="U185" s="117"/>
      <c r="V185" s="117"/>
      <c r="W185" s="117"/>
      <c r="X185" s="118"/>
      <c r="Y185" s="110"/>
      <c r="Z185" s="110"/>
      <c r="AA185" s="110"/>
      <c r="AB185" s="108"/>
      <c r="AC185" s="108"/>
      <c r="AD185" s="110"/>
      <c r="AE185" s="110"/>
      <c r="AF185" s="110"/>
      <c r="AG185" s="108"/>
      <c r="AH185" s="108"/>
      <c r="AI185" s="109"/>
    </row>
    <row r="186" spans="2:35" s="22" customFormat="1" ht="15.7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00000038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1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/>
    <row r="188" spans="2:35" s="22" customFormat="1" ht="15.75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11" t="s">
        <v>313</v>
      </c>
      <c r="C189" s="124"/>
      <c r="D189" s="113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5"/>
      <c r="R189" s="119" t="s">
        <v>17</v>
      </c>
      <c r="S189" s="110" t="s">
        <v>18</v>
      </c>
      <c r="T189" s="113"/>
      <c r="U189" s="114"/>
      <c r="V189" s="114"/>
      <c r="W189" s="114"/>
      <c r="X189" s="115"/>
      <c r="Y189" s="110" t="s">
        <v>19</v>
      </c>
      <c r="Z189" s="110"/>
      <c r="AA189" s="110"/>
      <c r="AB189" s="108"/>
      <c r="AC189" s="108"/>
      <c r="AD189" s="110" t="s">
        <v>20</v>
      </c>
      <c r="AE189" s="110"/>
      <c r="AF189" s="110"/>
      <c r="AG189" s="108"/>
      <c r="AH189" s="108"/>
      <c r="AI189" s="109"/>
    </row>
    <row r="190" spans="2:35" s="22" customFormat="1" ht="15" hidden="1" customHeight="1">
      <c r="B190" s="112"/>
      <c r="C190" s="124"/>
      <c r="D190" s="116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8"/>
      <c r="R190" s="119"/>
      <c r="S190" s="110"/>
      <c r="T190" s="116"/>
      <c r="U190" s="117"/>
      <c r="V190" s="117"/>
      <c r="W190" s="117"/>
      <c r="X190" s="118"/>
      <c r="Y190" s="110"/>
      <c r="Z190" s="110"/>
      <c r="AA190" s="110"/>
      <c r="AB190" s="108"/>
      <c r="AC190" s="108"/>
      <c r="AD190" s="110"/>
      <c r="AE190" s="110"/>
      <c r="AF190" s="110"/>
      <c r="AG190" s="108"/>
      <c r="AH190" s="108"/>
      <c r="AI190" s="109"/>
    </row>
    <row r="191" spans="2:35" s="22" customFormat="1" ht="15.7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00000038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1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/>
    <row r="193" spans="2:35" s="22" customFormat="1" ht="15.75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11" t="s">
        <v>314</v>
      </c>
      <c r="C194" s="124"/>
      <c r="D194" s="113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5"/>
      <c r="R194" s="119" t="s">
        <v>17</v>
      </c>
      <c r="S194" s="110" t="s">
        <v>18</v>
      </c>
      <c r="T194" s="113"/>
      <c r="U194" s="114"/>
      <c r="V194" s="114"/>
      <c r="W194" s="114"/>
      <c r="X194" s="115"/>
      <c r="Y194" s="110" t="s">
        <v>19</v>
      </c>
      <c r="Z194" s="110"/>
      <c r="AA194" s="110"/>
      <c r="AB194" s="108"/>
      <c r="AC194" s="108"/>
      <c r="AD194" s="110" t="s">
        <v>20</v>
      </c>
      <c r="AE194" s="110"/>
      <c r="AF194" s="110"/>
      <c r="AG194" s="108"/>
      <c r="AH194" s="108"/>
      <c r="AI194" s="109"/>
    </row>
    <row r="195" spans="2:35" s="22" customFormat="1" ht="15" hidden="1" customHeight="1">
      <c r="B195" s="112"/>
      <c r="C195" s="124"/>
      <c r="D195" s="116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8"/>
      <c r="R195" s="119"/>
      <c r="S195" s="110"/>
      <c r="T195" s="116"/>
      <c r="U195" s="117"/>
      <c r="V195" s="117"/>
      <c r="W195" s="117"/>
      <c r="X195" s="118"/>
      <c r="Y195" s="110"/>
      <c r="Z195" s="110"/>
      <c r="AA195" s="110"/>
      <c r="AB195" s="108"/>
      <c r="AC195" s="108"/>
      <c r="AD195" s="110"/>
      <c r="AE195" s="110"/>
      <c r="AF195" s="110"/>
      <c r="AG195" s="108"/>
      <c r="AH195" s="108"/>
      <c r="AI195" s="109"/>
    </row>
    <row r="196" spans="2:35" s="22" customFormat="1" ht="15.7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00000038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1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/>
    <row r="198" spans="2:35" s="22" customFormat="1" ht="15.75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11" t="s">
        <v>315</v>
      </c>
      <c r="C199" s="124"/>
      <c r="D199" s="113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5"/>
      <c r="R199" s="119" t="s">
        <v>17</v>
      </c>
      <c r="S199" s="110" t="s">
        <v>18</v>
      </c>
      <c r="T199" s="113"/>
      <c r="U199" s="114"/>
      <c r="V199" s="114"/>
      <c r="W199" s="114"/>
      <c r="X199" s="115"/>
      <c r="Y199" s="110" t="s">
        <v>19</v>
      </c>
      <c r="Z199" s="110"/>
      <c r="AA199" s="110"/>
      <c r="AB199" s="108"/>
      <c r="AC199" s="108"/>
      <c r="AD199" s="110" t="s">
        <v>20</v>
      </c>
      <c r="AE199" s="110"/>
      <c r="AF199" s="110"/>
      <c r="AG199" s="108"/>
      <c r="AH199" s="108"/>
      <c r="AI199" s="109"/>
    </row>
    <row r="200" spans="2:35" s="22" customFormat="1" ht="15" hidden="1" customHeight="1">
      <c r="B200" s="112"/>
      <c r="C200" s="124"/>
      <c r="D200" s="116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8"/>
      <c r="R200" s="119"/>
      <c r="S200" s="110"/>
      <c r="T200" s="116"/>
      <c r="U200" s="117"/>
      <c r="V200" s="117"/>
      <c r="W200" s="117"/>
      <c r="X200" s="118"/>
      <c r="Y200" s="110"/>
      <c r="Z200" s="110"/>
      <c r="AA200" s="110"/>
      <c r="AB200" s="108"/>
      <c r="AC200" s="108"/>
      <c r="AD200" s="110"/>
      <c r="AE200" s="110"/>
      <c r="AF200" s="110"/>
      <c r="AG200" s="108"/>
      <c r="AH200" s="108"/>
      <c r="AI200" s="109"/>
    </row>
    <row r="201" spans="2:35" s="22" customFormat="1" ht="15.7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00000038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1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/>
    <row r="203" spans="2:35" s="22" customFormat="1" ht="15.75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11" t="s">
        <v>316</v>
      </c>
      <c r="C204" s="124"/>
      <c r="D204" s="113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5"/>
      <c r="R204" s="119" t="s">
        <v>17</v>
      </c>
      <c r="S204" s="110" t="s">
        <v>18</v>
      </c>
      <c r="T204" s="113"/>
      <c r="U204" s="114"/>
      <c r="V204" s="114"/>
      <c r="W204" s="114"/>
      <c r="X204" s="115"/>
      <c r="Y204" s="110" t="s">
        <v>19</v>
      </c>
      <c r="Z204" s="110"/>
      <c r="AA204" s="110"/>
      <c r="AB204" s="108"/>
      <c r="AC204" s="108"/>
      <c r="AD204" s="110" t="s">
        <v>20</v>
      </c>
      <c r="AE204" s="110"/>
      <c r="AF204" s="110"/>
      <c r="AG204" s="108"/>
      <c r="AH204" s="108"/>
      <c r="AI204" s="109"/>
    </row>
    <row r="205" spans="2:35" s="22" customFormat="1" ht="15" hidden="1" customHeight="1">
      <c r="B205" s="112"/>
      <c r="C205" s="124"/>
      <c r="D205" s="116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8"/>
      <c r="R205" s="119"/>
      <c r="S205" s="110"/>
      <c r="T205" s="116"/>
      <c r="U205" s="117"/>
      <c r="V205" s="117"/>
      <c r="W205" s="117"/>
      <c r="X205" s="118"/>
      <c r="Y205" s="110"/>
      <c r="Z205" s="110"/>
      <c r="AA205" s="110"/>
      <c r="AB205" s="108"/>
      <c r="AC205" s="108"/>
      <c r="AD205" s="110"/>
      <c r="AE205" s="110"/>
      <c r="AF205" s="110"/>
      <c r="AG205" s="108"/>
      <c r="AH205" s="108"/>
      <c r="AI205" s="109"/>
    </row>
    <row r="206" spans="2:35" s="22" customFormat="1" ht="15.7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00000038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1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/>
    <row r="208" spans="2:35" s="22" customFormat="1" ht="15.75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11" t="s">
        <v>317</v>
      </c>
      <c r="C209" s="124"/>
      <c r="D209" s="113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5"/>
      <c r="R209" s="119" t="s">
        <v>17</v>
      </c>
      <c r="S209" s="110" t="s">
        <v>18</v>
      </c>
      <c r="T209" s="113"/>
      <c r="U209" s="114"/>
      <c r="V209" s="114"/>
      <c r="W209" s="114"/>
      <c r="X209" s="115"/>
      <c r="Y209" s="110" t="s">
        <v>19</v>
      </c>
      <c r="Z209" s="110"/>
      <c r="AA209" s="110"/>
      <c r="AB209" s="108"/>
      <c r="AC209" s="108"/>
      <c r="AD209" s="110" t="s">
        <v>20</v>
      </c>
      <c r="AE209" s="110"/>
      <c r="AF209" s="110"/>
      <c r="AG209" s="108"/>
      <c r="AH209" s="108"/>
      <c r="AI209" s="109"/>
    </row>
    <row r="210" spans="2:35" s="22" customFormat="1" ht="15" hidden="1" customHeight="1">
      <c r="B210" s="112"/>
      <c r="C210" s="124"/>
      <c r="D210" s="116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8"/>
      <c r="R210" s="119"/>
      <c r="S210" s="110"/>
      <c r="T210" s="116"/>
      <c r="U210" s="117"/>
      <c r="V210" s="117"/>
      <c r="W210" s="117"/>
      <c r="X210" s="118"/>
      <c r="Y210" s="110"/>
      <c r="Z210" s="110"/>
      <c r="AA210" s="110"/>
      <c r="AB210" s="108"/>
      <c r="AC210" s="108"/>
      <c r="AD210" s="110"/>
      <c r="AE210" s="110"/>
      <c r="AF210" s="110"/>
      <c r="AG210" s="108"/>
      <c r="AH210" s="108"/>
      <c r="AI210" s="109"/>
    </row>
    <row r="211" spans="2:35" s="22" customFormat="1" ht="15.7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00000038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1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/>
    <row r="213" spans="2:35" s="22" customFormat="1" ht="15.75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11" t="s">
        <v>318</v>
      </c>
      <c r="C214" s="124"/>
      <c r="D214" s="113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5"/>
      <c r="R214" s="119" t="s">
        <v>17</v>
      </c>
      <c r="S214" s="110" t="s">
        <v>18</v>
      </c>
      <c r="T214" s="113"/>
      <c r="U214" s="114"/>
      <c r="V214" s="114"/>
      <c r="W214" s="114"/>
      <c r="X214" s="115"/>
      <c r="Y214" s="110" t="s">
        <v>19</v>
      </c>
      <c r="Z214" s="110"/>
      <c r="AA214" s="110"/>
      <c r="AB214" s="108"/>
      <c r="AC214" s="108"/>
      <c r="AD214" s="110" t="s">
        <v>20</v>
      </c>
      <c r="AE214" s="110"/>
      <c r="AF214" s="110"/>
      <c r="AG214" s="108"/>
      <c r="AH214" s="108"/>
      <c r="AI214" s="109"/>
    </row>
    <row r="215" spans="2:35" s="22" customFormat="1" ht="15" hidden="1" customHeight="1">
      <c r="B215" s="112"/>
      <c r="C215" s="124"/>
      <c r="D215" s="116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8"/>
      <c r="R215" s="119"/>
      <c r="S215" s="110"/>
      <c r="T215" s="116"/>
      <c r="U215" s="117"/>
      <c r="V215" s="117"/>
      <c r="W215" s="117"/>
      <c r="X215" s="118"/>
      <c r="Y215" s="110"/>
      <c r="Z215" s="110"/>
      <c r="AA215" s="110"/>
      <c r="AB215" s="108"/>
      <c r="AC215" s="108"/>
      <c r="AD215" s="110"/>
      <c r="AE215" s="110"/>
      <c r="AF215" s="110"/>
      <c r="AG215" s="108"/>
      <c r="AH215" s="108"/>
      <c r="AI215" s="109"/>
    </row>
    <row r="216" spans="2:35" s="22" customFormat="1" ht="15.7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00000038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1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/>
    <row r="218" spans="2:35" s="22" customFormat="1" ht="15.75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11" t="s">
        <v>319</v>
      </c>
      <c r="C219" s="124"/>
      <c r="D219" s="113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5"/>
      <c r="R219" s="119" t="s">
        <v>17</v>
      </c>
      <c r="S219" s="110" t="s">
        <v>18</v>
      </c>
      <c r="T219" s="113"/>
      <c r="U219" s="114"/>
      <c r="V219" s="114"/>
      <c r="W219" s="114"/>
      <c r="X219" s="115"/>
      <c r="Y219" s="110" t="s">
        <v>19</v>
      </c>
      <c r="Z219" s="110"/>
      <c r="AA219" s="110"/>
      <c r="AB219" s="108"/>
      <c r="AC219" s="108"/>
      <c r="AD219" s="110" t="s">
        <v>20</v>
      </c>
      <c r="AE219" s="110"/>
      <c r="AF219" s="110"/>
      <c r="AG219" s="108"/>
      <c r="AH219" s="108"/>
      <c r="AI219" s="109"/>
    </row>
    <row r="220" spans="2:35" s="22" customFormat="1" ht="15" hidden="1" customHeight="1">
      <c r="B220" s="112"/>
      <c r="C220" s="124"/>
      <c r="D220" s="116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8"/>
      <c r="R220" s="119"/>
      <c r="S220" s="110"/>
      <c r="T220" s="116"/>
      <c r="U220" s="117"/>
      <c r="V220" s="117"/>
      <c r="W220" s="117"/>
      <c r="X220" s="118"/>
      <c r="Y220" s="110"/>
      <c r="Z220" s="110"/>
      <c r="AA220" s="110"/>
      <c r="AB220" s="108"/>
      <c r="AC220" s="108"/>
      <c r="AD220" s="110"/>
      <c r="AE220" s="110"/>
      <c r="AF220" s="110"/>
      <c r="AG220" s="108"/>
      <c r="AH220" s="108"/>
      <c r="AI220" s="109"/>
    </row>
    <row r="221" spans="2:35" s="22" customFormat="1" ht="15.7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00000038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1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/>
    <row r="223" spans="2:35" s="22" customFormat="1" ht="15.75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11" t="s">
        <v>321</v>
      </c>
      <c r="C224" s="124"/>
      <c r="D224" s="120" t="s">
        <v>70</v>
      </c>
      <c r="E224" s="120"/>
      <c r="F224" s="120"/>
      <c r="G224" s="120"/>
      <c r="H224" s="120"/>
      <c r="I224" s="122"/>
      <c r="J224" s="120" t="s">
        <v>71</v>
      </c>
      <c r="K224" s="120"/>
      <c r="L224" s="120"/>
      <c r="M224" s="120" t="s">
        <v>72</v>
      </c>
      <c r="N224" s="120"/>
      <c r="O224" s="120"/>
      <c r="P224" s="120" t="s">
        <v>73</v>
      </c>
      <c r="Q224" s="120"/>
      <c r="R224" s="120"/>
      <c r="S224" s="110" t="s">
        <v>74</v>
      </c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0" t="s">
        <v>75</v>
      </c>
      <c r="AE224" s="120"/>
      <c r="AF224" s="120"/>
      <c r="AG224" s="120"/>
      <c r="AH224" s="120" t="s">
        <v>76</v>
      </c>
      <c r="AI224" s="139"/>
    </row>
    <row r="225" spans="2:35" s="22" customFormat="1" ht="15" hidden="1" customHeight="1">
      <c r="B225" s="112"/>
      <c r="C225" s="124"/>
      <c r="D225" s="121"/>
      <c r="E225" s="121"/>
      <c r="F225" s="121"/>
      <c r="G225" s="121"/>
      <c r="H225" s="121"/>
      <c r="I225" s="123"/>
      <c r="J225" s="121"/>
      <c r="K225" s="121"/>
      <c r="L225" s="121"/>
      <c r="M225" s="121"/>
      <c r="N225" s="121"/>
      <c r="O225" s="121"/>
      <c r="P225" s="121"/>
      <c r="Q225" s="121"/>
      <c r="R225" s="121"/>
      <c r="S225" s="110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1"/>
      <c r="AE225" s="121"/>
      <c r="AF225" s="121"/>
      <c r="AG225" s="121"/>
      <c r="AH225" s="121"/>
      <c r="AI225" s="140"/>
    </row>
    <row r="226" spans="2:35" s="22" customFormat="1" ht="15.7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/>
    <row r="228" spans="2:35" s="22" customFormat="1" ht="15.75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35" t="s">
        <v>322</v>
      </c>
      <c r="C229" s="124"/>
      <c r="D229" s="122"/>
      <c r="E229" s="122"/>
      <c r="F229" s="122"/>
      <c r="G229" s="122"/>
      <c r="H229" s="122"/>
      <c r="I229" s="120" t="s">
        <v>78</v>
      </c>
      <c r="J229" s="120"/>
      <c r="K229" s="137" t="s">
        <v>79</v>
      </c>
      <c r="L229" s="122"/>
      <c r="M229" s="120" t="s">
        <v>80</v>
      </c>
      <c r="N229" s="120"/>
      <c r="O229" s="120"/>
      <c r="P229" s="120"/>
      <c r="Q229" s="120"/>
      <c r="R229" s="120"/>
      <c r="S229" s="120"/>
      <c r="T229" s="122"/>
      <c r="U229" s="122"/>
      <c r="V229" s="122"/>
      <c r="W229" s="122"/>
      <c r="X229" s="122"/>
      <c r="Y229" s="120" t="s">
        <v>81</v>
      </c>
      <c r="Z229" s="120"/>
      <c r="AA229" s="137" t="s">
        <v>82</v>
      </c>
      <c r="AB229" s="122"/>
      <c r="AC229" s="120" t="s">
        <v>83</v>
      </c>
      <c r="AD229" s="120"/>
      <c r="AE229" s="120"/>
      <c r="AF229" s="120"/>
      <c r="AG229" s="120"/>
      <c r="AH229" s="120"/>
      <c r="AI229" s="120"/>
    </row>
    <row r="230" spans="2:35" s="22" customFormat="1" ht="15" hidden="1" customHeight="1">
      <c r="B230" s="136"/>
      <c r="C230" s="124"/>
      <c r="D230" s="123"/>
      <c r="E230" s="123"/>
      <c r="F230" s="123"/>
      <c r="G230" s="123"/>
      <c r="H230" s="123"/>
      <c r="I230" s="121"/>
      <c r="J230" s="121"/>
      <c r="K230" s="138"/>
      <c r="L230" s="123"/>
      <c r="M230" s="121"/>
      <c r="N230" s="121"/>
      <c r="O230" s="121"/>
      <c r="P230" s="121"/>
      <c r="Q230" s="121"/>
      <c r="R230" s="121"/>
      <c r="S230" s="121"/>
      <c r="T230" s="123"/>
      <c r="U230" s="123"/>
      <c r="V230" s="123"/>
      <c r="W230" s="123"/>
      <c r="X230" s="123"/>
      <c r="Y230" s="121"/>
      <c r="Z230" s="121"/>
      <c r="AA230" s="138"/>
      <c r="AB230" s="123"/>
      <c r="AC230" s="121"/>
      <c r="AD230" s="121"/>
      <c r="AE230" s="121"/>
      <c r="AF230" s="121"/>
      <c r="AG230" s="121"/>
      <c r="AH230" s="121"/>
      <c r="AI230" s="121"/>
    </row>
    <row r="231" spans="2:35" s="22" customFormat="1" ht="15.7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/>
    <row r="234" spans="2:35" s="22" customFormat="1" ht="15.75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35" t="s">
        <v>323</v>
      </c>
      <c r="C235" s="124"/>
      <c r="D235" s="122"/>
      <c r="E235" s="122"/>
      <c r="F235" s="122"/>
      <c r="G235" s="122"/>
      <c r="H235" s="122"/>
      <c r="I235" s="120" t="s">
        <v>85</v>
      </c>
      <c r="J235" s="120"/>
      <c r="K235" s="137" t="s">
        <v>86</v>
      </c>
      <c r="L235" s="122"/>
      <c r="M235" s="120" t="s">
        <v>87</v>
      </c>
      <c r="N235" s="120"/>
      <c r="O235" s="120"/>
      <c r="P235" s="120"/>
      <c r="Q235" s="120"/>
      <c r="R235" s="120"/>
      <c r="S235" s="120"/>
      <c r="T235" s="122"/>
      <c r="U235" s="122"/>
      <c r="V235" s="122"/>
      <c r="W235" s="122"/>
      <c r="X235" s="122"/>
      <c r="Y235" s="120" t="s">
        <v>88</v>
      </c>
      <c r="Z235" s="120"/>
      <c r="AA235" s="137" t="s">
        <v>89</v>
      </c>
      <c r="AB235" s="122"/>
      <c r="AC235" s="120" t="s">
        <v>90</v>
      </c>
      <c r="AD235" s="120"/>
      <c r="AE235" s="120"/>
      <c r="AF235" s="120"/>
      <c r="AG235" s="120"/>
      <c r="AH235" s="120"/>
      <c r="AI235" s="120"/>
    </row>
    <row r="236" spans="2:35" s="22" customFormat="1" ht="15" hidden="1" customHeight="1">
      <c r="B236" s="136"/>
      <c r="C236" s="124"/>
      <c r="D236" s="123"/>
      <c r="E236" s="123"/>
      <c r="F236" s="123"/>
      <c r="G236" s="123"/>
      <c r="H236" s="123"/>
      <c r="I236" s="121"/>
      <c r="J236" s="121"/>
      <c r="K236" s="138"/>
      <c r="L236" s="123"/>
      <c r="M236" s="121"/>
      <c r="N236" s="121"/>
      <c r="O236" s="121"/>
      <c r="P236" s="121"/>
      <c r="Q236" s="121"/>
      <c r="R236" s="121"/>
      <c r="S236" s="121"/>
      <c r="T236" s="123"/>
      <c r="U236" s="123"/>
      <c r="V236" s="123"/>
      <c r="W236" s="123"/>
      <c r="X236" s="123"/>
      <c r="Y236" s="121"/>
      <c r="Z236" s="121"/>
      <c r="AA236" s="138"/>
      <c r="AB236" s="123"/>
      <c r="AC236" s="121"/>
      <c r="AD236" s="121"/>
      <c r="AE236" s="121"/>
      <c r="AF236" s="121"/>
      <c r="AG236" s="121"/>
      <c r="AH236" s="121"/>
      <c r="AI236" s="121"/>
    </row>
    <row r="237" spans="2:35" s="22" customFormat="1" ht="15.7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/>
    <row r="240" spans="2:35" s="22" customFormat="1" ht="15.75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35" t="s">
        <v>325</v>
      </c>
      <c r="C241" s="124"/>
      <c r="D241" s="120" t="s">
        <v>93</v>
      </c>
      <c r="E241" s="120" t="s">
        <v>94</v>
      </c>
      <c r="F241" s="120" t="s">
        <v>95</v>
      </c>
      <c r="G241" s="120" t="s">
        <v>97</v>
      </c>
      <c r="H241" s="120" t="s">
        <v>96</v>
      </c>
      <c r="I241" s="120"/>
      <c r="J241" s="120"/>
      <c r="K241" s="120"/>
      <c r="L241" s="120" t="s">
        <v>98</v>
      </c>
      <c r="M241" s="120" t="s">
        <v>99</v>
      </c>
      <c r="N241" s="120"/>
      <c r="O241" s="120"/>
      <c r="P241" s="120"/>
      <c r="Q241" s="120"/>
      <c r="R241" s="120"/>
      <c r="S241" s="120"/>
      <c r="T241" s="122"/>
      <c r="U241" s="122"/>
      <c r="V241" s="122"/>
      <c r="W241" s="122"/>
      <c r="X241" s="120" t="s">
        <v>100</v>
      </c>
      <c r="Y241" s="120"/>
      <c r="Z241" s="120"/>
      <c r="AA241" s="120"/>
      <c r="AB241" s="122"/>
      <c r="AC241" s="120" t="s">
        <v>101</v>
      </c>
      <c r="AD241" s="120"/>
      <c r="AE241" s="120"/>
      <c r="AF241" s="120"/>
      <c r="AG241" s="120"/>
      <c r="AH241" s="120"/>
      <c r="AI241" s="120"/>
    </row>
    <row r="242" spans="2:35" s="22" customFormat="1" ht="15" hidden="1" customHeight="1">
      <c r="B242" s="136"/>
      <c r="C242" s="124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3"/>
      <c r="U242" s="123"/>
      <c r="V242" s="123"/>
      <c r="W242" s="123"/>
      <c r="X242" s="121"/>
      <c r="Y242" s="121"/>
      <c r="Z242" s="121"/>
      <c r="AA242" s="121"/>
      <c r="AB242" s="123"/>
      <c r="AC242" s="121"/>
      <c r="AD242" s="121"/>
      <c r="AE242" s="121"/>
      <c r="AF242" s="121"/>
      <c r="AG242" s="121"/>
      <c r="AH242" s="121"/>
      <c r="AI242" s="121"/>
    </row>
    <row r="243" spans="2:35" s="22" customFormat="1" ht="15.7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/>
    <row r="246" spans="2:35" s="22" customFormat="1" ht="15.75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35" t="s">
        <v>326</v>
      </c>
      <c r="C247" s="124"/>
      <c r="D247" s="113"/>
      <c r="E247" s="114"/>
      <c r="F247" s="114"/>
      <c r="G247" s="115"/>
      <c r="H247" s="120" t="s">
        <v>103</v>
      </c>
      <c r="I247" s="120"/>
      <c r="J247" s="120"/>
      <c r="K247" s="120"/>
      <c r="L247" s="122"/>
      <c r="M247" s="120" t="s">
        <v>104</v>
      </c>
      <c r="N247" s="120"/>
      <c r="O247" s="120"/>
      <c r="P247" s="120"/>
      <c r="Q247" s="120"/>
      <c r="R247" s="120"/>
      <c r="S247" s="120"/>
      <c r="T247" s="122"/>
      <c r="U247" s="122"/>
      <c r="V247" s="122"/>
      <c r="W247" s="122"/>
      <c r="X247" s="120" t="s">
        <v>105</v>
      </c>
      <c r="Y247" s="120"/>
      <c r="Z247" s="120"/>
      <c r="AA247" s="120"/>
      <c r="AB247" s="122"/>
      <c r="AC247" s="120" t="s">
        <v>106</v>
      </c>
      <c r="AD247" s="120"/>
      <c r="AE247" s="120"/>
      <c r="AF247" s="120"/>
      <c r="AG247" s="120"/>
      <c r="AH247" s="120"/>
      <c r="AI247" s="120"/>
    </row>
    <row r="248" spans="2:35" s="22" customFormat="1" ht="15" hidden="1" customHeight="1">
      <c r="B248" s="136"/>
      <c r="C248" s="124"/>
      <c r="D248" s="116"/>
      <c r="E248" s="117"/>
      <c r="F248" s="117"/>
      <c r="G248" s="118"/>
      <c r="H248" s="121"/>
      <c r="I248" s="121"/>
      <c r="J248" s="121"/>
      <c r="K248" s="121"/>
      <c r="L248" s="141"/>
      <c r="M248" s="121"/>
      <c r="N248" s="121"/>
      <c r="O248" s="121"/>
      <c r="P248" s="121"/>
      <c r="Q248" s="121"/>
      <c r="R248" s="121"/>
      <c r="S248" s="121"/>
      <c r="T248" s="123"/>
      <c r="U248" s="123"/>
      <c r="V248" s="123"/>
      <c r="W248" s="123"/>
      <c r="X248" s="121"/>
      <c r="Y248" s="121"/>
      <c r="Z248" s="121"/>
      <c r="AA248" s="121"/>
      <c r="AB248" s="123"/>
      <c r="AC248" s="121"/>
      <c r="AD248" s="121"/>
      <c r="AE248" s="121"/>
      <c r="AF248" s="121"/>
      <c r="AG248" s="121"/>
      <c r="AH248" s="121"/>
      <c r="AI248" s="121"/>
    </row>
    <row r="249" spans="2:35" s="22" customFormat="1" ht="15.7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/>
    <row r="252" spans="2:35" s="22" customFormat="1" ht="15.75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35" t="s">
        <v>327</v>
      </c>
      <c r="C253" s="124"/>
      <c r="D253" s="122"/>
      <c r="E253" s="120" t="s">
        <v>110</v>
      </c>
      <c r="F253" s="120"/>
      <c r="G253" s="120"/>
      <c r="H253" s="120"/>
      <c r="I253" s="120"/>
      <c r="J253" s="120"/>
      <c r="K253" s="120"/>
      <c r="L253" s="122"/>
      <c r="M253" s="120" t="s">
        <v>111</v>
      </c>
      <c r="N253" s="120"/>
      <c r="O253" s="120"/>
      <c r="P253" s="120"/>
      <c r="Q253" s="120"/>
      <c r="R253" s="120"/>
      <c r="S253" s="120"/>
      <c r="T253" s="122"/>
      <c r="U253" s="120" t="s">
        <v>112</v>
      </c>
      <c r="V253" s="120"/>
      <c r="W253" s="120"/>
      <c r="X253" s="120"/>
      <c r="Y253" s="120"/>
      <c r="Z253" s="120"/>
      <c r="AA253" s="120"/>
      <c r="AB253" s="122"/>
      <c r="AC253" s="120" t="s">
        <v>113</v>
      </c>
      <c r="AD253" s="120"/>
      <c r="AE253" s="120"/>
      <c r="AF253" s="120"/>
      <c r="AG253" s="120"/>
      <c r="AH253" s="120"/>
      <c r="AI253" s="120"/>
    </row>
    <row r="254" spans="2:35" s="22" customFormat="1" ht="15" hidden="1" customHeight="1">
      <c r="B254" s="136"/>
      <c r="C254" s="124"/>
      <c r="D254" s="123"/>
      <c r="E254" s="121"/>
      <c r="F254" s="121"/>
      <c r="G254" s="121"/>
      <c r="H254" s="121"/>
      <c r="I254" s="121"/>
      <c r="J254" s="121"/>
      <c r="K254" s="121"/>
      <c r="L254" s="141"/>
      <c r="M254" s="121"/>
      <c r="N254" s="121"/>
      <c r="O254" s="121"/>
      <c r="P254" s="121"/>
      <c r="Q254" s="121"/>
      <c r="R254" s="121"/>
      <c r="S254" s="121"/>
      <c r="T254" s="123"/>
      <c r="U254" s="121"/>
      <c r="V254" s="121"/>
      <c r="W254" s="121"/>
      <c r="X254" s="121"/>
      <c r="Y254" s="121"/>
      <c r="Z254" s="121"/>
      <c r="AA254" s="121"/>
      <c r="AB254" s="123"/>
      <c r="AC254" s="121"/>
      <c r="AD254" s="121"/>
      <c r="AE254" s="121"/>
      <c r="AF254" s="121"/>
      <c r="AG254" s="121"/>
      <c r="AH254" s="121"/>
      <c r="AI254" s="121"/>
    </row>
    <row r="255" spans="2:35" s="22" customFormat="1" ht="15.7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/>
    <row r="258" spans="2:36" s="22" customFormat="1" ht="15.75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35" t="s">
        <v>328</v>
      </c>
      <c r="C259" s="124"/>
      <c r="D259" s="122"/>
      <c r="E259" s="120" t="s">
        <v>116</v>
      </c>
      <c r="F259" s="120"/>
      <c r="G259" s="120"/>
      <c r="H259" s="120"/>
      <c r="I259" s="120"/>
      <c r="J259" s="120"/>
      <c r="K259" s="120"/>
      <c r="L259" s="122"/>
      <c r="M259" s="120" t="s">
        <v>117</v>
      </c>
      <c r="N259" s="120"/>
      <c r="O259" s="120"/>
      <c r="P259" s="120"/>
      <c r="Q259" s="120"/>
      <c r="R259" s="120"/>
      <c r="S259" s="120"/>
      <c r="T259" s="122"/>
      <c r="U259" s="120" t="s">
        <v>118</v>
      </c>
      <c r="V259" s="120"/>
      <c r="W259" s="120"/>
      <c r="X259" s="120"/>
      <c r="Y259" s="120"/>
      <c r="Z259" s="120"/>
      <c r="AA259" s="120"/>
      <c r="AB259" s="122"/>
      <c r="AC259" s="120" t="s">
        <v>119</v>
      </c>
      <c r="AD259" s="120"/>
      <c r="AE259" s="120"/>
      <c r="AF259" s="120"/>
      <c r="AG259" s="120"/>
      <c r="AH259" s="120"/>
      <c r="AI259" s="120"/>
    </row>
    <row r="260" spans="2:36" s="22" customFormat="1" ht="15" hidden="1" customHeight="1">
      <c r="B260" s="136"/>
      <c r="C260" s="124"/>
      <c r="D260" s="123"/>
      <c r="E260" s="121"/>
      <c r="F260" s="121"/>
      <c r="G260" s="121"/>
      <c r="H260" s="121"/>
      <c r="I260" s="121"/>
      <c r="J260" s="121"/>
      <c r="K260" s="121"/>
      <c r="L260" s="141"/>
      <c r="M260" s="121"/>
      <c r="N260" s="121"/>
      <c r="O260" s="121"/>
      <c r="P260" s="121"/>
      <c r="Q260" s="121"/>
      <c r="R260" s="121"/>
      <c r="S260" s="121"/>
      <c r="T260" s="123"/>
      <c r="U260" s="121"/>
      <c r="V260" s="121"/>
      <c r="W260" s="121"/>
      <c r="X260" s="121"/>
      <c r="Y260" s="121"/>
      <c r="Z260" s="121"/>
      <c r="AA260" s="121"/>
      <c r="AB260" s="123"/>
      <c r="AC260" s="121"/>
      <c r="AD260" s="121"/>
      <c r="AE260" s="121"/>
      <c r="AF260" s="121"/>
      <c r="AG260" s="121"/>
      <c r="AH260" s="121"/>
      <c r="AI260" s="121"/>
    </row>
    <row r="261" spans="2:36" s="22" customFormat="1" ht="15.7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.7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/>
    <row r="264" spans="2:36" s="22" customFormat="1" ht="15.75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11" t="s">
        <v>329</v>
      </c>
      <c r="C265" s="124"/>
      <c r="D265" s="122"/>
      <c r="E265" s="142" t="s">
        <v>122</v>
      </c>
      <c r="F265" s="143"/>
      <c r="G265" s="143"/>
      <c r="H265" s="122"/>
      <c r="I265" s="142" t="s">
        <v>123</v>
      </c>
      <c r="J265" s="143"/>
      <c r="K265" s="143"/>
      <c r="L265" s="122"/>
      <c r="M265" s="142" t="s">
        <v>124</v>
      </c>
      <c r="N265" s="143"/>
      <c r="O265" s="143"/>
      <c r="P265" s="122"/>
      <c r="Q265" s="142" t="s">
        <v>125</v>
      </c>
      <c r="R265" s="143"/>
      <c r="S265" s="143"/>
      <c r="T265" s="122"/>
      <c r="U265" s="142" t="s">
        <v>126</v>
      </c>
      <c r="V265" s="143"/>
      <c r="W265" s="143"/>
      <c r="X265" s="122"/>
      <c r="Y265" s="142" t="s">
        <v>127</v>
      </c>
      <c r="Z265" s="143"/>
      <c r="AA265" s="143"/>
      <c r="AB265" s="122"/>
      <c r="AC265" s="142" t="s">
        <v>128</v>
      </c>
      <c r="AD265" s="143"/>
      <c r="AE265" s="143"/>
      <c r="AF265" s="122"/>
      <c r="AG265" s="142" t="s">
        <v>129</v>
      </c>
      <c r="AH265" s="143"/>
      <c r="AI265" s="144"/>
      <c r="AJ265" s="21"/>
    </row>
    <row r="266" spans="2:36" s="22" customFormat="1" ht="15" hidden="1" customHeight="1">
      <c r="B266" s="112"/>
      <c r="C266" s="124"/>
      <c r="D266" s="123"/>
      <c r="E266" s="145"/>
      <c r="F266" s="146"/>
      <c r="G266" s="146"/>
      <c r="H266" s="123"/>
      <c r="I266" s="145"/>
      <c r="J266" s="146"/>
      <c r="K266" s="146"/>
      <c r="L266" s="123"/>
      <c r="M266" s="145"/>
      <c r="N266" s="146"/>
      <c r="O266" s="146"/>
      <c r="P266" s="123"/>
      <c r="Q266" s="145"/>
      <c r="R266" s="146"/>
      <c r="S266" s="146"/>
      <c r="T266" s="123"/>
      <c r="U266" s="145"/>
      <c r="V266" s="146"/>
      <c r="W266" s="146"/>
      <c r="X266" s="123"/>
      <c r="Y266" s="145"/>
      <c r="Z266" s="146"/>
      <c r="AA266" s="146"/>
      <c r="AB266" s="123"/>
      <c r="AC266" s="145"/>
      <c r="AD266" s="146"/>
      <c r="AE266" s="146"/>
      <c r="AF266" s="123"/>
      <c r="AG266" s="145"/>
      <c r="AH266" s="146"/>
      <c r="AI266" s="147"/>
      <c r="AJ266" s="21"/>
    </row>
    <row r="267" spans="2:36" s="22" customFormat="1" ht="15.7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/>
    <row r="270" spans="2:36" s="22" customFormat="1" ht="15.75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11" t="s">
        <v>330</v>
      </c>
      <c r="C271" s="124"/>
      <c r="D271" s="122"/>
      <c r="E271" s="142" t="s">
        <v>138</v>
      </c>
      <c r="F271" s="143"/>
      <c r="G271" s="143"/>
      <c r="H271" s="122"/>
      <c r="I271" s="142" t="s">
        <v>137</v>
      </c>
      <c r="J271" s="143"/>
      <c r="K271" s="143"/>
      <c r="L271" s="122"/>
      <c r="M271" s="142" t="s">
        <v>136</v>
      </c>
      <c r="N271" s="143"/>
      <c r="O271" s="143"/>
      <c r="P271" s="122"/>
      <c r="Q271" s="142" t="s">
        <v>135</v>
      </c>
      <c r="R271" s="143"/>
      <c r="S271" s="143"/>
      <c r="T271" s="122"/>
      <c r="U271" s="142" t="s">
        <v>134</v>
      </c>
      <c r="V271" s="143"/>
      <c r="W271" s="143"/>
      <c r="X271" s="122"/>
      <c r="Y271" s="142" t="s">
        <v>133</v>
      </c>
      <c r="Z271" s="143"/>
      <c r="AA271" s="143"/>
      <c r="AB271" s="122"/>
      <c r="AC271" s="142" t="s">
        <v>132</v>
      </c>
      <c r="AD271" s="143"/>
      <c r="AE271" s="143"/>
      <c r="AF271" s="122"/>
      <c r="AG271" s="142" t="s">
        <v>131</v>
      </c>
      <c r="AH271" s="143"/>
      <c r="AI271" s="144"/>
      <c r="AJ271" s="21"/>
    </row>
    <row r="272" spans="2:36" s="22" customFormat="1" ht="15" hidden="1" customHeight="1">
      <c r="B272" s="112"/>
      <c r="C272" s="124"/>
      <c r="D272" s="123"/>
      <c r="E272" s="145"/>
      <c r="F272" s="146"/>
      <c r="G272" s="146"/>
      <c r="H272" s="123"/>
      <c r="I272" s="145"/>
      <c r="J272" s="146"/>
      <c r="K272" s="146"/>
      <c r="L272" s="123"/>
      <c r="M272" s="145"/>
      <c r="N272" s="146"/>
      <c r="O272" s="146"/>
      <c r="P272" s="123"/>
      <c r="Q272" s="145"/>
      <c r="R272" s="146"/>
      <c r="S272" s="146"/>
      <c r="T272" s="123"/>
      <c r="U272" s="145"/>
      <c r="V272" s="146"/>
      <c r="W272" s="146"/>
      <c r="X272" s="123"/>
      <c r="Y272" s="145"/>
      <c r="Z272" s="146"/>
      <c r="AA272" s="146"/>
      <c r="AB272" s="123"/>
      <c r="AC272" s="145"/>
      <c r="AD272" s="146"/>
      <c r="AE272" s="146"/>
      <c r="AF272" s="123"/>
      <c r="AG272" s="145"/>
      <c r="AH272" s="146"/>
      <c r="AI272" s="147"/>
      <c r="AJ272" s="21"/>
    </row>
    <row r="273" spans="2:36" s="22" customFormat="1" ht="15.7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/>
    <row r="276" spans="2:36" s="22" customFormat="1" ht="15.75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11" t="s">
        <v>331</v>
      </c>
      <c r="C277" s="124"/>
      <c r="D277" s="122"/>
      <c r="E277" s="142" t="s">
        <v>148</v>
      </c>
      <c r="F277" s="143"/>
      <c r="G277" s="143"/>
      <c r="H277" s="122"/>
      <c r="I277" s="142" t="s">
        <v>147</v>
      </c>
      <c r="J277" s="143"/>
      <c r="K277" s="143"/>
      <c r="L277" s="122"/>
      <c r="M277" s="142" t="s">
        <v>146</v>
      </c>
      <c r="N277" s="143"/>
      <c r="O277" s="143"/>
      <c r="P277" s="122"/>
      <c r="Q277" s="142" t="s">
        <v>145</v>
      </c>
      <c r="R277" s="143"/>
      <c r="S277" s="143"/>
      <c r="T277" s="122"/>
      <c r="U277" s="142" t="s">
        <v>144</v>
      </c>
      <c r="V277" s="143"/>
      <c r="W277" s="143"/>
      <c r="X277" s="122"/>
      <c r="Y277" s="142" t="s">
        <v>143</v>
      </c>
      <c r="Z277" s="143"/>
      <c r="AA277" s="143"/>
      <c r="AB277" s="122"/>
      <c r="AC277" s="142" t="s">
        <v>142</v>
      </c>
      <c r="AD277" s="143"/>
      <c r="AE277" s="143"/>
      <c r="AF277" s="122"/>
      <c r="AG277" s="142" t="s">
        <v>141</v>
      </c>
      <c r="AH277" s="143"/>
      <c r="AI277" s="144"/>
      <c r="AJ277" s="21"/>
    </row>
    <row r="278" spans="2:36" s="22" customFormat="1" ht="15" hidden="1" customHeight="1">
      <c r="B278" s="112"/>
      <c r="C278" s="124"/>
      <c r="D278" s="123"/>
      <c r="E278" s="145"/>
      <c r="F278" s="146"/>
      <c r="G278" s="146"/>
      <c r="H278" s="123"/>
      <c r="I278" s="145"/>
      <c r="J278" s="146"/>
      <c r="K278" s="146"/>
      <c r="L278" s="123"/>
      <c r="M278" s="145"/>
      <c r="N278" s="146"/>
      <c r="O278" s="146"/>
      <c r="P278" s="123"/>
      <c r="Q278" s="145"/>
      <c r="R278" s="146"/>
      <c r="S278" s="146"/>
      <c r="T278" s="123"/>
      <c r="U278" s="145"/>
      <c r="V278" s="146"/>
      <c r="W278" s="146"/>
      <c r="X278" s="123"/>
      <c r="Y278" s="145"/>
      <c r="Z278" s="146"/>
      <c r="AA278" s="146"/>
      <c r="AB278" s="123"/>
      <c r="AC278" s="145"/>
      <c r="AD278" s="146"/>
      <c r="AE278" s="146"/>
      <c r="AF278" s="123"/>
      <c r="AG278" s="145"/>
      <c r="AH278" s="146"/>
      <c r="AI278" s="147"/>
      <c r="AJ278" s="21"/>
    </row>
    <row r="279" spans="2:36" s="22" customFormat="1" ht="15.7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/>
    <row r="282" spans="2:36" s="22" customFormat="1" ht="15.75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11" t="s">
        <v>332</v>
      </c>
      <c r="C283" s="148"/>
      <c r="D283" s="122"/>
      <c r="E283" s="142" t="s">
        <v>156</v>
      </c>
      <c r="F283" s="143"/>
      <c r="G283" s="144"/>
      <c r="H283" s="122"/>
      <c r="I283" s="142" t="s">
        <v>155</v>
      </c>
      <c r="J283" s="143"/>
      <c r="K283" s="144"/>
      <c r="L283" s="122"/>
      <c r="M283" s="142" t="s">
        <v>154</v>
      </c>
      <c r="N283" s="143"/>
      <c r="O283" s="144"/>
      <c r="P283" s="122"/>
      <c r="Q283" s="142" t="s">
        <v>153</v>
      </c>
      <c r="R283" s="143"/>
      <c r="S283" s="144"/>
      <c r="T283" s="122"/>
      <c r="U283" s="142" t="s">
        <v>152</v>
      </c>
      <c r="V283" s="143"/>
      <c r="W283" s="144"/>
      <c r="X283" s="122"/>
      <c r="Y283" s="142" t="s">
        <v>151</v>
      </c>
      <c r="Z283" s="143"/>
      <c r="AA283" s="144"/>
      <c r="AB283" s="122"/>
      <c r="AC283" s="142" t="s">
        <v>150</v>
      </c>
      <c r="AD283" s="143"/>
      <c r="AE283" s="144"/>
      <c r="AF283" s="122"/>
      <c r="AG283" s="142" t="s">
        <v>149</v>
      </c>
      <c r="AH283" s="143"/>
      <c r="AI283" s="144"/>
      <c r="AJ283" s="21"/>
    </row>
    <row r="284" spans="2:36" s="22" customFormat="1" ht="15" hidden="1" customHeight="1">
      <c r="B284" s="112"/>
      <c r="C284" s="149"/>
      <c r="D284" s="123"/>
      <c r="E284" s="145"/>
      <c r="F284" s="146"/>
      <c r="G284" s="147"/>
      <c r="H284" s="123"/>
      <c r="I284" s="145"/>
      <c r="J284" s="146"/>
      <c r="K284" s="147"/>
      <c r="L284" s="123"/>
      <c r="M284" s="145"/>
      <c r="N284" s="146"/>
      <c r="O284" s="147"/>
      <c r="P284" s="123"/>
      <c r="Q284" s="145"/>
      <c r="R284" s="146"/>
      <c r="S284" s="147"/>
      <c r="T284" s="123"/>
      <c r="U284" s="145"/>
      <c r="V284" s="146"/>
      <c r="W284" s="147"/>
      <c r="X284" s="123"/>
      <c r="Y284" s="145"/>
      <c r="Z284" s="146"/>
      <c r="AA284" s="147"/>
      <c r="AB284" s="123"/>
      <c r="AC284" s="145"/>
      <c r="AD284" s="146"/>
      <c r="AE284" s="147"/>
      <c r="AF284" s="123"/>
      <c r="AG284" s="145"/>
      <c r="AH284" s="146"/>
      <c r="AI284" s="147"/>
      <c r="AJ284" s="21"/>
    </row>
    <row r="285" spans="2:36" s="22" customFormat="1" ht="15.7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/>
    <row r="288" spans="2:36" s="22" customFormat="1" ht="15.75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11" t="s">
        <v>333</v>
      </c>
      <c r="C289" s="124"/>
      <c r="D289" s="122"/>
      <c r="E289" s="120" t="s">
        <v>162</v>
      </c>
      <c r="F289" s="120"/>
      <c r="G289" s="120"/>
      <c r="H289" s="120" t="s">
        <v>163</v>
      </c>
      <c r="I289" s="120"/>
      <c r="J289" s="120"/>
      <c r="K289" s="120" t="s">
        <v>164</v>
      </c>
      <c r="L289" s="120"/>
      <c r="M289" s="120"/>
      <c r="N289" s="120" t="s">
        <v>165</v>
      </c>
      <c r="O289" s="120"/>
      <c r="P289" s="120"/>
      <c r="Q289" s="120" t="s">
        <v>166</v>
      </c>
      <c r="R289" s="120"/>
      <c r="S289" s="120"/>
      <c r="T289" s="122"/>
      <c r="U289" s="120" t="s">
        <v>167</v>
      </c>
      <c r="V289" s="120"/>
      <c r="W289" s="120"/>
      <c r="X289" s="120" t="s">
        <v>168</v>
      </c>
      <c r="Y289" s="120"/>
      <c r="Z289" s="120"/>
      <c r="AA289" s="120" t="s">
        <v>169</v>
      </c>
      <c r="AB289" s="120"/>
      <c r="AC289" s="120"/>
      <c r="AD289" s="120" t="s">
        <v>170</v>
      </c>
      <c r="AE289" s="120"/>
      <c r="AF289" s="120"/>
      <c r="AG289" s="120" t="s">
        <v>171</v>
      </c>
      <c r="AH289" s="120"/>
      <c r="AI289" s="120"/>
      <c r="AJ289" s="21"/>
    </row>
    <row r="290" spans="2:36" s="22" customFormat="1" ht="15" hidden="1" customHeight="1">
      <c r="B290" s="112"/>
      <c r="C290" s="124"/>
      <c r="D290" s="123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3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21"/>
    </row>
    <row r="291" spans="2:36" s="22" customFormat="1" ht="15.7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/>
    <row r="294" spans="2:36" s="22" customFormat="1" ht="15.75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11" t="s">
        <v>334</v>
      </c>
      <c r="C295" s="124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0" t="s">
        <v>174</v>
      </c>
      <c r="Y295" s="120" t="s">
        <v>175</v>
      </c>
      <c r="Z295" s="120" t="s">
        <v>176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21"/>
    </row>
    <row r="296" spans="2:36" s="22" customFormat="1" ht="15" hidden="1" customHeight="1">
      <c r="B296" s="112"/>
      <c r="C296" s="124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21"/>
    </row>
    <row r="297" spans="2:36" s="22" customFormat="1" ht="15.7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/>
    <row r="300" spans="2:36" s="22" customFormat="1" ht="15.75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11" t="s">
        <v>335</v>
      </c>
      <c r="C301" s="124"/>
      <c r="D301" s="122"/>
      <c r="E301" s="120" t="s">
        <v>179</v>
      </c>
      <c r="F301" s="120"/>
      <c r="G301" s="120"/>
      <c r="H301" s="122"/>
      <c r="I301" s="120" t="s">
        <v>180</v>
      </c>
      <c r="J301" s="120"/>
      <c r="K301" s="120"/>
      <c r="L301" s="122"/>
      <c r="M301" s="122"/>
      <c r="N301" s="122"/>
      <c r="O301" s="122"/>
      <c r="P301" s="122"/>
      <c r="Q301" s="120" t="s">
        <v>181</v>
      </c>
      <c r="R301" s="120"/>
      <c r="S301" s="120"/>
      <c r="T301" s="120" t="s">
        <v>182</v>
      </c>
      <c r="U301" s="120"/>
      <c r="V301" s="120"/>
      <c r="W301" s="120"/>
      <c r="X301" s="120" t="s">
        <v>183</v>
      </c>
      <c r="Y301" s="120"/>
      <c r="Z301" s="120"/>
      <c r="AA301" s="120"/>
      <c r="AB301" s="120" t="s">
        <v>184</v>
      </c>
      <c r="AC301" s="120" t="s">
        <v>185</v>
      </c>
      <c r="AD301" s="120" t="s">
        <v>186</v>
      </c>
      <c r="AE301" s="120"/>
      <c r="AF301" s="120"/>
      <c r="AG301" s="120" t="s">
        <v>187</v>
      </c>
      <c r="AH301" s="120"/>
      <c r="AI301" s="120"/>
      <c r="AJ301" s="21"/>
    </row>
    <row r="302" spans="2:36" s="22" customFormat="1" ht="15" hidden="1" customHeight="1">
      <c r="B302" s="112"/>
      <c r="C302" s="124"/>
      <c r="D302" s="123"/>
      <c r="E302" s="121"/>
      <c r="F302" s="121"/>
      <c r="G302" s="121"/>
      <c r="H302" s="123"/>
      <c r="I302" s="121"/>
      <c r="J302" s="121"/>
      <c r="K302" s="121"/>
      <c r="L302" s="123"/>
      <c r="M302" s="123"/>
      <c r="N302" s="123"/>
      <c r="O302" s="123"/>
      <c r="P302" s="123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21"/>
    </row>
    <row r="303" spans="2:36" s="22" customFormat="1" ht="15.7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.75" hidden="1" thickBot="1"/>
    <row r="305" spans="2:36" s="22" customFormat="1" ht="15.75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11" t="s">
        <v>337</v>
      </c>
      <c r="C306" s="124"/>
      <c r="D306" s="122"/>
      <c r="E306" s="122"/>
      <c r="F306" s="120" t="s">
        <v>189</v>
      </c>
      <c r="G306" s="120"/>
      <c r="H306" s="120"/>
      <c r="I306" s="120" t="s">
        <v>190</v>
      </c>
      <c r="J306" s="120"/>
      <c r="K306" s="120"/>
      <c r="L306" s="120" t="s">
        <v>191</v>
      </c>
      <c r="M306" s="120"/>
      <c r="N306" s="120"/>
      <c r="O306" s="120"/>
      <c r="P306" s="120" t="s">
        <v>192</v>
      </c>
      <c r="Q306" s="120"/>
      <c r="R306" s="120"/>
      <c r="S306" s="120"/>
      <c r="T306" s="122"/>
      <c r="U306" s="120" t="s">
        <v>193</v>
      </c>
      <c r="V306" s="120"/>
      <c r="W306" s="120"/>
      <c r="X306" s="122"/>
      <c r="Y306" s="122"/>
      <c r="Z306" s="122"/>
      <c r="AA306" s="120" t="s">
        <v>194</v>
      </c>
      <c r="AB306" s="120"/>
      <c r="AC306" s="120"/>
      <c r="AD306" s="120"/>
      <c r="AE306" s="120"/>
      <c r="AF306" s="122"/>
      <c r="AG306" s="122"/>
      <c r="AH306" s="122"/>
      <c r="AI306" s="122"/>
      <c r="AJ306" s="21"/>
    </row>
    <row r="307" spans="2:36" s="22" customFormat="1" ht="15" hidden="1" customHeight="1">
      <c r="B307" s="112"/>
      <c r="C307" s="124"/>
      <c r="D307" s="123"/>
      <c r="E307" s="123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3"/>
      <c r="U307" s="121"/>
      <c r="V307" s="121"/>
      <c r="W307" s="121"/>
      <c r="X307" s="123"/>
      <c r="Y307" s="123"/>
      <c r="Z307" s="123"/>
      <c r="AA307" s="121"/>
      <c r="AB307" s="121"/>
      <c r="AC307" s="121"/>
      <c r="AD307" s="121"/>
      <c r="AE307" s="121"/>
      <c r="AF307" s="123"/>
      <c r="AG307" s="123"/>
      <c r="AH307" s="123"/>
      <c r="AI307" s="123"/>
      <c r="AJ307" s="21"/>
    </row>
    <row r="308" spans="2:36" s="22" customFormat="1" ht="15.7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24444040</v>
      </c>
      <c r="D308" s="25">
        <v>0</v>
      </c>
      <c r="E308" s="25">
        <v>0</v>
      </c>
      <c r="F308" s="29">
        <f>MOD(ROUNDDOWN((ROUNDUP(8.5/C24,0)-1)/4,0),2)</f>
        <v>1</v>
      </c>
      <c r="G308" s="29">
        <f>MOD(ROUNDDOWN((ROUNDUP(8.5/C24,0)-1)/2,0),2)</f>
        <v>0</v>
      </c>
      <c r="H308" s="29">
        <f>MOD(ROUNDUP(8.5/C24,0)-1,2)</f>
        <v>0</v>
      </c>
      <c r="I308" s="29">
        <f>MOD(ROUNDDOWN((ROUNDUP(8.5/C24,0)-1)/4,0),2)</f>
        <v>1</v>
      </c>
      <c r="J308" s="29">
        <f>MOD(ROUNDDOWN((ROUNDUP(8.5/C24,0)-1)/2,0),2)</f>
        <v>0</v>
      </c>
      <c r="K308" s="29">
        <f>MOD(ROUNDUP(8.5/C24,0)-1,2)</f>
        <v>0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/>
    <row r="310" spans="2:36" s="22" customFormat="1" ht="15.75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11" t="s">
        <v>338</v>
      </c>
      <c r="C311" s="124"/>
      <c r="D311" s="110" t="s">
        <v>10</v>
      </c>
      <c r="E311" s="110"/>
      <c r="F311" s="110"/>
      <c r="G311" s="110"/>
      <c r="H311" s="110"/>
      <c r="I311" s="110"/>
      <c r="J311" s="110"/>
      <c r="K311" s="110"/>
      <c r="L311" s="110" t="s">
        <v>11</v>
      </c>
      <c r="M311" s="110"/>
      <c r="N311" s="110"/>
      <c r="O311" s="110"/>
      <c r="P311" s="110"/>
      <c r="Q311" s="110"/>
      <c r="R311" s="110"/>
      <c r="S311" s="110"/>
      <c r="T311" s="110" t="s">
        <v>12</v>
      </c>
      <c r="U311" s="110"/>
      <c r="V311" s="110"/>
      <c r="W311" s="110" t="s">
        <v>13</v>
      </c>
      <c r="X311" s="110"/>
      <c r="Y311" s="110"/>
      <c r="Z311" s="110"/>
      <c r="AA311" s="110" t="s">
        <v>14</v>
      </c>
      <c r="AB311" s="110"/>
      <c r="AC311" s="110"/>
      <c r="AD311" s="110"/>
      <c r="AE311" s="110"/>
      <c r="AF311" s="110" t="s">
        <v>15</v>
      </c>
      <c r="AG311" s="110"/>
      <c r="AH311" s="110"/>
      <c r="AI311" s="150"/>
      <c r="AJ311" s="21"/>
    </row>
    <row r="312" spans="2:36" s="22" customFormat="1" ht="15" hidden="1" customHeight="1">
      <c r="B312" s="112"/>
      <c r="C312" s="124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50"/>
      <c r="AJ312" s="21"/>
    </row>
    <row r="313" spans="2:36" s="22" customFormat="1" ht="15.7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B8BE7954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1</v>
      </c>
      <c r="E313" s="29">
        <f>IF(C6=1,MOD(ROUNDDOWN((ROUNDUP(110/C24,0)-1)/64,0),2),IF(C6=2,MOD(ROUNDDOWN((ROUNDUP(160/C24,0)-1)/64,0),2),IF(C6=4,MOD(ROUNDDOWN((ROUNDUP(260/C24,0)-1)/64,0),2),MOD(ROUNDDOWN((ROUNDUP(350/C24,0)-1)/64,0),2))))</f>
        <v>0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1</v>
      </c>
      <c r="H313" s="29">
        <f>IF(C6=1,MOD(ROUNDDOWN((ROUNDUP(110/C24,0)-1)/8,0),2),IF(C6=2,MOD(ROUNDDOWN((ROUNDUP(160/C24,0)-1)/8,0),2),IF(C6=4,MOD(ROUNDDOWN((ROUNDUP(260/C24,0)-1)/8,0),2),MOD(ROUNDDOWN((ROUNDUP(350/C24,0)-1)/8,0),2))))</f>
        <v>1</v>
      </c>
      <c r="I313" s="29">
        <f>IF(C6=1,MOD(ROUNDDOWN((ROUNDUP(110/C24,0)-1)/4,0),2),IF(C6=2,MOD(ROUNDDOWN((ROUNDUP(160/C24,0)-1)/4,0),2),IF(C6=4,MOD(ROUNDDOWN((ROUNDUP(260/C24,0)-1)/4,0),2),MOD(ROUNDDOWN((ROUNDUP(350/C24,0)-1)/4,0),2))))</f>
        <v>0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0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1</v>
      </c>
      <c r="M313" s="29">
        <f>IF(C6=1,MOD(ROUNDDOWN((ROUNDUP(120/C24,0)-1)/64,0),2),IF(C6=2,MOD(ROUNDDOWN((ROUNDUP(170/C24,0)-1)/64,0),2),IF(C6=4,MOD(ROUNDDOWN((ROUNDUP(270/C24,0)-1)/64,0),2),MOD(ROUNDDOWN((ROUNDUP(360/C24,0)-1)/64,0),2))))</f>
        <v>0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1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1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0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1</v>
      </c>
      <c r="AH313" s="29">
        <f>MOD(ROUNDDOWN((ROUNDUP(C14/C24,0)-3)/2,0),2)</f>
        <v>0</v>
      </c>
      <c r="AI313" s="41">
        <f>MOD((ROUNDUP(C14/C24,0)-3),2)</f>
        <v>0</v>
      </c>
    </row>
    <row r="314" spans="2:36" ht="15.75" hidden="1" thickBot="1"/>
    <row r="315" spans="2:36" s="22" customFormat="1" ht="15.75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11" t="s">
        <v>339</v>
      </c>
      <c r="C316" s="124"/>
      <c r="D316" s="151" t="s">
        <v>196</v>
      </c>
      <c r="E316" s="151"/>
      <c r="F316" s="151"/>
      <c r="G316" s="151" t="s">
        <v>197</v>
      </c>
      <c r="H316" s="151"/>
      <c r="I316" s="151"/>
      <c r="J316" s="151" t="s">
        <v>198</v>
      </c>
      <c r="K316" s="151"/>
      <c r="L316" s="151"/>
      <c r="M316" s="151"/>
      <c r="N316" s="151"/>
      <c r="O316" s="151" t="s">
        <v>199</v>
      </c>
      <c r="P316" s="151"/>
      <c r="Q316" s="151"/>
      <c r="R316" s="151"/>
      <c r="S316" s="151"/>
      <c r="T316" s="151" t="s">
        <v>200</v>
      </c>
      <c r="U316" s="122"/>
      <c r="V316" s="122"/>
      <c r="W316" s="122"/>
      <c r="X316" s="151" t="s">
        <v>201</v>
      </c>
      <c r="Y316" s="151"/>
      <c r="Z316" s="151"/>
      <c r="AA316" s="151" t="s">
        <v>202</v>
      </c>
      <c r="AB316" s="151"/>
      <c r="AC316" s="151"/>
      <c r="AD316" s="151"/>
      <c r="AE316" s="122"/>
      <c r="AF316" s="122"/>
      <c r="AG316" s="151" t="s">
        <v>203</v>
      </c>
      <c r="AH316" s="151"/>
      <c r="AI316" s="152"/>
      <c r="AJ316" s="21"/>
    </row>
    <row r="317" spans="2:36" s="22" customFormat="1" ht="15" hidden="1" customHeight="1">
      <c r="B317" s="112"/>
      <c r="C317" s="124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23"/>
      <c r="V317" s="123"/>
      <c r="W317" s="123"/>
      <c r="X317" s="153"/>
      <c r="Y317" s="153"/>
      <c r="Z317" s="153"/>
      <c r="AA317" s="153"/>
      <c r="AB317" s="153"/>
      <c r="AC317" s="153"/>
      <c r="AD317" s="153"/>
      <c r="AE317" s="123"/>
      <c r="AF317" s="123"/>
      <c r="AG317" s="153"/>
      <c r="AH317" s="153"/>
      <c r="AI317" s="154"/>
      <c r="AJ317" s="21"/>
    </row>
    <row r="318" spans="2:36" s="22" customFormat="1" ht="15.7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DB328F64</v>
      </c>
      <c r="D318" s="29">
        <f>MOD(ROUNDDOWN((ROUNDUP(C14/C24,0)-1)/4,0),2)</f>
        <v>1</v>
      </c>
      <c r="E318" s="29">
        <f>MOD(ROUNDDOWN((ROUNDUP(C14/C24,0)-1)/2,0),2)</f>
        <v>1</v>
      </c>
      <c r="F318" s="29">
        <f>MOD((ROUNDUP(C14/C24,0)-1),2)</f>
        <v>0</v>
      </c>
      <c r="G318" s="29">
        <f>MOD(ROUNDDOWN((ROUNDUP(C14/C24,0)-1)/4,0),2)</f>
        <v>1</v>
      </c>
      <c r="H318" s="29">
        <f>MOD(ROUNDDOWN((ROUNDUP(C14/C24,0)-1)/2,0),2)</f>
        <v>1</v>
      </c>
      <c r="I318" s="29">
        <f>MOD((ROUNDUP(C14/C24,0)-1),2)</f>
        <v>0</v>
      </c>
      <c r="J318" s="29">
        <f>MOD(ROUNDDOWN((ROUNDUP(C15/C24,0)-1)/16,0),2)</f>
        <v>1</v>
      </c>
      <c r="K318" s="29">
        <f>MOD(ROUNDDOWN((ROUNDUP(C15/C24,0)-1)/8,0),2)</f>
        <v>1</v>
      </c>
      <c r="L318" s="29">
        <f>MOD(ROUNDDOWN((ROUNDUP(C15/C24,0)-1)/4,0),2)</f>
        <v>0</v>
      </c>
      <c r="M318" s="29">
        <f>MOD(ROUNDDOWN((ROUNDUP(C15/C24,0)-1)/2,0),2)</f>
        <v>0</v>
      </c>
      <c r="N318" s="29">
        <f>MOD((ROUNDUP(C15/C24,0)-1),2)</f>
        <v>1</v>
      </c>
      <c r="O318" s="29">
        <f>MOD(ROUNDDOWN((ROUNDUP(C16/C24,0)-1)/16,0),2)</f>
        <v>1</v>
      </c>
      <c r="P318" s="29">
        <f>MOD(ROUNDDOWN((ROUNDUP(C16/C24,0)-1)/8,0),2)</f>
        <v>0</v>
      </c>
      <c r="Q318" s="29">
        <f>MOD(ROUNDDOWN((ROUNDUP(C16/C24,0)-1)/4,0),2)</f>
        <v>0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.75" hidden="1" thickBot="1"/>
    <row r="320" spans="2:36" s="22" customFormat="1" ht="15.75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11" t="s">
        <v>343</v>
      </c>
      <c r="C321" s="124"/>
      <c r="D321" s="122"/>
      <c r="E321" s="122"/>
      <c r="F321" s="122"/>
      <c r="G321" s="122"/>
      <c r="H321" s="122"/>
      <c r="I321" s="122"/>
      <c r="J321" s="122"/>
      <c r="K321" s="151" t="s">
        <v>205</v>
      </c>
      <c r="L321" s="151"/>
      <c r="M321" s="151"/>
      <c r="N321" s="151"/>
      <c r="O321" s="151"/>
      <c r="P321" s="151"/>
      <c r="Q321" s="151"/>
      <c r="R321" s="151"/>
      <c r="S321" s="151"/>
      <c r="T321" s="122"/>
      <c r="U321" s="122"/>
      <c r="V321" s="122"/>
      <c r="W321" s="122"/>
      <c r="X321" s="122"/>
      <c r="Y321" s="122"/>
      <c r="Z321" s="122"/>
      <c r="AA321" s="151" t="s">
        <v>206</v>
      </c>
      <c r="AB321" s="151"/>
      <c r="AC321" s="151"/>
      <c r="AD321" s="151" t="s">
        <v>207</v>
      </c>
      <c r="AE321" s="151"/>
      <c r="AF321" s="151"/>
      <c r="AG321" s="151" t="s">
        <v>208</v>
      </c>
      <c r="AH321" s="151"/>
      <c r="AI321" s="152"/>
      <c r="AJ321" s="21"/>
    </row>
    <row r="322" spans="2:36" s="22" customFormat="1" ht="15" hidden="1" customHeight="1">
      <c r="B322" s="112"/>
      <c r="C322" s="124"/>
      <c r="D322" s="123"/>
      <c r="E322" s="123"/>
      <c r="F322" s="123"/>
      <c r="G322" s="123"/>
      <c r="H322" s="123"/>
      <c r="I322" s="123"/>
      <c r="J322" s="123"/>
      <c r="K322" s="153"/>
      <c r="L322" s="153"/>
      <c r="M322" s="153"/>
      <c r="N322" s="153"/>
      <c r="O322" s="153"/>
      <c r="P322" s="153"/>
      <c r="Q322" s="153"/>
      <c r="R322" s="153"/>
      <c r="S322" s="153"/>
      <c r="T322" s="123"/>
      <c r="U322" s="123"/>
      <c r="V322" s="123"/>
      <c r="W322" s="123"/>
      <c r="X322" s="123"/>
      <c r="Y322" s="123"/>
      <c r="Z322" s="123"/>
      <c r="AA322" s="153"/>
      <c r="AB322" s="153"/>
      <c r="AC322" s="153"/>
      <c r="AD322" s="153"/>
      <c r="AE322" s="153"/>
      <c r="AF322" s="153"/>
      <c r="AG322" s="153"/>
      <c r="AH322" s="153"/>
      <c r="AI322" s="154"/>
      <c r="AJ322" s="21"/>
    </row>
    <row r="323" spans="2:36" s="22" customFormat="1" ht="15.7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/>
    <row r="325" spans="2:36" s="22" customFormat="1" ht="15.75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11" t="s">
        <v>344</v>
      </c>
      <c r="C326" s="124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0" t="s">
        <v>210</v>
      </c>
      <c r="P326" s="120" t="s">
        <v>211</v>
      </c>
      <c r="Q326" s="120" t="s">
        <v>212</v>
      </c>
      <c r="R326" s="157" t="s">
        <v>213</v>
      </c>
      <c r="S326" s="157"/>
      <c r="T326" s="122"/>
      <c r="U326" s="122"/>
      <c r="V326" s="122"/>
      <c r="W326" s="120" t="s">
        <v>214</v>
      </c>
      <c r="X326" s="120" t="s">
        <v>215</v>
      </c>
      <c r="Y326" s="120" t="s">
        <v>216</v>
      </c>
      <c r="Z326" s="120"/>
      <c r="AA326" s="120" t="s">
        <v>217</v>
      </c>
      <c r="AB326" s="120"/>
      <c r="AC326" s="120"/>
      <c r="AD326" s="120" t="s">
        <v>218</v>
      </c>
      <c r="AE326" s="120" t="s">
        <v>219</v>
      </c>
      <c r="AF326" s="120"/>
      <c r="AG326" s="120" t="s">
        <v>220</v>
      </c>
      <c r="AH326" s="120" t="s">
        <v>221</v>
      </c>
      <c r="AI326" s="155"/>
      <c r="AJ326" s="21"/>
    </row>
    <row r="327" spans="2:36" s="22" customFormat="1" ht="15" hidden="1" customHeight="1">
      <c r="B327" s="112"/>
      <c r="C327" s="124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1"/>
      <c r="P327" s="121"/>
      <c r="Q327" s="121"/>
      <c r="R327" s="158"/>
      <c r="S327" s="158"/>
      <c r="T327" s="123"/>
      <c r="U327" s="123"/>
      <c r="V327" s="123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56"/>
      <c r="AJ327" s="21"/>
    </row>
    <row r="328" spans="2:36" s="22" customFormat="1" ht="15.7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/>
    <row r="330" spans="2:36" s="22" customFormat="1" ht="15.75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11" t="s">
        <v>347</v>
      </c>
      <c r="C331" s="124"/>
      <c r="D331" s="120" t="s">
        <v>225</v>
      </c>
      <c r="E331" s="120"/>
      <c r="F331" s="120"/>
      <c r="G331" s="120"/>
      <c r="H331" s="120"/>
      <c r="I331" s="120"/>
      <c r="J331" s="120"/>
      <c r="K331" s="120"/>
      <c r="L331" s="120" t="s">
        <v>226</v>
      </c>
      <c r="M331" s="120"/>
      <c r="N331" s="120"/>
      <c r="O331" s="120"/>
      <c r="P331" s="120"/>
      <c r="Q331" s="120"/>
      <c r="R331" s="120"/>
      <c r="S331" s="120"/>
      <c r="T331" s="120" t="s">
        <v>227</v>
      </c>
      <c r="U331" s="122"/>
      <c r="V331" s="122"/>
      <c r="W331" s="122"/>
      <c r="X331" s="122"/>
      <c r="Y331" s="122"/>
      <c r="Z331" s="120" t="s">
        <v>228</v>
      </c>
      <c r="AA331" s="122"/>
      <c r="AB331" s="122"/>
      <c r="AC331" s="120" t="s">
        <v>229</v>
      </c>
      <c r="AD331" s="120"/>
      <c r="AE331" s="120"/>
      <c r="AF331" s="120" t="s">
        <v>230</v>
      </c>
      <c r="AG331" s="120" t="s">
        <v>231</v>
      </c>
      <c r="AH331" s="120"/>
      <c r="AI331" s="139"/>
      <c r="AJ331" s="21"/>
    </row>
    <row r="332" spans="2:36" s="22" customFormat="1" ht="15" hidden="1" customHeight="1">
      <c r="B332" s="112"/>
      <c r="C332" s="124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3"/>
      <c r="V332" s="123"/>
      <c r="W332" s="123"/>
      <c r="X332" s="123"/>
      <c r="Y332" s="123"/>
      <c r="Z332" s="121"/>
      <c r="AA332" s="123"/>
      <c r="AB332" s="123"/>
      <c r="AC332" s="121"/>
      <c r="AD332" s="121"/>
      <c r="AE332" s="121"/>
      <c r="AF332" s="121"/>
      <c r="AG332" s="121"/>
      <c r="AH332" s="121"/>
      <c r="AI332" s="140"/>
      <c r="AJ332" s="21"/>
    </row>
    <row r="333" spans="2:36" s="22" customFormat="1" ht="15.7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/>
    <row r="335" spans="2:36" s="22" customFormat="1" ht="15.75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11" t="s">
        <v>350</v>
      </c>
      <c r="C336" s="124"/>
      <c r="D336" s="122"/>
      <c r="E336" s="122"/>
      <c r="F336" s="122"/>
      <c r="G336" s="120" t="s">
        <v>237</v>
      </c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2"/>
      <c r="U336" s="120" t="s">
        <v>232</v>
      </c>
      <c r="V336" s="120"/>
      <c r="W336" s="120"/>
      <c r="X336" s="120" t="s">
        <v>233</v>
      </c>
      <c r="Y336" s="120"/>
      <c r="Z336" s="120"/>
      <c r="AA336" s="120" t="s">
        <v>234</v>
      </c>
      <c r="AB336" s="120"/>
      <c r="AC336" s="120"/>
      <c r="AD336" s="120" t="s">
        <v>235</v>
      </c>
      <c r="AE336" s="120"/>
      <c r="AF336" s="120"/>
      <c r="AG336" s="120" t="s">
        <v>236</v>
      </c>
      <c r="AH336" s="120"/>
      <c r="AI336" s="120"/>
      <c r="AJ336" s="21"/>
    </row>
    <row r="337" spans="2:36" s="22" customFormat="1" ht="15" hidden="1" customHeight="1">
      <c r="B337" s="112"/>
      <c r="C337" s="124"/>
      <c r="D337" s="123"/>
      <c r="E337" s="123"/>
      <c r="F337" s="123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3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21"/>
    </row>
    <row r="338" spans="2:36" s="22" customFormat="1" ht="15.7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/>
    <row r="340" spans="2:36" s="22" customFormat="1" ht="15.75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11" t="s">
        <v>348</v>
      </c>
      <c r="C341" s="124"/>
      <c r="D341" s="122"/>
      <c r="E341" s="122"/>
      <c r="F341" s="122"/>
      <c r="G341" s="122"/>
      <c r="H341" s="122"/>
      <c r="I341" s="122"/>
      <c r="J341" s="122"/>
      <c r="K341" s="122"/>
      <c r="L341" s="120" t="s">
        <v>241</v>
      </c>
      <c r="M341" s="120"/>
      <c r="N341" s="120"/>
      <c r="O341" s="120"/>
      <c r="P341" s="120"/>
      <c r="Q341" s="120"/>
      <c r="R341" s="120"/>
      <c r="S341" s="120"/>
      <c r="T341" s="122"/>
      <c r="U341" s="122"/>
      <c r="V341" s="120" t="s">
        <v>239</v>
      </c>
      <c r="W341" s="120"/>
      <c r="X341" s="120"/>
      <c r="Y341" s="120"/>
      <c r="Z341" s="120"/>
      <c r="AA341" s="120"/>
      <c r="AB341" s="122"/>
      <c r="AC341" s="122"/>
      <c r="AD341" s="120" t="s">
        <v>240</v>
      </c>
      <c r="AE341" s="120"/>
      <c r="AF341" s="120"/>
      <c r="AG341" s="120"/>
      <c r="AH341" s="120"/>
      <c r="AI341" s="120"/>
      <c r="AJ341" s="21"/>
    </row>
    <row r="342" spans="2:36" s="22" customFormat="1" ht="15" hidden="1" customHeight="1">
      <c r="B342" s="112"/>
      <c r="C342" s="124"/>
      <c r="D342" s="123"/>
      <c r="E342" s="123"/>
      <c r="F342" s="123"/>
      <c r="G342" s="123"/>
      <c r="H342" s="123"/>
      <c r="I342" s="123"/>
      <c r="J342" s="123"/>
      <c r="K342" s="123"/>
      <c r="L342" s="121"/>
      <c r="M342" s="121"/>
      <c r="N342" s="121"/>
      <c r="O342" s="121"/>
      <c r="P342" s="121"/>
      <c r="Q342" s="121"/>
      <c r="R342" s="121"/>
      <c r="S342" s="121"/>
      <c r="T342" s="123"/>
      <c r="U342" s="123"/>
      <c r="V342" s="121"/>
      <c r="W342" s="121"/>
      <c r="X342" s="121"/>
      <c r="Y342" s="121"/>
      <c r="Z342" s="121"/>
      <c r="AA342" s="121"/>
      <c r="AB342" s="123"/>
      <c r="AC342" s="123"/>
      <c r="AD342" s="121"/>
      <c r="AE342" s="121"/>
      <c r="AF342" s="121"/>
      <c r="AG342" s="121"/>
      <c r="AH342" s="121"/>
      <c r="AI342" s="121"/>
      <c r="AJ342" s="21"/>
    </row>
    <row r="343" spans="2:36" s="22" customFormat="1" ht="15.7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00BE1023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1</v>
      </c>
      <c r="M343" s="29">
        <f t="shared" si="0"/>
        <v>0</v>
      </c>
      <c r="N343" s="29">
        <f t="shared" si="0"/>
        <v>1</v>
      </c>
      <c r="O343" s="29">
        <f t="shared" si="0"/>
        <v>1</v>
      </c>
      <c r="P343" s="29">
        <f t="shared" si="0"/>
        <v>1</v>
      </c>
      <c r="Q343" s="29">
        <f t="shared" si="0"/>
        <v>1</v>
      </c>
      <c r="R343" s="29">
        <f t="shared" si="0"/>
        <v>1</v>
      </c>
      <c r="S343" s="29">
        <f t="shared" si="0"/>
        <v>0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/>
    <row r="345" spans="2:36" s="22" customFormat="1" ht="15.75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11" t="s">
        <v>351</v>
      </c>
      <c r="C346" s="124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0" t="s">
        <v>242</v>
      </c>
      <c r="AD346" s="120"/>
      <c r="AE346" s="120"/>
      <c r="AF346" s="120"/>
      <c r="AG346" s="120"/>
      <c r="AH346" s="120"/>
      <c r="AI346" s="120"/>
      <c r="AJ346" s="21"/>
    </row>
    <row r="347" spans="2:36" s="22" customFormat="1" ht="15" hidden="1" customHeight="1">
      <c r="B347" s="112"/>
      <c r="C347" s="124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1"/>
      <c r="AD347" s="121"/>
      <c r="AE347" s="121"/>
      <c r="AF347" s="121"/>
      <c r="AG347" s="121"/>
      <c r="AH347" s="121"/>
      <c r="AI347" s="121"/>
      <c r="AJ347" s="21"/>
    </row>
    <row r="348" spans="2:36" s="22" customFormat="1" ht="15.7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0000007F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1</v>
      </c>
      <c r="AE348" s="29">
        <f>IF(4*C20&lt;=120,MOD(ROUNDDOWN((4*C20+7)/16,0),2),MOD(ROUNDDOWN(127/16,0),2))</f>
        <v>1</v>
      </c>
      <c r="AF348" s="29">
        <f>IF(4*C20&lt;=120,MOD(ROUNDDOWN((4*C20+7)/8,0),2),MOD(ROUNDDOWN(127/8,0),2))</f>
        <v>1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.75" hidden="1" thickBot="1"/>
    <row r="350" spans="2:36" s="22" customFormat="1" ht="15.75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11" t="s">
        <v>352</v>
      </c>
      <c r="C351" s="124"/>
      <c r="D351" s="120" t="s">
        <v>245</v>
      </c>
      <c r="E351" s="120" t="s">
        <v>246</v>
      </c>
      <c r="F351" s="122"/>
      <c r="G351" s="122"/>
      <c r="H351" s="122"/>
      <c r="I351" s="120" t="s">
        <v>247</v>
      </c>
      <c r="J351" s="120"/>
      <c r="K351" s="120"/>
      <c r="L351" s="122"/>
      <c r="M351" s="120" t="s">
        <v>248</v>
      </c>
      <c r="N351" s="120"/>
      <c r="O351" s="120"/>
      <c r="P351" s="120" t="s">
        <v>249</v>
      </c>
      <c r="Q351" s="122"/>
      <c r="R351" s="120" t="s">
        <v>563</v>
      </c>
      <c r="S351" s="120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21"/>
    </row>
    <row r="352" spans="2:36" s="22" customFormat="1" ht="15" hidden="1" customHeight="1">
      <c r="B352" s="112"/>
      <c r="C352" s="124"/>
      <c r="D352" s="121"/>
      <c r="E352" s="121"/>
      <c r="F352" s="123"/>
      <c r="G352" s="123"/>
      <c r="H352" s="123"/>
      <c r="I352" s="121"/>
      <c r="J352" s="121"/>
      <c r="K352" s="121"/>
      <c r="L352" s="123"/>
      <c r="M352" s="121"/>
      <c r="N352" s="121"/>
      <c r="O352" s="121"/>
      <c r="P352" s="121"/>
      <c r="Q352" s="123"/>
      <c r="R352" s="121"/>
      <c r="S352" s="121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21"/>
    </row>
    <row r="353" spans="2:36" s="22" customFormat="1" ht="15.7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851A0000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1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/>
    <row r="355" spans="2:36" s="22" customFormat="1" ht="15.75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80" t="s">
        <v>223</v>
      </c>
      <c r="C356" s="181"/>
      <c r="D356" s="161" t="s">
        <v>225</v>
      </c>
      <c r="E356" s="159"/>
      <c r="F356" s="159"/>
      <c r="G356" s="159"/>
      <c r="H356" s="159"/>
      <c r="I356" s="159"/>
      <c r="J356" s="159"/>
      <c r="K356" s="159"/>
      <c r="L356" s="159" t="s">
        <v>226</v>
      </c>
      <c r="M356" s="159"/>
      <c r="N356" s="159"/>
      <c r="O356" s="159"/>
      <c r="P356" s="159"/>
      <c r="Q356" s="159"/>
      <c r="R356" s="159"/>
      <c r="S356" s="159"/>
      <c r="T356" s="159" t="s">
        <v>227</v>
      </c>
      <c r="U356" s="108"/>
      <c r="V356" s="108"/>
      <c r="W356" s="108"/>
      <c r="X356" s="108"/>
      <c r="Y356" s="108"/>
      <c r="Z356" s="159" t="s">
        <v>228</v>
      </c>
      <c r="AA356" s="108"/>
      <c r="AB356" s="108"/>
      <c r="AC356" s="159" t="s">
        <v>229</v>
      </c>
      <c r="AD356" s="159"/>
      <c r="AE356" s="159"/>
      <c r="AF356" s="159" t="s">
        <v>230</v>
      </c>
      <c r="AG356" s="159" t="s">
        <v>231</v>
      </c>
      <c r="AH356" s="159"/>
      <c r="AI356" s="160"/>
      <c r="AJ356" s="21"/>
    </row>
    <row r="357" spans="2:36" s="22" customFormat="1" ht="15" hidden="1" customHeight="1">
      <c r="B357" s="180"/>
      <c r="C357" s="181"/>
      <c r="D357" s="161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08"/>
      <c r="V357" s="108"/>
      <c r="W357" s="108"/>
      <c r="X357" s="108"/>
      <c r="Y357" s="108"/>
      <c r="Z357" s="159"/>
      <c r="AA357" s="108"/>
      <c r="AB357" s="108"/>
      <c r="AC357" s="159"/>
      <c r="AD357" s="159"/>
      <c r="AE357" s="159"/>
      <c r="AF357" s="159"/>
      <c r="AG357" s="159"/>
      <c r="AH357" s="159"/>
      <c r="AI357" s="160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19308030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1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19308038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1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/>
    <row r="369" spans="2:36" s="22" customFormat="1" ht="15.75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11" t="s">
        <v>349</v>
      </c>
      <c r="C370" s="124"/>
      <c r="D370" s="120" t="s">
        <v>261</v>
      </c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 t="s">
        <v>262</v>
      </c>
      <c r="U370" s="120"/>
      <c r="V370" s="120" t="s">
        <v>263</v>
      </c>
      <c r="W370" s="120"/>
      <c r="X370" s="120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0" t="s">
        <v>264</v>
      </c>
      <c r="AJ370" s="21"/>
    </row>
    <row r="371" spans="2:36" s="22" customFormat="1" ht="15" hidden="1" customHeight="1">
      <c r="B371" s="112"/>
      <c r="C371" s="124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1"/>
      <c r="AJ371" s="21"/>
    </row>
    <row r="372" spans="2:36" s="22" customFormat="1" ht="15.7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/>
    <row r="374" spans="2:36" s="22" customFormat="1" ht="15.75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11" t="s">
        <v>354</v>
      </c>
      <c r="C375" s="124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0" t="s">
        <v>266</v>
      </c>
      <c r="R375" s="120"/>
      <c r="S375" s="120"/>
      <c r="T375" s="122"/>
      <c r="U375" s="120" t="s">
        <v>267</v>
      </c>
      <c r="V375" s="120"/>
      <c r="W375" s="120"/>
      <c r="X375" s="122"/>
      <c r="Y375" s="120" t="s">
        <v>268</v>
      </c>
      <c r="Z375" s="120"/>
      <c r="AA375" s="120"/>
      <c r="AB375" s="122"/>
      <c r="AC375" s="120" t="s">
        <v>269</v>
      </c>
      <c r="AD375" s="120"/>
      <c r="AE375" s="120"/>
      <c r="AF375" s="120" t="s">
        <v>270</v>
      </c>
      <c r="AG375" s="120" t="s">
        <v>271</v>
      </c>
      <c r="AH375" s="120" t="s">
        <v>272</v>
      </c>
      <c r="AI375" s="120" t="s">
        <v>273</v>
      </c>
      <c r="AJ375" s="21"/>
    </row>
    <row r="376" spans="2:36" s="22" customFormat="1" ht="15" hidden="1" customHeight="1">
      <c r="B376" s="112"/>
      <c r="C376" s="124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1"/>
      <c r="R376" s="121"/>
      <c r="S376" s="121"/>
      <c r="T376" s="123"/>
      <c r="U376" s="121"/>
      <c r="V376" s="121"/>
      <c r="W376" s="121"/>
      <c r="X376" s="123"/>
      <c r="Y376" s="121"/>
      <c r="Z376" s="121"/>
      <c r="AA376" s="121"/>
      <c r="AB376" s="123"/>
      <c r="AC376" s="121"/>
      <c r="AD376" s="121"/>
      <c r="AE376" s="121"/>
      <c r="AF376" s="121"/>
      <c r="AG376" s="121"/>
      <c r="AH376" s="121"/>
      <c r="AI376" s="121"/>
      <c r="AJ376" s="21"/>
    </row>
    <row r="377" spans="2:36" s="22" customFormat="1" ht="15.7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/>
    <row r="380" spans="2:36" s="22" customFormat="1" ht="15.75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11" t="s">
        <v>335</v>
      </c>
      <c r="C381" s="124"/>
      <c r="D381" s="122"/>
      <c r="E381" s="120" t="s">
        <v>179</v>
      </c>
      <c r="F381" s="120"/>
      <c r="G381" s="120"/>
      <c r="H381" s="122"/>
      <c r="I381" s="120" t="s">
        <v>180</v>
      </c>
      <c r="J381" s="120"/>
      <c r="K381" s="120"/>
      <c r="L381" s="122"/>
      <c r="M381" s="122"/>
      <c r="N381" s="122"/>
      <c r="O381" s="122"/>
      <c r="P381" s="122"/>
      <c r="Q381" s="120" t="s">
        <v>181</v>
      </c>
      <c r="R381" s="120"/>
      <c r="S381" s="120"/>
      <c r="T381" s="120" t="s">
        <v>182</v>
      </c>
      <c r="U381" s="120"/>
      <c r="V381" s="120"/>
      <c r="W381" s="120"/>
      <c r="X381" s="120" t="s">
        <v>183</v>
      </c>
      <c r="Y381" s="120"/>
      <c r="Z381" s="120"/>
      <c r="AA381" s="120"/>
      <c r="AB381" s="120" t="s">
        <v>184</v>
      </c>
      <c r="AC381" s="120" t="s">
        <v>185</v>
      </c>
      <c r="AD381" s="120" t="s">
        <v>186</v>
      </c>
      <c r="AE381" s="120"/>
      <c r="AF381" s="120"/>
      <c r="AG381" s="120" t="s">
        <v>187</v>
      </c>
      <c r="AH381" s="120"/>
      <c r="AI381" s="120"/>
      <c r="AJ381" s="21"/>
    </row>
    <row r="382" spans="2:36" s="22" customFormat="1" ht="15" hidden="1" customHeight="1">
      <c r="B382" s="112"/>
      <c r="C382" s="124"/>
      <c r="D382" s="123"/>
      <c r="E382" s="121"/>
      <c r="F382" s="121"/>
      <c r="G382" s="121"/>
      <c r="H382" s="123"/>
      <c r="I382" s="121"/>
      <c r="J382" s="121"/>
      <c r="K382" s="121"/>
      <c r="L382" s="123"/>
      <c r="M382" s="123"/>
      <c r="N382" s="123"/>
      <c r="O382" s="123"/>
      <c r="P382" s="123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21"/>
    </row>
    <row r="383" spans="2:36" s="22" customFormat="1" ht="15.7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.75" hidden="1" thickBot="1"/>
    <row r="385" spans="2:36" s="22" customFormat="1" ht="15.75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11" t="s">
        <v>355</v>
      </c>
      <c r="C386" s="124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0" t="s">
        <v>276</v>
      </c>
      <c r="O386" s="120" t="s">
        <v>277</v>
      </c>
      <c r="P386" s="122"/>
      <c r="Q386" s="122"/>
      <c r="R386" s="122"/>
      <c r="S386" s="122"/>
      <c r="T386" s="120" t="s">
        <v>278</v>
      </c>
      <c r="U386" s="120"/>
      <c r="V386" s="120"/>
      <c r="W386" s="120"/>
      <c r="X386" s="120"/>
      <c r="Y386" s="120"/>
      <c r="Z386" s="120"/>
      <c r="AA386" s="120"/>
      <c r="AB386" s="122"/>
      <c r="AC386" s="122"/>
      <c r="AD386" s="122"/>
      <c r="AE386" s="122"/>
      <c r="AF386" s="122"/>
      <c r="AG386" s="122"/>
      <c r="AH386" s="122"/>
      <c r="AI386" s="120" t="s">
        <v>279</v>
      </c>
      <c r="AJ386" s="21"/>
    </row>
    <row r="387" spans="2:36" s="22" customFormat="1" ht="15" hidden="1" customHeight="1">
      <c r="B387" s="112"/>
      <c r="C387" s="124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1"/>
      <c r="O387" s="121"/>
      <c r="P387" s="123"/>
      <c r="Q387" s="123"/>
      <c r="R387" s="123"/>
      <c r="S387" s="123"/>
      <c r="T387" s="121"/>
      <c r="U387" s="121"/>
      <c r="V387" s="121"/>
      <c r="W387" s="121"/>
      <c r="X387" s="121"/>
      <c r="Y387" s="121"/>
      <c r="Z387" s="121"/>
      <c r="AA387" s="121"/>
      <c r="AB387" s="123"/>
      <c r="AC387" s="123"/>
      <c r="AD387" s="123"/>
      <c r="AE387" s="123"/>
      <c r="AF387" s="123"/>
      <c r="AG387" s="123"/>
      <c r="AH387" s="123"/>
      <c r="AI387" s="121"/>
      <c r="AJ387" s="21"/>
    </row>
    <row r="388" spans="2:36" s="22" customFormat="1" ht="15.7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</mergeCells>
  <phoneticPr fontId="20" type="noConversion"/>
  <dataValidations count="15">
    <dataValidation type="list" allowBlank="1" showInputMessage="1" showErrorMessage="1" sqref="C23" xr:uid="{00000000-0002-0000-0100-000000000000}">
      <formula1>"400,528"</formula1>
    </dataValidation>
    <dataValidation type="list" allowBlank="1" showInputMessage="1" showErrorMessage="1" sqref="C25" xr:uid="{00000000-0002-0000-0100-000001000000}">
      <formula1>"Enable,Disable"</formula1>
    </dataValidation>
    <dataValidation type="list" allowBlank="1" showInputMessage="1" showErrorMessage="1" sqref="C27:C30" xr:uid="{00000000-0002-0000-0100-000002000000}">
      <formula1>"34,40,48,60,80,120,240"</formula1>
    </dataValidation>
    <dataValidation type="list" allowBlank="1" showInputMessage="1" showErrorMessage="1" sqref="C21 C11" xr:uid="{00000000-0002-0000-0100-000003000000}">
      <formula1>"1,2"</formula1>
    </dataValidation>
    <dataValidation type="list" allowBlank="1" showInputMessage="1" showErrorMessage="1" sqref="C20" xr:uid="{00000000-0002-0000-0100-000004000000}">
      <formula1>"2,4,8,16,32"</formula1>
    </dataValidation>
    <dataValidation type="list" allowBlank="1" showInputMessage="1" showErrorMessage="1" sqref="C19" xr:uid="{00000000-0002-0000-0100-000005000000}">
      <formula1>"16,32,64"</formula1>
    </dataValidation>
    <dataValidation type="list" allowBlank="1" showInputMessage="1" showErrorMessage="1" sqref="C5" xr:uid="{00000000-0002-0000-0100-000006000000}">
      <formula1>"DDR3-800,DDR3-1066,DDR3-1333,DDR3-1600"</formula1>
    </dataValidation>
    <dataValidation type="list" allowBlank="1" showInputMessage="1" showErrorMessage="1" sqref="C6" xr:uid="{00000000-0002-0000-0100-000007000000}">
      <formula1>"1,2,4,8"</formula1>
    </dataValidation>
    <dataValidation type="list" allowBlank="1" showInputMessage="1" showErrorMessage="1" sqref="C7" xr:uid="{00000000-0002-0000-0100-000008000000}">
      <formula1>"4,8,16"</formula1>
    </dataValidation>
    <dataValidation type="list" allowBlank="1" showInputMessage="1" showErrorMessage="1" sqref="C13" xr:uid="{00000000-0002-0000-0100-000009000000}">
      <formula1>"3,4,5,6,7,8,9,10,11"</formula1>
    </dataValidation>
    <dataValidation type="list" allowBlank="1" showInputMessage="1" showErrorMessage="1" sqref="C9" xr:uid="{00000000-0002-0000-0100-00000A000000}">
      <formula1>"11,12,13,14,15,16"</formula1>
    </dataValidation>
    <dataValidation type="list" allowBlank="1" showInputMessage="1" showErrorMessage="1" sqref="C10" xr:uid="{00000000-0002-0000-0100-00000B000000}">
      <formula1>"9,10,11,12"</formula1>
    </dataValidation>
    <dataValidation type="list" allowBlank="1" showInputMessage="1" showErrorMessage="1" sqref="C18" xr:uid="{00000000-0002-0000-0100-00000C000000}">
      <formula1>"i.Mx6Q,i.Mx6D,i.Mx6DL,i.Mx6S"</formula1>
    </dataValidation>
    <dataValidation type="list" allowBlank="1" showInputMessage="1" showErrorMessage="1" sqref="C12" xr:uid="{00000000-0002-0000-0100-00000D000000}">
      <formula1>"Normal,Extended"</formula1>
    </dataValidation>
    <dataValidation type="list" allowBlank="1" showInputMessage="1" showErrorMessage="1" sqref="C31" xr:uid="{00000000-0002-0000-0100-00000E000000}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7"/>
  <sheetViews>
    <sheetView topLeftCell="A127" workbookViewId="0">
      <selection activeCell="A127" sqref="A1:XFD1048576"/>
    </sheetView>
  </sheetViews>
  <sheetFormatPr defaultColWidth="9.140625" defaultRowHeight="1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i.Mx6Q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0x00000038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0x00000038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0x00000038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0x00000038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0x00000038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0x00000038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0x00000038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0x00000038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0x00000038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0x00000038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0x00000038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0x00000038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0x00000038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0x00000038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0x00000038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0x00000038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0x00000038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0x00000038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0x00000038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0x00000038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0x00000038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0x00000038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0x00000038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0x00000038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0x00000038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0x00000038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0x00000038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0x00000038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0x00000038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0x00000038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0x00000038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0x00000038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0x00000038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Kingston</v>
      </c>
      <c r="C84" s="59"/>
      <c r="D84" s="59"/>
    </row>
    <row r="85" spans="1:4">
      <c r="A85" s="56" t="s">
        <v>435</v>
      </c>
      <c r="B85" s="60" t="str">
        <f>'Register Configuration'!C4</f>
        <v>B5116ECMDXGJDI</v>
      </c>
      <c r="C85" s="61"/>
      <c r="D85" s="59"/>
    </row>
    <row r="86" spans="1:4">
      <c r="A86" s="56" t="s">
        <v>436</v>
      </c>
      <c r="B86" s="57" t="str">
        <f>'Register Configuration'!C23&amp;"MHz"</f>
        <v>528MHz</v>
      </c>
      <c r="C86" s="59"/>
      <c r="D86" s="59"/>
    </row>
    <row r="87" spans="1:4">
      <c r="A87" s="56" t="s">
        <v>437</v>
      </c>
      <c r="B87" s="62">
        <f>'Register Configuration'!C20</f>
        <v>32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16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0x00020036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0x24444040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0xB8BE7954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0xDB328F64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0x00BE1023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0x0000007F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0x851A0000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0x02888032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0x19308030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0x0288803A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0x19308038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0x00025576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3"/>
  <sheetViews>
    <sheetView workbookViewId="0">
      <selection activeCell="E41" sqref="E41"/>
    </sheetView>
  </sheetViews>
  <sheetFormatPr defaultRowHeight="15"/>
  <cols>
    <col min="1" max="2" width="12.7109375" style="98" customWidth="1"/>
    <col min="3" max="3" width="4.7109375" style="91" customWidth="1"/>
    <col min="4" max="4" width="12.425781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i.Mx6Q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0x020e0798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0x020e0758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0x020e0588 </v>
      </c>
      <c r="C30" s="91">
        <v>32</v>
      </c>
      <c r="D30" s="62" t="str">
        <f>"0x"&amp;'Register Configuration'!$C$46</f>
        <v>0x00000038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0x020e0594 </v>
      </c>
      <c r="C31" s="91">
        <v>32</v>
      </c>
      <c r="D31" s="62" t="str">
        <f>"0x"&amp;'Register Configuration'!$C$51</f>
        <v>0x00000038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0x020e056c </v>
      </c>
      <c r="C34" s="91">
        <v>32</v>
      </c>
      <c r="D34" s="62" t="str">
        <f>"0x"&amp;'Register Configuration'!$C$56</f>
        <v>0x00000038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0x020e0578 </v>
      </c>
      <c r="C35" s="91">
        <v>32</v>
      </c>
      <c r="D35" s="62" t="str">
        <f>"0x"&amp;'Register Configuration'!$C$61</f>
        <v>0x00000038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0x00000038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0x020e057c </v>
      </c>
      <c r="C39" s="91">
        <v>32</v>
      </c>
      <c r="D39" s="62" t="str">
        <f>"0x"&amp;'Register Configuration'!$C$71</f>
        <v>0x00000038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0x020e058c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0x020e059c </v>
      </c>
      <c r="C41" s="91">
        <v>32</v>
      </c>
      <c r="D41" s="62" t="str">
        <f>"0x"&amp;'Register Configuration'!$C$81</f>
        <v>0x00000038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0x020e05a0 </v>
      </c>
      <c r="C42" s="91">
        <v>32</v>
      </c>
      <c r="D42" s="62" t="str">
        <f>"0x"&amp;'Register Configuration'!$C$86</f>
        <v>0x00000038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0x020e078c </v>
      </c>
      <c r="C43" s="91">
        <v>32</v>
      </c>
      <c r="D43" s="62" t="str">
        <f>"0x"&amp;'Register Configuration'!$C$91</f>
        <v>0x00000038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0x020e05a8 </v>
      </c>
      <c r="C47" s="91">
        <v>32</v>
      </c>
      <c r="D47" s="62" t="str">
        <f>"0x"&amp;'Register Configuration'!$C$101</f>
        <v>0x00000038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0x020e05b0 </v>
      </c>
      <c r="C48" s="91">
        <v>32</v>
      </c>
      <c r="D48" s="62" t="str">
        <f>"0x"&amp;'Register Configuration'!$C$106</f>
        <v>0x00000038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0x020e0524 </v>
      </c>
      <c r="C49" s="91">
        <v>32</v>
      </c>
      <c r="D49" s="62" t="str">
        <f>"0x"&amp;'Register Configuration'!$C$111</f>
        <v>0x00000038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0x020e051c </v>
      </c>
      <c r="C50" s="91">
        <v>32</v>
      </c>
      <c r="D50" s="62" t="str">
        <f>"0x"&amp;'Register Configuration'!$C$116</f>
        <v>0x00000038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0x020e0518 </v>
      </c>
      <c r="C51" s="91">
        <v>32</v>
      </c>
      <c r="D51" s="62" t="str">
        <f>"0x"&amp;'Register Configuration'!$C$121</f>
        <v>0x00000038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0x020e050c </v>
      </c>
      <c r="C52" s="91">
        <v>32</v>
      </c>
      <c r="D52" s="62" t="str">
        <f>"0x"&amp;'Register Configuration'!$C$126</f>
        <v>0x00000038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0x020e05b8 </v>
      </c>
      <c r="C53" s="91">
        <v>32</v>
      </c>
      <c r="D53" s="62" t="str">
        <f>"0x"&amp;'Register Configuration'!$C$131</f>
        <v>0x00000038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0x020e05c0 </v>
      </c>
      <c r="C54" s="91">
        <v>32</v>
      </c>
      <c r="D54" s="62" t="str">
        <f>"0x"&amp;'Register Configuration'!$C$136</f>
        <v>0x00000038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0x020e0774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0x020e0784 </v>
      </c>
      <c r="C58" s="91">
        <v>32</v>
      </c>
      <c r="D58" s="62" t="str">
        <f>"0x"&amp;'Register Configuration'!$C$146</f>
        <v>0x00000038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0x020e0788 </v>
      </c>
      <c r="C59" s="91">
        <v>32</v>
      </c>
      <c r="D59" s="62" t="str">
        <f>"0x"&amp;'Register Configuration'!$C$151</f>
        <v>0x00000038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0x020e0794 </v>
      </c>
      <c r="C60" s="91">
        <v>32</v>
      </c>
      <c r="D60" s="62" t="str">
        <f>"0x"&amp;'Register Configuration'!$C$156</f>
        <v>0x00000038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0x020e079c </v>
      </c>
      <c r="C61" s="91">
        <v>32</v>
      </c>
      <c r="D61" s="62" t="str">
        <f>"0x"&amp;'Register Configuration'!$C$161</f>
        <v>0x00000038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0x020e07a0 </v>
      </c>
      <c r="C62" s="91">
        <v>32</v>
      </c>
      <c r="D62" s="62" t="str">
        <f>"0x"&amp;'Register Configuration'!$C$166</f>
        <v>0x00000038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0x020e07a4 </v>
      </c>
      <c r="C63" s="91">
        <v>32</v>
      </c>
      <c r="D63" s="62" t="str">
        <f>"0x"&amp;'Register Configuration'!$C$171</f>
        <v>0x00000038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0x020e07a8 </v>
      </c>
      <c r="C64" s="91">
        <v>32</v>
      </c>
      <c r="D64" s="62" t="str">
        <f>"0x"&amp;'Register Configuration'!$C$176</f>
        <v>0x00000038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0x00000038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0x020e05ac </v>
      </c>
      <c r="C67" s="91">
        <v>32</v>
      </c>
      <c r="D67" s="62" t="str">
        <f>"0x"&amp;'Register Configuration'!$C$186</f>
        <v>0x00000038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0x020e05b4 </v>
      </c>
      <c r="C68" s="91">
        <v>32</v>
      </c>
      <c r="D68" s="62" t="str">
        <f>"0x"&amp;'Register Configuration'!$C$191</f>
        <v>0x00000038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0x020e0528 </v>
      </c>
      <c r="C69" s="91">
        <v>32</v>
      </c>
      <c r="D69" s="62" t="str">
        <f>"0x"&amp;'Register Configuration'!$C$196</f>
        <v>0x00000038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0x020e0520 </v>
      </c>
      <c r="C70" s="91">
        <v>32</v>
      </c>
      <c r="D70" s="62" t="str">
        <f>"0x"&amp;'Register Configuration'!$C$201</f>
        <v>0x00000038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0x020e0514 </v>
      </c>
      <c r="C71" s="91">
        <v>32</v>
      </c>
      <c r="D71" s="62" t="str">
        <f>"0x"&amp;'Register Configuration'!$C$206</f>
        <v>0x00000038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0x020e0510 </v>
      </c>
      <c r="C72" s="91">
        <v>32</v>
      </c>
      <c r="D72" s="62" t="str">
        <f>"0x"&amp;'Register Configuration'!$C$211</f>
        <v>0x00000038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0x020e05bc </v>
      </c>
      <c r="C73" s="91">
        <v>32</v>
      </c>
      <c r="D73" s="62" t="str">
        <f>"0x"&amp;'Register Configuration'!$C$216</f>
        <v>0x00000038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0x020e05c4 </v>
      </c>
      <c r="C74" s="91">
        <v>32</v>
      </c>
      <c r="D74" s="62" t="str">
        <f>"0x"&amp;'Register Configuration'!$C$221</f>
        <v>0x00000038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Kingston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B5116ECMDXGJDI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528MHz</v>
      </c>
      <c r="C82" s="95"/>
      <c r="D82" s="102"/>
      <c r="E82" s="59"/>
    </row>
    <row r="83" spans="1:5">
      <c r="A83" s="99" t="s">
        <v>634</v>
      </c>
      <c r="B83" s="62">
        <f>'Register Configuration'!C20</f>
        <v>32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16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0x00020036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0x24444040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0xB8BE7954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0xDB328F64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0x00BE1023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0x0000007F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0x851A0000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0x02888032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0x19308030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0x0288803A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0x19308038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0x00025576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3" sqref="B3"/>
    </sheetView>
  </sheetViews>
  <sheetFormatPr defaultColWidth="9.140625" defaultRowHeight="18.75"/>
  <cols>
    <col min="1" max="1" width="9.140625" style="84"/>
    <col min="2" max="2" width="130.7109375" style="84" customWidth="1"/>
    <col min="3" max="16384" width="9.14062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7.5">
      <c r="A5" s="86"/>
      <c r="B5" s="82" t="s">
        <v>558</v>
      </c>
      <c r="C5" s="87"/>
    </row>
    <row r="6" spans="1:3" ht="37.5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2020-10-19T09:59:58Z</dcterms:modified>
</cp:coreProperties>
</file>