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lo\DS\Fiverr\xx\"/>
    </mc:Choice>
  </mc:AlternateContent>
  <xr:revisionPtr revIDLastSave="0" documentId="13_ncr:1_{E1E9B064-F9F7-42AA-BD13-D5147B0D76CB}" xr6:coauthVersionLast="47" xr6:coauthVersionMax="47" xr10:uidLastSave="{00000000-0000-0000-0000-000000000000}"/>
  <bookViews>
    <workbookView xWindow="-108" yWindow="-108" windowWidth="23256" windowHeight="12456" xr2:uid="{8445348D-AAA8-4AB8-B0AF-3DC2BA1B105B}"/>
  </bookViews>
  <sheets>
    <sheet name="Hoja2" sheetId="2" r:id="rId1"/>
  </sheets>
  <definedNames>
    <definedName name="_xlchart.v1.0" hidden="1">Hoja2!$B$4:$B$15</definedName>
    <definedName name="_xlchart.v1.1" hidden="1">Hoja2!$C$3</definedName>
    <definedName name="_xlchart.v1.2" hidden="1">Hoja2!$C$4:$C$15</definedName>
    <definedName name="_xlchart.v1.3" hidden="1">Hoja2!$L$4:$L$15</definedName>
    <definedName name="_xlchart.v1.4" hidden="1">Hoja2!$M$3</definedName>
    <definedName name="_xlchart.v1.5" hidden="1">Hoja2!$M$4:$M$15</definedName>
    <definedName name="_xlchart.v1.6" hidden="1">Hoja2!$G$4:$G$11</definedName>
    <definedName name="_xlchart.v1.7" hidden="1">Hoja2!$H$3</definedName>
    <definedName name="_xlchart.v1.8" hidden="1">Hoja2!$H$4:$H$11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18" i="2"/>
  <c r="H19" i="2" s="1"/>
  <c r="J10" i="2" s="1"/>
  <c r="H17" i="2"/>
  <c r="J15" i="2"/>
  <c r="I15" i="2"/>
  <c r="J14" i="2"/>
  <c r="I14" i="2"/>
  <c r="J13" i="2"/>
  <c r="I13" i="2"/>
  <c r="J12" i="2"/>
  <c r="I12" i="2"/>
  <c r="M23" i="2"/>
  <c r="M18" i="2"/>
  <c r="M19" i="2" s="1"/>
  <c r="M17" i="2"/>
  <c r="C18" i="2"/>
  <c r="C19" i="2" s="1"/>
  <c r="C17" i="2"/>
  <c r="C23" i="2"/>
  <c r="I11" i="2" l="1"/>
  <c r="J11" i="2"/>
  <c r="I9" i="2"/>
  <c r="I10" i="2"/>
  <c r="J9" i="2"/>
  <c r="J6" i="2"/>
  <c r="J5" i="2"/>
  <c r="J8" i="2"/>
  <c r="I6" i="2"/>
  <c r="I5" i="2"/>
  <c r="J4" i="2"/>
  <c r="I8" i="2"/>
  <c r="I4" i="2"/>
  <c r="J7" i="2"/>
  <c r="I7" i="2"/>
  <c r="O15" i="2"/>
  <c r="O11" i="2"/>
  <c r="O7" i="2"/>
  <c r="O6" i="2"/>
  <c r="N14" i="2"/>
  <c r="N15" i="2"/>
  <c r="N11" i="2"/>
  <c r="N7" i="2"/>
  <c r="O14" i="2"/>
  <c r="O10" i="2"/>
  <c r="N10" i="2"/>
  <c r="N6" i="2"/>
  <c r="N8" i="2"/>
  <c r="N4" i="2"/>
  <c r="O13" i="2"/>
  <c r="O9" i="2"/>
  <c r="O5" i="2"/>
  <c r="N9" i="2"/>
  <c r="N5" i="2"/>
  <c r="O12" i="2"/>
  <c r="O8" i="2"/>
  <c r="O4" i="2"/>
  <c r="N12" i="2"/>
  <c r="N13" i="2"/>
  <c r="D7" i="2"/>
  <c r="D14" i="2"/>
  <c r="E15" i="2"/>
  <c r="D13" i="2"/>
  <c r="E14" i="2"/>
  <c r="D12" i="2"/>
  <c r="D11" i="2"/>
  <c r="E11" i="2"/>
  <c r="D15" i="2"/>
  <c r="E13" i="2"/>
  <c r="E12" i="2"/>
  <c r="E9" i="2"/>
  <c r="D9" i="2"/>
  <c r="D10" i="2"/>
  <c r="E8" i="2"/>
  <c r="D8" i="2"/>
  <c r="E10" i="2"/>
  <c r="E4" i="2"/>
  <c r="D4" i="2"/>
  <c r="E5" i="2"/>
  <c r="D5" i="2"/>
  <c r="E6" i="2"/>
  <c r="D6" i="2"/>
  <c r="E7" i="2"/>
  <c r="H21" i="2" l="1"/>
  <c r="H20" i="2"/>
  <c r="M21" i="2"/>
  <c r="M20" i="2"/>
  <c r="C20" i="2"/>
  <c r="C22" i="2" s="1"/>
  <c r="C21" i="2"/>
  <c r="C24" i="2" s="1"/>
  <c r="H22" i="2" l="1"/>
  <c r="H24" i="2"/>
  <c r="M24" i="2"/>
  <c r="M22" i="2"/>
</calcChain>
</file>

<file path=xl/sharedStrings.xml><?xml version="1.0" encoding="utf-8"?>
<sst xmlns="http://schemas.openxmlformats.org/spreadsheetml/2006/main" count="59" uniqueCount="24">
  <si>
    <t>Color</t>
  </si>
  <si>
    <t>Black</t>
  </si>
  <si>
    <t>Gray</t>
  </si>
  <si>
    <t>Red</t>
  </si>
  <si>
    <t>Orange</t>
  </si>
  <si>
    <t>Blue</t>
  </si>
  <si>
    <t>White</t>
  </si>
  <si>
    <t>Green</t>
  </si>
  <si>
    <t>No opinion</t>
  </si>
  <si>
    <t>Expected frequencies</t>
  </si>
  <si>
    <t>Deviations</t>
  </si>
  <si>
    <t>Purple</t>
  </si>
  <si>
    <t>Brown</t>
  </si>
  <si>
    <t>Gold</t>
  </si>
  <si>
    <t>Blue sky</t>
  </si>
  <si>
    <t>Number of levels, k</t>
  </si>
  <si>
    <t>Sample size, N</t>
  </si>
  <si>
    <t>Chi squared, X2</t>
  </si>
  <si>
    <t>Degrees of freedom, df</t>
  </si>
  <si>
    <t>effect size, C</t>
  </si>
  <si>
    <t>Maximum effect size, Cmax</t>
  </si>
  <si>
    <t>p-value</t>
  </si>
  <si>
    <t>Observed frequencies</t>
  </si>
  <si>
    <t>Chi-Square Goodness-of-Fit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</si>
</sst>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7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166" fontId="1" fillId="0" borderId="0" xfId="0" applyNumberFormat="1" applyFont="1"/>
    <xf numFmtId="0" fontId="0" fillId="0" borderId="6" xfId="0" applyBorder="1"/>
    <xf numFmtId="165" fontId="1" fillId="2" borderId="7" xfId="0" applyNumberFormat="1" applyFont="1" applyFill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Absolute and relative frequencies per color</a:t>
            </a:r>
            <a:endParaRPr lang="es-MX">
              <a:effectLst/>
            </a:endParaRPr>
          </a:p>
        </cx:rich>
      </cx:tx>
    </cx:title>
    <cx:plotArea>
      <cx:plotAreaRegion>
        <cx:series layoutId="clusteredColumn" uniqueId="{DC295626-9503-42A1-A848-4E077208C559}">
          <cx:tx>
            <cx:txData>
              <cx:f>_xlchart.v1.4</cx:f>
              <cx:v>Observed frequencies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BAAE12C-AF97-4C4A-811F-EABACBD6985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Absolute and relative frequencies per color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and relative frequencies per color</a:t>
          </a:r>
        </a:p>
      </cx:txPr>
    </cx:title>
    <cx:plotArea>
      <cx:plotAreaRegion>
        <cx:series layoutId="clusteredColumn" uniqueId="{5099E2BD-6687-49B1-8D81-9A9AB0216A52}">
          <cx:tx>
            <cx:txData>
              <cx:f>_xlchart.v1.1</cx:f>
              <cx:v>Observed frequencies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89C5F59-95BD-4327-88F2-0FCCD371548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Absolute and relative frequencies per color</a:t>
            </a:r>
            <a:endParaRPr lang="es-MX">
              <a:effectLst/>
            </a:endParaRPr>
          </a:p>
        </cx:rich>
      </cx:tx>
    </cx:title>
    <cx:plotArea>
      <cx:plotAreaRegion>
        <cx:series layoutId="clusteredColumn" uniqueId="{4446E897-8599-448D-8A56-CB476D44D1D2}">
          <cx:tx>
            <cx:txData>
              <cx:f>_xlchart.v1.7</cx:f>
              <cx:v>Observed frequencies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4CFEB52-154F-4952-BE0E-F639233E61C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643757</xdr:colOff>
      <xdr:row>24</xdr:row>
      <xdr:rowOff>156210</xdr:rowOff>
    </xdr:from>
    <xdr:to>
      <xdr:col>15</xdr:col>
      <xdr:colOff>315309</xdr:colOff>
      <xdr:row>39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20AF2D3-2C84-06D0-317D-9B29C2468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2397" y="4377690"/>
              <a:ext cx="363395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23270</xdr:colOff>
      <xdr:row>25</xdr:row>
      <xdr:rowOff>1314</xdr:rowOff>
    </xdr:from>
    <xdr:to>
      <xdr:col>5</xdr:col>
      <xdr:colOff>39413</xdr:colOff>
      <xdr:row>39</xdr:row>
      <xdr:rowOff>169480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F4347EC-E6D8-EFCC-EB59-0A1065835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330" y="4405674"/>
              <a:ext cx="3742323" cy="2728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689741</xdr:colOff>
      <xdr:row>25</xdr:row>
      <xdr:rowOff>14451</xdr:rowOff>
    </xdr:from>
    <xdr:to>
      <xdr:col>10</xdr:col>
      <xdr:colOff>236483</xdr:colOff>
      <xdr:row>39</xdr:row>
      <xdr:rowOff>182617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6C03DFF9-4ABA-55BF-F56C-0ADD03ED7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981" y="4418811"/>
              <a:ext cx="3509142" cy="2728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FCA4-ED8F-41F1-9387-956EE6B5F28B}">
  <dimension ref="B1:O24"/>
  <sheetViews>
    <sheetView tabSelected="1" zoomScale="71" workbookViewId="0">
      <selection activeCell="Q3" sqref="Q3"/>
    </sheetView>
  </sheetViews>
  <sheetFormatPr baseColWidth="10" defaultRowHeight="14.4" x14ac:dyDescent="0.3"/>
  <cols>
    <col min="1" max="1" width="7" customWidth="1"/>
    <col min="2" max="2" width="19.6640625" customWidth="1"/>
  </cols>
  <sheetData>
    <row r="1" spans="2:15" x14ac:dyDescent="0.3">
      <c r="B1" s="16" t="s">
        <v>23</v>
      </c>
      <c r="C1" s="17"/>
    </row>
    <row r="2" spans="2:15" ht="15" thickBot="1" x14ac:dyDescent="0.35"/>
    <row r="3" spans="2:15" x14ac:dyDescent="0.3">
      <c r="B3" s="15" t="s">
        <v>0</v>
      </c>
      <c r="C3" s="5" t="s">
        <v>22</v>
      </c>
      <c r="D3" s="5"/>
      <c r="E3" s="6" t="s">
        <v>10</v>
      </c>
      <c r="G3" s="15" t="s">
        <v>0</v>
      </c>
      <c r="H3" s="5" t="s">
        <v>22</v>
      </c>
      <c r="I3" s="5"/>
      <c r="J3" s="6" t="s">
        <v>10</v>
      </c>
      <c r="L3" s="15" t="s">
        <v>0</v>
      </c>
      <c r="M3" s="5" t="s">
        <v>22</v>
      </c>
      <c r="N3" s="5"/>
      <c r="O3" s="6" t="s">
        <v>10</v>
      </c>
    </row>
    <row r="4" spans="2:15" x14ac:dyDescent="0.3">
      <c r="B4" s="7" t="s">
        <v>1</v>
      </c>
      <c r="C4">
        <v>12</v>
      </c>
      <c r="D4" s="1">
        <f>IF(C4="", "", C4-C$19)</f>
        <v>-4.6666666666666679</v>
      </c>
      <c r="E4" s="8">
        <f>IF(C4="","", POWER((C4-C$19),2)/C$19)</f>
        <v>1.3066666666666673</v>
      </c>
      <c r="F4" s="1"/>
      <c r="G4" s="7" t="s">
        <v>1</v>
      </c>
      <c r="H4">
        <v>12</v>
      </c>
      <c r="I4" s="1">
        <f t="shared" ref="I4:I15" si="0">IF(H4="", "", H4-H$19)</f>
        <v>-3.25</v>
      </c>
      <c r="J4" s="8">
        <f t="shared" ref="J4:J15" si="1">IF(H4="","", POWER((H4-H$19),2)/H$19)</f>
        <v>0.69262295081967218</v>
      </c>
      <c r="K4" s="1"/>
      <c r="L4" s="7" t="s">
        <v>1</v>
      </c>
      <c r="M4">
        <v>12</v>
      </c>
      <c r="N4" s="1">
        <f>IF(M4="", "", M4-M$19)</f>
        <v>-2.5999999999999996</v>
      </c>
      <c r="O4" s="8">
        <f>IF(M4="","", POWER((M4-M$19),2)/M$19)</f>
        <v>0.46301369863013686</v>
      </c>
    </row>
    <row r="5" spans="2:15" x14ac:dyDescent="0.3">
      <c r="B5" s="7" t="s">
        <v>6</v>
      </c>
      <c r="C5">
        <v>15</v>
      </c>
      <c r="D5" s="1">
        <f t="shared" ref="D5:D15" si="2">IF(C5="", "", C5-C$19)</f>
        <v>-1.6666666666666679</v>
      </c>
      <c r="E5" s="8">
        <f t="shared" ref="E5:E15" si="3">IF(C5="","", POWER((C5-C$19),2)/C$19)</f>
        <v>0.16666666666666688</v>
      </c>
      <c r="F5" s="1"/>
      <c r="G5" s="7" t="s">
        <v>6</v>
      </c>
      <c r="H5">
        <v>15</v>
      </c>
      <c r="I5" s="1">
        <f t="shared" si="0"/>
        <v>-0.25</v>
      </c>
      <c r="J5" s="8">
        <f t="shared" si="1"/>
        <v>4.0983606557377051E-3</v>
      </c>
      <c r="K5" s="1"/>
      <c r="L5" s="7" t="s">
        <v>6</v>
      </c>
      <c r="M5">
        <v>15</v>
      </c>
      <c r="N5" s="1">
        <f t="shared" ref="N5:N15" si="4">IF(M5="", "", M5-M$19)</f>
        <v>0.40000000000000036</v>
      </c>
      <c r="O5" s="8">
        <f t="shared" ref="O5:O15" si="5">IF(M5="","", POWER((M5-M$19),2)/M$19)</f>
        <v>1.095890410958906E-2</v>
      </c>
    </row>
    <row r="6" spans="2:15" x14ac:dyDescent="0.3">
      <c r="B6" s="7" t="s">
        <v>3</v>
      </c>
      <c r="C6">
        <v>10</v>
      </c>
      <c r="D6" s="1">
        <f t="shared" si="2"/>
        <v>-6.6666666666666679</v>
      </c>
      <c r="E6" s="8">
        <f t="shared" si="3"/>
        <v>2.6666666666666674</v>
      </c>
      <c r="F6" s="1"/>
      <c r="G6" s="7" t="s">
        <v>3</v>
      </c>
      <c r="H6">
        <v>10</v>
      </c>
      <c r="I6" s="1">
        <f t="shared" si="0"/>
        <v>-5.25</v>
      </c>
      <c r="J6" s="8">
        <f t="shared" si="1"/>
        <v>1.8073770491803278</v>
      </c>
      <c r="K6" s="1"/>
      <c r="L6" s="7" t="s">
        <v>3</v>
      </c>
      <c r="M6">
        <v>10</v>
      </c>
      <c r="N6" s="1">
        <f t="shared" si="4"/>
        <v>-4.5999999999999996</v>
      </c>
      <c r="O6" s="8">
        <f t="shared" si="5"/>
        <v>1.4493150684931504</v>
      </c>
    </row>
    <row r="7" spans="2:15" x14ac:dyDescent="0.3">
      <c r="B7" s="7" t="s">
        <v>4</v>
      </c>
      <c r="C7">
        <v>16</v>
      </c>
      <c r="D7" s="1">
        <f t="shared" si="2"/>
        <v>-0.66666666666666785</v>
      </c>
      <c r="E7" s="8">
        <f t="shared" si="3"/>
        <v>2.6666666666666759E-2</v>
      </c>
      <c r="F7" s="1"/>
      <c r="G7" s="7" t="s">
        <v>4</v>
      </c>
      <c r="H7">
        <v>16</v>
      </c>
      <c r="I7" s="1">
        <f t="shared" si="0"/>
        <v>0.75</v>
      </c>
      <c r="J7" s="8">
        <f t="shared" si="1"/>
        <v>3.6885245901639344E-2</v>
      </c>
      <c r="K7" s="1"/>
      <c r="L7" s="7" t="s">
        <v>4</v>
      </c>
      <c r="M7">
        <v>16</v>
      </c>
      <c r="N7" s="1">
        <f t="shared" si="4"/>
        <v>1.4000000000000004</v>
      </c>
      <c r="O7" s="8">
        <f t="shared" si="5"/>
        <v>0.13424657534246584</v>
      </c>
    </row>
    <row r="8" spans="2:15" x14ac:dyDescent="0.3">
      <c r="B8" s="7" t="s">
        <v>2</v>
      </c>
      <c r="C8">
        <v>20</v>
      </c>
      <c r="D8" s="1">
        <f t="shared" si="2"/>
        <v>3.3333333333333321</v>
      </c>
      <c r="E8" s="8">
        <f t="shared" si="3"/>
        <v>0.66666666666666619</v>
      </c>
      <c r="F8" s="1"/>
      <c r="G8" s="7" t="s">
        <v>2</v>
      </c>
      <c r="H8">
        <v>20</v>
      </c>
      <c r="I8" s="1">
        <f t="shared" si="0"/>
        <v>4.75</v>
      </c>
      <c r="J8" s="8">
        <f t="shared" si="1"/>
        <v>1.4795081967213115</v>
      </c>
      <c r="K8" s="1"/>
      <c r="L8" s="7" t="s">
        <v>2</v>
      </c>
      <c r="M8">
        <v>20</v>
      </c>
      <c r="N8" s="1">
        <f t="shared" si="4"/>
        <v>5.4</v>
      </c>
      <c r="O8" s="8">
        <f t="shared" si="5"/>
        <v>1.9972602739726031</v>
      </c>
    </row>
    <row r="9" spans="2:15" x14ac:dyDescent="0.3">
      <c r="B9" s="7" t="s">
        <v>5</v>
      </c>
      <c r="C9">
        <v>24</v>
      </c>
      <c r="D9" s="1">
        <f t="shared" si="2"/>
        <v>7.3333333333333321</v>
      </c>
      <c r="E9" s="8">
        <f t="shared" si="3"/>
        <v>3.2266666666666652</v>
      </c>
      <c r="F9" s="1"/>
      <c r="G9" s="7" t="s">
        <v>5</v>
      </c>
      <c r="H9">
        <v>24</v>
      </c>
      <c r="I9" s="1">
        <f t="shared" si="0"/>
        <v>8.75</v>
      </c>
      <c r="J9" s="8">
        <f t="shared" si="1"/>
        <v>5.0204918032786887</v>
      </c>
      <c r="K9" s="1"/>
      <c r="L9" s="7"/>
      <c r="N9" s="1" t="str">
        <f t="shared" si="4"/>
        <v/>
      </c>
      <c r="O9" s="8" t="str">
        <f t="shared" si="5"/>
        <v/>
      </c>
    </row>
    <row r="10" spans="2:15" x14ac:dyDescent="0.3">
      <c r="B10" s="7" t="s">
        <v>7</v>
      </c>
      <c r="C10">
        <v>28</v>
      </c>
      <c r="D10" s="1">
        <f t="shared" si="2"/>
        <v>11.333333333333332</v>
      </c>
      <c r="E10" s="8">
        <f t="shared" si="3"/>
        <v>7.7066666666666652</v>
      </c>
      <c r="G10" s="7" t="s">
        <v>14</v>
      </c>
      <c r="H10">
        <v>10</v>
      </c>
      <c r="I10" s="1">
        <f t="shared" si="0"/>
        <v>-5.25</v>
      </c>
      <c r="J10" s="8">
        <f t="shared" si="1"/>
        <v>1.8073770491803278</v>
      </c>
      <c r="L10" s="7"/>
      <c r="N10" s="1" t="str">
        <f t="shared" si="4"/>
        <v/>
      </c>
      <c r="O10" s="8" t="str">
        <f t="shared" si="5"/>
        <v/>
      </c>
    </row>
    <row r="11" spans="2:15" x14ac:dyDescent="0.3">
      <c r="B11" s="7" t="s">
        <v>11</v>
      </c>
      <c r="C11">
        <v>11</v>
      </c>
      <c r="D11" s="1">
        <f t="shared" si="2"/>
        <v>-5.6666666666666679</v>
      </c>
      <c r="E11" s="8">
        <f t="shared" si="3"/>
        <v>1.9266666666666672</v>
      </c>
      <c r="G11" s="7" t="s">
        <v>8</v>
      </c>
      <c r="H11">
        <v>15</v>
      </c>
      <c r="I11" s="1">
        <f t="shared" si="0"/>
        <v>-0.25</v>
      </c>
      <c r="J11" s="8">
        <f t="shared" si="1"/>
        <v>4.0983606557377051E-3</v>
      </c>
      <c r="L11" s="7"/>
      <c r="N11" s="1" t="str">
        <f t="shared" si="4"/>
        <v/>
      </c>
      <c r="O11" s="8" t="str">
        <f t="shared" si="5"/>
        <v/>
      </c>
    </row>
    <row r="12" spans="2:15" x14ac:dyDescent="0.3">
      <c r="B12" s="7" t="s">
        <v>12</v>
      </c>
      <c r="C12">
        <v>27</v>
      </c>
      <c r="D12" s="1">
        <f t="shared" si="2"/>
        <v>10.333333333333332</v>
      </c>
      <c r="E12" s="8">
        <f t="shared" si="3"/>
        <v>6.4066666666666654</v>
      </c>
      <c r="G12" s="7"/>
      <c r="I12" s="1" t="str">
        <f t="shared" si="0"/>
        <v/>
      </c>
      <c r="J12" s="8" t="str">
        <f t="shared" si="1"/>
        <v/>
      </c>
      <c r="L12" s="7"/>
      <c r="N12" s="1" t="str">
        <f t="shared" si="4"/>
        <v/>
      </c>
      <c r="O12" s="8" t="str">
        <f t="shared" si="5"/>
        <v/>
      </c>
    </row>
    <row r="13" spans="2:15" x14ac:dyDescent="0.3">
      <c r="B13" s="7" t="s">
        <v>13</v>
      </c>
      <c r="C13">
        <v>12</v>
      </c>
      <c r="D13" s="1">
        <f t="shared" si="2"/>
        <v>-4.6666666666666679</v>
      </c>
      <c r="E13" s="8">
        <f t="shared" si="3"/>
        <v>1.3066666666666673</v>
      </c>
      <c r="G13" s="7"/>
      <c r="I13" s="1" t="str">
        <f t="shared" si="0"/>
        <v/>
      </c>
      <c r="J13" s="8" t="str">
        <f t="shared" si="1"/>
        <v/>
      </c>
      <c r="L13" s="7"/>
      <c r="N13" s="1" t="str">
        <f t="shared" si="4"/>
        <v/>
      </c>
      <c r="O13" s="8" t="str">
        <f t="shared" si="5"/>
        <v/>
      </c>
    </row>
    <row r="14" spans="2:15" x14ac:dyDescent="0.3">
      <c r="B14" s="7" t="s">
        <v>14</v>
      </c>
      <c r="C14">
        <v>10</v>
      </c>
      <c r="D14" s="1">
        <f t="shared" si="2"/>
        <v>-6.6666666666666679</v>
      </c>
      <c r="E14" s="8">
        <f t="shared" si="3"/>
        <v>2.6666666666666674</v>
      </c>
      <c r="G14" s="7"/>
      <c r="I14" s="1" t="str">
        <f t="shared" si="0"/>
        <v/>
      </c>
      <c r="J14" s="8" t="str">
        <f t="shared" si="1"/>
        <v/>
      </c>
      <c r="L14" s="7"/>
      <c r="N14" s="1" t="str">
        <f t="shared" si="4"/>
        <v/>
      </c>
      <c r="O14" s="8" t="str">
        <f t="shared" si="5"/>
        <v/>
      </c>
    </row>
    <row r="15" spans="2:15" x14ac:dyDescent="0.3">
      <c r="B15" s="7" t="s">
        <v>8</v>
      </c>
      <c r="C15">
        <v>15</v>
      </c>
      <c r="D15" s="1">
        <f t="shared" si="2"/>
        <v>-1.6666666666666679</v>
      </c>
      <c r="E15" s="8">
        <f t="shared" si="3"/>
        <v>0.16666666666666688</v>
      </c>
      <c r="G15" s="7"/>
      <c r="I15" s="1" t="str">
        <f t="shared" si="0"/>
        <v/>
      </c>
      <c r="J15" s="8" t="str">
        <f t="shared" si="1"/>
        <v/>
      </c>
      <c r="L15" s="7"/>
      <c r="N15" s="1" t="str">
        <f t="shared" si="4"/>
        <v/>
      </c>
      <c r="O15" s="8" t="str">
        <f t="shared" si="5"/>
        <v/>
      </c>
    </row>
    <row r="16" spans="2:15" x14ac:dyDescent="0.3">
      <c r="B16" s="7"/>
      <c r="E16" s="9"/>
      <c r="G16" s="7"/>
      <c r="J16" s="9"/>
      <c r="L16" s="7"/>
      <c r="O16" s="9"/>
    </row>
    <row r="17" spans="2:15" x14ac:dyDescent="0.3">
      <c r="B17" s="7" t="s">
        <v>15</v>
      </c>
      <c r="C17">
        <f>+COUNT(C4:C15)</f>
        <v>12</v>
      </c>
      <c r="E17" s="9"/>
      <c r="G17" s="7" t="s">
        <v>15</v>
      </c>
      <c r="H17">
        <f>+COUNT(H4:H15)</f>
        <v>8</v>
      </c>
      <c r="J17" s="9"/>
      <c r="L17" s="7" t="s">
        <v>15</v>
      </c>
      <c r="M17">
        <f>+COUNT(M4:M15)</f>
        <v>5</v>
      </c>
      <c r="O17" s="9"/>
    </row>
    <row r="18" spans="2:15" x14ac:dyDescent="0.3">
      <c r="B18" s="7" t="s">
        <v>16</v>
      </c>
      <c r="C18">
        <f>+SUM(C4:C15)</f>
        <v>200</v>
      </c>
      <c r="E18" s="9"/>
      <c r="F18" s="2"/>
      <c r="G18" s="7" t="s">
        <v>16</v>
      </c>
      <c r="H18">
        <f>+SUM(H4:H15)</f>
        <v>122</v>
      </c>
      <c r="J18" s="9"/>
      <c r="K18" s="2"/>
      <c r="L18" s="7" t="s">
        <v>16</v>
      </c>
      <c r="M18">
        <f>+SUM(M4:M15)</f>
        <v>73</v>
      </c>
      <c r="O18" s="9"/>
    </row>
    <row r="19" spans="2:15" x14ac:dyDescent="0.3">
      <c r="B19" s="7" t="s">
        <v>9</v>
      </c>
      <c r="C19" s="1">
        <f>C$18/COUNT(C$4:C$15)</f>
        <v>16.666666666666668</v>
      </c>
      <c r="E19" s="9"/>
      <c r="G19" s="7" t="s">
        <v>9</v>
      </c>
      <c r="H19" s="1">
        <f>H$18/COUNT(H$4:H$15)</f>
        <v>15.25</v>
      </c>
      <c r="J19" s="9"/>
      <c r="L19" s="7" t="s">
        <v>9</v>
      </c>
      <c r="M19" s="1">
        <f>M$18/COUNT(M$4:M$15)</f>
        <v>14.6</v>
      </c>
      <c r="O19" s="9"/>
    </row>
    <row r="20" spans="2:15" x14ac:dyDescent="0.3">
      <c r="B20" s="7" t="s">
        <v>17</v>
      </c>
      <c r="C20" s="10">
        <f>+SUM(E4:E15)</f>
        <v>28.240000000000002</v>
      </c>
      <c r="E20" s="9"/>
      <c r="G20" s="7" t="s">
        <v>17</v>
      </c>
      <c r="H20" s="10">
        <f>+SUM(J4:J15)</f>
        <v>10.852459016393443</v>
      </c>
      <c r="J20" s="9"/>
      <c r="L20" s="7" t="s">
        <v>17</v>
      </c>
      <c r="M20" s="10">
        <f>+SUM(O4:O15)</f>
        <v>4.0547945205479454</v>
      </c>
      <c r="O20" s="9"/>
    </row>
    <row r="21" spans="2:15" x14ac:dyDescent="0.3">
      <c r="B21" s="7" t="s">
        <v>18</v>
      </c>
      <c r="C21">
        <f>+COUNT(E4:E15)-1</f>
        <v>11</v>
      </c>
      <c r="E21" s="9"/>
      <c r="F21" s="3"/>
      <c r="G21" s="7" t="s">
        <v>18</v>
      </c>
      <c r="H21">
        <f>+COUNT(J4:J15)-1</f>
        <v>7</v>
      </c>
      <c r="J21" s="9"/>
      <c r="K21" s="3"/>
      <c r="L21" s="7" t="s">
        <v>18</v>
      </c>
      <c r="M21">
        <f>+COUNT(O4:O15)-1</f>
        <v>4</v>
      </c>
      <c r="O21" s="9"/>
    </row>
    <row r="22" spans="2:15" x14ac:dyDescent="0.3">
      <c r="B22" s="7" t="s">
        <v>19</v>
      </c>
      <c r="C22" s="3">
        <f>SQRT(C20/ (C20+C18))</f>
        <v>0.35175191206456796</v>
      </c>
      <c r="E22" s="9"/>
      <c r="F22" s="1"/>
      <c r="G22" s="7" t="s">
        <v>19</v>
      </c>
      <c r="H22" s="3">
        <f>SQRT(H20/ (H20+H18))</f>
        <v>0.28581122315497437</v>
      </c>
      <c r="J22" s="9"/>
      <c r="K22" s="1"/>
      <c r="L22" s="7" t="s">
        <v>19</v>
      </c>
      <c r="M22" s="3">
        <f>SQRT(M20/ (M20+M18))</f>
        <v>0.22939534045447005</v>
      </c>
      <c r="O22" s="9"/>
    </row>
    <row r="23" spans="2:15" x14ac:dyDescent="0.3">
      <c r="B23" s="7" t="s">
        <v>20</v>
      </c>
      <c r="C23" s="1">
        <f>(SQRT((100-1)/100))</f>
        <v>0.99498743710661997</v>
      </c>
      <c r="E23" s="9"/>
      <c r="F23" s="4"/>
      <c r="G23" s="7" t="s">
        <v>20</v>
      </c>
      <c r="H23" s="1">
        <f>(SQRT((100-1)/100))</f>
        <v>0.99498743710661997</v>
      </c>
      <c r="J23" s="9"/>
      <c r="K23" s="4"/>
      <c r="L23" s="7" t="s">
        <v>20</v>
      </c>
      <c r="M23" s="1">
        <f>(SQRT((100-1)/100))</f>
        <v>0.99498743710661997</v>
      </c>
      <c r="O23" s="9"/>
    </row>
    <row r="24" spans="2:15" ht="15" thickBot="1" x14ac:dyDescent="0.35">
      <c r="B24" s="11" t="s">
        <v>21</v>
      </c>
      <c r="C24" s="12">
        <f>+_xlfn.CHISQ.DIST.RT(C20,C21)</f>
        <v>2.9742008132487797E-3</v>
      </c>
      <c r="D24" s="13"/>
      <c r="E24" s="14"/>
      <c r="G24" s="11" t="s">
        <v>21</v>
      </c>
      <c r="H24" s="12">
        <f>+_xlfn.CHISQ.DIST.RT(H20,H21)</f>
        <v>0.14518542195786771</v>
      </c>
      <c r="I24" s="13"/>
      <c r="J24" s="14"/>
      <c r="L24" s="11" t="s">
        <v>21</v>
      </c>
      <c r="M24" s="12">
        <f>+_xlfn.CHISQ.DIST.RT(M20,M21)</f>
        <v>0.39864100660887974</v>
      </c>
      <c r="N24" s="13"/>
      <c r="O24" s="14"/>
    </row>
  </sheetData>
  <conditionalFormatting sqref="D4:D15">
    <cfRule type="iconSet" priority="4">
      <iconSet>
        <cfvo type="percent" val="0"/>
        <cfvo type="percent" val="33"/>
        <cfvo type="percent" val="67"/>
      </iconSet>
    </cfRule>
  </conditionalFormatting>
  <conditionalFormatting sqref="I4:I15">
    <cfRule type="iconSet" priority="1">
      <iconSet>
        <cfvo type="percent" val="0"/>
        <cfvo type="percent" val="33"/>
        <cfvo type="percent" val="67"/>
      </iconSet>
    </cfRule>
  </conditionalFormatting>
  <conditionalFormatting sqref="N4:N15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 ESQUIVEL JOSE ISRAEL</dc:creator>
  <cp:lastModifiedBy>VALENCIA ESQUIVEL JOSE ISRAEL</cp:lastModifiedBy>
  <dcterms:created xsi:type="dcterms:W3CDTF">2023-08-31T03:57:35Z</dcterms:created>
  <dcterms:modified xsi:type="dcterms:W3CDTF">2023-09-02T17:42:36Z</dcterms:modified>
</cp:coreProperties>
</file>