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iolo\DS\Fiverr\xx\"/>
    </mc:Choice>
  </mc:AlternateContent>
  <xr:revisionPtr revIDLastSave="0" documentId="13_ncr:1_{F425ABF0-0906-4533-ABD5-629B819635E9}" xr6:coauthVersionLast="47" xr6:coauthVersionMax="47" xr10:uidLastSave="{00000000-0000-0000-0000-000000000000}"/>
  <bookViews>
    <workbookView xWindow="-108" yWindow="-108" windowWidth="23256" windowHeight="12456" activeTab="1" xr2:uid="{00000000-000D-0000-FFFF-FFFF00000000}"/>
  </bookViews>
  <sheets>
    <sheet name="Sheets_method" sheetId="1" r:id="rId1"/>
    <sheet name="Comparison of methods" sheetId="5" r:id="rId2"/>
    <sheet name="R_method"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1" l="1"/>
  <c r="F4" i="1" s="1"/>
  <c r="E3" i="1"/>
  <c r="F3" i="1" s="1"/>
  <c r="F28" i="5"/>
  <c r="E28" i="5"/>
  <c r="E27" i="5"/>
  <c r="F27" i="5" s="1"/>
  <c r="E16" i="5"/>
  <c r="F16" i="5" s="1"/>
  <c r="E15" i="5"/>
  <c r="F15" i="5" s="1"/>
  <c r="E4" i="5"/>
  <c r="F4" i="5" s="1"/>
  <c r="E3" i="5"/>
  <c r="G28" i="5" l="1" a="1"/>
  <c r="G28" i="5" s="1"/>
  <c r="A30" i="5"/>
  <c r="A31" i="5" s="1"/>
  <c r="C31" i="5" s="1"/>
  <c r="G16" i="5" a="1"/>
  <c r="G16" i="5" s="1"/>
  <c r="A19" i="5"/>
  <c r="A20" i="5" s="1"/>
  <c r="A7" i="1"/>
  <c r="A8" i="1" s="1"/>
  <c r="A32" i="5" l="1"/>
  <c r="A10" i="1"/>
  <c r="A9" i="1"/>
  <c r="A22" i="5" l="1"/>
  <c r="A21" i="5"/>
  <c r="F3" i="5"/>
  <c r="B6" i="5" s="1"/>
  <c r="A7" i="5"/>
  <c r="A8" i="5" s="1"/>
  <c r="G4" i="5" l="1" a="1"/>
  <c r="G4" i="5" s="1"/>
  <c r="C6" i="5"/>
  <c r="A10" i="5"/>
  <c r="A9"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<sst xmlns="http://schemas.openxmlformats.org/spreadsheetml/2006/main" count="104" uniqueCount="57">
  <si>
    <t>Data</t>
  </si>
  <si>
    <t>Variant</t>
  </si>
  <si>
    <t>Impressions</t>
  </si>
  <si>
    <t>Sales</t>
  </si>
  <si>
    <t>Unitary_price</t>
  </si>
  <si>
    <t>Products</t>
  </si>
  <si>
    <t>Proportion_Products_Impressions</t>
  </si>
  <si>
    <t>B</t>
  </si>
  <si>
    <t>A</t>
  </si>
  <si>
    <t>Results</t>
  </si>
  <si>
    <t>Notes of results:</t>
  </si>
  <si>
    <t>Pooled sample proportion: p = (p1 * n1 + p2 * n2) / (n1 + n2)</t>
  </si>
  <si>
    <t xml:space="preserve">Where: p is the pooled sample proportion, p1 and p2 are the proportion of the first and second variant, respectively, n1 and n2 are the sample size of the first and second variant, respectively. </t>
  </si>
  <si>
    <t>z statistic: (p1-p2) / √p * (1-p) * [ (1/n1) + (1/n2)]</t>
  </si>
  <si>
    <t>p-value, two-tailed</t>
  </si>
  <si>
    <t>This P-value indicates if the proportions of both variants differ. The P-value has a condition such that the color green indicates when the value is lower than 0.05. Please, follow the formula.</t>
  </si>
  <si>
    <t>p-value, one-tailed</t>
  </si>
  <si>
    <t>This P-value indicates if the proportion of the first variant is greater than the proportion of the second variant. The P-value has a condition such that the color green indicates when the value is lower than 0.05. Please, follow the formula.</t>
  </si>
  <si>
    <t>How to report the results?</t>
  </si>
  <si>
    <t>This is the code in R to reproduce the two-proportions test</t>
  </si>
  <si>
    <t>prop.test(c(25,10), c(2000,3600), alternative = "two.sided", correct = FALSE)</t>
  </si>
  <si>
    <t>This is for the two-tailed test</t>
  </si>
  <si>
    <t>2-sample test for equality of proportions without continuity correction</t>
  </si>
  <si>
    <t>The name of the test</t>
  </si>
  <si>
    <t>data:  c(25, 10) out of c(2000, 3600)</t>
  </si>
  <si>
    <t>The proportions of both variants</t>
  </si>
  <si>
    <t>X-squared = 19.567, df = 1, p-value = 9.715e-06</t>
  </si>
  <si>
    <t>The statistics. Note that R uses the X-squared statistic instead of the z statistic, but both are valid. See that the p-value does not change in the method developed in Google sheets or in R.</t>
  </si>
  <si>
    <t>alternative hypothesis: two.sided</t>
  </si>
  <si>
    <t>Two-tailed test</t>
  </si>
  <si>
    <t>95 percent confidence interval:</t>
  </si>
  <si>
    <t>Confidence intervals of the proportion differences between the samples of both variants</t>
  </si>
  <si>
    <t>0.004558419 0.014886025</t>
  </si>
  <si>
    <t>sample estimates:</t>
  </si>
  <si>
    <t>Proportions of the samples of both variants</t>
  </si>
  <si>
    <t>prop 1      prop 2</t>
  </si>
  <si>
    <t>0.012500000 0.002777778</t>
  </si>
  <si>
    <t>prop.test(c(25,10), c(2000,3600), alternative = "greater", correct = FALSE)</t>
  </si>
  <si>
    <t>This is for the one-tailed test</t>
  </si>
  <si>
    <t>X-squared = 19.567, df = 1, p-value = 4.857e-06</t>
  </si>
  <si>
    <t>alternative hypothesis: greater</t>
  </si>
  <si>
    <t>0.005388622 1.000000000</t>
  </si>
  <si>
    <t>p</t>
  </si>
  <si>
    <t>Conversions</t>
  </si>
  <si>
    <t>Conversion_rate</t>
  </si>
  <si>
    <t>z statistic</t>
  </si>
  <si>
    <t>Siroker D, Koomen P (2013) A/B testing. Wiley, USA. ISBN 978-1-118-65920-5</t>
  </si>
  <si>
    <t>Wei  M (2022) How to Select the Right Statistical Tests for Different A/B Metrics. Towards Data Science. Url: https://towardsdatascience.com/how-to-select-the-right-statistical-tests-for-different-a-b-metrics-c8a1865851e</t>
  </si>
  <si>
    <t>Survey Monkey (2023) AB testing calculator. Url: https://www.surveymonkey.com/mp/ab-testing-significance-calculator/</t>
  </si>
  <si>
    <t>Mine</t>
  </si>
  <si>
    <t>Conclussion</t>
  </si>
  <si>
    <t>My method matches professional marketing methods comparing A/B test conversion rates</t>
  </si>
  <si>
    <t>Difference between conversion rates</t>
  </si>
  <si>
    <t>Pooled sample proportion</t>
  </si>
  <si>
    <t>The two-proportions z-test indicates that the proportion of the A variant and the B variant are similar (This in case that the p-value be equal or greater than 0.05. Example: variant A: 20/3600, variant B: 25/3000; z= 1.365, p= 1.72 e-1)</t>
  </si>
  <si>
    <t>The two-proportions z-test indicates that the proportion of the B variant is greater than the A variant significantly (variant A: 10/3600, variant B: 25/3000; z= 3.094, p= 8.86 e-4)</t>
  </si>
  <si>
    <r>
      <t>The two-proportions z-test indicates that the proportion of the A variant and the B variant differ significantly (</t>
    </r>
    <r>
      <rPr>
        <i/>
        <sz val="10"/>
        <color theme="1"/>
        <rFont val="Arial"/>
        <family val="2"/>
      </rPr>
      <t xml:space="preserve">write the proportions, the z-statistic and the p-value in this way: </t>
    </r>
    <r>
      <rPr>
        <sz val="10"/>
        <color theme="1"/>
        <rFont val="Arial"/>
        <family val="2"/>
      </rPr>
      <t>variant A: 10/3600, variant B: 25/3000; z= 3.094, p= 1.97 e-3)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</si>
</sst>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0"/>
    <numFmt numFmtId="166" formatCode="0.0000"/>
  </numFmts>
  <fonts count="12">
    <font>
      <sz val="10"/>
      <color rgb="FF000000"/>
      <name val="Arial"/>
      <scheme val="minor"/>
    </font>
    <font>
      <b/>
      <sz val="10"/>
      <color theme="1"/>
      <name val="Arial"/>
      <family val="2"/>
    </font>
    <font>
      <sz val="10"/>
      <color theme="1"/>
      <name val="Arial"/>
      <family val="2"/>
    </font>
    <font>
      <sz val="10"/>
      <color theme="1"/>
      <name val="Arial"/>
      <family val="2"/>
      <scheme val="minor"/>
    </font>
    <font>
      <b/>
      <sz val="10"/>
      <color theme="1"/>
      <name val="Arial"/>
      <family val="2"/>
      <scheme val="minor"/>
    </font>
    <font>
      <b/>
      <sz val="10"/>
      <color theme="1"/>
      <name val="Arial"/>
      <family val="2"/>
      <scheme val="minor"/>
    </font>
    <font>
      <sz val="10"/>
      <color theme="1"/>
      <name val="Arial"/>
      <family val="2"/>
      <scheme val="minor"/>
    </font>
    <font>
      <sz val="10"/>
      <color rgb="FFFFFFFF"/>
      <name val="&quot;Lucida Console&quot;"/>
    </font>
    <font>
      <i/>
      <sz val="10"/>
      <color theme="1"/>
      <name val="Arial"/>
      <family val="2"/>
    </font>
    <font>
      <b/>
      <sz val="10"/>
      <color rgb="FFFF0000"/>
      <name val="Arial"/>
      <family val="2"/>
      <scheme val="minor"/>
    </font>
    <font>
      <sz val="10"/>
      <color rgb="FF000000"/>
      <name val="Arial"/>
      <family val="2"/>
      <scheme val="minor"/>
    </font>
    <font>
      <b/>
      <sz val="10"/>
      <color rgb="FF000000"/>
      <name val="Arial"/>
      <family val="2"/>
      <scheme val="minor"/>
    </font>
  </fonts>
  <fills count="6">
    <fill>
      <patternFill patternType="none"/>
    </fill>
    <fill>
      <patternFill patternType="gray125"/>
    </fill>
    <fill>
      <patternFill patternType="solid">
        <fgColor rgb="FFFFFFFF"/>
        <bgColor rgb="FFFFFFFF"/>
      </patternFill>
    </fill>
    <fill>
      <patternFill patternType="solid">
        <fgColor rgb="FF323232"/>
        <bgColor rgb="FF323232"/>
      </patternFill>
    </fill>
    <fill>
      <patternFill patternType="solid">
        <fgColor theme="3"/>
        <bgColor indexed="64"/>
      </patternFill>
    </fill>
    <fill>
      <patternFill patternType="solid">
        <fgColor rgb="FFC00000"/>
        <bgColor indexed="64"/>
      </patternFill>
    </fill>
  </fills>
  <borders count="5">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28">
    <xf numFmtId="0" fontId="0" fillId="0" borderId="0" xfId="0"/>
    <xf numFmtId="0" fontId="1" fillId="0" borderId="1" xfId="0" applyFont="1" applyBorder="1"/>
    <xf numFmtId="0" fontId="2" fillId="0" borderId="1" xfId="0" applyFont="1" applyBorder="1"/>
    <xf numFmtId="0" fontId="3" fillId="0" borderId="0" xfId="0" applyFont="1"/>
    <xf numFmtId="0" fontId="2" fillId="0" borderId="2" xfId="0" applyFont="1" applyBorder="1"/>
    <xf numFmtId="0" fontId="2" fillId="0" borderId="3" xfId="0" applyFont="1" applyBorder="1"/>
    <xf numFmtId="0" fontId="2" fillId="0" borderId="3" xfId="0" applyFont="1" applyBorder="1" applyAlignment="1">
      <alignment horizontal="right"/>
    </xf>
    <xf numFmtId="164" fontId="2" fillId="0" borderId="3" xfId="0" applyNumberFormat="1" applyFont="1" applyBorder="1" applyAlignment="1">
      <alignment horizontal="right"/>
    </xf>
    <xf numFmtId="165" fontId="4" fillId="0" borderId="0" xfId="0" applyNumberFormat="1" applyFont="1"/>
    <xf numFmtId="164" fontId="3" fillId="0" borderId="0" xfId="0" applyNumberFormat="1" applyFont="1"/>
    <xf numFmtId="0" fontId="4" fillId="0" borderId="0" xfId="0" applyFont="1"/>
    <xf numFmtId="165" fontId="3" fillId="0" borderId="0" xfId="0" applyNumberFormat="1" applyFont="1"/>
    <xf numFmtId="11" fontId="3" fillId="0" borderId="0" xfId="0" applyNumberFormat="1" applyFont="1"/>
    <xf numFmtId="11" fontId="0" fillId="2" borderId="0" xfId="0" applyNumberFormat="1" applyFill="1"/>
    <xf numFmtId="0" fontId="5" fillId="0" borderId="0" xfId="0" applyFont="1"/>
    <xf numFmtId="0" fontId="6" fillId="0" borderId="0" xfId="0" applyFont="1"/>
    <xf numFmtId="0" fontId="7" fillId="3" borderId="0" xfId="0" applyFont="1" applyFill="1"/>
    <xf numFmtId="0" fontId="2" fillId="0" borderId="0" xfId="0" applyFont="1"/>
    <xf numFmtId="166" fontId="0" fillId="0" borderId="0" xfId="0" applyNumberFormat="1"/>
    <xf numFmtId="164" fontId="0" fillId="0" borderId="0" xfId="0" applyNumberFormat="1"/>
    <xf numFmtId="2" fontId="0" fillId="0" borderId="0" xfId="0" applyNumberFormat="1"/>
    <xf numFmtId="166" fontId="3" fillId="0" borderId="0" xfId="0" applyNumberFormat="1" applyFont="1"/>
    <xf numFmtId="166" fontId="0" fillId="2" borderId="0" xfId="0" applyNumberFormat="1" applyFill="1"/>
    <xf numFmtId="0" fontId="0" fillId="4" borderId="0" xfId="0" applyFill="1"/>
    <xf numFmtId="0" fontId="9" fillId="0" borderId="0" xfId="0" applyFont="1"/>
    <xf numFmtId="0" fontId="10" fillId="0" borderId="0" xfId="0" applyFont="1"/>
    <xf numFmtId="0" fontId="11" fillId="5" borderId="0" xfId="0" applyFont="1" applyFill="1"/>
    <xf numFmtId="0" fontId="2" fillId="0" borderId="4" xfId="0" applyFont="1" applyBorder="1"/>
  </cellXfs>
  <cellStyles count="1">
    <cellStyle name="Normal" xfId="0" builtinId="0"/>
  </cellStyles>
  <dxfs count="8">
    <dxf>
      <fill>
        <patternFill patternType="solid">
          <fgColor theme="7"/>
          <bgColor theme="7"/>
        </patternFill>
      </fill>
    </dxf>
    <dxf>
      <fill>
        <patternFill patternType="solid">
          <fgColor rgb="FF34A853"/>
          <bgColor rgb="FF34A853"/>
        </patternFill>
      </fill>
    </dxf>
    <dxf>
      <fill>
        <patternFill patternType="solid">
          <fgColor theme="7"/>
          <bgColor theme="7"/>
        </patternFill>
      </fill>
    </dxf>
    <dxf>
      <fill>
        <patternFill patternType="solid">
          <fgColor rgb="FF34A853"/>
          <bgColor rgb="FF34A853"/>
        </patternFill>
      </fill>
    </dxf>
    <dxf>
      <fill>
        <patternFill patternType="solid">
          <fgColor theme="7"/>
          <bgColor theme="7"/>
        </patternFill>
      </fill>
    </dxf>
    <dxf>
      <fill>
        <patternFill patternType="solid">
          <fgColor rgb="FF34A853"/>
          <bgColor rgb="FF34A853"/>
        </patternFill>
      </fill>
    </dxf>
    <dxf>
      <fill>
        <patternFill patternType="solid">
          <fgColor theme="7"/>
          <bgColor theme="7"/>
        </patternFill>
      </fill>
    </dxf>
    <dxf>
      <fill>
        <patternFill patternType="solid">
          <fgColor rgb="FF34A853"/>
          <bgColor rgb="FF34A85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autoTitleDeleted val="1"/>
    <c:plotArea>
      <c:layout/>
      <c:barChart>
        <c:barDir val="col"/>
        <c:grouping val="clustered"/>
        <c:varyColors val="1"/>
        <c:ser>
          <c:idx val="0"/>
          <c:order val="0"/>
          <c:tx>
            <c:strRef>
              <c:f>Sheets_method!$F$1:$F$2</c:f>
              <c:strCache>
                <c:ptCount val="2"/>
                <c:pt idx="0">
                  <c:v>Data</c:v>
                </c:pt>
                <c:pt idx="1">
                  <c:v>Proportion_Products_Impressions</c:v>
                </c:pt>
              </c:strCache>
            </c:strRef>
          </c:tx>
          <c:spPr>
            <a:solidFill>
              <a:srgbClr val="000000"/>
            </a:solidFill>
            <a:ln cmpd="sng">
              <a:solidFill>
                <a:srgbClr val="000000"/>
              </a:solidFill>
            </a:ln>
          </c:spPr>
          <c:invertIfNegative val="1"/>
          <c:cat>
            <c:strRef>
              <c:f>Sheets_method!$A$3:$A$4</c:f>
              <c:strCache>
                <c:ptCount val="2"/>
                <c:pt idx="0">
                  <c:v>B</c:v>
                </c:pt>
                <c:pt idx="1">
                  <c:v>A</c:v>
                </c:pt>
              </c:strCache>
            </c:strRef>
          </c:cat>
          <c:val>
            <c:numRef>
              <c:f>Sheets_method!$F$3:$F$4</c:f>
              <c:numCache>
                <c:formatCode>0.000</c:formatCode>
                <c:ptCount val="2"/>
                <c:pt idx="0">
                  <c:v>8.3333333333333332E-3</c:v>
                </c:pt>
                <c:pt idx="1">
                  <c:v>2.7777777777777779E-3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9B2-4EA7-AF40-B362240DF503}"/>
            </c:ext>
          </c:extLst>
        </c:ser>
        <c:dLbls>
          <c:showLegendKey val="0"/>
          <c:showVal val="0"/>
          <c:showCatName val="0"/>
          <c:showSerName val="0"/>
          <c:showPercent val="0"/>
          <c:showBubbleSize val="0"/>
        </c:dLbls>
        <c:gapWidth val="150"/>
        <c:axId val="1176422843"/>
        <c:axId val="1777194894"/>
      </c:barChart>
      <c:catAx>
        <c:axId val="1176422843"/>
        <c:scaling>
          <c:orientation val="minMax"/>
        </c:scaling>
        <c:delete val="0"/>
        <c:axPos val="b"/>
        <c:title>
          <c:tx>
            <c:rich>
              <a:bodyPr/>
              <a:lstStyle/>
              <a:p>
                <a:pPr lvl="0">
                  <a:defRPr sz="1400" b="1">
                    <a:solidFill>
                      <a:srgbClr val="000000"/>
                    </a:solidFill>
                    <a:latin typeface="+mn-lt"/>
                  </a:defRPr>
                </a:pPr>
                <a:r>
                  <a:rPr lang="es-MX" sz="1400" b="1">
                    <a:solidFill>
                      <a:srgbClr val="000000"/>
                    </a:solidFill>
                    <a:latin typeface="+mn-lt"/>
                  </a:rPr>
                  <a:t>Variant</a:t>
                </a:r>
              </a:p>
            </c:rich>
          </c:tx>
          <c:overlay val="0"/>
        </c:title>
        <c:numFmt formatCode="General" sourceLinked="1"/>
        <c:majorTickMark val="none"/>
        <c:minorTickMark val="none"/>
        <c:tickLblPos val="nextTo"/>
        <c:txPr>
          <a:bodyPr/>
          <a:lstStyle/>
          <a:p>
            <a:pPr lvl="0">
              <a:defRPr b="1">
                <a:solidFill>
                  <a:schemeClr val="dk1"/>
                </a:solidFill>
                <a:latin typeface="+mn-lt"/>
              </a:defRPr>
            </a:pPr>
            <a:endParaRPr lang="es-MX"/>
          </a:p>
        </c:txPr>
        <c:crossAx val="1777194894"/>
        <c:crosses val="autoZero"/>
        <c:auto val="1"/>
        <c:lblAlgn val="ctr"/>
        <c:lblOffset val="100"/>
        <c:noMultiLvlLbl val="1"/>
      </c:catAx>
      <c:valAx>
        <c:axId val="1777194894"/>
        <c:scaling>
          <c:orientation val="minMax"/>
        </c:scaling>
        <c:delete val="0"/>
        <c:axPos val="l"/>
        <c:title>
          <c:tx>
            <c:rich>
              <a:bodyPr/>
              <a:lstStyle/>
              <a:p>
                <a:pPr lvl="0">
                  <a:defRPr sz="1400" b="1">
                    <a:solidFill>
                      <a:srgbClr val="000000"/>
                    </a:solidFill>
                    <a:latin typeface="+mn-lt"/>
                  </a:defRPr>
                </a:pPr>
                <a:r>
                  <a:rPr lang="es-MX" sz="1400" b="1">
                    <a:solidFill>
                      <a:srgbClr val="000000"/>
                    </a:solidFill>
                    <a:latin typeface="+mn-lt"/>
                  </a:rPr>
                  <a:t>Proportion_Products_Impressions</a:t>
                </a:r>
              </a:p>
            </c:rich>
          </c:tx>
          <c:overlay val="0"/>
        </c:title>
        <c:numFmt formatCode="0.000" sourceLinked="1"/>
        <c:majorTickMark val="cross"/>
        <c:minorTickMark val="none"/>
        <c:tickLblPos val="nextTo"/>
        <c:spPr>
          <a:ln/>
        </c:spPr>
        <c:txPr>
          <a:bodyPr/>
          <a:lstStyle/>
          <a:p>
            <a:pPr lvl="0">
              <a:defRPr b="1">
                <a:solidFill>
                  <a:schemeClr val="dk1"/>
                </a:solidFill>
                <a:latin typeface="+mn-lt"/>
              </a:defRPr>
            </a:pPr>
            <a:endParaRPr lang="es-MX"/>
          </a:p>
        </c:txPr>
        <c:crossAx val="1176422843"/>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428625</xdr:colOff>
      <xdr:row>1</xdr:row>
      <xdr:rowOff>24765</xdr:rowOff>
    </xdr:from>
    <xdr:ext cx="4745355" cy="3990975"/>
    <xdr:graphicFrame macro="">
      <xdr:nvGraphicFramePr>
        <xdr:cNvPr id="2" name="Chart 1" title="Gráfico">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35</xdr:row>
      <xdr:rowOff>106685</xdr:rowOff>
    </xdr:from>
    <xdr:to>
      <xdr:col>7</xdr:col>
      <xdr:colOff>670499</xdr:colOff>
      <xdr:row>49</xdr:row>
      <xdr:rowOff>91867</xdr:rowOff>
    </xdr:to>
    <xdr:pic>
      <xdr:nvPicPr>
        <xdr:cNvPr id="5" name="Imagen 4">
          <a:extLst>
            <a:ext uri="{FF2B5EF4-FFF2-40B4-BE49-F238E27FC236}">
              <a16:creationId xmlns:a16="http://schemas.microsoft.com/office/drawing/2014/main" id="{600D62BD-8407-C92D-A9BD-809B52730FED}"/>
            </a:ext>
          </a:extLst>
        </xdr:cNvPr>
        <xdr:cNvPicPr>
          <a:picLocks noChangeAspect="1"/>
        </xdr:cNvPicPr>
      </xdr:nvPicPr>
      <xdr:blipFill>
        <a:blip xmlns:r="http://schemas.openxmlformats.org/officeDocument/2006/relationships" r:embed="rId1"/>
        <a:stretch>
          <a:fillRect/>
        </a:stretch>
      </xdr:blipFill>
      <xdr:spPr>
        <a:xfrm>
          <a:off x="697838" y="5974085"/>
          <a:ext cx="6217859" cy="233214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5"/>
  <sheetViews>
    <sheetView workbookViewId="0">
      <selection activeCell="A8" sqref="A8"/>
    </sheetView>
  </sheetViews>
  <sheetFormatPr baseColWidth="10" defaultColWidth="12.6640625" defaultRowHeight="15.75" customHeight="1"/>
  <cols>
    <col min="1" max="1" width="16.21875" customWidth="1"/>
    <col min="6" max="6" width="26.88671875" customWidth="1"/>
  </cols>
  <sheetData>
    <row r="1" spans="1:8">
      <c r="A1" s="1" t="s">
        <v>0</v>
      </c>
      <c r="B1" s="2"/>
      <c r="C1" s="2"/>
      <c r="D1" s="2"/>
      <c r="E1" s="2"/>
      <c r="F1" s="2"/>
      <c r="G1" s="3"/>
      <c r="H1" s="3"/>
    </row>
    <row r="2" spans="1:8">
      <c r="A2" s="4" t="s">
        <v>1</v>
      </c>
      <c r="B2" s="5" t="s">
        <v>2</v>
      </c>
      <c r="C2" s="5" t="s">
        <v>3</v>
      </c>
      <c r="D2" s="5" t="s">
        <v>4</v>
      </c>
      <c r="E2" s="5" t="s">
        <v>5</v>
      </c>
      <c r="F2" s="5" t="s">
        <v>6</v>
      </c>
      <c r="G2" s="3"/>
      <c r="H2" s="3"/>
    </row>
    <row r="3" spans="1:8">
      <c r="A3" s="4" t="s">
        <v>7</v>
      </c>
      <c r="B3" s="6">
        <v>3000</v>
      </c>
      <c r="C3" s="6">
        <v>500</v>
      </c>
      <c r="D3" s="6">
        <v>20</v>
      </c>
      <c r="E3" s="6">
        <f t="shared" ref="E3:E4" si="0">C3/D3</f>
        <v>25</v>
      </c>
      <c r="F3" s="7">
        <f t="shared" ref="F3:F4" si="1">E3/B3</f>
        <v>8.3333333333333332E-3</v>
      </c>
      <c r="G3" s="3"/>
      <c r="H3" s="3"/>
    </row>
    <row r="4" spans="1:8">
      <c r="A4" s="4" t="s">
        <v>8</v>
      </c>
      <c r="B4" s="6">
        <v>3600</v>
      </c>
      <c r="C4" s="6">
        <v>10000</v>
      </c>
      <c r="D4" s="6">
        <v>1000</v>
      </c>
      <c r="E4" s="6">
        <f t="shared" si="0"/>
        <v>10</v>
      </c>
      <c r="F4" s="7">
        <f t="shared" si="1"/>
        <v>2.7777777777777779E-3</v>
      </c>
      <c r="G4" s="3"/>
      <c r="H4" s="3"/>
    </row>
    <row r="5" spans="1:8">
      <c r="A5" s="3"/>
      <c r="B5" s="3"/>
      <c r="C5" s="3"/>
      <c r="D5" s="3"/>
      <c r="E5" s="3"/>
      <c r="F5" s="3"/>
      <c r="G5" s="3"/>
      <c r="H5" s="3"/>
    </row>
    <row r="6" spans="1:8">
      <c r="A6" s="8" t="s">
        <v>9</v>
      </c>
      <c r="B6" s="9"/>
      <c r="C6" s="9"/>
      <c r="D6" s="3"/>
      <c r="E6" s="3"/>
      <c r="F6" s="10" t="s">
        <v>10</v>
      </c>
      <c r="G6" s="3"/>
      <c r="H6" s="3"/>
    </row>
    <row r="7" spans="1:8">
      <c r="A7" s="11">
        <f>(MAX(F3:F4)*IF(F3&gt;F4,B3,B4)+MIN(F3:F4)*IF(F3&gt;F4,B4,B3)) / (B3+B4)</f>
        <v>5.3030303030303034E-3</v>
      </c>
      <c r="B7" s="3" t="s">
        <v>11</v>
      </c>
      <c r="C7" s="3"/>
      <c r="D7" s="3"/>
      <c r="E7" s="3"/>
      <c r="F7" s="3" t="s">
        <v>12</v>
      </c>
      <c r="G7" s="3"/>
      <c r="H7" s="3"/>
    </row>
    <row r="8" spans="1:8">
      <c r="A8" s="11">
        <f>(MAX(F3:F4)-MIN(F3:F4)) / SQRT(A7 * (1-A7) * ((1 / IF(F3&gt;F4,B3,B4)) + (1 / IF(F3&gt;F4,B4,B3))))</f>
        <v>3.0942824421842245</v>
      </c>
      <c r="B8" s="3" t="s">
        <v>13</v>
      </c>
      <c r="C8" s="3"/>
      <c r="D8" s="3"/>
      <c r="E8" s="3"/>
      <c r="F8" s="3"/>
      <c r="G8" s="3"/>
      <c r="H8" s="3"/>
    </row>
    <row r="9" spans="1:8">
      <c r="A9" s="12">
        <f>2*(1-_xlfn.NORM.DIST(A8,0,1,TRUE))</f>
        <v>1.9728956993971813E-3</v>
      </c>
      <c r="B9" s="3" t="s">
        <v>14</v>
      </c>
      <c r="C9" s="3"/>
      <c r="D9" s="3"/>
      <c r="E9" s="3"/>
      <c r="F9" s="3" t="s">
        <v>15</v>
      </c>
      <c r="G9" s="3"/>
      <c r="H9" s="3"/>
    </row>
    <row r="10" spans="1:8">
      <c r="A10" s="13">
        <f>1-_xlfn.NORM.DIST(A8,0,1,TRUE)</f>
        <v>9.8644784969859067E-4</v>
      </c>
      <c r="B10" s="3" t="s">
        <v>16</v>
      </c>
      <c r="C10" s="3"/>
      <c r="D10" s="3"/>
      <c r="E10" s="3"/>
      <c r="F10" s="3" t="s">
        <v>17</v>
      </c>
      <c r="G10" s="3"/>
      <c r="H10" s="3"/>
    </row>
    <row r="11" spans="1:8">
      <c r="A11" s="3"/>
      <c r="B11" s="3"/>
      <c r="C11" s="3"/>
      <c r="D11" s="3"/>
      <c r="E11" s="3"/>
      <c r="F11" s="3"/>
      <c r="G11" s="3"/>
      <c r="H11" s="3"/>
    </row>
    <row r="12" spans="1:8">
      <c r="A12" s="14" t="s">
        <v>18</v>
      </c>
      <c r="B12" s="3"/>
      <c r="C12" s="3"/>
      <c r="D12" s="3"/>
      <c r="E12" s="3"/>
      <c r="F12" s="3"/>
      <c r="G12" s="3"/>
      <c r="H12" s="3"/>
    </row>
    <row r="13" spans="1:8">
      <c r="A13" s="17" t="s">
        <v>56</v>
      </c>
      <c r="B13" s="3"/>
      <c r="C13" s="3"/>
      <c r="D13" s="3"/>
      <c r="E13" s="3"/>
      <c r="F13" s="3"/>
      <c r="G13" s="3"/>
      <c r="H13" s="3"/>
    </row>
    <row r="14" spans="1:8">
      <c r="A14" s="3" t="s">
        <v>55</v>
      </c>
      <c r="B14" s="3"/>
      <c r="C14" s="3"/>
      <c r="D14" s="3"/>
      <c r="E14" s="3"/>
      <c r="F14" s="3"/>
      <c r="G14" s="3"/>
      <c r="H14" s="3"/>
    </row>
    <row r="15" spans="1:8">
      <c r="A15" s="3" t="s">
        <v>54</v>
      </c>
      <c r="B15" s="3"/>
      <c r="C15" s="3"/>
      <c r="D15" s="3"/>
      <c r="E15" s="3"/>
      <c r="F15" s="3"/>
      <c r="G15" s="3"/>
      <c r="H15" s="3"/>
    </row>
  </sheetData>
  <conditionalFormatting sqref="A9">
    <cfRule type="cellIs" dxfId="7" priority="1" operator="lessThan">
      <formula>0.05</formula>
    </cfRule>
  </conditionalFormatting>
  <conditionalFormatting sqref="A10">
    <cfRule type="cellIs" dxfId="6" priority="2" operator="lessThan">
      <formula>0.05</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B6157-F276-4992-9888-4722E7E34228}">
  <dimension ref="A1:J35"/>
  <sheetViews>
    <sheetView tabSelected="1" workbookViewId="0">
      <selection activeCell="J2" sqref="J2"/>
    </sheetView>
  </sheetViews>
  <sheetFormatPr baseColWidth="10" defaultRowHeight="13.2"/>
  <sheetData>
    <row r="1" spans="1:10">
      <c r="A1" s="1" t="s">
        <v>0</v>
      </c>
      <c r="B1" s="2"/>
      <c r="C1" s="2"/>
      <c r="D1" s="2"/>
      <c r="E1" s="2"/>
      <c r="F1" s="2"/>
      <c r="I1" s="24" t="s">
        <v>49</v>
      </c>
      <c r="J1" s="26" t="s">
        <v>50</v>
      </c>
    </row>
    <row r="2" spans="1:10">
      <c r="A2" s="4" t="s">
        <v>1</v>
      </c>
      <c r="B2" s="5" t="s">
        <v>2</v>
      </c>
      <c r="C2" s="5" t="s">
        <v>3</v>
      </c>
      <c r="D2" s="5" t="s">
        <v>4</v>
      </c>
      <c r="E2" s="5" t="s">
        <v>43</v>
      </c>
      <c r="F2" s="5" t="s">
        <v>44</v>
      </c>
      <c r="G2" s="27" t="s">
        <v>52</v>
      </c>
      <c r="J2" s="25" t="s">
        <v>51</v>
      </c>
    </row>
    <row r="3" spans="1:10">
      <c r="A3" s="4" t="s">
        <v>7</v>
      </c>
      <c r="B3" s="6">
        <v>10000</v>
      </c>
      <c r="C3" s="6">
        <v>10</v>
      </c>
      <c r="D3" s="6">
        <v>100</v>
      </c>
      <c r="E3" s="6">
        <f>+D3*C3</f>
        <v>1000</v>
      </c>
      <c r="F3" s="7">
        <f t="shared" ref="F3:F4" si="0">E3/B3</f>
        <v>0.1</v>
      </c>
    </row>
    <row r="4" spans="1:10">
      <c r="A4" s="4" t="s">
        <v>8</v>
      </c>
      <c r="B4" s="6">
        <v>11000</v>
      </c>
      <c r="C4" s="6">
        <v>10</v>
      </c>
      <c r="D4" s="6">
        <v>110</v>
      </c>
      <c r="E4" s="6">
        <f>+D4*C4</f>
        <v>1100</v>
      </c>
      <c r="F4" s="7">
        <f t="shared" si="0"/>
        <v>0.1</v>
      </c>
      <c r="G4" s="19" cm="1">
        <f t="array" ref="G4">+MAX(F3:F4-MIN(F3:F4))</f>
        <v>0</v>
      </c>
    </row>
    <row r="5" spans="1:10">
      <c r="A5" s="3"/>
      <c r="B5" s="3"/>
      <c r="C5" s="3"/>
      <c r="D5" s="3"/>
      <c r="E5" s="3"/>
      <c r="F5" s="3"/>
    </row>
    <row r="6" spans="1:10">
      <c r="A6" s="8" t="s">
        <v>9</v>
      </c>
      <c r="B6" s="9">
        <f>MAX(F3:F4)</f>
        <v>0.1</v>
      </c>
      <c r="C6" s="9">
        <f>MIN(F3:F4)</f>
        <v>0.1</v>
      </c>
      <c r="D6" s="3"/>
      <c r="E6" s="3"/>
      <c r="F6" s="10" t="s">
        <v>10</v>
      </c>
    </row>
    <row r="7" spans="1:10">
      <c r="A7" s="11">
        <f>(MAX(F3:F4)*IF(F3&gt;F4,B3,B4)+MIN(F3:F4)*IF(F3&gt;F4,B4,B3)) / (B3+B4)</f>
        <v>0.1</v>
      </c>
      <c r="B7" s="3" t="s">
        <v>53</v>
      </c>
      <c r="C7" s="3"/>
      <c r="D7" s="3"/>
      <c r="E7" s="3"/>
      <c r="F7" s="3" t="s">
        <v>12</v>
      </c>
    </row>
    <row r="8" spans="1:10">
      <c r="A8" s="11">
        <f>(MAX(F3:F4)-MIN(F3:F4)) / SQRT(A7 * (1-A7) * ((1 / IF(F3&gt;F4,B3,B4)) + (1 / IF(F3&gt;F4,B4,B3))))</f>
        <v>0</v>
      </c>
      <c r="B8" s="3" t="s">
        <v>45</v>
      </c>
      <c r="C8" s="3"/>
      <c r="D8" s="3"/>
      <c r="E8" s="3"/>
      <c r="F8" s="3"/>
    </row>
    <row r="9" spans="1:10">
      <c r="A9" s="21">
        <f>2*(1-_xlfn.NORM.DIST(A8,0,1,TRUE))</f>
        <v>1</v>
      </c>
      <c r="B9" s="3" t="s">
        <v>14</v>
      </c>
      <c r="C9" s="3"/>
      <c r="D9" s="3"/>
      <c r="E9" s="3"/>
      <c r="F9" s="3" t="s">
        <v>15</v>
      </c>
    </row>
    <row r="10" spans="1:10">
      <c r="A10" s="22">
        <f>1-_xlfn.NORM.DIST(A8,0,1,TRUE)</f>
        <v>0.5</v>
      </c>
      <c r="B10" s="3" t="s">
        <v>16</v>
      </c>
      <c r="C10" s="3"/>
      <c r="D10" s="3"/>
      <c r="E10" s="3"/>
      <c r="F10" s="3" t="s">
        <v>17</v>
      </c>
    </row>
    <row r="12" spans="1:10">
      <c r="A12" s="23"/>
      <c r="B12" s="23"/>
      <c r="C12" s="23"/>
      <c r="D12" s="23"/>
      <c r="E12" s="23"/>
      <c r="F12" s="23"/>
      <c r="G12" s="23"/>
      <c r="H12" s="23"/>
      <c r="I12" s="23"/>
    </row>
    <row r="13" spans="1:10">
      <c r="A13" s="1" t="s">
        <v>0</v>
      </c>
      <c r="B13" s="2"/>
      <c r="C13" s="2"/>
      <c r="D13" s="2"/>
      <c r="E13" s="2"/>
      <c r="F13" s="2"/>
      <c r="I13" s="24" t="s">
        <v>46</v>
      </c>
    </row>
    <row r="14" spans="1:10">
      <c r="A14" s="4" t="s">
        <v>1</v>
      </c>
      <c r="B14" s="5" t="s">
        <v>2</v>
      </c>
      <c r="C14" s="5" t="s">
        <v>3</v>
      </c>
      <c r="D14" s="5" t="s">
        <v>4</v>
      </c>
      <c r="E14" s="5" t="s">
        <v>43</v>
      </c>
      <c r="F14" s="5" t="s">
        <v>44</v>
      </c>
      <c r="G14" s="27" t="s">
        <v>52</v>
      </c>
    </row>
    <row r="15" spans="1:10">
      <c r="A15" s="4" t="s">
        <v>7</v>
      </c>
      <c r="B15" s="6">
        <v>10000</v>
      </c>
      <c r="C15" s="6">
        <v>10</v>
      </c>
      <c r="D15" s="6">
        <v>100</v>
      </c>
      <c r="E15" s="6">
        <f>+D15*C15</f>
        <v>1000</v>
      </c>
      <c r="F15" s="7">
        <f t="shared" ref="F15:F16" si="1">E15/B15</f>
        <v>0.1</v>
      </c>
    </row>
    <row r="16" spans="1:10">
      <c r="A16" s="4" t="s">
        <v>8</v>
      </c>
      <c r="B16" s="6">
        <v>11000</v>
      </c>
      <c r="C16" s="6">
        <v>10</v>
      </c>
      <c r="D16" s="6">
        <v>110</v>
      </c>
      <c r="E16" s="6">
        <f>+D16*C16</f>
        <v>1100</v>
      </c>
      <c r="F16" s="7">
        <f t="shared" si="1"/>
        <v>0.1</v>
      </c>
      <c r="G16" s="19" cm="1">
        <f t="array" ref="G16">+MAX(F15:F16-MIN(F15:F16))</f>
        <v>0</v>
      </c>
    </row>
    <row r="17" spans="1:9">
      <c r="A17" s="3"/>
      <c r="B17" s="3"/>
      <c r="C17" s="3"/>
      <c r="D17" s="3"/>
      <c r="E17" s="3"/>
      <c r="F17" s="3"/>
    </row>
    <row r="18" spans="1:9">
      <c r="A18" s="8" t="s">
        <v>9</v>
      </c>
      <c r="B18" s="9"/>
      <c r="C18" s="9"/>
      <c r="D18" s="3"/>
      <c r="E18" s="3"/>
      <c r="F18" s="10"/>
    </row>
    <row r="19" spans="1:9">
      <c r="A19" s="18">
        <f>+(E15+E16) / (B15+B16)</f>
        <v>0.1</v>
      </c>
      <c r="B19" t="s">
        <v>42</v>
      </c>
      <c r="C19" s="3"/>
      <c r="D19" s="3"/>
      <c r="E19" s="3"/>
      <c r="F19" s="3"/>
    </row>
    <row r="20" spans="1:9">
      <c r="A20" s="11">
        <f>(MAX(F15:F16)-MIN(F15:F16)) / (SQRT(A19*(1-A19)*(1/IF(F15&gt;F16,B15,B16)+1/IF(F15&gt;F16,B16,B15))))</f>
        <v>0</v>
      </c>
      <c r="B20" s="3" t="s">
        <v>45</v>
      </c>
      <c r="C20" s="3"/>
      <c r="D20" s="3"/>
      <c r="E20" s="3"/>
      <c r="F20" s="3"/>
    </row>
    <row r="21" spans="1:9">
      <c r="A21" s="21">
        <f>2*(1-_xlfn.NORM.DIST(A20,0,1,TRUE))</f>
        <v>1</v>
      </c>
      <c r="B21" s="3" t="s">
        <v>14</v>
      </c>
      <c r="C21" s="3"/>
      <c r="D21" s="3"/>
      <c r="E21" s="3"/>
      <c r="F21" s="3"/>
    </row>
    <row r="22" spans="1:9">
      <c r="A22" s="22">
        <f>1-_xlfn.NORM.DIST(A20,0,1,TRUE)</f>
        <v>0.5</v>
      </c>
      <c r="B22" s="3" t="s">
        <v>16</v>
      </c>
      <c r="C22" s="3"/>
      <c r="D22" s="3"/>
      <c r="E22" s="3"/>
      <c r="F22" s="3"/>
    </row>
    <row r="24" spans="1:9">
      <c r="A24" s="23"/>
      <c r="B24" s="23"/>
      <c r="C24" s="23"/>
      <c r="D24" s="23"/>
      <c r="E24" s="23"/>
      <c r="F24" s="23"/>
      <c r="G24" s="23"/>
      <c r="H24" s="23"/>
      <c r="I24" s="23"/>
    </row>
    <row r="25" spans="1:9">
      <c r="A25" s="1" t="s">
        <v>0</v>
      </c>
      <c r="B25" s="2"/>
      <c r="C25" s="2"/>
      <c r="D25" s="2"/>
      <c r="E25" s="2"/>
      <c r="F25" s="2"/>
      <c r="I25" s="24" t="s">
        <v>47</v>
      </c>
    </row>
    <row r="26" spans="1:9">
      <c r="A26" s="4" t="s">
        <v>1</v>
      </c>
      <c r="B26" s="5" t="s">
        <v>2</v>
      </c>
      <c r="C26" s="5" t="s">
        <v>3</v>
      </c>
      <c r="D26" s="5" t="s">
        <v>4</v>
      </c>
      <c r="E26" s="5" t="s">
        <v>43</v>
      </c>
      <c r="F26" s="5" t="s">
        <v>44</v>
      </c>
      <c r="G26" s="27" t="s">
        <v>52</v>
      </c>
    </row>
    <row r="27" spans="1:9">
      <c r="A27" s="4" t="s">
        <v>7</v>
      </c>
      <c r="B27" s="6">
        <v>10000</v>
      </c>
      <c r="C27" s="6">
        <v>10</v>
      </c>
      <c r="D27" s="6">
        <v>100</v>
      </c>
      <c r="E27" s="6">
        <f>+D27*C27</f>
        <v>1000</v>
      </c>
      <c r="F27" s="7">
        <f t="shared" ref="F27:F28" si="2">E27/B27</f>
        <v>0.1</v>
      </c>
    </row>
    <row r="28" spans="1:9">
      <c r="A28" s="4" t="s">
        <v>8</v>
      </c>
      <c r="B28" s="6">
        <v>11000</v>
      </c>
      <c r="C28" s="6">
        <v>10</v>
      </c>
      <c r="D28" s="6">
        <v>110</v>
      </c>
      <c r="E28" s="6">
        <f>+D28*C28</f>
        <v>1100</v>
      </c>
      <c r="F28" s="7">
        <f t="shared" si="2"/>
        <v>0.1</v>
      </c>
      <c r="G28" s="19" cm="1">
        <f t="array" ref="G28">+MAX(F27:F28-MIN(F27:F28))</f>
        <v>0</v>
      </c>
    </row>
    <row r="30" spans="1:9">
      <c r="A30" s="20">
        <f>(MAX(F27:F28) - MIN(F27:F28)) / SQRT( (MAX(F27:F28) * (1 - MAX(F27:F28)) / IF(F27&gt;F28,B27,B28)) + (MIN(F27:F28) * (1-MIN(F27:F28)) / IF(F27&gt;F28,B28,B27)))</f>
        <v>0</v>
      </c>
      <c r="B30" s="3" t="s">
        <v>45</v>
      </c>
    </row>
    <row r="31" spans="1:9">
      <c r="A31" s="21">
        <f>2*(1-_xlfn.NORM.DIST(A30,0,1,TRUE))</f>
        <v>1</v>
      </c>
      <c r="B31" s="3" t="s">
        <v>14</v>
      </c>
      <c r="C31" s="18">
        <f>1-A31</f>
        <v>0</v>
      </c>
    </row>
    <row r="32" spans="1:9">
      <c r="A32" s="22">
        <f>1-_xlfn.NORM.DIST(A30,0,1,TRUE)</f>
        <v>0.5</v>
      </c>
      <c r="B32" s="3" t="s">
        <v>16</v>
      </c>
    </row>
    <row r="34" spans="1:9">
      <c r="A34" s="23"/>
      <c r="B34" s="23"/>
      <c r="C34" s="23"/>
      <c r="D34" s="23"/>
      <c r="E34" s="23"/>
      <c r="F34" s="23"/>
      <c r="G34" s="23"/>
      <c r="H34" s="23"/>
      <c r="I34" s="23"/>
    </row>
    <row r="35" spans="1:9">
      <c r="I35" s="24" t="s">
        <v>48</v>
      </c>
    </row>
  </sheetData>
  <conditionalFormatting sqref="A9">
    <cfRule type="cellIs" dxfId="5" priority="7" operator="lessThan">
      <formula>0.05</formula>
    </cfRule>
  </conditionalFormatting>
  <conditionalFormatting sqref="A10">
    <cfRule type="cellIs" dxfId="4" priority="8" operator="lessThan">
      <formula>0.05</formula>
    </cfRule>
  </conditionalFormatting>
  <conditionalFormatting sqref="A21">
    <cfRule type="cellIs" dxfId="3" priority="3" operator="lessThan">
      <formula>0.05</formula>
    </cfRule>
  </conditionalFormatting>
  <conditionalFormatting sqref="A22">
    <cfRule type="cellIs" dxfId="2" priority="4" operator="lessThan">
      <formula>0.05</formula>
    </cfRule>
  </conditionalFormatting>
  <conditionalFormatting sqref="A31">
    <cfRule type="cellIs" dxfId="1" priority="1" operator="lessThan">
      <formula>0.05</formula>
    </cfRule>
  </conditionalFormatting>
  <conditionalFormatting sqref="A32">
    <cfRule type="cellIs" dxfId="0" priority="2" operator="lessThan">
      <formula>0.05</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3"/>
  <sheetViews>
    <sheetView workbookViewId="0">
      <selection activeCell="B15" sqref="B15"/>
    </sheetView>
  </sheetViews>
  <sheetFormatPr baseColWidth="10" defaultColWidth="12.6640625" defaultRowHeight="15.75" customHeight="1"/>
  <cols>
    <col min="1" max="1" width="58.44140625" customWidth="1"/>
  </cols>
  <sheetData>
    <row r="1" spans="1:2">
      <c r="A1" s="15" t="s">
        <v>19</v>
      </c>
    </row>
    <row r="3" spans="1:2">
      <c r="A3" s="15" t="s">
        <v>20</v>
      </c>
      <c r="B3" s="15" t="s">
        <v>21</v>
      </c>
    </row>
    <row r="4" spans="1:2">
      <c r="A4" s="16" t="s">
        <v>22</v>
      </c>
      <c r="B4" s="15" t="s">
        <v>23</v>
      </c>
    </row>
    <row r="5" spans="1:2">
      <c r="A5" s="16" t="s">
        <v>24</v>
      </c>
      <c r="B5" s="15" t="s">
        <v>25</v>
      </c>
    </row>
    <row r="6" spans="1:2">
      <c r="A6" s="16" t="s">
        <v>26</v>
      </c>
      <c r="B6" s="15" t="s">
        <v>27</v>
      </c>
    </row>
    <row r="7" spans="1:2">
      <c r="A7" s="16" t="s">
        <v>28</v>
      </c>
      <c r="B7" s="15" t="s">
        <v>29</v>
      </c>
    </row>
    <row r="8" spans="1:2">
      <c r="A8" s="16" t="s">
        <v>30</v>
      </c>
      <c r="B8" s="15" t="s">
        <v>31</v>
      </c>
    </row>
    <row r="9" spans="1:2">
      <c r="A9" s="16" t="s">
        <v>32</v>
      </c>
    </row>
    <row r="10" spans="1:2">
      <c r="A10" s="16" t="s">
        <v>33</v>
      </c>
      <c r="B10" s="15" t="s">
        <v>34</v>
      </c>
    </row>
    <row r="11" spans="1:2">
      <c r="A11" s="16" t="s">
        <v>35</v>
      </c>
    </row>
    <row r="12" spans="1:2">
      <c r="A12" s="16" t="s">
        <v>36</v>
      </c>
    </row>
    <row r="14" spans="1:2">
      <c r="A14" s="15" t="s">
        <v>37</v>
      </c>
      <c r="B14" s="15" t="s">
        <v>38</v>
      </c>
    </row>
    <row r="15" spans="1:2">
      <c r="A15" s="16" t="s">
        <v>22</v>
      </c>
    </row>
    <row r="16" spans="1:2">
      <c r="A16" s="16" t="s">
        <v>24</v>
      </c>
    </row>
    <row r="17" spans="1:1">
      <c r="A17" s="16" t="s">
        <v>39</v>
      </c>
    </row>
    <row r="18" spans="1:1">
      <c r="A18" s="16" t="s">
        <v>40</v>
      </c>
    </row>
    <row r="19" spans="1:1">
      <c r="A19" s="16" t="s">
        <v>30</v>
      </c>
    </row>
    <row r="20" spans="1:1">
      <c r="A20" s="16" t="s">
        <v>41</v>
      </c>
    </row>
    <row r="21" spans="1:1">
      <c r="A21" s="16" t="s">
        <v>33</v>
      </c>
    </row>
    <row r="22" spans="1:1">
      <c r="A22" s="16" t="s">
        <v>35</v>
      </c>
    </row>
    <row r="23" spans="1:1">
      <c r="A23" s="1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Sheets_method</vt:lpstr>
      <vt:lpstr>Comparison of methods</vt:lpstr>
      <vt:lpstr>R_method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VALENCIA ESQUIVEL JOSE ISRAEL</cp:lastModifiedBy>
  <dcterms:created xsi:type="dcterms:W3CDTF">2023-09-02T17:08:52Z</dcterms:created>
  <dcterms:modified xsi:type="dcterms:W3CDTF">2023-09-02T17:26:12Z</dcterms:modified>
</cp:coreProperties>
</file>