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2"/>
  <workbookPr defaultThemeVersion="166925"/>
  <mc:AlternateContent xmlns:mc="http://schemas.openxmlformats.org/markup-compatibility/2006">
    <mc:Choice Requires="x15">
      <x15ac:absPath xmlns:x15ac="http://schemas.microsoft.com/office/spreadsheetml/2010/11/ac" url="/Users/o/Workspace/website/manual/"/>
    </mc:Choice>
  </mc:AlternateContent>
  <xr:revisionPtr revIDLastSave="0" documentId="13_ncr:1_{F5E39837-0B93-C749-9F22-15F9FEA3C40E}" xr6:coauthVersionLast="47" xr6:coauthVersionMax="47" xr10:uidLastSave="{00000000-0000-0000-0000-000000000000}"/>
  <bookViews>
    <workbookView xWindow="0" yWindow="760" windowWidth="30240" windowHeight="17640" activeTab="2" xr2:uid="{7924ACC4-95BC-C241-97CB-5EF2DB9BB792}"/>
  </bookViews>
  <sheets>
    <sheet name="catalog" sheetId="1" r:id="rId1"/>
    <sheet name="calculate_values" sheetId="7" r:id="rId2"/>
    <sheet name="formula_operators_and_functions" sheetId="6" r:id="rId3"/>
    <sheet name="connection" sheetId="8" r:id="rId4"/>
    <sheet name="connection1" sheetId="9" r:id="rId5"/>
    <sheet name="schedule" sheetId="13" r:id="rId6"/>
    <sheet name="job_schedule" sheetId="15" r:id="rId7"/>
    <sheet name="executable_schedule" sheetId="14" r:id="rId8"/>
    <sheet name="job" sheetId="11" r:id="rId9"/>
    <sheet name="job_execution" sheetId="12" r:id="rId10"/>
    <sheet name="direction" sheetId="10" r:id="rId11"/>
    <sheet name="executable" sheetId="2" r:id="rId12"/>
    <sheet name="execution" sheetId="4" r:id="rId13"/>
    <sheet name="field_mapping" sheetId="3" r:id="rId14"/>
    <sheet name="batch_execution" sheetId="5" r:id="rId15"/>
  </sheets>
  <definedNames>
    <definedName name="_Toc79526094" localSheetId="1">calculate_values!$A$96</definedName>
    <definedName name="_Toc79526105" localSheetId="1">calculate_values!$A$19</definedName>
    <definedName name="_Toc79526108" localSheetId="1">calculate_values!$A$22</definedName>
    <definedName name="_Toc79526117" localSheetId="1">calculate_values!#REF!</definedName>
    <definedName name="_Toc79526125" localSheetId="1">calculate_values!$A$60</definedName>
    <definedName name="AddDef" localSheetId="1">calculate_values!$B$91</definedName>
    <definedName name="AddExampleCode" localSheetId="1">calculate_values!$B$93</definedName>
    <definedName name="AddExampleDesc" localSheetId="1">calculate_values!$B$101</definedName>
    <definedName name="ADDMONTHSDef" localSheetId="1">calculate_values!$B$176</definedName>
    <definedName name="ADDMONTHSExampleDesc" localSheetId="1">calculate_values!#REF!</definedName>
    <definedName name="ADDMONTHSUse" localSheetId="1">calculate_values!$B$177</definedName>
    <definedName name="AddUse" localSheetId="1">calculate_values!$B$92</definedName>
    <definedName name="ANDANDDesc" localSheetId="1">calculate_values!$B$157</definedName>
    <definedName name="ANDANDExampleCode" localSheetId="1">calculate_values!$B$159</definedName>
    <definedName name="ANDANDExampleDesc" localSheetId="1">calculate_values!#REF!</definedName>
    <definedName name="ANDANDUse" localSheetId="1">calculate_values!$B$158</definedName>
    <definedName name="BankAccount" localSheetId="1">calculate_values!$B$315</definedName>
    <definedName name="BEGINS_use" localSheetId="1">calculate_values!$B$413</definedName>
    <definedName name="BEGINSDef" localSheetId="1">calculate_values!$B$412</definedName>
    <definedName name="BEGINSExampleCode" localSheetId="1">calculate_values!$B$414</definedName>
    <definedName name="BEGINSExampleDesc" localSheetId="1">calculate_values!#REF!</definedName>
    <definedName name="BLANKVALUEDef" localSheetId="1">calculate_values!$B$246</definedName>
    <definedName name="BLANKVALUEExample" localSheetId="1">calculate_values!#REF!</definedName>
    <definedName name="BLANKVALUEExampleDesc" localSheetId="1">calculate_values!$B$248</definedName>
    <definedName name="BLANKVALUEPaymentDueCode" localSheetId="1">calculate_values!#REF!</definedName>
    <definedName name="BLANKVALUEPaymentDueDesc" localSheetId="1">calculate_values!#REF!</definedName>
    <definedName name="BLANKVALUEUse" localSheetId="1">calculate_values!$B$247</definedName>
    <definedName name="CommissionMillionDesc" localSheetId="1">calculate_values!$B$153</definedName>
    <definedName name="ConcatenateDef" localSheetId="1">calculate_values!$B$170</definedName>
    <definedName name="ConcatenateUse" localSheetId="1">calculate_values!$B$171</definedName>
    <definedName name="CONTAINS_use" localSheetId="1">calculate_values!$B$254</definedName>
    <definedName name="CONTAINSDef" localSheetId="1">calculate_values!$B$253</definedName>
    <definedName name="CONTAINSExampleCode" localSheetId="1">calculate_values!#REF!</definedName>
    <definedName name="CONTAINSExampleDesc" localSheetId="1">calculate_values!$B$255</definedName>
    <definedName name="ContractApprovalProcessDesc" localSheetId="1">calculate_values!$B$515</definedName>
    <definedName name="DATEDef" localSheetId="1">calculate_values!$B$260</definedName>
    <definedName name="DATEUse" localSheetId="1">calculate_values!$B$261</definedName>
    <definedName name="DATEVALUEDef" localSheetId="1">calculate_values!$B$464</definedName>
    <definedName name="DATEVALUEUse" localSheetId="1">calculate_values!$B$465</definedName>
    <definedName name="db_no" localSheetId="1">calculate_values!#REF!</definedName>
    <definedName name="DivideDef" localSheetId="1">calculate_values!$B$109</definedName>
    <definedName name="DivideRevEmpExampleCode" localSheetId="1">calculate_values!$B$111</definedName>
    <definedName name="DivideRevEmpExampleDesc" localSheetId="1">calculate_values!#REF!</definedName>
    <definedName name="DivideUse" localSheetId="1">calculate_values!$B$110</definedName>
    <definedName name="EqualDef" localSheetId="1">calculate_values!$B$121</definedName>
    <definedName name="EqualUse" localSheetId="1">calculate_values!$B$122</definedName>
    <definedName name="ExpenseIDCode" localSheetId="1">calculate_values!$B$172</definedName>
    <definedName name="ExpenseIDDesc" localSheetId="1">calculate_values!#REF!</definedName>
    <definedName name="FormulaOperatorDef" localSheetId="2">formula_operators_and_functions!$B$29</definedName>
    <definedName name="FutureCloseDate" localSheetId="1">calculate_values!#REF!</definedName>
    <definedName name="GreaterThanDef" localSheetId="1">calculate_values!$B$139</definedName>
    <definedName name="GreaterThanEqual" localSheetId="1">calculate_values!$B$151</definedName>
    <definedName name="GreaterThanEqualUse" localSheetId="1">calculate_values!$B$152</definedName>
    <definedName name="GreaterThanUse" localSheetId="1">calculate_values!$B$140</definedName>
    <definedName name="IF_use" localSheetId="1">calculate_values!$B$274</definedName>
    <definedName name="IFDef" localSheetId="1">calculate_values!$B$273</definedName>
    <definedName name="IFOverduePaymentCode" localSheetId="1">calculate_values!#REF!</definedName>
    <definedName name="IFOverduePaymentDesc" localSheetId="1">calculate_values!#REF!</definedName>
    <definedName name="ISBLANKDef" localSheetId="1">calculate_values!$B$301</definedName>
    <definedName name="ISBLANKExampleCode" localSheetId="1">calculate_values!$B$303</definedName>
    <definedName name="ISBLANKExampleDesc" localSheetId="1">calculate_values!#REF!</definedName>
    <definedName name="ISBLANKUse" localSheetId="1">calculate_values!$B$302</definedName>
    <definedName name="ISNUMBERDef" localSheetId="1">calculate_values!$B$313</definedName>
    <definedName name="ISNUMBERUse" localSheetId="1">calculate_values!$B$314</definedName>
    <definedName name="LEFTDef" localSheetId="1">calculate_values!$B$332</definedName>
    <definedName name="LEFTUse" localSheetId="1">calculate_values!$B$333</definedName>
    <definedName name="LEN_use" localSheetId="1">calculate_values!$B$339</definedName>
    <definedName name="LENDef" localSheetId="1">calculate_values!$B$338</definedName>
    <definedName name="LessEqualDef" localSheetId="1">calculate_values!$B$145</definedName>
    <definedName name="LessEqualUse" localSheetId="1">calculate_values!$B$146</definedName>
    <definedName name="LessThanDef" localSheetId="1">calculate_values!$B$133</definedName>
    <definedName name="LessThanUse" localSheetId="1">calculate_values!$B$134</definedName>
    <definedName name="LOWERDef" localSheetId="1">calculate_values!$B$499</definedName>
    <definedName name="LOWERUse" localSheetId="1">calculate_values!$B$500</definedName>
    <definedName name="MultiplyDef" localSheetId="1">calculate_values!$B$103</definedName>
    <definedName name="MultiplyExampleCode" localSheetId="1">calculate_values!$B$105</definedName>
    <definedName name="MultiplyExampleDesc" localSheetId="1">calculate_values!#REF!</definedName>
    <definedName name="MultiplyUse" localSheetId="1">calculate_values!$B$104</definedName>
    <definedName name="NOT_use" localSheetId="1">calculate_values!$B$357</definedName>
    <definedName name="NOTDef" localSheetId="1">calculate_values!$B$356</definedName>
    <definedName name="NotEqualDef" localSheetId="1">calculate_values!$B$127</definedName>
    <definedName name="NotEqualExampleCode" localSheetId="1">calculate_values!$B$129</definedName>
    <definedName name="NotEqualExampleDesc" localSheetId="1">calculate_values!#REF!</definedName>
    <definedName name="NotEqualUse" localSheetId="1">calculate_values!$B$128</definedName>
    <definedName name="NOWDef" localSheetId="1">calculate_values!$B$362</definedName>
    <definedName name="NOWLeadAgingCode" localSheetId="1">calculate_values!$B$364</definedName>
    <definedName name="NOWLeadAgingDesc" localSheetId="1">calculate_values!#REF!</definedName>
    <definedName name="NOWUse" localSheetId="1">calculate_values!$B$363</definedName>
    <definedName name="OR_use" localSheetId="1">calculate_values!$B$370</definedName>
    <definedName name="ORDef" localSheetId="1">calculate_values!$B$369</definedName>
    <definedName name="OROR_use" localSheetId="1">calculate_values!$B$165</definedName>
    <definedName name="ORORDef" localSheetId="1">calculate_values!$B$164</definedName>
    <definedName name="ORORExampleCode" localSheetId="1">calculate_values!$B$166</definedName>
    <definedName name="ORORExampleDesc" localSheetId="1">calculate_values!#REF!</definedName>
    <definedName name="ParenDef" localSheetId="1">calculate_values!$B$115</definedName>
    <definedName name="ParenUse" localSheetId="1">calculate_values!$B$116</definedName>
    <definedName name="RIGHTDef" localSheetId="1">calculate_values!$B$391</definedName>
    <definedName name="RIGHTUse" localSheetId="1">calculate_values!$B$392</definedName>
    <definedName name="ROUNDDef" localSheetId="1">calculate_values!$B$398</definedName>
    <definedName name="ROUNDUse" localSheetId="1">calculate_values!$B$399</definedName>
    <definedName name="SimpleDiscounts" localSheetId="1">calculate_values!#REF!</definedName>
    <definedName name="SimpleDiscountsDef" localSheetId="1">calculate_values!#REF!</definedName>
    <definedName name="SUBSTITUTEDef" localSheetId="1">calculate_values!$B$381</definedName>
    <definedName name="SUBSTITUTEUse" localSheetId="1">calculate_values!$B$382</definedName>
    <definedName name="SubtractDef" localSheetId="1">calculate_values!$B$99</definedName>
    <definedName name="SubtractExampleCode" localSheetId="1">calculate_values!#REF!</definedName>
    <definedName name="SubtractExampleDesc" localSheetId="1">calculate_values!$B$102</definedName>
    <definedName name="SubtractUse" localSheetId="1">calculate_values!#REF!</definedName>
    <definedName name="TEXTDef" localSheetId="1">calculate_values!$B$505</definedName>
    <definedName name="textPicklistRestrict" localSheetId="1">calculate_values!#REF!</definedName>
    <definedName name="TEXTUse" localSheetId="1">calculate_values!$B$506</definedName>
    <definedName name="TimeZones" localSheetId="1">calculate_values!#REF!</definedName>
    <definedName name="TODAYDef" localSheetId="1">calculate_values!$B$513</definedName>
    <definedName name="TODAYUse" localSheetId="1">calculate_values!$B$514</definedName>
    <definedName name="TRIM_use" localSheetId="1">calculate_values!$B$522</definedName>
    <definedName name="TRIMcode" localSheetId="1">calculate_values!$B$334</definedName>
    <definedName name="TRIMDef" localSheetId="1">calculate_values!$B$521</definedName>
    <definedName name="TRIMdesc" localSheetId="1">calculate_values!#REF!</definedName>
    <definedName name="UPPERDef" localSheetId="1">calculate_values!$B$527</definedName>
    <definedName name="UPPERUse" localSheetId="1">calculate_values!$B$528</definedName>
    <definedName name="VALUEDef" localSheetId="1">calculate_values!$B$477</definedName>
    <definedName name="VALUEUse" localSheetId="1">calculate_values!$B$478</definedName>
    <definedName name="VLOOKUPDef" localSheetId="1">calculate_values!$B$533</definedName>
    <definedName name="VLOOKUPUse" localSheetId="1">calculate_values!$B$534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41" i="6" l="1"/>
  <c r="D140" i="6"/>
  <c r="D139" i="6"/>
  <c r="D132" i="6"/>
  <c r="D131" i="6"/>
  <c r="D130" i="6"/>
  <c r="D129" i="6"/>
  <c r="D128" i="6"/>
  <c r="D127" i="6"/>
  <c r="D122" i="6"/>
  <c r="D121" i="6"/>
  <c r="D120" i="6"/>
  <c r="D119" i="6"/>
  <c r="D118" i="6"/>
  <c r="D117" i="6"/>
  <c r="D116" i="6"/>
  <c r="D115" i="6"/>
  <c r="D114" i="6"/>
  <c r="D113" i="6"/>
  <c r="D112" i="6"/>
  <c r="D111" i="6"/>
  <c r="D110" i="6"/>
  <c r="D109" i="6"/>
  <c r="D108" i="6"/>
  <c r="D107" i="6"/>
  <c r="D106" i="6"/>
  <c r="D105" i="6"/>
  <c r="D104" i="6"/>
  <c r="D103" i="6"/>
  <c r="D102" i="6"/>
  <c r="D101" i="6"/>
  <c r="D100" i="6"/>
  <c r="D99" i="6"/>
  <c r="D93" i="6"/>
  <c r="D92" i="6"/>
  <c r="D91" i="6"/>
  <c r="D85" i="6"/>
  <c r="D84" i="6"/>
  <c r="D83" i="6"/>
  <c r="D82" i="6"/>
  <c r="D81" i="6"/>
  <c r="D80" i="6"/>
  <c r="D79" i="6"/>
  <c r="D74" i="6"/>
  <c r="D73" i="6"/>
  <c r="D72" i="6"/>
  <c r="D71" i="6"/>
  <c r="D70" i="6"/>
  <c r="D69" i="6"/>
  <c r="D68" i="6"/>
  <c r="D67" i="6"/>
  <c r="D75" i="6"/>
  <c r="B83" i="7"/>
  <c r="C487" i="7"/>
  <c r="C486" i="7"/>
  <c r="C485" i="7"/>
  <c r="B484" i="7"/>
  <c r="C484" i="7" s="1"/>
  <c r="B70" i="7"/>
  <c r="C70" i="7" s="1"/>
  <c r="B71" i="7"/>
  <c r="C71" i="7" s="1"/>
  <c r="B72" i="7"/>
  <c r="C72" i="7" s="1"/>
  <c r="B73" i="7"/>
  <c r="B74" i="7"/>
  <c r="C74" i="7" s="1"/>
  <c r="B75" i="7"/>
  <c r="C75" i="7" s="1"/>
  <c r="B76" i="7"/>
  <c r="C76" i="7" s="1"/>
  <c r="B77" i="7"/>
  <c r="C77" i="7" s="1"/>
  <c r="B78" i="7"/>
  <c r="B79" i="7"/>
  <c r="C79" i="7" s="1"/>
  <c r="B80" i="7"/>
  <c r="B81" i="7"/>
  <c r="B82" i="7"/>
  <c r="C82" i="7" s="1"/>
  <c r="C83" i="7"/>
  <c r="B84" i="7"/>
  <c r="C84" i="7" s="1"/>
  <c r="B85" i="7"/>
  <c r="C85" i="7" s="1"/>
  <c r="C78" i="7"/>
  <c r="C45" i="7"/>
  <c r="C25" i="7"/>
  <c r="C445" i="7"/>
  <c r="C444" i="7"/>
  <c r="B443" i="7"/>
  <c r="C443" i="7" s="1"/>
  <c r="C439" i="7"/>
  <c r="C438" i="7"/>
  <c r="B437" i="7"/>
  <c r="C437" i="7" s="1"/>
  <c r="C434" i="7"/>
  <c r="C433" i="7"/>
  <c r="B432" i="7"/>
  <c r="C432" i="7" s="1"/>
  <c r="C429" i="7"/>
  <c r="C428" i="7"/>
  <c r="B427" i="7"/>
  <c r="C427" i="7" s="1"/>
  <c r="C424" i="7"/>
  <c r="C423" i="7"/>
  <c r="B422" i="7"/>
  <c r="C422" i="7" s="1"/>
  <c r="C419" i="7"/>
  <c r="C418" i="7"/>
  <c r="B417" i="7"/>
  <c r="C417" i="7" s="1"/>
  <c r="B69" i="7"/>
  <c r="C69" i="7" s="1"/>
  <c r="B68" i="7"/>
  <c r="C68" i="7" s="1"/>
  <c r="B64" i="7"/>
  <c r="C64" i="7" s="1"/>
  <c r="C285" i="7"/>
  <c r="C284" i="7"/>
  <c r="C283" i="7"/>
  <c r="B282" i="7"/>
  <c r="C282" i="7" s="1"/>
  <c r="B38" i="7"/>
  <c r="C38" i="7" s="1"/>
  <c r="C242" i="7"/>
  <c r="C241" i="7"/>
  <c r="B240" i="7"/>
  <c r="C240" i="7" s="1"/>
  <c r="C237" i="7"/>
  <c r="C236" i="7"/>
  <c r="B235" i="7"/>
  <c r="C235" i="7" s="1"/>
  <c r="C352" i="7"/>
  <c r="B33" i="7"/>
  <c r="C33" i="7" s="1"/>
  <c r="B32" i="7"/>
  <c r="C32" i="7" s="1"/>
  <c r="C328" i="7"/>
  <c r="C327" i="7"/>
  <c r="C326" i="7"/>
  <c r="B325" i="7"/>
  <c r="C325" i="7" s="1"/>
  <c r="C322" i="7"/>
  <c r="C321" i="7"/>
  <c r="C320" i="7"/>
  <c r="B319" i="7"/>
  <c r="C319" i="7" s="1"/>
  <c r="C297" i="7"/>
  <c r="C296" i="7"/>
  <c r="C295" i="7"/>
  <c r="B294" i="7"/>
  <c r="C294" i="7" s="1"/>
  <c r="C291" i="7"/>
  <c r="C290" i="7"/>
  <c r="C289" i="7"/>
  <c r="B288" i="7"/>
  <c r="C288" i="7" s="1"/>
  <c r="B43" i="7"/>
  <c r="C43" i="7" s="1"/>
  <c r="B42" i="7"/>
  <c r="C42" i="7" s="1"/>
  <c r="B50" i="7"/>
  <c r="C50" i="7" s="1"/>
  <c r="B48" i="7"/>
  <c r="C48" i="7" s="1"/>
  <c r="B49" i="7"/>
  <c r="C49" i="7" s="1"/>
  <c r="B306" i="7"/>
  <c r="C306" i="7" s="1"/>
  <c r="C309" i="7"/>
  <c r="C308" i="7"/>
  <c r="C307" i="7"/>
  <c r="B47" i="7"/>
  <c r="C47" i="7" s="1"/>
  <c r="C494" i="7"/>
  <c r="C493" i="7"/>
  <c r="C492" i="7"/>
  <c r="C491" i="7"/>
  <c r="B490" i="7"/>
  <c r="C490" i="7" s="1"/>
  <c r="C473" i="7"/>
  <c r="C472" i="7"/>
  <c r="C471" i="7"/>
  <c r="B470" i="7"/>
  <c r="C470" i="7" s="1"/>
  <c r="C459" i="7"/>
  <c r="C458" i="7"/>
  <c r="C457" i="7"/>
  <c r="C456" i="7"/>
  <c r="B455" i="7"/>
  <c r="C455" i="7" s="1"/>
  <c r="B175" i="7"/>
  <c r="C175" i="7" s="1"/>
  <c r="E11" i="1"/>
  <c r="E9" i="1"/>
  <c r="E10" i="1"/>
  <c r="E8" i="1"/>
  <c r="D7" i="1"/>
  <c r="E6" i="1"/>
  <c r="E3" i="1"/>
  <c r="D12" i="1"/>
  <c r="E12" i="1" s="1"/>
  <c r="D11" i="1"/>
  <c r="D10" i="1"/>
  <c r="D9" i="1"/>
  <c r="D8" i="1"/>
  <c r="D5" i="1"/>
  <c r="E5" i="1" s="1"/>
  <c r="D4" i="1"/>
  <c r="E4" i="1" s="1"/>
  <c r="D3" i="1"/>
  <c r="C2" i="1"/>
  <c r="C13" i="1"/>
  <c r="E13" i="1" s="1"/>
  <c r="C1" i="1"/>
  <c r="E1" i="1" s="1"/>
  <c r="E41" i="4"/>
  <c r="F16" i="2"/>
  <c r="E7" i="12"/>
  <c r="F5" i="11"/>
  <c r="D21" i="1"/>
  <c r="E21" i="1" s="1"/>
  <c r="B40" i="7"/>
  <c r="C40" i="7" s="1"/>
  <c r="B39" i="7"/>
  <c r="C39" i="7" s="1"/>
  <c r="C279" i="7"/>
  <c r="C278" i="7"/>
  <c r="B277" i="7"/>
  <c r="C277" i="7" s="1"/>
  <c r="C274" i="7"/>
  <c r="C273" i="7"/>
  <c r="B272" i="7"/>
  <c r="C272" i="7" s="1"/>
  <c r="C451" i="7"/>
  <c r="C450" i="7"/>
  <c r="B449" i="7"/>
  <c r="C449" i="7" s="1"/>
  <c r="B16" i="6"/>
  <c r="D16" i="6" s="1"/>
  <c r="D47" i="1"/>
  <c r="E47" i="1" s="1"/>
  <c r="D48" i="1"/>
  <c r="E48" i="1" s="1"/>
  <c r="E45" i="1"/>
  <c r="C46" i="1"/>
  <c r="E46" i="1" s="1"/>
  <c r="E9" i="12"/>
  <c r="E13" i="12"/>
  <c r="E14" i="12"/>
  <c r="C226" i="7"/>
  <c r="C225" i="7"/>
  <c r="C224" i="7"/>
  <c r="C223" i="7"/>
  <c r="B222" i="7"/>
  <c r="C222" i="7" s="1"/>
  <c r="C219" i="7"/>
  <c r="C218" i="7"/>
  <c r="C217" i="7"/>
  <c r="C216" i="7"/>
  <c r="B215" i="7"/>
  <c r="C215" i="7" s="1"/>
  <c r="C212" i="7"/>
  <c r="C211" i="7"/>
  <c r="C210" i="7"/>
  <c r="C209" i="7"/>
  <c r="B208" i="7"/>
  <c r="C208" i="7" s="1"/>
  <c r="C205" i="7"/>
  <c r="C204" i="7"/>
  <c r="C203" i="7"/>
  <c r="C202" i="7"/>
  <c r="B201" i="7"/>
  <c r="C201" i="7" s="1"/>
  <c r="C198" i="7"/>
  <c r="C197" i="7"/>
  <c r="C196" i="7"/>
  <c r="C195" i="7"/>
  <c r="B194" i="7"/>
  <c r="C194" i="7" s="1"/>
  <c r="C191" i="7"/>
  <c r="C190" i="7"/>
  <c r="C189" i="7"/>
  <c r="C188" i="7"/>
  <c r="B187" i="7"/>
  <c r="C187" i="7" s="1"/>
  <c r="B23" i="7"/>
  <c r="C23" i="7" s="1"/>
  <c r="B24" i="7"/>
  <c r="C24" i="7" s="1"/>
  <c r="B27" i="7"/>
  <c r="C27" i="7" s="1"/>
  <c r="B28" i="7"/>
  <c r="C28" i="7" s="1"/>
  <c r="B29" i="7"/>
  <c r="C29" i="7" s="1"/>
  <c r="B30" i="7"/>
  <c r="C30" i="7" s="1"/>
  <c r="D133" i="6"/>
  <c r="D126" i="6"/>
  <c r="D125" i="6"/>
  <c r="F8" i="13"/>
  <c r="F9" i="13"/>
  <c r="F10" i="13"/>
  <c r="F11" i="13"/>
  <c r="F12" i="13"/>
  <c r="F13" i="13"/>
  <c r="F14" i="13"/>
  <c r="F15" i="13"/>
  <c r="F16" i="13"/>
  <c r="F17" i="13"/>
  <c r="F18" i="13"/>
  <c r="F19" i="13"/>
  <c r="F20" i="13"/>
  <c r="F21" i="13"/>
  <c r="F7" i="13"/>
  <c r="F6" i="13"/>
  <c r="F6" i="15"/>
  <c r="F7" i="15"/>
  <c r="F8" i="15"/>
  <c r="F9" i="15"/>
  <c r="F10" i="15"/>
  <c r="F11" i="15"/>
  <c r="F12" i="15"/>
  <c r="F5" i="15"/>
  <c r="F4" i="15"/>
  <c r="F6" i="14"/>
  <c r="F7" i="14"/>
  <c r="F8" i="14"/>
  <c r="F9" i="14"/>
  <c r="F10" i="14"/>
  <c r="F11" i="14"/>
  <c r="F12" i="14"/>
  <c r="F5" i="14"/>
  <c r="F4" i="14"/>
  <c r="F12" i="3"/>
  <c r="E38" i="4"/>
  <c r="E39" i="4"/>
  <c r="F39" i="4" s="1"/>
  <c r="E37" i="4"/>
  <c r="F34" i="2"/>
  <c r="G34" i="2" s="1"/>
  <c r="F39" i="2"/>
  <c r="G39" i="2" s="1"/>
  <c r="F36" i="2"/>
  <c r="G36" i="2" s="1"/>
  <c r="F29" i="2"/>
  <c r="G29" i="2" s="1"/>
  <c r="F23" i="2"/>
  <c r="G23" i="2" s="1"/>
  <c r="F12" i="11"/>
  <c r="G12" i="11" s="1"/>
  <c r="F11" i="11"/>
  <c r="G11" i="11" s="1"/>
  <c r="F27" i="2"/>
  <c r="G27" i="2" s="1"/>
  <c r="F26" i="2"/>
  <c r="G26" i="2" s="1"/>
  <c r="D30" i="6"/>
  <c r="B54" i="7"/>
  <c r="C54" i="7" s="1"/>
  <c r="B53" i="7"/>
  <c r="C53" i="7" s="1"/>
  <c r="D94" i="6"/>
  <c r="D90" i="6"/>
  <c r="D89" i="6"/>
  <c r="C351" i="7"/>
  <c r="C350" i="7"/>
  <c r="B349" i="7"/>
  <c r="C349" i="7" s="1"/>
  <c r="C346" i="7"/>
  <c r="C345" i="7"/>
  <c r="C344" i="7"/>
  <c r="B343" i="7"/>
  <c r="C343" i="7" s="1"/>
  <c r="F6" i="3"/>
  <c r="F8" i="8"/>
  <c r="F10" i="8"/>
  <c r="F11" i="8"/>
  <c r="G11" i="8" s="1"/>
  <c r="F12" i="8"/>
  <c r="G12" i="8" s="1"/>
  <c r="F13" i="8"/>
  <c r="G13" i="8" s="1"/>
  <c r="F14" i="8"/>
  <c r="F15" i="8"/>
  <c r="F9" i="8"/>
  <c r="E19" i="12"/>
  <c r="E16" i="12"/>
  <c r="E6" i="12"/>
  <c r="E10" i="12"/>
  <c r="E17" i="12"/>
  <c r="E18" i="12"/>
  <c r="E8" i="12"/>
  <c r="E15" i="12"/>
  <c r="E11" i="12"/>
  <c r="E12" i="12"/>
  <c r="E5" i="12"/>
  <c r="E3" i="12"/>
  <c r="F7" i="11"/>
  <c r="F8" i="11"/>
  <c r="G8" i="11" s="1"/>
  <c r="F9" i="11"/>
  <c r="F10" i="11"/>
  <c r="F13" i="11"/>
  <c r="F14" i="11"/>
  <c r="G14" i="11" s="1"/>
  <c r="F6" i="11"/>
  <c r="E22" i="5"/>
  <c r="E23" i="5"/>
  <c r="E24" i="5"/>
  <c r="E25" i="5"/>
  <c r="E26" i="5"/>
  <c r="E21" i="5"/>
  <c r="E6" i="5"/>
  <c r="E7" i="5"/>
  <c r="E8" i="5"/>
  <c r="E9" i="5"/>
  <c r="E10" i="5"/>
  <c r="E11" i="5"/>
  <c r="E12" i="5"/>
  <c r="E13" i="5"/>
  <c r="E14" i="5"/>
  <c r="E15" i="5"/>
  <c r="E16" i="5"/>
  <c r="E5" i="5"/>
  <c r="E48" i="4"/>
  <c r="E49" i="4"/>
  <c r="E50" i="4"/>
  <c r="E51" i="4"/>
  <c r="E47" i="4"/>
  <c r="E10" i="4"/>
  <c r="E11" i="4"/>
  <c r="E12" i="4"/>
  <c r="E13" i="4"/>
  <c r="E14" i="4"/>
  <c r="E15" i="4"/>
  <c r="E16" i="4"/>
  <c r="E17" i="4"/>
  <c r="E18" i="4"/>
  <c r="E19" i="4"/>
  <c r="E9" i="4"/>
  <c r="E26" i="4"/>
  <c r="E27" i="4"/>
  <c r="F27" i="4" s="1"/>
  <c r="E28" i="4"/>
  <c r="F28" i="4" s="1"/>
  <c r="E29" i="4"/>
  <c r="F29" i="4" s="1"/>
  <c r="E30" i="4"/>
  <c r="E31" i="4"/>
  <c r="F31" i="4" s="1"/>
  <c r="E32" i="4"/>
  <c r="F32" i="4" s="1"/>
  <c r="E33" i="4"/>
  <c r="F33" i="4" s="1"/>
  <c r="E34" i="4"/>
  <c r="F34" i="4" s="1"/>
  <c r="E35" i="4"/>
  <c r="F35" i="4" s="1"/>
  <c r="E36" i="4"/>
  <c r="F36" i="4" s="1"/>
  <c r="E40" i="4"/>
  <c r="F40" i="4" s="1"/>
  <c r="E42" i="4"/>
  <c r="E25" i="4"/>
  <c r="F25" i="4" s="1"/>
  <c r="E24" i="4"/>
  <c r="F24" i="4" s="1"/>
  <c r="F7" i="3"/>
  <c r="F8" i="3"/>
  <c r="F9" i="3"/>
  <c r="F10" i="3"/>
  <c r="F11" i="3"/>
  <c r="F13" i="3"/>
  <c r="F14" i="3"/>
  <c r="F15" i="3"/>
  <c r="F16" i="3"/>
  <c r="F17" i="3"/>
  <c r="F18" i="3"/>
  <c r="F19" i="3"/>
  <c r="F20" i="3"/>
  <c r="F21" i="3"/>
  <c r="F22" i="3"/>
  <c r="F11" i="2"/>
  <c r="G11" i="2" s="1"/>
  <c r="F12" i="2"/>
  <c r="G12" i="2" s="1"/>
  <c r="F13" i="2"/>
  <c r="F14" i="2"/>
  <c r="G14" i="2" s="1"/>
  <c r="F15" i="2"/>
  <c r="F17" i="2"/>
  <c r="G17" i="2" s="1"/>
  <c r="F18" i="2"/>
  <c r="G18" i="2" s="1"/>
  <c r="F19" i="2"/>
  <c r="G19" i="2" s="1"/>
  <c r="F20" i="2"/>
  <c r="G20" i="2" s="1"/>
  <c r="F21" i="2"/>
  <c r="G21" i="2" s="1"/>
  <c r="F22" i="2"/>
  <c r="G22" i="2" s="1"/>
  <c r="F24" i="2"/>
  <c r="G24" i="2" s="1"/>
  <c r="F25" i="2"/>
  <c r="F28" i="2"/>
  <c r="F30" i="2"/>
  <c r="G30" i="2" s="1"/>
  <c r="F31" i="2"/>
  <c r="G31" i="2" s="1"/>
  <c r="F32" i="2"/>
  <c r="G32" i="2" s="1"/>
  <c r="F33" i="2"/>
  <c r="G33" i="2" s="1"/>
  <c r="F35" i="2"/>
  <c r="G35" i="2" s="1"/>
  <c r="F37" i="2"/>
  <c r="G37" i="2" s="1"/>
  <c r="F38" i="2"/>
  <c r="G38" i="2" s="1"/>
  <c r="F40" i="2"/>
  <c r="G40" i="2" s="1"/>
  <c r="F41" i="2"/>
  <c r="F42" i="2"/>
  <c r="G42" i="2" s="1"/>
  <c r="F43" i="2"/>
  <c r="G43" i="2" s="1"/>
  <c r="F44" i="2"/>
  <c r="G44" i="2" s="1"/>
  <c r="F10" i="2"/>
  <c r="D30" i="1"/>
  <c r="E30" i="1" s="1"/>
  <c r="C27" i="1"/>
  <c r="E27" i="1" s="1"/>
  <c r="D31" i="1"/>
  <c r="E31" i="1" s="1"/>
  <c r="D28" i="1"/>
  <c r="E28" i="1" s="1"/>
  <c r="D29" i="1"/>
  <c r="E29" i="1" s="1"/>
  <c r="E19" i="5"/>
  <c r="E2" i="5"/>
  <c r="E27" i="5"/>
  <c r="E17" i="5"/>
  <c r="E20" i="5"/>
  <c r="E4" i="5"/>
  <c r="D143" i="6"/>
  <c r="F4" i="11"/>
  <c r="F6" i="10"/>
  <c r="F5" i="8"/>
  <c r="F3" i="10"/>
  <c r="E46" i="4"/>
  <c r="E8" i="4"/>
  <c r="E23" i="4"/>
  <c r="F9" i="2"/>
  <c r="F25" i="3"/>
  <c r="F5" i="3"/>
  <c r="F3" i="3"/>
  <c r="F8" i="10"/>
  <c r="F9" i="10"/>
  <c r="F10" i="10"/>
  <c r="F11" i="10"/>
  <c r="F7" i="10"/>
  <c r="F12" i="10"/>
  <c r="F5" i="10"/>
  <c r="C18" i="9"/>
  <c r="C2" i="9"/>
  <c r="C4" i="9"/>
  <c r="C5" i="9"/>
  <c r="C6" i="9"/>
  <c r="C8" i="9"/>
  <c r="C9" i="9"/>
  <c r="C10" i="9"/>
  <c r="C12" i="9"/>
  <c r="C13" i="9"/>
  <c r="C14" i="9"/>
  <c r="C16" i="9"/>
  <c r="C17" i="9"/>
  <c r="C19" i="9"/>
  <c r="C20" i="9"/>
  <c r="C1" i="9"/>
  <c r="F16" i="8"/>
  <c r="G15" i="8"/>
  <c r="G14" i="8"/>
  <c r="G10" i="8"/>
  <c r="G9" i="8"/>
  <c r="F7" i="8"/>
  <c r="F2" i="8"/>
  <c r="F1" i="8"/>
  <c r="D16" i="1"/>
  <c r="E16" i="1" s="1"/>
  <c r="D15" i="1"/>
  <c r="E15" i="1" s="1"/>
  <c r="F6" i="2"/>
  <c r="E52" i="4"/>
  <c r="F46" i="2"/>
  <c r="E1" i="4"/>
  <c r="F1" i="2"/>
  <c r="F8" i="2"/>
  <c r="F3" i="2"/>
  <c r="F2" i="2"/>
  <c r="E45" i="4"/>
  <c r="E7" i="4"/>
  <c r="E22" i="4"/>
  <c r="E20" i="4"/>
  <c r="E43" i="4"/>
  <c r="F43" i="4"/>
  <c r="E4" i="4"/>
  <c r="E5" i="4"/>
  <c r="E2" i="4"/>
  <c r="D3" i="6"/>
  <c r="D2" i="6"/>
  <c r="C1" i="7"/>
  <c r="C3" i="7"/>
  <c r="C86" i="7"/>
  <c r="C65" i="7"/>
  <c r="C6" i="7"/>
  <c r="C5" i="7"/>
  <c r="C31" i="7"/>
  <c r="C232" i="7"/>
  <c r="C231" i="7"/>
  <c r="C230" i="7"/>
  <c r="C529" i="7"/>
  <c r="C528" i="7"/>
  <c r="C527" i="7"/>
  <c r="C523" i="7"/>
  <c r="C522" i="7"/>
  <c r="C521" i="7"/>
  <c r="C370" i="7"/>
  <c r="C369" i="7"/>
  <c r="C368" i="7"/>
  <c r="C358" i="7"/>
  <c r="C357" i="7"/>
  <c r="C356" i="7"/>
  <c r="C501" i="7"/>
  <c r="C500" i="7"/>
  <c r="C499" i="7"/>
  <c r="C340" i="7"/>
  <c r="C339" i="7"/>
  <c r="C338" i="7"/>
  <c r="C334" i="7"/>
  <c r="C333" i="7"/>
  <c r="C332" i="7"/>
  <c r="C303" i="7"/>
  <c r="C302" i="7"/>
  <c r="C301" i="7"/>
  <c r="C536" i="7"/>
  <c r="C535" i="7"/>
  <c r="C534" i="7"/>
  <c r="C533" i="7"/>
  <c r="C480" i="7"/>
  <c r="C479" i="7"/>
  <c r="C478" i="7"/>
  <c r="C477" i="7"/>
  <c r="C516" i="7"/>
  <c r="C515" i="7"/>
  <c r="C514" i="7"/>
  <c r="C513" i="7"/>
  <c r="C508" i="7"/>
  <c r="C507" i="7"/>
  <c r="C506" i="7"/>
  <c r="C505" i="7"/>
  <c r="C384" i="7"/>
  <c r="C383" i="7"/>
  <c r="C382" i="7"/>
  <c r="C381" i="7"/>
  <c r="C408" i="7"/>
  <c r="C407" i="7"/>
  <c r="C406" i="7"/>
  <c r="C405" i="7"/>
  <c r="C401" i="7"/>
  <c r="C400" i="7"/>
  <c r="C399" i="7"/>
  <c r="C398" i="7"/>
  <c r="C394" i="7"/>
  <c r="C393" i="7"/>
  <c r="C392" i="7"/>
  <c r="C391" i="7"/>
  <c r="C365" i="7"/>
  <c r="C364" i="7"/>
  <c r="C363" i="7"/>
  <c r="C362" i="7"/>
  <c r="C377" i="7"/>
  <c r="C376" i="7"/>
  <c r="C375" i="7"/>
  <c r="C374" i="7"/>
  <c r="C316" i="7"/>
  <c r="C315" i="7"/>
  <c r="C314" i="7"/>
  <c r="C313" i="7"/>
  <c r="C269" i="7"/>
  <c r="C268" i="7"/>
  <c r="C267" i="7"/>
  <c r="C467" i="7"/>
  <c r="C466" i="7"/>
  <c r="C465" i="7"/>
  <c r="C464" i="7"/>
  <c r="B57" i="7"/>
  <c r="C57" i="7" s="1"/>
  <c r="C169" i="7"/>
  <c r="C163" i="7"/>
  <c r="C156" i="7"/>
  <c r="C150" i="7"/>
  <c r="C144" i="7"/>
  <c r="C138" i="7"/>
  <c r="C132" i="7"/>
  <c r="C126" i="7"/>
  <c r="C120" i="7"/>
  <c r="C114" i="7"/>
  <c r="C108" i="7"/>
  <c r="C102" i="7"/>
  <c r="C96" i="7"/>
  <c r="C262" i="7"/>
  <c r="C261" i="7"/>
  <c r="C260" i="7"/>
  <c r="C256" i="7"/>
  <c r="C255" i="7"/>
  <c r="C254" i="7"/>
  <c r="C253" i="7"/>
  <c r="C248" i="7"/>
  <c r="C247" i="7"/>
  <c r="C246" i="7"/>
  <c r="C414" i="7"/>
  <c r="C413" i="7"/>
  <c r="C412" i="7"/>
  <c r="C184" i="7"/>
  <c r="C183" i="7"/>
  <c r="C182" i="7"/>
  <c r="C178" i="7"/>
  <c r="C177" i="7"/>
  <c r="C176" i="7"/>
  <c r="C172" i="7"/>
  <c r="C171" i="7"/>
  <c r="C170" i="7"/>
  <c r="C166" i="7"/>
  <c r="C165" i="7"/>
  <c r="C164" i="7"/>
  <c r="C159" i="7"/>
  <c r="C158" i="7"/>
  <c r="C157" i="7"/>
  <c r="C153" i="7"/>
  <c r="C152" i="7"/>
  <c r="C151" i="7"/>
  <c r="C147" i="7"/>
  <c r="C146" i="7"/>
  <c r="C145" i="7"/>
  <c r="C141" i="7"/>
  <c r="C140" i="7"/>
  <c r="C139" i="7"/>
  <c r="C135" i="7"/>
  <c r="C134" i="7"/>
  <c r="C133" i="7"/>
  <c r="C129" i="7"/>
  <c r="C128" i="7"/>
  <c r="C127" i="7"/>
  <c r="C123" i="7"/>
  <c r="C122" i="7"/>
  <c r="C121" i="7"/>
  <c r="C117" i="7"/>
  <c r="C116" i="7"/>
  <c r="C115" i="7"/>
  <c r="C111" i="7"/>
  <c r="C110" i="7"/>
  <c r="C109" i="7"/>
  <c r="C105" i="7"/>
  <c r="C104" i="7"/>
  <c r="C103" i="7"/>
  <c r="C98" i="7"/>
  <c r="C99" i="7"/>
  <c r="C97" i="7"/>
  <c r="C92" i="7"/>
  <c r="C93" i="7"/>
  <c r="C91" i="7"/>
  <c r="C90" i="7"/>
  <c r="C8" i="7"/>
  <c r="B532" i="7"/>
  <c r="C532" i="7" s="1"/>
  <c r="B476" i="7"/>
  <c r="C476" i="7" s="1"/>
  <c r="B526" i="7"/>
  <c r="C526" i="7" s="1"/>
  <c r="B520" i="7"/>
  <c r="C520" i="7" s="1"/>
  <c r="B512" i="7"/>
  <c r="C512" i="7" s="1"/>
  <c r="B504" i="7"/>
  <c r="C504" i="7" s="1"/>
  <c r="B380" i="7"/>
  <c r="C380" i="7" s="1"/>
  <c r="B404" i="7"/>
  <c r="C404" i="7" s="1"/>
  <c r="B397" i="7"/>
  <c r="C397" i="7" s="1"/>
  <c r="B390" i="7"/>
  <c r="C390" i="7" s="1"/>
  <c r="B361" i="7"/>
  <c r="C361" i="7" s="1"/>
  <c r="B355" i="7"/>
  <c r="C355" i="7" s="1"/>
  <c r="B373" i="7"/>
  <c r="C373" i="7" s="1"/>
  <c r="B498" i="7"/>
  <c r="C498" i="7" s="1"/>
  <c r="B337" i="7"/>
  <c r="C337" i="7" s="1"/>
  <c r="B331" i="7"/>
  <c r="C331" i="7" s="1"/>
  <c r="B312" i="7"/>
  <c r="C312" i="7" s="1"/>
  <c r="B300" i="7"/>
  <c r="C300" i="7" s="1"/>
  <c r="B266" i="7"/>
  <c r="C266" i="7" s="1"/>
  <c r="B463" i="7"/>
  <c r="C463" i="7" s="1"/>
  <c r="B259" i="7"/>
  <c r="C259" i="7" s="1"/>
  <c r="B252" i="7"/>
  <c r="C252" i="7" s="1"/>
  <c r="B245" i="7"/>
  <c r="C245" i="7" s="1"/>
  <c r="B411" i="7"/>
  <c r="C411" i="7" s="1"/>
  <c r="B181" i="7"/>
  <c r="C181" i="7" s="1"/>
  <c r="C18" i="7"/>
  <c r="C19" i="7"/>
  <c r="C20" i="7"/>
  <c r="B21" i="7"/>
  <c r="C21" i="7" s="1"/>
  <c r="B22" i="7"/>
  <c r="C22" i="7" s="1"/>
  <c r="B63" i="7"/>
  <c r="C63" i="7" s="1"/>
  <c r="B34" i="7"/>
  <c r="C34" i="7" s="1"/>
  <c r="B35" i="7"/>
  <c r="C35" i="7" s="1"/>
  <c r="B36" i="7"/>
  <c r="C36" i="7" s="1"/>
  <c r="B37" i="7"/>
  <c r="C37" i="7" s="1"/>
  <c r="B41" i="7"/>
  <c r="C41" i="7" s="1"/>
  <c r="B44" i="7"/>
  <c r="C44" i="7" s="1"/>
  <c r="B51" i="7"/>
  <c r="C51" i="7" s="1"/>
  <c r="B52" i="7"/>
  <c r="C52" i="7" s="1"/>
  <c r="C80" i="7"/>
  <c r="B58" i="7"/>
  <c r="C58" i="7" s="1"/>
  <c r="B55" i="7"/>
  <c r="C55" i="7" s="1"/>
  <c r="B56" i="7"/>
  <c r="C56" i="7" s="1"/>
  <c r="B60" i="7"/>
  <c r="C60" i="7" s="1"/>
  <c r="B61" i="7"/>
  <c r="C61" i="7" s="1"/>
  <c r="B62" i="7"/>
  <c r="C62" i="7" s="1"/>
  <c r="B59" i="7"/>
  <c r="C59" i="7" s="1"/>
  <c r="C81" i="7"/>
  <c r="C73" i="7"/>
  <c r="C7" i="7"/>
  <c r="D24" i="6"/>
  <c r="D23" i="6"/>
  <c r="D136" i="6"/>
  <c r="D97" i="6"/>
  <c r="D77" i="6"/>
  <c r="D65" i="6"/>
  <c r="D60" i="6"/>
  <c r="D46" i="6"/>
  <c r="D35" i="6"/>
  <c r="D19" i="6"/>
  <c r="B17" i="6"/>
  <c r="D17" i="6" s="1"/>
  <c r="B15" i="6"/>
  <c r="D15" i="6" s="1"/>
  <c r="B14" i="6"/>
  <c r="D14" i="6" s="1"/>
  <c r="B13" i="6"/>
  <c r="D13" i="6" s="1"/>
  <c r="B12" i="6"/>
  <c r="D12" i="6" s="1"/>
  <c r="B11" i="6"/>
  <c r="D11" i="6" s="1"/>
  <c r="B10" i="6"/>
  <c r="D10" i="6" s="1"/>
  <c r="B9" i="6"/>
  <c r="D9" i="6" s="1"/>
  <c r="B8" i="6"/>
  <c r="D8" i="6" s="1"/>
  <c r="D7" i="6"/>
  <c r="C11" i="7"/>
  <c r="C12" i="7"/>
  <c r="C13" i="7"/>
  <c r="C14" i="7"/>
  <c r="C15" i="7"/>
  <c r="C16" i="7"/>
  <c r="C17" i="7"/>
  <c r="C10" i="7"/>
  <c r="C9" i="7"/>
  <c r="D142" i="6"/>
  <c r="D137" i="6"/>
  <c r="D123" i="6"/>
  <c r="D98" i="6"/>
  <c r="D86" i="6"/>
  <c r="D78" i="6"/>
  <c r="D66" i="6"/>
  <c r="D31" i="6"/>
  <c r="D25" i="6"/>
  <c r="D26" i="6"/>
  <c r="D63" i="6"/>
  <c r="D62" i="6"/>
  <c r="D61" i="6"/>
  <c r="D56" i="6"/>
  <c r="D49" i="6"/>
  <c r="D50" i="6"/>
  <c r="D51" i="6"/>
  <c r="D52" i="6"/>
  <c r="D53" i="6"/>
  <c r="D54" i="6"/>
  <c r="D55" i="6"/>
  <c r="D48" i="6"/>
  <c r="D47" i="6"/>
  <c r="D42" i="6"/>
  <c r="D36" i="6"/>
  <c r="D38" i="6"/>
  <c r="D39" i="6"/>
  <c r="D40" i="6"/>
  <c r="D41" i="6"/>
  <c r="D37" i="6"/>
  <c r="D27" i="6"/>
  <c r="D28" i="6"/>
  <c r="D29" i="6"/>
  <c r="F26" i="4"/>
  <c r="F30" i="4"/>
  <c r="F42" i="4"/>
  <c r="G28" i="2"/>
  <c r="G13" i="2"/>
  <c r="G15" i="2"/>
  <c r="G41" i="2"/>
  <c r="G25" i="2"/>
  <c r="C25" i="1"/>
  <c r="E25" i="1" s="1"/>
  <c r="C51" i="1"/>
  <c r="E51" i="1" s="1"/>
  <c r="D44" i="1"/>
  <c r="E44" i="1" s="1"/>
  <c r="D40" i="1"/>
  <c r="E40" i="1" s="1"/>
  <c r="D20" i="1"/>
  <c r="E20" i="1" s="1"/>
  <c r="C14" i="1"/>
  <c r="E14" i="1" s="1"/>
  <c r="E26" i="1"/>
  <c r="E23" i="1"/>
  <c r="E24" i="1"/>
  <c r="E19" i="1"/>
  <c r="E35" i="1"/>
  <c r="E37" i="1"/>
  <c r="E39" i="1"/>
  <c r="E41" i="1"/>
  <c r="E42" i="1"/>
  <c r="C43" i="1"/>
  <c r="E43" i="1" s="1"/>
  <c r="C38" i="1"/>
  <c r="E38" i="1" s="1"/>
  <c r="C36" i="1"/>
  <c r="E36" i="1" s="1"/>
  <c r="C18" i="1"/>
  <c r="E18" i="1" s="1"/>
  <c r="C34" i="1"/>
  <c r="E34" i="1" s="1"/>
  <c r="C17" i="1"/>
  <c r="E17" i="1" s="1"/>
  <c r="D22" i="1"/>
  <c r="E22" i="1" s="1"/>
  <c r="D32" i="1"/>
  <c r="E32" i="1" s="1"/>
  <c r="N87" i="1"/>
  <c r="N86" i="1"/>
  <c r="N85" i="1"/>
  <c r="N84" i="1"/>
  <c r="E7" i="1" l="1"/>
  <c r="E2" i="1"/>
</calcChain>
</file>

<file path=xl/sharedStrings.xml><?xml version="1.0" encoding="utf-8"?>
<sst xmlns="http://schemas.openxmlformats.org/spreadsheetml/2006/main" count="1644" uniqueCount="813">
  <si>
    <t>Connection</t>
  </si>
  <si>
    <t>Named Credential</t>
  </si>
  <si>
    <t>Direction</t>
  </si>
  <si>
    <t>Mapping</t>
  </si>
  <si>
    <t>Fields Mapper</t>
  </si>
  <si>
    <t>Field Mapping</t>
  </si>
  <si>
    <t>Job</t>
  </si>
  <si>
    <t>Job Builder</t>
  </si>
  <si>
    <t>Job Execution</t>
  </si>
  <si>
    <t>Batch Execution</t>
  </si>
  <si>
    <t>Elements of a Formula</t>
  </si>
  <si>
    <t>Math Operators</t>
  </si>
  <si>
    <t>Logical Operators</t>
  </si>
  <si>
    <t>Text Operators</t>
  </si>
  <si>
    <t>Date and Datetime Functions</t>
  </si>
  <si>
    <t>Logicall Functions</t>
  </si>
  <si>
    <t>Text Functions</t>
  </si>
  <si>
    <t>Advanced Functions</t>
  </si>
  <si>
    <t>() (Open and Close Parenthesis)</t>
  </si>
  <si>
    <t>Custom Apex</t>
  </si>
  <si>
    <t>Post-Installation</t>
  </si>
  <si>
    <t>Name</t>
  </si>
  <si>
    <t>Required</t>
  </si>
  <si>
    <t>Description</t>
  </si>
  <si>
    <t>Y</t>
  </si>
  <si>
    <t>Action</t>
  </si>
  <si>
    <t>Seq No.</t>
  </si>
  <si>
    <t>Target Object Name</t>
  </si>
  <si>
    <t>Target Key Field</t>
  </si>
  <si>
    <t>Retrieve Limit</t>
  </si>
  <si>
    <t>Batchable?</t>
  </si>
  <si>
    <t>All or Nothing?</t>
  </si>
  <si>
    <t>Include Failed Data in Results?</t>
  </si>
  <si>
    <t>Use Default Assignment Rule?</t>
  </si>
  <si>
    <t>Default "false". If checked, the default assignment rule in the Target will be used.</t>
  </si>
  <si>
    <t>Bypass Duplicate Rule Alerts?</t>
  </si>
  <si>
    <t>Disable Feed Tracking?</t>
  </si>
  <si>
    <t>Success Message</t>
  </si>
  <si>
    <t>Failure Message</t>
  </si>
  <si>
    <t>Source Connection Name</t>
  </si>
  <si>
    <t>Target Connection Name</t>
  </si>
  <si>
    <t>A formula field that shows the name of the target connection</t>
  </si>
  <si>
    <t>N</t>
  </si>
  <si>
    <t>The Action taken in the execution.</t>
  </si>
  <si>
    <t>A lookup field references to the Job Execution if it was kicked off from a Job.</t>
  </si>
  <si>
    <t>Disable Feed Tracking (Integration Only)?</t>
  </si>
  <si>
    <t>Start Time</t>
  </si>
  <si>
    <t>End Time</t>
  </si>
  <si>
    <t>Completed?</t>
  </si>
  <si>
    <t>Indicates whether the Execution was completed or not.</t>
  </si>
  <si>
    <t>Stopped?</t>
  </si>
  <si>
    <t>Indicates whether the Execution was stopped or not.</t>
  </si>
  <si>
    <t>Succeeded?</t>
  </si>
  <si>
    <t>Indicates whether the Execution was successful or not.</t>
  </si>
  <si>
    <t>Total Retrieved</t>
  </si>
  <si>
    <t xml:space="preserve">The total records count retrieved from the source that are passed to the execution. </t>
  </si>
  <si>
    <t>Total Actioned</t>
  </si>
  <si>
    <t>Total Succeeded</t>
  </si>
  <si>
    <t>Total Failed</t>
  </si>
  <si>
    <t>Retrieve Query String</t>
  </si>
  <si>
    <t xml:space="preserve">The query string issued against the source. </t>
  </si>
  <si>
    <t>Action Details</t>
  </si>
  <si>
    <t>The details of the action, including the source Id to target Ids map for the Upsert part of action, and source Ids for the Insert part of action.</t>
  </si>
  <si>
    <t>Action Raw Responses</t>
  </si>
  <si>
    <t>The raw response from the target as a result of an either Insert, Update or both Actions. If the target is connected via integration, the raw result includes the status code and status additionally than when the target is the local org.</t>
  </si>
  <si>
    <t>Exceptions</t>
  </si>
  <si>
    <t>Results</t>
  </si>
  <si>
    <t>Details</t>
  </si>
  <si>
    <t>Execution Log</t>
  </si>
  <si>
    <t>Literal Value</t>
  </si>
  <si>
    <t>Field Reference</t>
  </si>
  <si>
    <t>Function</t>
  </si>
  <si>
    <t>Operator</t>
  </si>
  <si>
    <t>A system-defined formula that can require input from you and returns a value or values. For example, &lt;span class='formula'&gt;TODAY()&lt;/span&gt; does not require input but returns the current date. The &lt;span class='formula'&gt;TEXT(value)&lt;/span&gt; function requires your percent, number, or currency input and returns text.</t>
  </si>
  <si>
    <t>A symbol that specifies the type of calculation to perform or the order in which to do it. For example, the &lt;span class='formula'&gt;+&lt;/span&gt; symbol specifies two values should be added. The open and close parentheses specify which expressions you want evaluated first.</t>
  </si>
  <si>
    <t>&lt;p&gt;A text string or number you enter that is not calculated or changed. For example, if you have a value that’s always multiplied by 2% of an amount, your formula would contain the literal value of 2% of that amount: &lt;span class='formula'&gt;ROUND((Amount*0.02), 2)&lt;/span&gt;&lt;p&gt;This example contains every possible part of a formula:&lt;/p&gt;&lt;ul&gt;&lt;li&gt;A function called &lt;span class='formula'&gt;ROUND&lt;/span&gt; used to return a number rounded to a specified number of decimal places.&lt;/li&gt;&lt;li&gt;A field reference called &lt;span class='formula'&gt;Amount&lt;/span&gt;.&lt;/li&gt;&lt;li&gt;An operator, &lt;span class='formula'&gt;*&lt;/span&gt;, that tells the formula builder to multiply the contents of the Amount field by the literal value, &lt;span class='formula'&gt;0.02&lt;/span&gt;.&lt;/li&gt;&lt;li&gt;A literal number, &lt;span class='formula'&gt;0.02&lt;/span&gt;. Use the decimal value for all percents. To include actual text in your formula, enclose it in quotes.&lt;/li&gt;&lt;li&gt;The last number &lt;span class='formula'&gt;2&lt;/span&gt; in this formula is the input required for the &lt;span class='formula'&gt;ROUND&lt;/span&gt; function that determines the number of decimal places to return.&lt;/li&gt;&lt;/ul&gt;</t>
  </si>
  <si>
    <t>+ (Add)</t>
  </si>
  <si>
    <t>Calculates the sum of two values.</t>
  </si>
  <si>
    <t>- (Subtract)</t>
  </si>
  <si>
    <t>Calculates the difference of two values.</t>
  </si>
  <si>
    <t>* (Multiply)</t>
  </si>
  <si>
    <t>Multiplies its values.</t>
  </si>
  <si>
    <t>/ (Divide)</t>
  </si>
  <si>
    <t>Divides its values.</t>
  </si>
  <si>
    <t>() (Open Parenthesis and Close Parenthesis)</t>
  </si>
  <si>
    <t>Specifies that the expressions within the open parenthesis and close parenthesis are evaluated first. All other expressions are evaluated using standard operator precedence.</t>
  </si>
  <si>
    <t>== (Equal)</t>
  </si>
  <si>
    <t>Evaluates if two values are equivalent. The = and == operators are interchangeable.</t>
  </si>
  <si>
    <t>!= (Not Equal)</t>
  </si>
  <si>
    <t>Evaluates if two values aren’t equivalent.</t>
  </si>
  <si>
    <t>Evaluates if a value is less than the value that follows this symbol.</t>
  </si>
  <si>
    <t>Evaluates if a value is greater than the value that follows this symbol.</t>
  </si>
  <si>
    <t>Evaluates if a value is less than or equal to the value that follows this symbol.</t>
  </si>
  <si>
    <t>Evaluates if a value is greater than or equal to the value that follows this symbol.</t>
  </si>
  <si>
    <t>Evaluates if two values or expressions are both true. Use this operator as an alternative to the logical function AND.</t>
  </si>
  <si>
    <t>|| (OR)</t>
  </si>
  <si>
    <t>Evaluates if at least one of multiple values or expressions is true. Use this operator as an alternative to the logical function OR.</t>
  </si>
  <si>
    <t>&amp;amp;&amp;amp; (AND)</t>
  </si>
  <si>
    <t>&amp;gt;= (Greater Than or Equal)</t>
  </si>
  <si>
    <t>&amp;gt; (Greater Than)</t>
  </si>
  <si>
    <t>&amp;lt; (Less Than)</t>
  </si>
  <si>
    <t>&amp;lt;= (Less Than or Equal)</t>
  </si>
  <si>
    <t>Connects two or more strings.</t>
  </si>
  <si>
    <t>&amp;amp; (Concatenate)</t>
  </si>
  <si>
    <t>Element</t>
  </si>
  <si>
    <t>Date and Time Functions</t>
  </si>
  <si>
    <t>Returns the date that is the indicated number of months before or after a specified date. If the specified date is the last day of the month, the resulting date is the last day of the resulting month. Otherwise, the result has the same date component as the specified date.</t>
  </si>
  <si>
    <t xml:space="preserve">Returns the date that is the indicated number of days before or after a specified date. </t>
  </si>
  <si>
    <t>DATE</t>
  </si>
  <si>
    <t>Returns a date value for a date/time or text expression.</t>
  </si>
  <si>
    <t>DAYSBETWEEN</t>
  </si>
  <si>
    <t>Returns the date difference between the two days.</t>
  </si>
  <si>
    <t>NOW</t>
  </si>
  <si>
    <t>Returns a date/time representing the current moment.</t>
  </si>
  <si>
    <t>TODAY</t>
  </si>
  <si>
    <t>Returns the current date as a date data type.</t>
  </si>
  <si>
    <t>Logical Functions</t>
  </si>
  <si>
    <t>Determines if an expression has a value and returns a substitute expression if it doesn’t. If the expression has a value, returns the value of the expression.</t>
  </si>
  <si>
    <t>IF</t>
  </si>
  <si>
    <t>Determines if expressions are true or false. Returns a given value if true and another value if false.</t>
  </si>
  <si>
    <t>Determines if an expression has a value and returns TRUE if it does not. If it contains a value, this function returns FALSE.</t>
  </si>
  <si>
    <t>Determines if a text value is a number and returns TRUE if it is. Otherwise, it returns FALSE.</t>
  </si>
  <si>
    <t>NOT</t>
  </si>
  <si>
    <t>Returns FALSE for TRUE and TRUE for FALSE.</t>
  </si>
  <si>
    <t>Determines if text begins with specific characters and returns TRUE if it does. Returns FALSE if it doesn't.</t>
  </si>
  <si>
    <t>CONTAINS</t>
  </si>
  <si>
    <t>Compares two arguments of text and returns TRUE if the first argument contains the second argument. If not, returns FALSE.</t>
  </si>
  <si>
    <t>LEFT</t>
  </si>
  <si>
    <t>Returns the specified number of characters from the beginning of a text string.</t>
  </si>
  <si>
    <t>LEN</t>
  </si>
  <si>
    <t>Returns the number of characters in a specified text string.</t>
  </si>
  <si>
    <t>RIGHT</t>
  </si>
  <si>
    <t>Returns the specified number of characters from the end of a text string.</t>
  </si>
  <si>
    <t>Substitutes new text for old text in a text string.</t>
  </si>
  <si>
    <t xml:space="preserve">Converts a percent, number, date, date/time, or currency type field into text anywhere formulas are used, equals to String.valueOf in APEX. </t>
  </si>
  <si>
    <t>TRIM</t>
  </si>
  <si>
    <t>Removes the spaces and tabs from the beginning and end of a text string.</t>
  </si>
  <si>
    <t xml:space="preserve">Converts all letters in the specified text string to uppercase. Any characters that are not letters are unaffected by this function. </t>
  </si>
  <si>
    <t>SCRAMBLE</t>
  </si>
  <si>
    <t xml:space="preserve">Returns the field value on a random record within the retrieved source data. </t>
  </si>
  <si>
    <t>Masks the input value randomly based on the data types.</t>
  </si>
  <si>
    <t>VLOOKUP</t>
  </si>
  <si>
    <t>Returns a value by looking up a related value on a custom object similar to the &lt;span class='formula'&gt;VLOOKUP()&lt;/span&gt; Excel function.</t>
  </si>
  <si>
    <t>Math Functions</t>
  </si>
  <si>
    <t>A formula can contain references to the values of source fields, operators, functions, literal values, or other formulas. Use any or all of these elements to build a formula.</t>
  </si>
  <si>
    <t>&lt; (Less Than)</t>
  </si>
  <si>
    <t>&gt; (Greater Than)</t>
  </si>
  <si>
    <t>&lt;= (Less Than or Equal)</t>
  </si>
  <si>
    <t>&amp;&amp; (AND)</t>
  </si>
  <si>
    <t>&amp; (Concatenate)</t>
  </si>
  <si>
    <t>ROUND</t>
  </si>
  <si>
    <t>add</t>
  </si>
  <si>
    <t>multiply</t>
  </si>
  <si>
    <t>divide</t>
  </si>
  <si>
    <t>parenthesis</t>
  </si>
  <si>
    <t>equal</t>
  </si>
  <si>
    <t>not_equal</t>
  </si>
  <si>
    <t>less_than</t>
  </si>
  <si>
    <t>greater_than</t>
  </si>
  <si>
    <t>less_than_or_equal</t>
  </si>
  <si>
    <t>greater_than_or_equal</t>
  </si>
  <si>
    <t>and</t>
  </si>
  <si>
    <t>or</t>
  </si>
  <si>
    <t>concatenate</t>
  </si>
  <si>
    <t>Description:</t>
  </si>
  <si>
    <t>Use:</t>
  </si>
  <si>
    <t>Example:</t>
  </si>
  <si>
    <t>&lt;span class='formula'&gt;value1 + value2&lt;/span&gt; and replace each value with merge fields, expressions, or other numeric values.</t>
  </si>
  <si>
    <t>substract</t>
  </si>
  <si>
    <r>
      <t>&lt;span class='formula'&gt;value1 - value2&lt;/span&gt;</t>
    </r>
    <r>
      <rPr>
        <sz val="10"/>
        <color rgb="FF000000"/>
        <rFont val="Times New Roman"/>
        <family val="1"/>
      </rPr>
      <t> and replace each </t>
    </r>
    <r>
      <rPr>
        <i/>
        <sz val="10"/>
        <color rgb="FF000000"/>
        <rFont val="Times New Roman"/>
        <family val="1"/>
      </rPr>
      <t>value</t>
    </r>
    <r>
      <rPr>
        <sz val="10"/>
        <color rgb="FF000000"/>
        <rFont val="Times New Roman"/>
        <family val="1"/>
      </rPr>
      <t> with merge fields, expressions, or other numeric values.</t>
    </r>
  </si>
  <si>
    <r>
      <t>&lt;span class='formula'&gt;value1 * value2&lt;/span&gt;</t>
    </r>
    <r>
      <rPr>
        <sz val="10"/>
        <color rgb="FF000000"/>
        <rFont val="Times New Roman"/>
        <family val="1"/>
      </rPr>
      <t> and replace each </t>
    </r>
    <r>
      <rPr>
        <i/>
        <sz val="10"/>
        <color rgb="FF000000"/>
        <rFont val="Times New Roman"/>
        <family val="1"/>
      </rPr>
      <t>value</t>
    </r>
    <r>
      <rPr>
        <sz val="10"/>
        <color rgb="FF000000"/>
        <rFont val="Times New Roman"/>
        <family val="1"/>
      </rPr>
      <t> with merge fields, expressions, or other numeric values.</t>
    </r>
  </si>
  <si>
    <r>
      <t>&lt;span class='formula'&gt;value1 / value2&lt;/span&gt;</t>
    </r>
    <r>
      <rPr>
        <sz val="10"/>
        <color rgb="FF000000"/>
        <rFont val="Times New Roman"/>
        <family val="1"/>
      </rPr>
      <t> and replace each </t>
    </r>
    <r>
      <rPr>
        <i/>
        <sz val="10"/>
        <color rgb="FF000000"/>
        <rFont val="Times New Roman"/>
        <family val="1"/>
      </rPr>
      <t>value</t>
    </r>
    <r>
      <rPr>
        <sz val="10"/>
        <color rgb="FF000000"/>
        <rFont val="Times New Roman"/>
        <family val="1"/>
      </rPr>
      <t> with merge fields, expressions, or other numeric values.</t>
    </r>
  </si>
  <si>
    <r>
      <t>&lt;span class='formula'&gt;(Unit_Value__c - Old_Value__c) / New_Value__c&lt;/span&gt; </t>
    </r>
    <r>
      <rPr>
        <sz val="10"/>
        <color rgb="FF000000"/>
        <rFont val="Times New Roman"/>
        <family val="1"/>
      </rPr>
      <t>calculates the difference between the old value and new value divided by the new value.</t>
    </r>
  </si>
  <si>
    <r>
      <t>&lt;span class='formula'&gt;(expression1) expression2…&lt;/span&gt;</t>
    </r>
    <r>
      <rPr>
        <sz val="10"/>
        <color rgb="FF000000"/>
        <rFont val="Times New Roman"/>
        <family val="1"/>
      </rPr>
      <t> and replace each </t>
    </r>
    <r>
      <rPr>
        <i/>
        <sz val="10"/>
        <color rgb="FF000000"/>
        <rFont val="Times New Roman"/>
        <family val="1"/>
      </rPr>
      <t>expression</t>
    </r>
    <r>
      <rPr>
        <sz val="10"/>
        <color rgb="FF000000"/>
        <rFont val="Times New Roman"/>
        <family val="1"/>
      </rPr>
      <t> with merge fields, expressions, or other numeric values.</t>
    </r>
  </si>
  <si>
    <t xml:space="preserve">Evaluates if two values are equivalent. </t>
  </si>
  <si>
    <r>
      <t>&lt;span class='formula'&gt;expression1 == expression2&lt;/span&gt;</t>
    </r>
    <r>
      <rPr>
        <sz val="10"/>
        <color rgb="FF000000"/>
        <rFont val="Times New Roman"/>
        <family val="1"/>
      </rPr>
      <t>, and replace each </t>
    </r>
    <r>
      <rPr>
        <i/>
        <sz val="10"/>
        <color rgb="FF000000"/>
        <rFont val="Times New Roman"/>
        <family val="1"/>
      </rPr>
      <t>expression</t>
    </r>
    <r>
      <rPr>
        <sz val="10"/>
        <color rgb="FF000000"/>
        <rFont val="Times New Roman"/>
        <family val="1"/>
      </rPr>
      <t> with merge fields, expressions, or other values.</t>
    </r>
  </si>
  <si>
    <r>
      <t>&lt;span class='formula'&gt;expression1 != expression2&lt;/span&gt;</t>
    </r>
    <r>
      <rPr>
        <sz val="10"/>
        <color rgb="FF000000"/>
        <rFont val="Times New Roman"/>
        <family val="1"/>
      </rPr>
      <t>, and replace each &lt;span class='formula'&gt;</t>
    </r>
    <r>
      <rPr>
        <sz val="10"/>
        <color rgb="FF333333"/>
        <rFont val="Courier New"/>
        <family val="1"/>
      </rPr>
      <t>expression&lt;/span&gt;</t>
    </r>
    <r>
      <rPr>
        <sz val="10"/>
        <color rgb="FF000000"/>
        <rFont val="Times New Roman"/>
        <family val="1"/>
      </rPr>
      <t> with merge fields, expressions, or other values.</t>
    </r>
  </si>
  <si>
    <r>
      <t>&lt;span class='formula'&gt;IF(AnnualRevenue &lt; 1000000, 1, 2)&lt;/span&gt;</t>
    </r>
    <r>
      <rPr>
        <sz val="10"/>
        <color rgb="FF000000"/>
        <rFont val="Times New Roman"/>
        <family val="1"/>
      </rPr>
      <t> assigns the value 1 with revenues less than one million and the value 2 to revenues greater than one million.</t>
    </r>
  </si>
  <si>
    <r>
      <t>&lt;span class='formula'&gt;value1 &lt; value2&lt;/span&gt;</t>
    </r>
    <r>
      <rPr>
        <sz val="10"/>
        <color rgb="FF000000"/>
        <rFont val="Times New Roman"/>
        <family val="1"/>
      </rPr>
      <t> and replace each &lt;span class='formula'&gt;</t>
    </r>
    <r>
      <rPr>
        <sz val="10"/>
        <color rgb="FF333333"/>
        <rFont val="Courier New"/>
        <family val="1"/>
      </rPr>
      <t>value&lt;/span&gt;</t>
    </r>
    <r>
      <rPr>
        <sz val="10"/>
        <color rgb="FF000000"/>
        <rFont val="Times New Roman"/>
        <family val="1"/>
      </rPr>
      <t> with merge fields, expressions, or other numeric, text, date, datetime values.</t>
    </r>
  </si>
  <si>
    <r>
      <t>&lt;span class='formula'&gt;value1 &gt; value2&lt;/span&gt;</t>
    </r>
    <r>
      <rPr>
        <sz val="10"/>
        <color rgb="FF000000"/>
        <rFont val="Times New Roman"/>
        <family val="1"/>
      </rPr>
      <t> and replace each </t>
    </r>
    <r>
      <rPr>
        <i/>
        <sz val="10"/>
        <color rgb="FF000000"/>
        <rFont val="Times New Roman"/>
        <family val="1"/>
      </rPr>
      <t>value</t>
    </r>
    <r>
      <rPr>
        <sz val="10"/>
        <color rgb="FF000000"/>
        <rFont val="Times New Roman"/>
        <family val="1"/>
      </rPr>
      <t> with merge fields, expressions, or other numeric, text, date, datetime values.</t>
    </r>
  </si>
  <si>
    <r>
      <t>&lt;span class='formula'&gt;IF(commission__c &gt; 1000000, "High Net Worth", "General")&lt;/span&gt;</t>
    </r>
    <r>
      <rPr>
        <sz val="10"/>
        <color rgb="FF000000"/>
        <rFont val="Times New Roman"/>
        <family val="1"/>
      </rPr>
      <t> assigns the High Net Worth value to a commission greater than one million. Note, this is a text formula field that uses a commission custom field.</t>
    </r>
  </si>
  <si>
    <r>
      <t>&lt;span class='formula'&gt;value1 &lt;= value2&lt;/span&gt;</t>
    </r>
    <r>
      <rPr>
        <sz val="10"/>
        <color rgb="FF000000"/>
        <rFont val="Times New Roman"/>
        <family val="1"/>
      </rPr>
      <t> and replace each &lt;span class='formula'&gt;</t>
    </r>
    <r>
      <rPr>
        <sz val="10"/>
        <color rgb="FF333333"/>
        <rFont val="Courier New"/>
        <family val="1"/>
      </rPr>
      <t>value&lt;/span&gt;</t>
    </r>
    <r>
      <rPr>
        <sz val="10"/>
        <color rgb="FF000000"/>
        <rFont val="Times New Roman"/>
        <family val="1"/>
      </rPr>
      <t> with merge fields, expressions, or other numeric, text, date, datetime values.</t>
    </r>
  </si>
  <si>
    <r>
      <t>&lt;span class='formula'&gt;IF(AnnualRevenue &lt;= 1000000, 1, 2)&lt;/span&gt;</t>
    </r>
    <r>
      <rPr>
        <sz val="10"/>
        <color rgb="FF000000"/>
        <rFont val="Times New Roman"/>
        <family val="1"/>
      </rPr>
      <t> assigns the value 1 with revenues less than or equal to one million and the value 2 with revenues greater than one million.</t>
    </r>
  </si>
  <si>
    <r>
      <t>&lt;span class='formula'&gt;IF(Commission__c &gt;= 1000000, "YES", "NO")&lt;/span&gt;</t>
    </r>
    <r>
      <rPr>
        <sz val="10"/>
        <color rgb="FF000000"/>
        <rFont val="Times New Roman"/>
        <family val="1"/>
      </rPr>
      <t> assigns the YES value with a commission greater than or equal to one million. Note, this is a text formula field that uses a custom currency field called Commission.</t>
    </r>
  </si>
  <si>
    <r>
      <t>&lt;span class='formula'&gt;value1 &gt;= value2&lt;/span&gt;</t>
    </r>
    <r>
      <rPr>
        <sz val="10"/>
        <color rgb="FF000000"/>
        <rFont val="Times New Roman"/>
        <family val="1"/>
      </rPr>
      <t> and replace each &lt;span class='formula'&gt;</t>
    </r>
    <r>
      <rPr>
        <sz val="10"/>
        <color rgb="FF333333"/>
        <rFont val="Courier New"/>
        <family val="1"/>
      </rPr>
      <t>value&lt;/span&gt;</t>
    </r>
    <r>
      <rPr>
        <sz val="10"/>
        <color rgb="FF000000"/>
        <rFont val="Times New Roman"/>
        <family val="1"/>
      </rPr>
      <t> with merge fields, expressions, or other numeric, text, date, datetime values.</t>
    </r>
  </si>
  <si>
    <r>
      <t>&lt;span class='formula'&gt;(</t>
    </r>
    <r>
      <rPr>
        <i/>
        <sz val="10"/>
        <color rgb="FF333333"/>
        <rFont val="Courier New"/>
        <family val="1"/>
      </rPr>
      <t>logical1</t>
    </r>
    <r>
      <rPr>
        <sz val="10"/>
        <color rgb="FF333333"/>
        <rFont val="Courier New"/>
        <family val="1"/>
      </rPr>
      <t>) || (</t>
    </r>
    <r>
      <rPr>
        <i/>
        <sz val="10"/>
        <color rgb="FF333333"/>
        <rFont val="Courier New"/>
        <family val="1"/>
      </rPr>
      <t>logical2</t>
    </r>
    <r>
      <rPr>
        <sz val="10"/>
        <color rgb="FF333333"/>
        <rFont val="Courier New"/>
        <family val="1"/>
      </rPr>
      <t>)&lt;/span&gt;</t>
    </r>
    <r>
      <rPr>
        <sz val="10"/>
        <color rgb="FF000000"/>
        <rFont val="Times New Roman"/>
        <family val="1"/>
      </rPr>
      <t> and replace any number of logical references with the values or expressions you want evaluated.</t>
    </r>
  </si>
  <si>
    <t>Example</t>
  </si>
  <si>
    <t>Tips:</t>
  </si>
  <si>
    <r>
      <t>This function is case-sensitive so be sure your </t>
    </r>
    <r>
      <rPr>
        <i/>
        <sz val="10"/>
        <color rgb="FF000000"/>
        <rFont val="Times New Roman"/>
        <family val="1"/>
      </rPr>
      <t>compare_text</t>
    </r>
    <r>
      <rPr>
        <sz val="10"/>
        <color rgb="FF000000"/>
        <rFont val="Times New Roman"/>
        <family val="1"/>
      </rPr>
      <t> value has the correct capitalization.</t>
    </r>
  </si>
  <si>
    <t xml:space="preserve">Returns a date value from year, month, and day values you enter. </t>
  </si>
  <si>
    <r>
      <t>&lt;span class='formula'&gt;DATE</t>
    </r>
    <r>
      <rPr>
        <i/>
        <sz val="10"/>
        <color rgb="FF333333"/>
        <rFont val="Courier New"/>
        <family val="1"/>
      </rPr>
      <t>(year,month,day)&lt;/span&gt;</t>
    </r>
    <r>
      <rPr>
        <sz val="10"/>
        <color rgb="FF000000"/>
        <rFont val="Times New Roman"/>
        <family val="1"/>
      </rPr>
      <t> and use </t>
    </r>
    <r>
      <rPr>
        <i/>
        <sz val="10"/>
        <color rgb="FF000000"/>
        <rFont val="Times New Roman"/>
        <family val="1"/>
      </rPr>
      <t>year</t>
    </r>
    <r>
      <rPr>
        <sz val="10"/>
        <color rgb="FF000000"/>
        <rFont val="Times New Roman"/>
        <family val="1"/>
      </rPr>
      <t> with a four-digit year, </t>
    </r>
    <r>
      <rPr>
        <i/>
        <sz val="10"/>
        <color rgb="FF000000"/>
        <rFont val="Times New Roman"/>
        <family val="1"/>
      </rPr>
      <t>month</t>
    </r>
    <r>
      <rPr>
        <sz val="10"/>
        <color rgb="FF000000"/>
        <rFont val="Times New Roman"/>
        <family val="1"/>
      </rPr>
      <t> with a two-digit month, and </t>
    </r>
    <r>
      <rPr>
        <i/>
        <sz val="10"/>
        <color rgb="FF000000"/>
        <rFont val="Times New Roman"/>
        <family val="1"/>
      </rPr>
      <t>day</t>
    </r>
    <r>
      <rPr>
        <sz val="10"/>
        <color rgb="FF000000"/>
        <rFont val="Times New Roman"/>
        <family val="1"/>
      </rPr>
      <t> with a two-digit day.</t>
    </r>
  </si>
  <si>
    <r>
      <t>&lt;span class='formula'&gt;DATE(2005, 01, 02)&lt;/span&gt;</t>
    </r>
    <r>
      <rPr>
        <sz val="10"/>
        <color rgb="FF000000"/>
        <rFont val="Times New Roman"/>
        <family val="1"/>
      </rPr>
      <t> creates a date field of January 2, 2005.</t>
    </r>
  </si>
  <si>
    <t>&lt;/tbody&gt;&lt;/table&gt;&lt;/div&gt;</t>
  </si>
  <si>
    <r>
      <t>&lt;span class='formula'&gt;(</t>
    </r>
    <r>
      <rPr>
        <i/>
        <sz val="10"/>
        <color rgb="FF333333"/>
        <rFont val="Courier New"/>
        <family val="1"/>
      </rPr>
      <t>logical1</t>
    </r>
    <r>
      <rPr>
        <sz val="10"/>
        <color rgb="FF333333"/>
        <rFont val="Courier New"/>
        <family val="1"/>
      </rPr>
      <t>) &amp;&amp; (</t>
    </r>
    <r>
      <rPr>
        <i/>
        <sz val="10"/>
        <color rgb="FF333333"/>
        <rFont val="Courier New"/>
        <family val="1"/>
      </rPr>
      <t>logical2</t>
    </r>
    <r>
      <rPr>
        <sz val="10"/>
        <color rgb="FF333333"/>
        <rFont val="Courier New"/>
        <family val="1"/>
      </rPr>
      <t>)&lt;/span&gt;</t>
    </r>
    <r>
      <rPr>
        <sz val="10"/>
        <color rgb="FF000000"/>
        <rFont val="Times New Roman"/>
        <family val="1"/>
      </rPr>
      <t> and replace &lt;span class='formula'&gt;</t>
    </r>
    <r>
      <rPr>
        <i/>
        <sz val="10"/>
        <color rgb="FF000000"/>
        <rFont val="Times New Roman"/>
        <family val="1"/>
      </rPr>
      <t>logical1&lt;/span&gt;</t>
    </r>
    <r>
      <rPr>
        <sz val="10"/>
        <color rgb="FF000000"/>
        <rFont val="Times New Roman"/>
        <family val="1"/>
      </rPr>
      <t> and &lt;span class='formula'&gt;</t>
    </r>
    <r>
      <rPr>
        <i/>
        <sz val="10"/>
        <color rgb="FF000000"/>
        <rFont val="Times New Roman"/>
        <family val="1"/>
      </rPr>
      <t>logical2&lt;/span&gt;</t>
    </r>
    <r>
      <rPr>
        <sz val="10"/>
        <color rgb="FF000000"/>
        <rFont val="Times New Roman"/>
        <family val="1"/>
      </rPr>
      <t> with the values or expressions that you want evaluated.</t>
    </r>
  </si>
  <si>
    <r>
      <t>&lt;span class='formula'&gt;string1 &amp; string2&lt;/span&gt;</t>
    </r>
    <r>
      <rPr>
        <sz val="10"/>
        <color rgb="FF000000"/>
        <rFont val="Times New Roman"/>
        <family val="1"/>
      </rPr>
      <t> and replace each </t>
    </r>
    <r>
      <rPr>
        <i/>
        <sz val="10"/>
        <color rgb="FF000000"/>
        <rFont val="Times New Roman"/>
        <family val="1"/>
      </rPr>
      <t>string</t>
    </r>
    <r>
      <rPr>
        <sz val="10"/>
        <color rgb="FF000000"/>
        <rFont val="Times New Roman"/>
        <family val="1"/>
      </rPr>
      <t> with merge fields, expressions, or other values.</t>
    </r>
  </si>
  <si>
    <r>
      <t>&lt;span class='formula'&gt;CONTAINS(</t>
    </r>
    <r>
      <rPr>
        <i/>
        <sz val="10"/>
        <color rgb="FF333333"/>
        <rFont val="Courier New"/>
        <family val="1"/>
      </rPr>
      <t>text</t>
    </r>
    <r>
      <rPr>
        <sz val="10"/>
        <color rgb="FF333333"/>
        <rFont val="Courier New"/>
        <family val="1"/>
      </rPr>
      <t>, </t>
    </r>
    <r>
      <rPr>
        <i/>
        <sz val="10"/>
        <color rgb="FF333333"/>
        <rFont val="Courier New"/>
        <family val="1"/>
      </rPr>
      <t>compare_text</t>
    </r>
    <r>
      <rPr>
        <sz val="10"/>
        <color rgb="FF333333"/>
        <rFont val="Courier New"/>
        <family val="1"/>
      </rPr>
      <t>)&lt;/span&gt;</t>
    </r>
    <r>
      <rPr>
        <sz val="10"/>
        <color rgb="FF000000"/>
        <rFont val="Times New Roman"/>
        <family val="1"/>
      </rPr>
      <t> and replace &lt;span class='formula'&gt;</t>
    </r>
    <r>
      <rPr>
        <i/>
        <sz val="10"/>
        <color rgb="FF000000"/>
        <rFont val="Times New Roman"/>
        <family val="1"/>
      </rPr>
      <t>text&lt;/span&gt;</t>
    </r>
    <r>
      <rPr>
        <sz val="10"/>
        <color rgb="FF000000"/>
        <rFont val="Times New Roman"/>
        <family val="1"/>
      </rPr>
      <t> with the text that contains the value of &lt;span class='formula'&gt;</t>
    </r>
    <r>
      <rPr>
        <i/>
        <sz val="10"/>
        <color rgb="FF000000"/>
        <rFont val="Times New Roman"/>
        <family val="1"/>
      </rPr>
      <t>compare_text&lt;/span&gt;</t>
    </r>
    <r>
      <rPr>
        <sz val="10"/>
        <color rgb="FF000000"/>
        <rFont val="Times New Roman"/>
        <family val="1"/>
      </rPr>
      <t>.</t>
    </r>
  </si>
  <si>
    <t>&lt;ul&gt;&lt;li&gt;If the field referenced in the function isn't a valid text or date/time field, the formula field throws an exception.&lt;/li&gt;&lt;li&gt;When entering a date, surround the date with quotes and use the following format: YYYY-MM-DD, that is, a four-digit year, two-digit month, and two-digit day.&lt;/li&gt;&lt;li&gt;If the expression doesn't match valid date ranges, such as the MM isn't between 01 and 12, an exception will be thrown.&lt;/li&gt;&lt;li&gt;Dates and times are always calculated using the user’s time zone.&lt;/li&gt;</t>
  </si>
  <si>
    <t xml:space="preserve">Returns a integer value that is the difference between two dates. </t>
  </si>
  <si>
    <r>
      <t>&lt;span class='formula'&gt;DAYSBETWEEN</t>
    </r>
    <r>
      <rPr>
        <i/>
        <sz val="10"/>
        <color rgb="FF333333"/>
        <rFont val="Courier New"/>
        <family val="1"/>
      </rPr>
      <t>(</t>
    </r>
    <r>
      <rPr>
        <i/>
        <sz val="10"/>
        <color rgb="FF000000"/>
        <rFont val="Courier New"/>
        <family val="1"/>
      </rPr>
      <t>date1, date2</t>
    </r>
    <r>
      <rPr>
        <i/>
        <sz val="10"/>
        <color rgb="FF333333"/>
        <rFont val="Courier New"/>
        <family val="1"/>
      </rPr>
      <t>)</t>
    </r>
    <r>
      <rPr>
        <sz val="10"/>
        <color rgb="FF000000"/>
        <rFont val="Times New Roman"/>
        <family val="1"/>
      </rPr>
      <t> &lt;/span&gt;</t>
    </r>
  </si>
  <si>
    <r>
      <t>&lt;span class='formula'&gt;DAYSBETWEEN</t>
    </r>
    <r>
      <rPr>
        <i/>
        <sz val="10"/>
        <color rgb="FF333333"/>
        <rFont val="Courier New"/>
        <family val="1"/>
      </rPr>
      <t>(</t>
    </r>
    <r>
      <rPr>
        <sz val="10"/>
        <color rgb="FF000000"/>
        <rFont val="Courier New"/>
        <family val="1"/>
      </rPr>
      <t>Birthdate__c</t>
    </r>
    <r>
      <rPr>
        <i/>
        <sz val="10"/>
        <color rgb="FF000000"/>
        <rFont val="Courier New"/>
        <family val="1"/>
      </rPr>
      <t>, TODAY()</t>
    </r>
    <r>
      <rPr>
        <i/>
        <sz val="10"/>
        <color rgb="FF333333"/>
        <rFont val="Courier New"/>
        <family val="1"/>
      </rPr>
      <t>)</t>
    </r>
    <r>
      <rPr>
        <sz val="10"/>
        <color rgb="FF000000"/>
        <rFont val="Times New Roman"/>
        <family val="1"/>
      </rPr>
      <t> calculates days since the </t>
    </r>
    <r>
      <rPr>
        <sz val="10"/>
        <color rgb="FF000000"/>
        <rFont val="Courier New"/>
        <family val="1"/>
      </rPr>
      <t>Birthdate__c</t>
    </r>
    <r>
      <rPr>
        <sz val="10"/>
        <color rgb="FF000000"/>
        <rFont val="Times New Roman"/>
        <family val="1"/>
      </rPr>
      <t>.&lt;/span&gt;</t>
    </r>
  </si>
  <si>
    <r>
      <t>Description:</t>
    </r>
    <r>
      <rPr>
        <sz val="10"/>
        <color rgb="FF000000"/>
        <rFont val="Times New Roman"/>
        <family val="1"/>
      </rPr>
      <t>​​</t>
    </r>
  </si>
  <si>
    <r>
      <t>&lt;span class='formula'&gt;LEFT(</t>
    </r>
    <r>
      <rPr>
        <i/>
        <sz val="10"/>
        <color rgb="FF333333"/>
        <rFont val="Courier New"/>
        <family val="1"/>
      </rPr>
      <t>text</t>
    </r>
    <r>
      <rPr>
        <sz val="10"/>
        <color rgb="FF333333"/>
        <rFont val="Courier New"/>
        <family val="1"/>
      </rPr>
      <t>, </t>
    </r>
    <r>
      <rPr>
        <i/>
        <sz val="10"/>
        <color rgb="FF333333"/>
        <rFont val="Courier New"/>
        <family val="1"/>
      </rPr>
      <t>num_chars</t>
    </r>
    <r>
      <rPr>
        <sz val="10"/>
        <color rgb="FF333333"/>
        <rFont val="Courier New"/>
        <family val="1"/>
      </rPr>
      <t>)&lt;/span&gt;</t>
    </r>
    <r>
      <rPr>
        <sz val="10"/>
        <color rgb="FF000000"/>
        <rFont val="Times New Roman"/>
        <family val="1"/>
      </rPr>
      <t> and replace </t>
    </r>
    <r>
      <rPr>
        <i/>
        <sz val="10"/>
        <color rgb="FF000000"/>
        <rFont val="Times New Roman"/>
        <family val="1"/>
      </rPr>
      <t>text</t>
    </r>
    <r>
      <rPr>
        <sz val="10"/>
        <color rgb="FF000000"/>
        <rFont val="Times New Roman"/>
        <family val="1"/>
      </rPr>
      <t> with the field or expression you want returned; replace &lt;span class='formula'&gt;</t>
    </r>
    <r>
      <rPr>
        <i/>
        <sz val="10"/>
        <color rgb="FF000000"/>
        <rFont val="Times New Roman"/>
        <family val="1"/>
      </rPr>
      <t>num_chars&lt;/span&gt;</t>
    </r>
    <r>
      <rPr>
        <sz val="10"/>
        <color rgb="FF000000"/>
        <rFont val="Times New Roman"/>
        <family val="1"/>
      </rPr>
      <t> with the number of characters from the left you want returned.</t>
    </r>
  </si>
  <si>
    <r>
      <t>&lt;span class='formula'&gt;LEN(</t>
    </r>
    <r>
      <rPr>
        <i/>
        <sz val="10"/>
        <color rgb="FF333333"/>
        <rFont val="Courier New"/>
        <family val="1"/>
      </rPr>
      <t>text</t>
    </r>
    <r>
      <rPr>
        <sz val="10"/>
        <color rgb="FF333333"/>
        <rFont val="Courier New"/>
        <family val="1"/>
      </rPr>
      <t>)&lt;/span&gt;</t>
    </r>
    <r>
      <rPr>
        <sz val="10"/>
        <color rgb="FF000000"/>
        <rFont val="Times New Roman"/>
        <family val="1"/>
      </rPr>
      <t> and replace </t>
    </r>
    <r>
      <rPr>
        <i/>
        <sz val="10"/>
        <color rgb="FF000000"/>
        <rFont val="Times New Roman"/>
        <family val="1"/>
      </rPr>
      <t>text</t>
    </r>
    <r>
      <rPr>
        <sz val="10"/>
        <color rgb="FF000000"/>
        <rFont val="Times New Roman"/>
        <family val="1"/>
      </rPr>
      <t> with the field or expression whose length you want returned.</t>
    </r>
  </si>
  <si>
    <t>Converts all letters in the specified text string to lowercase. Any characters that are not letters are unaffected by this function. Locale rules are applied if a locale is provided.</t>
  </si>
  <si>
    <r>
      <t>T</t>
    </r>
    <r>
      <rPr>
        <b/>
        <sz val="12"/>
        <rFont val="Times New Roman"/>
        <family val="1"/>
      </rPr>
      <t>ips</t>
    </r>
    <r>
      <rPr>
        <b/>
        <sz val="10"/>
        <rFont val="Times New Roman"/>
        <family val="1"/>
      </rPr>
      <t>:</t>
    </r>
  </si>
  <si>
    <t>&lt;span class='formula'&gt;</t>
  </si>
  <si>
    <r>
      <t>&lt;span class='formula'&gt;NOT(</t>
    </r>
    <r>
      <rPr>
        <i/>
        <sz val="10"/>
        <color rgb="FF333333"/>
        <rFont val="Courier New"/>
        <family val="1"/>
      </rPr>
      <t>logical</t>
    </r>
    <r>
      <rPr>
        <sz val="10"/>
        <color rgb="FF333333"/>
        <rFont val="Courier New"/>
        <family val="1"/>
      </rPr>
      <t>)&lt;/span&gt;</t>
    </r>
    <r>
      <rPr>
        <sz val="10"/>
        <color rgb="FF000000"/>
        <rFont val="Times New Roman"/>
        <family val="1"/>
      </rPr>
      <t> and replace &lt;span class='formula'&gt;</t>
    </r>
    <r>
      <rPr>
        <i/>
        <sz val="10"/>
        <color rgb="FF000000"/>
        <rFont val="Times New Roman"/>
        <family val="1"/>
      </rPr>
      <t>logical&lt;/span&gt;</t>
    </r>
    <r>
      <rPr>
        <sz val="10"/>
        <color rgb="FF000000"/>
        <rFont val="Times New Roman"/>
        <family val="1"/>
      </rPr>
      <t> with the expression that you want evaluated.</t>
    </r>
  </si>
  <si>
    <t>&lt;span class='formula'&gt;NOW()&lt;/span&gt;</t>
  </si>
  <si>
    <t>OR</t>
  </si>
  <si>
    <t>&lt;span class='formula'&gt;OR(logical1, logical2...)&lt;/span&gt; and replace any number of logical references with the expressions you want evaluated.</t>
  </si>
  <si>
    <t>Determines if expressions are true or false. Returns TRUE if any expression is true. Returns FALSE if all expressions are false. Use this function as an alternative to the operator &lt;span class='formula'&gt;|| (OR)&lt;/span&gt;.</t>
  </si>
  <si>
    <r>
      <t>&lt;span class='formula'&gt;TRIM(LEFT(LastName, 5))&amp;"-"&amp;TRIM(RIGHT(SSN__c, 4))&lt;/span&gt;</t>
    </r>
    <r>
      <rPr>
        <sz val="10"/>
        <color rgb="FF000000"/>
        <rFont val="Times New Roman"/>
        <family val="1"/>
      </rPr>
      <t> displays the first five characters of a name and the last four characters of a social security number separated by a dash. Note that this assumes you have a text custom field called </t>
    </r>
    <r>
      <rPr>
        <sz val="10"/>
        <color rgb="FF000000"/>
        <rFont val="Courier New"/>
        <family val="1"/>
      </rPr>
      <t>SSN</t>
    </r>
    <r>
      <rPr>
        <sz val="10"/>
        <color rgb="FF000000"/>
        <rFont val="Times New Roman"/>
        <family val="1"/>
      </rPr>
      <t>.</t>
    </r>
  </si>
  <si>
    <r>
      <t>&lt;span class='formula'&gt;RIGHT(</t>
    </r>
    <r>
      <rPr>
        <i/>
        <sz val="10"/>
        <color rgb="FF333333"/>
        <rFont val="Courier New"/>
        <family val="1"/>
      </rPr>
      <t>text</t>
    </r>
    <r>
      <rPr>
        <sz val="10"/>
        <color rgb="FF333333"/>
        <rFont val="Courier New"/>
        <family val="1"/>
      </rPr>
      <t>, </t>
    </r>
    <r>
      <rPr>
        <i/>
        <sz val="10"/>
        <color rgb="FF333333"/>
        <rFont val="Courier New"/>
        <family val="1"/>
      </rPr>
      <t>num_chars</t>
    </r>
    <r>
      <rPr>
        <sz val="10"/>
        <color rgb="FF333333"/>
        <rFont val="Courier New"/>
        <family val="1"/>
      </rPr>
      <t>)&lt;/span&gt;</t>
    </r>
    <r>
      <rPr>
        <sz val="10"/>
        <color rgb="FF000000"/>
        <rFont val="Times New Roman"/>
        <family val="1"/>
      </rPr>
      <t> and replace &lt;span class='formula'&gt;</t>
    </r>
    <r>
      <rPr>
        <i/>
        <sz val="10"/>
        <color rgb="FF000000"/>
        <rFont val="Times New Roman"/>
        <family val="1"/>
      </rPr>
      <t>text&lt;/span&gt;</t>
    </r>
    <r>
      <rPr>
        <sz val="10"/>
        <color rgb="FF000000"/>
        <rFont val="Times New Roman"/>
        <family val="1"/>
      </rPr>
      <t> with the field or expression you want returned; replace &lt;span class='formula'&gt;</t>
    </r>
    <r>
      <rPr>
        <i/>
        <sz val="10"/>
        <color rgb="FF000000"/>
        <rFont val="Times New Roman"/>
        <family val="1"/>
      </rPr>
      <t>num_chars&lt;/span&gt;</t>
    </r>
    <r>
      <rPr>
        <sz val="10"/>
        <color rgb="FF000000"/>
        <rFont val="Times New Roman"/>
        <family val="1"/>
      </rPr>
      <t> with the number of characters from the right you want returned.</t>
    </r>
  </si>
  <si>
    <t>&lt;ul&gt;&lt;li&gt;Reference auto-number fields as text fields in formulas.&lt;/li&gt;&lt;li&gt;If the &lt;span class='formula'&gt;num_chars&lt;/span&gt; value is less than zero, DSP replaces the value with zero.&lt;/li&gt;&lt;/ul&gt;</t>
  </si>
  <si>
    <t>Returns a date value from year, month, and day values you enter.</t>
  </si>
  <si>
    <t>Returns the nearest number to a number you specify, constraining the new number by a specified number of digits.</t>
  </si>
  <si>
    <r>
      <t>&lt;span class='formula'&gt;ROUND(</t>
    </r>
    <r>
      <rPr>
        <i/>
        <sz val="10"/>
        <color rgb="FF333333"/>
        <rFont val="Courier New"/>
        <family val="1"/>
      </rPr>
      <t>number</t>
    </r>
    <r>
      <rPr>
        <sz val="10"/>
        <color rgb="FF333333"/>
        <rFont val="Courier New"/>
        <family val="1"/>
      </rPr>
      <t>, </t>
    </r>
    <r>
      <rPr>
        <i/>
        <sz val="10"/>
        <color rgb="FF333333"/>
        <rFont val="Courier New"/>
        <family val="1"/>
      </rPr>
      <t>num_digits</t>
    </r>
    <r>
      <rPr>
        <sz val="10"/>
        <color rgb="FF333333"/>
        <rFont val="Courier New"/>
        <family val="1"/>
      </rPr>
      <t>)&lt;/span&gt;</t>
    </r>
    <r>
      <rPr>
        <sz val="10"/>
        <color rgb="FF333333"/>
        <rFont val="Times New Roman"/>
        <family val="1"/>
      </rPr>
      <t> and replace </t>
    </r>
    <r>
      <rPr>
        <i/>
        <sz val="10"/>
        <color rgb="FF333333"/>
        <rFont val="Times New Roman"/>
        <family val="1"/>
      </rPr>
      <t>number</t>
    </r>
    <r>
      <rPr>
        <sz val="10"/>
        <color rgb="FF333333"/>
        <rFont val="Times New Roman"/>
        <family val="1"/>
      </rPr>
      <t> with the field or expression you want rounded; replace </t>
    </r>
    <r>
      <rPr>
        <i/>
        <sz val="10"/>
        <color rgb="FF333333"/>
        <rFont val="Times New Roman"/>
        <family val="1"/>
      </rPr>
      <t>num_digits</t>
    </r>
    <r>
      <rPr>
        <sz val="10"/>
        <color rgb="FF333333"/>
        <rFont val="Times New Roman"/>
        <family val="1"/>
      </rPr>
      <t> with the number of decimal places you want to consider when rounding.</t>
    </r>
  </si>
  <si>
    <t>&lt;div class='v-space'&gt;&lt;/div&gt;</t>
  </si>
  <si>
    <t>&lt;div class='v-space-s'&gt;&lt;/div&gt;</t>
  </si>
  <si>
    <r>
      <t>&lt;span class='formula'&gt;ROUND (1.5, 0)</t>
    </r>
    <r>
      <rPr>
        <sz val="10"/>
        <color rgb="FF333333"/>
        <rFont val="Times New Roman"/>
        <family val="1"/>
      </rPr>
      <t> = 2&lt;/span&gt;</t>
    </r>
    <r>
      <rPr>
        <sz val="10"/>
        <color rgb="FF333333"/>
        <rFont val="Courier New"/>
        <family val="1"/>
      </rPr>
      <t>&lt;div class='v-space-s'&gt;&lt;/div&gt;&lt;span class='formula'&gt;ROUND (1.2345, 0) = 1&lt;/span&gt;&lt;div class='v-space-s'&gt;&lt;/div&gt;&lt;span class='formula'&gt;ROUND (-1.5, 0) = -2&lt;/span&gt;&lt;div class='v-space-s'&gt;&lt;/div&gt;&lt;span class='formula'&gt;ROUND (225.49823, 2) = 225.50&lt;/span&gt;&lt;div class='v-space-s'&gt;&lt;/div&gt;&lt;b&gt;Simple Discounting&lt;/b&gt;&lt;span class='formula'&gt;ROUND(Amount-Amount* Discount_Percent__c,2)&lt;/span&gt;&lt;div class='v-space-s'&gt;&lt;/div&gt;Use this formula to calculate the discounted amount of an opportunity rounded off to two digits. This example is a number formula field on opportunities that uses a custom percent field called Discount Percent.</t>
    </r>
  </si>
  <si>
    <r>
      <t>&lt;ul&gt;&lt;li&gt;Enter zero for </t>
    </r>
    <r>
      <rPr>
        <i/>
        <sz val="10"/>
        <color rgb="FF333333"/>
        <rFont val="Times New Roman"/>
        <family val="1"/>
      </rPr>
      <t>num_digits</t>
    </r>
    <r>
      <rPr>
        <sz val="10"/>
        <color rgb="FF333333"/>
        <rFont val="Times New Roman"/>
        <family val="1"/>
      </rPr>
      <t> to round a number to the nearest integer.&lt;/li&gt;&lt;li&gt;DSP automatically rounds numbers based on the decimal places you specify. For example, a custom number field with two decimal places stores 1.50 when you enter 1.49999.&lt;/li&gt;&lt;li&gt;DSP uses the round half-up rounding algorithm. Half-way values are always rounded up. For example, 1.45 is rounded to 1.5. –1.45 is rounded to –1.5.&lt;/li&gt;&lt;li&gt;The decimal numbers displayed depend on the decimal places you selected when defining the field in the custom field wizard. The &lt;span class='formula'&gt;num_digits&lt;/span&gt; represents the number of digits considered when rounding.&lt;/li&gt;&lt;/ul&gt;</t>
    </r>
  </si>
  <si>
    <t>Returns the field value from a random record within the retrieved source data.</t>
  </si>
  <si>
    <r>
      <t>&lt;span class='formula'&gt;S</t>
    </r>
    <r>
      <rPr>
        <sz val="10"/>
        <color rgb="FF000000"/>
        <rFont val="Courier New"/>
        <family val="1"/>
      </rPr>
      <t>CRAMBLE</t>
    </r>
    <r>
      <rPr>
        <sz val="10"/>
        <color rgb="FF333333"/>
        <rFont val="Courier New"/>
        <family val="1"/>
      </rPr>
      <t>(firstName)&lt;/span&gt;</t>
    </r>
    <r>
      <rPr>
        <sz val="10"/>
        <color rgb="FF000000"/>
        <rFont val="Times New Roman"/>
        <family val="1"/>
      </rPr>
      <t xml:space="preserve">returns one of the source records’ firstName randomly. </t>
    </r>
  </si>
  <si>
    <r>
      <t>&lt;ul&gt;&lt;li&gt;Both &lt;span class='formula'&gt;</t>
    </r>
    <r>
      <rPr>
        <b/>
        <sz val="10"/>
        <color rgb="FF000000"/>
        <rFont val="Times New Roman"/>
        <family val="1"/>
      </rPr>
      <t>Scramble&lt;/span&gt;</t>
    </r>
    <r>
      <rPr>
        <sz val="10"/>
        <color rgb="FF000000"/>
        <rFont val="Times New Roman"/>
        <family val="1"/>
      </rPr>
      <t xml:space="preserve"> and &lt;span class='formula'&gt;</t>
    </r>
    <r>
      <rPr>
        <b/>
        <sz val="10"/>
        <color rgb="FF000000"/>
        <rFont val="Times New Roman"/>
        <family val="1"/>
      </rPr>
      <t>Mask&lt;/span&gt;</t>
    </r>
    <r>
      <rPr>
        <sz val="10"/>
        <color rgb="FF000000"/>
        <rFont val="Times New Roman"/>
        <family val="1"/>
      </rPr>
      <t xml:space="preserve"> functions cannot be set in the mapping if the target connection is a production. An exception will be thrown if that happens when saving the mappings on the Fields Mapper or during the Mapping’s execution.&lt;/li&gt;&lt;li&gt;Use this function to scramble fields when populating a sandbox’s data from a production environment.&lt;/li&gt;&lt;/ul&gt;</t>
    </r>
  </si>
  <si>
    <t>&lt;ul&gt;&lt;li&gt;Each term provided in quotes is case-sensitive.&lt;/li&gt;&lt;li&gt;If the &lt;span class='formula'&gt;old_text&lt;/span&gt; appears more than once, each occurrence is replaced with the &lt;span class='formula'&gt;new_text&lt;/span&gt; value provided, even when that results in duplicates.&lt;/li&gt;&lt;/ul&gt;</t>
  </si>
  <si>
    <t>&lt;ul&gt;&lt;li&gt;The returned text is not formatted with any currency, percent symbols, or commas.&lt;/li&gt;&lt;li&gt;Values are not sensitive to locale. For example, 24.42 EUR is converted into the number 24.42.&lt;/li&gt;&lt;li&gt;Percents are returned in the form of a decimal.&lt;/li&gt;&lt;li&gt;Dates are returned in the form of YYYY-MM-DD, that is, a four-digit year and two-digit month and day.&lt;/li&gt;&lt;li&gt;Date/time values are returned in the form of YYYY-MM-DD HH:MM:SSZ where YYYY is a four-digit year, MM is a two-digit month, DD is a two-digit day, HH is the two-digit hour, MM are the minutes, SS are the seconds, and Z represents the zero meridian indicating the time is returned in UTC time zone.&lt;/li&gt;&lt;/ul&gt;</t>
  </si>
  <si>
    <t>&lt;span class='formula'&gt;TODAY()&lt;/span&gt;</t>
  </si>
  <si>
    <r>
      <t>&lt;span class='formula'&gt;DAYSBETWEEN(TODAY(), Sample_date_c)&lt;/span&gt;</t>
    </r>
    <r>
      <rPr>
        <sz val="10"/>
        <color rgb="FF000000"/>
        <rFont val="Times New Roman"/>
        <family val="1"/>
      </rPr>
      <t> calculates how many days in the sample are left.</t>
    </r>
  </si>
  <si>
    <t>&lt;ul&gt;&lt;li&gt;Do not remove the parentheses.&lt;/li&gt;&lt;li&gt;Keep the parentheses empty. They do not need to contain a value.&lt;/li&gt;&lt;li&gt;Use a date field with a &lt;span class='formula'&gt;TODAY&lt;/span&gt; function instead of a date/time field. Last Activity Date is a date field whereas Created Date and Last Modified Date are date/time fields.&lt;/li&gt;&lt;li&gt;See NOW if you prefer to use a date/time field.&lt;/li&gt;&lt;li&gt;Dates and times are always calculated using the user’s time zone.&lt;/li&gt;&lt;/ul&gt;</t>
  </si>
  <si>
    <r>
      <t>&lt;span class='formula'&gt;TRIM(</t>
    </r>
    <r>
      <rPr>
        <i/>
        <sz val="10"/>
        <color rgb="FF333333"/>
        <rFont val="Courier New"/>
        <family val="1"/>
      </rPr>
      <t>text</t>
    </r>
    <r>
      <rPr>
        <sz val="10"/>
        <color rgb="FF333333"/>
        <rFont val="Courier New"/>
        <family val="1"/>
      </rPr>
      <t>)&lt;/span&gt;</t>
    </r>
    <r>
      <rPr>
        <sz val="10"/>
        <color rgb="FF000000"/>
        <rFont val="Times New Roman"/>
        <family val="1"/>
      </rPr>
      <t> and replace </t>
    </r>
    <r>
      <rPr>
        <i/>
        <sz val="10"/>
        <color rgb="FF000000"/>
        <rFont val="Times New Roman"/>
        <family val="1"/>
      </rPr>
      <t>text</t>
    </r>
    <r>
      <rPr>
        <sz val="10"/>
        <color rgb="FF000000"/>
        <rFont val="Times New Roman"/>
        <family val="1"/>
      </rPr>
      <t> with the field or expression you want to trim.</t>
    </r>
  </si>
  <si>
    <r>
      <t>&lt;span class='formula'&gt;TRIM(LEFT(LastName,5))&amp; "-" &amp; RIGHT(FirstName, 1)&lt;/span&gt;</t>
    </r>
    <r>
      <rPr>
        <sz val="10"/>
        <color rgb="FF000000"/>
        <rFont val="Times New Roman"/>
        <family val="1"/>
      </rPr>
      <t> returns a network ID for users that contains the first five characters of their last name and first character of their first name separated by a dash.</t>
    </r>
  </si>
  <si>
    <t>Converts all letters in the specified text string to uppercase. Any characters that are not letters are unaffected by this function. Locale rules are applied if a locale is provided.</t>
  </si>
  <si>
    <r>
      <t xml:space="preserve">&lt;ul&gt;&lt;li&gt;If a parameter passed to the function has double quotes “”, it means String literals (constant values) are passed; without double quotes “”, DSP will treat it as a dynamic attribute whose value will be retrieved via </t>
    </r>
    <r>
      <rPr>
        <sz val="10"/>
        <color rgb="FF333333"/>
        <rFont val="Courier New"/>
        <family val="1"/>
      </rPr>
      <t>srcRecord.attribute.</t>
    </r>
    <r>
      <rPr>
        <sz val="10"/>
        <color rgb="FF000000"/>
        <rFont val="Times New Roman"/>
        <family val="1"/>
      </rPr>
      <t xml:space="preserve"> In the examples above, on the lookup_field_value parameter, the first example uses a dynamic attribute </t>
    </r>
    <r>
      <rPr>
        <sz val="10"/>
        <color rgb="FF333333"/>
        <rFont val="Courier New"/>
        <family val="1"/>
      </rPr>
      <t>AccountId</t>
    </r>
    <r>
      <rPr>
        <sz val="10"/>
        <color rgb="FF000000"/>
        <rFont val="Times New Roman"/>
        <family val="1"/>
      </rPr>
      <t xml:space="preserve">, while the second example uses a static string literal </t>
    </r>
    <r>
      <rPr>
        <sz val="10"/>
        <color rgb="FF333333"/>
        <rFont val="Courier New"/>
        <family val="1"/>
      </rPr>
      <t>“PersonAccount”</t>
    </r>
    <r>
      <rPr>
        <sz val="10"/>
        <color rgb="FF000000"/>
        <rFont val="Times New Roman"/>
        <family val="1"/>
      </rPr>
      <t>. &lt;/li&gt;&lt;li&gt;DSP supports matching RecordType with DeveloperName directly. Either a VLOOKUP function or a DeveloperName in the mapping works.&lt;/li&gt;&lt;li&gt;The VLOOKUP performs a SOQL query against the connection’s database, DSP combines and caches the query result if the &lt;span class='formula'&gt;connection, lookup_object_name&lt;/span&gt;, &lt;span class='formula'&gt;field_name_on_lookup_object&lt;/span&gt; are the same on the same Mapping, in which case only 1 query will be issued.&lt;/li&gt;&lt;li&gt;To maintain relationships for reference type of fields, use External Id or native Salesforce Id whenever possible for the best performance gain.&lt;/li&gt;&lt;li&gt;The field indicated by the &lt;span class='formula'&gt;field_name_on_lookup_object&lt;/span&gt;  must be a Text type of field.&lt;/li&gt;&lt;li&gt;If more than one record matches, the value from the first record is returned.&lt;/li&gt;&lt;/ul&gt;</t>
    </r>
  </si>
  <si>
    <r>
      <t>&lt;span class='formula'&gt;VLOOKUP(lookup_object_</t>
    </r>
    <r>
      <rPr>
        <i/>
        <sz val="10"/>
        <color rgb="FF000000"/>
        <rFont val="Courier New"/>
        <family val="1"/>
      </rPr>
      <t>name</t>
    </r>
    <r>
      <rPr>
        <sz val="10"/>
        <color rgb="FF333333"/>
        <rFont val="Courier New"/>
        <family val="1"/>
      </rPr>
      <t xml:space="preserve">, </t>
    </r>
    <r>
      <rPr>
        <i/>
        <sz val="10"/>
        <color rgb="FF333333"/>
        <rFont val="Courier New"/>
        <family val="1"/>
      </rPr>
      <t>field_name_to_return</t>
    </r>
    <r>
      <rPr>
        <sz val="10"/>
        <color rgb="FF333333"/>
        <rFont val="Courier New"/>
        <family val="1"/>
      </rPr>
      <t>, </t>
    </r>
    <r>
      <rPr>
        <i/>
        <sz val="10"/>
        <color rgb="FF333333"/>
        <rFont val="Courier New"/>
        <family val="1"/>
      </rPr>
      <t>field_name_on_lookup_object</t>
    </r>
    <r>
      <rPr>
        <sz val="10"/>
        <color rgb="FF333333"/>
        <rFont val="Courier New"/>
        <family val="1"/>
      </rPr>
      <t>, </t>
    </r>
    <r>
      <rPr>
        <i/>
        <sz val="10"/>
        <color rgb="FF333333"/>
        <rFont val="Courier New"/>
        <family val="1"/>
      </rPr>
      <t>lookup_field_</t>
    </r>
    <r>
      <rPr>
        <i/>
        <sz val="12"/>
        <color rgb="FF000000"/>
        <rFont val="Courier New"/>
        <family val="1"/>
      </rPr>
      <t>value</t>
    </r>
    <r>
      <rPr>
        <i/>
        <sz val="10"/>
        <color rgb="FF333333"/>
        <rFont val="Courier New"/>
        <family val="1"/>
      </rPr>
      <t>,</t>
    </r>
    <r>
      <rPr>
        <i/>
        <sz val="12"/>
        <color rgb="FF333333"/>
        <rFont val="Courier New"/>
        <family val="1"/>
      </rPr>
      <t xml:space="preserve"> [</t>
    </r>
    <r>
      <rPr>
        <i/>
        <sz val="10"/>
        <color rgb="FF333333"/>
        <rFont val="Courier New"/>
        <family val="1"/>
      </rPr>
      <t>connection_name])&lt;/span&gt;</t>
    </r>
    <r>
      <rPr>
        <sz val="10"/>
        <color rgb="FF333333"/>
        <rFont val="Courier New"/>
        <family val="1"/>
      </rPr>
      <t> &lt;div class='v-space-s'&gt;&lt;/div&gt;</t>
    </r>
    <r>
      <rPr>
        <sz val="10"/>
        <color rgb="FF000000"/>
        <rFont val="Times New Roman"/>
        <family val="1"/>
      </rPr>
      <t>Replace &lt;span class='formula'&gt;</t>
    </r>
    <r>
      <rPr>
        <i/>
        <sz val="10"/>
        <color rgb="FF000000"/>
        <rFont val="Times New Roman"/>
        <family val="1"/>
      </rPr>
      <t>field_name_to_return&lt;/span&gt;</t>
    </r>
    <r>
      <rPr>
        <sz val="10"/>
        <color rgb="FF000000"/>
        <rFont val="Times New Roman"/>
        <family val="1"/>
      </rPr>
      <t> with the field that contains the value you want returned, &lt;span class='formula'&gt;</t>
    </r>
    <r>
      <rPr>
        <i/>
        <sz val="10"/>
        <color rgb="FF000000"/>
        <rFont val="Times New Roman"/>
        <family val="1"/>
      </rPr>
      <t>field_name_on_lookup_object&lt;/span&gt;</t>
    </r>
    <r>
      <rPr>
        <sz val="10"/>
        <color rgb="FF000000"/>
        <rFont val="Times New Roman"/>
        <family val="1"/>
      </rPr>
      <t> with the field name on the related object that contains the value you want to match, and &lt;span class='formula'&gt;</t>
    </r>
    <r>
      <rPr>
        <i/>
        <sz val="10"/>
        <color rgb="FF000000"/>
        <rFont val="Times New Roman"/>
        <family val="1"/>
      </rPr>
      <t>lookup_field_</t>
    </r>
    <r>
      <rPr>
        <i/>
        <sz val="12"/>
        <color rgb="FF000000"/>
        <rFont val="Times New Roman"/>
        <family val="1"/>
      </rPr>
      <t>value&lt;/span&gt;</t>
    </r>
    <r>
      <rPr>
        <sz val="10"/>
        <color rgb="FF000000"/>
        <rFont val="Times New Roman"/>
        <family val="1"/>
      </rPr>
      <t> defines the field’s value that is extracted from the retrieved source data you want to match.</t>
    </r>
    <r>
      <rPr>
        <sz val="12"/>
        <color rgb="FF000000"/>
        <rFont val="Times New Roman"/>
        <family val="1"/>
      </rPr>
      <t xml:space="preserve"> &lt;span class='formula'&gt;</t>
    </r>
    <r>
      <rPr>
        <i/>
        <sz val="10"/>
        <color rgb="FF000000"/>
        <rFont val="Times New Roman"/>
        <family val="1"/>
      </rPr>
      <t xml:space="preserve">connection_name&lt;/span&gt; </t>
    </r>
    <r>
      <rPr>
        <sz val="12"/>
        <color rgb="FF000000"/>
        <rFont val="Times New Roman"/>
        <family val="1"/>
      </rPr>
      <t xml:space="preserve">is optional, </t>
    </r>
    <r>
      <rPr>
        <sz val="10"/>
        <color rgb="FF000000"/>
        <rFont val="Times New Roman"/>
        <family val="1"/>
      </rPr>
      <t>if provided, DSP checks against the Connection indicated by the &lt;span class='formula'&gt;connection_name&lt;/span&gt; to lookup the values. If not provided, the default Connection is the target on the Mapping.</t>
    </r>
  </si>
  <si>
    <t>&lt;span class='formula'&gt;VLOOKUP("RecordType", "Id", "DeveloperName","PersonAccount")&lt;/span&gt; tries to return the RecordType Id whose DeveloperName is "PersonAccount" in the target connection.&lt;div class='v-space-s'&gt;&lt;/div&gt;&lt;span class='formula'&gt;VLOOKUP("Account", "Name", "Source_System_Id__c", AccountId)&lt;/span&gt; tries to lookup the Name value of the matched Account by checking the AccountId value on Contact in the source connection against the Source_System_Id__c field in the target connection.</t>
  </si>
  <si>
    <t>or_s</t>
  </si>
  <si>
    <t>and_s</t>
  </si>
  <si>
    <t>&gt;= (Greater Than or Equal)</t>
  </si>
  <si>
    <t>AND</t>
  </si>
  <si>
    <t>Determines if expressions are true or false. Returns TRUE if all expressions are true. Returns FALSE if any expression is false. Use this function as an alternative to the operator &lt;span class='formula'&gt;&amp;&amp; (AND)&lt;/span&gt;.</t>
  </si>
  <si>
    <t>&lt;span class='formula'&gt;AND(logical1, logical2...)&lt;/span&gt; and replace any number of logical references with the expressions you want evaluated.</t>
  </si>
  <si>
    <t>&lt;span class='formula'&gt;TRIM(LEFT(LastName, 5)) &amp; "-" &amp; TRIM(RIGHT(SSN__c, 4))&lt;/span&gt;&lt;div class='v-space-s'&gt;&lt;/div&gt;This formula displays the first five characters of a name and the last four characters of a social security number separated by a dash. Note that this example uses a text custom field called SSN.</t>
  </si>
  <si>
    <t>&lt;span class='formula'&gt;LEN(PartNumber__c)&lt;/span&gt;&lt;div class='v-space-s'&gt;&lt;/div&gt;This formula returns the number of characters in a Product Code field.</t>
  </si>
  <si>
    <t>&lt;span class='formula'&gt;"Expense-" &amp; Trip_Name__c &amp; "-" &amp; ExpenseNum__c&lt;/span&gt; &lt;div class='v-space-s'&gt;&lt;/div&gt;This formula displays the text Expense- followed by trip name and the expense number. This is a text formula field that uses an expense number custom field.</t>
  </si>
  <si>
    <t>&lt;span class='formula'&gt;IF((Color__c == "Red" || Size__c &lt; 5),"Beautifual", "Normal")&lt;/span&gt;&lt;div class='v-space-s'&gt;&lt;/div&gt;This formula returns the category of a particular type of stone. If the color of the stone is Red or the size is less than 5, it is a “Beautiful” stone.</t>
  </si>
  <si>
    <t>&lt;span class='formula'&gt;IF((Price&lt;100 &amp;&amp; Quantity&lt;5),"Small", null)&lt;/span&gt;&lt;div class='v-space-s'&gt;&lt;/div&gt;This formula displays Small if the price is less than 100 and quantity is less than five. Otherwise, this field is blank.</t>
  </si>
  <si>
    <r>
      <t>&lt;span class='formula'&gt;IF(Maint_Amount__c + Services_Amount__c != Amount,  "DISCOUNTED", "FULL PRICE")&lt;/span&gt;&lt;div class='v-space-s'&gt;&lt;/div&gt;</t>
    </r>
    <r>
      <rPr>
        <sz val="10"/>
        <color theme="1"/>
        <rFont val="Courier New"/>
        <family val="1"/>
      </rPr>
      <t>This formula displays DISCOUNTED on product if its maintenance amount and services amount don’t equal the product amount. Otherwise, displays FULL PRICE. Note that this example uses two custom currency fields for Maint Amount and Services Amount.</t>
    </r>
  </si>
  <si>
    <t>&lt;span class='formula'&gt;AnnualRevenue/ NumberOfEmployees&lt;/span&gt;&lt;div class='v-space-s'&gt;&lt;/div&gt;This formula calculates the revenue amount per employee using a currency field.</t>
  </si>
  <si>
    <t>&lt;span class='formula'&gt;Consulting_Days__c * 1200&lt;/span&gt;&lt;div class='v-space-s'&gt;&lt;/div&gt;This formula calculates the number of consulting days times 1200 given that this formula field is a currency data type and consulting charges a rate of $1200 per day. Consulting Days is a custom field.</t>
  </si>
  <si>
    <r>
      <t xml:space="preserve">&lt;span class='formula'&gt;Amount - Discount_Amount__c </t>
    </r>
    <r>
      <rPr>
        <sz val="10"/>
        <color rgb="FF000000"/>
        <rFont val="Courier New"/>
        <family val="1"/>
      </rPr>
      <t>– 200</t>
    </r>
    <r>
      <rPr>
        <sz val="10"/>
        <color rgb="FF333333"/>
        <rFont val="Courier New"/>
        <family val="1"/>
      </rPr>
      <t>&lt;/span&gt;&lt;div class='v-space-s'&gt;&lt;/div&gt;This formula calculates the difference of the product Amount less the Discount Amount. Discount Amount is a custom currency field.</t>
    </r>
  </si>
  <si>
    <t>&lt;span class='formula'&gt;Amount + Maint_Amount__c + Services_Amount__c + 10.0&lt;/span&gt;&lt;div class='v-space-s'&gt;&lt;/div&gt;This formula calculates the sum of the product Amount, maintenance amount, and services fees. Maint amount and Service Fees are custom currency fields.</t>
  </si>
  <si>
    <t>&lt;b&gt;Commission Amount&lt;/b&gt;&lt;div class='v-space-s'&gt;&lt;/div&gt;&lt;span class='formula'&gt;IF(Probability == 1, Amount*0.02, 0)&lt;/span&gt;&lt;div class='v-space-s'&gt;&lt;/div&gt;This formula calculates the 2% commission amount of an opportunity that has a probability of 100%. All other opportunities have a commission value of 0.</t>
  </si>
  <si>
    <r>
      <t>&lt;span class='formula'&gt;IF(CONTAINS(Product_Type__c, "part"), "Parts", "Service")&lt;/span&gt;&lt;div class='v-space-s'&gt;&lt;/div&gt;This formula checks the content of a custom text field named </t>
    </r>
    <r>
      <rPr>
        <sz val="10"/>
        <color rgb="FF000000"/>
        <rFont val="Courier New"/>
        <family val="1"/>
      </rPr>
      <t>Product_Type__c</t>
    </r>
    <r>
      <rPr>
        <sz val="10"/>
        <color rgb="FF000000"/>
        <rFont val="Times New Roman"/>
        <family val="1"/>
      </rPr>
      <t> and returns </t>
    </r>
    <r>
      <rPr>
        <sz val="10"/>
        <color rgb="FF000000"/>
        <rFont val="Courier New"/>
        <family val="1"/>
      </rPr>
      <t>Parts</t>
    </r>
    <r>
      <rPr>
        <sz val="10"/>
        <color rgb="FF000000"/>
        <rFont val="Times New Roman"/>
        <family val="1"/>
      </rPr>
      <t> for any product with the word “part” in it. Otherwise, it returns </t>
    </r>
    <r>
      <rPr>
        <sz val="10"/>
        <color rgb="FF000000"/>
        <rFont val="Courier New"/>
        <family val="1"/>
      </rPr>
      <t>Service</t>
    </r>
    <r>
      <rPr>
        <sz val="10"/>
        <color rgb="FF000000"/>
        <rFont val="Times New Roman"/>
        <family val="1"/>
      </rPr>
      <t>. Note that the values are case-sensitive, so if a Product_Type__c field contains the text “Part” or “PART,” this formula returns </t>
    </r>
    <r>
      <rPr>
        <sz val="10"/>
        <color rgb="FF000000"/>
        <rFont val="Courier New"/>
        <family val="1"/>
      </rPr>
      <t>Services</t>
    </r>
    <r>
      <rPr>
        <sz val="10"/>
        <color rgb="FF000000"/>
        <rFont val="Times New Roman"/>
        <family val="1"/>
      </rPr>
      <t>.</t>
    </r>
  </si>
  <si>
    <t>Fields</t>
  </si>
  <si>
    <t>Quick Actions</t>
  </si>
  <si>
    <t>View Source Data</t>
  </si>
  <si>
    <t>Auth. Options</t>
  </si>
  <si>
    <t>Api Name</t>
  </si>
  <si>
    <t>API Name</t>
  </si>
  <si>
    <t>Connection Name</t>
  </si>
  <si>
    <t>Is Current Org?</t>
  </si>
  <si>
    <t>Is Sandbox?</t>
  </si>
  <si>
    <t>Password + Security Token</t>
  </si>
  <si>
    <t>Username</t>
  </si>
  <si>
    <t>pushtopics__ApiName__c</t>
  </si>
  <si>
    <t>pushtopics__IsCurrentOrg__c</t>
  </si>
  <si>
    <t>pushtopics__IsSandbox__c</t>
  </si>
  <si>
    <t>pushtopics__NamedCredential__c</t>
  </si>
  <si>
    <t>pushtopics__SalesforcePassword__c</t>
  </si>
  <si>
    <t xml:space="preserve">A Connection(pushtopics__Connection__c) defines authorization settings that can be used to connect a Salesforce instance, which can be used either as a Source where the data is retrieved from, or as a Target where the data is synced to. </t>
  </si>
  <si>
    <t>The Name of a Connection.</t>
  </si>
  <si>
    <t>The API Name of a Connection. It is a unique and external Id field, by default hidden from the page layout  and always defaulted to the Name field value.</t>
  </si>
  <si>
    <t>Note:</t>
  </si>
  <si>
    <t>Option #1: Current Org</t>
  </si>
  <si>
    <t>Option #3: Named Credential</t>
  </si>
  <si>
    <t>Option #2: Username + Password</t>
  </si>
  <si>
    <t>The Salesforce Password + Security Token used in conjunction with the &lt;span class='formula'&gt;Username&lt;/span&gt; and &lt;span class='formula'&gt;Is Sandbox?&lt;/span&gt; to authorize a Salesforce org.</t>
  </si>
  <si>
    <t>Check &lt;span class='formula'&gt;Is Current Org?&lt;/span&gt; to indicate whether the current Connection is the current org or not. If checked, no other credential is needed, the data execution will be running in the context of the current running user using APEX instead of web services.</t>
  </si>
  <si>
    <t>There are 3 ways of authorizing a Salesforce org, choose one of the following three options to authorize your Connections.</t>
  </si>
  <si>
    <t>Type in your &lt;span class='formula'&gt;Username&lt;/span&gt; and &lt;span class='formula'&gt;Security Token + Password&lt;/span&gt;, and check &lt;span class='formula'&gt;Is Sandbox?&lt;/span&gt; if the Connection is a sandbox, and click Save. &lt;/p&gt;&lt;p&gt;On the saved record, click the &lt;span class='formula'&gt;Test Connection&lt;/span&gt; quick action to check if the credential is entered correctly. &lt;/p&gt; &lt;p&gt;&lt;div class='slds-box note-box_outer'&gt;&lt;div class='note-box'&gt;&lt;p class='title'&gt;Note:&lt;/p&gt;&lt;p&gt;&lt;span class='formula'&gt;Password + Security Token&lt;/span&gt; is an encrypted text field. Users with &lt;span class='formula'&gt;View Encrypted Data&lt;/span&gt; permission, and having the Object, record and field level access will be able to view value.&lt;/p&gt;&lt;/div&gt;&lt;/div&gt;</t>
  </si>
  <si>
    <t xml:space="preserve">&lt;b&gt;Remote Site Setting&lt;/b&gt; is a key security measure that prevents API call outs to unauthorized network addresses. A Remote Site Setting is required for the integration type of Connections. DSP automatically creates the remote site upon Connection creation or when a Connection is updated and the credential is changed, as long as the credential is valid, and the current user has the permission &lt;span class='formula'&gt;Customize Application&lt;/span&gt; or &lt;span class='formula'&gt;Modify All Data&lt;/span&gt;. If the current user does not have the permission to add a Remote Site Setting, check with your system administrator and add the Remote Site Setting accordingly. DSP never adds Remote Site Settings other than for the Connections defined by the users.&lt;/p&gt;&lt;p&gt;Upon save of a Connection record, DSP attempts to automatically create the &lt;b&gt;Remote Site Settings&lt;/b&gt;. There could be 3 Remote Site Settings created in the process if they were not already existing - &lt;span class='formula'&gt;https://login.salesforce.com&lt;/span&gt;, &lt;span class='formula'&gt;https://test.salesforce.com&lt;/span&gt; and the custom domain name of the authorized org. </t>
  </si>
  <si>
    <t>Using the Named Credential to authorize a Connection is one of the seurest means, because no packages or custom code can restore the crendentials defined in a Named Credential, which is protected by Salesforce paltform. Create your Named Credential in the setup section and add the developer name into the Connection record you are creating. DSP supports 2 types of Named Credentials - OAuth2.0 and Password Auth. The required settings for the Named Credential are as following:&lt;/p&gt;&lt;p&gt; Identity Type must be &lt;span class='formula'&gt;Named Principal&lt;/span&gt;, Authentication Protocol must be &lt;span class='formula'&gt;OAuth 2.0&lt;/span&gt; or &lt;span class='formula'&gt;Password Authentication&lt;/span&gt;, Allow Merge Fields in HTTP Header and Allow Merge Fields in HTTP Body must be checked. Use &lt;span class='formula'&gt;https://login.salesforce.com&lt;/span&gt; for production and &lt;span class='formula'&gt;https://test.salesforce.com&lt;/span&gt; for sandbox as the URL when the protocol is &lt;span class='formula'&gt;Password Authentication&lt;/span&gt;.</t>
  </si>
  <si>
    <t>Developer Name</t>
  </si>
  <si>
    <t>Direction Name</t>
  </si>
  <si>
    <t>pushtopics__Description__c</t>
  </si>
  <si>
    <t>Source</t>
  </si>
  <si>
    <t>Target</t>
  </si>
  <si>
    <t>pushtopics__Source__c</t>
  </si>
  <si>
    <t>pushtopics__Target__c</t>
  </si>
  <si>
    <t>The Connection where the data will be synced to.</t>
  </si>
  <si>
    <t>The Connection where the data will be retrieved from.</t>
  </si>
  <si>
    <t>[View Source Data] Page Size</t>
  </si>
  <si>
    <t>Batch Size</t>
  </si>
  <si>
    <t>pushtopics__ViewDataPageSize__c</t>
  </si>
  <si>
    <t>pushtopics__Action__c</t>
  </si>
  <si>
    <t>pushtopics__BatchSize__c</t>
  </si>
  <si>
    <t>pushtopics__AllOrNothing__c</t>
  </si>
  <si>
    <t>pushtopics__Batchable__c</t>
  </si>
  <si>
    <t>pushtopics__BypassDuplicateRuleAlerts__c</t>
  </si>
  <si>
    <t>pushtopics__Direction__c</t>
  </si>
  <si>
    <t>pushtopics__DisableFeedTracking__c</t>
  </si>
  <si>
    <t>pushtopics__FailureMessage__c</t>
  </si>
  <si>
    <t>If defined, the message will be shown in the notification when the Execution fails. If undefined, a system default message will be displayed.</t>
  </si>
  <si>
    <t>pushtopics__IncludeFailedDataInResults__c</t>
  </si>
  <si>
    <t xml:space="preserve">Default is "false". If unchecked, only the Ids of the data and the result from the Target will be logged in the Execution or Batch Execution records. If checked, the failed records against the Target will be added to the log in JSON format to help debug the issues. </t>
  </si>
  <si>
    <t>pushtopics__Job__c</t>
  </si>
  <si>
    <t>pushtopics__RetrieveLimit__c</t>
  </si>
  <si>
    <t>If defined, it will be the maximum number of records that can be retrieved from the Source.</t>
  </si>
  <si>
    <t>pushtopics__RetrieveOrderBy__c</t>
  </si>
  <si>
    <t>Retrieve Order By</t>
  </si>
  <si>
    <t>The order in which the source data is retrieved.</t>
  </si>
  <si>
    <t>pushtopics__RetrieveParameters__c</t>
  </si>
  <si>
    <t>Retrieve Parameters</t>
  </si>
  <si>
    <t>pushtopics__RetrieveSize__c</t>
  </si>
  <si>
    <t>Retrieve Size</t>
  </si>
  <si>
    <t>This setting only applies when the Source is an integration type of Connection. If defined, DSP sets the limit based on this value in the HTTP Header before calling the Salesforce standard REST API.&lt;div class="slds-box note-box_outer"&gt;&lt;div class="note-box"&gt;&lt;p class="title"&gt; Note: &lt;/p&gt;&lt;p&gt;According to Salesforce: "There is no guarantee that the requested batch size is the actual batch size. Changes are made as necessary to maximize performance."&lt;/p&gt;&lt;/div&gt;&lt;/div&gt;</t>
  </si>
  <si>
    <t>pushtopics__SeqNo__c</t>
  </si>
  <si>
    <t>pushtopics__SourceConnectionName__c</t>
  </si>
  <si>
    <t>Formula field that shows the name of the source connection</t>
  </si>
  <si>
    <t>pushtopics__SourceObjectName__c</t>
  </si>
  <si>
    <t>Source Object Name</t>
  </si>
  <si>
    <t>The Source Object's API name, where the source data will be retrieved from.</t>
  </si>
  <si>
    <t>pushtopics__SuccessMessage__c</t>
  </si>
  <si>
    <t>pushtopics__TargetConnectionName__c</t>
  </si>
  <si>
    <t>pushtopics__TargetKeyField__c</t>
  </si>
  <si>
    <t>pushtopics__TargetObjectName__c</t>
  </si>
  <si>
    <t>The Object's API name in the Target where the data will be synced to.</t>
  </si>
  <si>
    <t>pushtopics__UseDefaultAssignmentRule__c</t>
  </si>
  <si>
    <t>pushtopics__Createable__c</t>
  </si>
  <si>
    <t>Createable</t>
  </si>
  <si>
    <t>pushtopics__ExternalIdField__c</t>
  </si>
  <si>
    <t>External Id Field</t>
  </si>
  <si>
    <t>pushtopics__ExternalIdFieldList__c</t>
  </si>
  <si>
    <t>External Id Field List</t>
  </si>
  <si>
    <t>Field Mapping API Name</t>
  </si>
  <si>
    <t>pushtopics__IsDefaultMappingField__c</t>
  </si>
  <si>
    <t>Is Default Mapping Field?</t>
  </si>
  <si>
    <t>pushtopics__Mapping__c</t>
  </si>
  <si>
    <t>pushtopics__Nillable__c</t>
  </si>
  <si>
    <t>Nillable</t>
  </si>
  <si>
    <t>pushtopics__ObjectMapping__c</t>
  </si>
  <si>
    <t>Object Mapping</t>
  </si>
  <si>
    <t>pushtopics__ReferenceTo__c</t>
  </si>
  <si>
    <t>Reference To</t>
  </si>
  <si>
    <t>pushtopics__Reference_To_Options__c</t>
  </si>
  <si>
    <t>Reference To Options</t>
  </si>
  <si>
    <t>pushtopics__RelationshipName__c</t>
  </si>
  <si>
    <t>Relationship Name</t>
  </si>
  <si>
    <t>pushtopics__ShowInDataViewer__c</t>
  </si>
  <si>
    <t>Show in Data Viewer</t>
  </si>
  <si>
    <t>Target Field Name</t>
  </si>
  <si>
    <t>pushtopics__Type__c</t>
  </si>
  <si>
    <t>Type</t>
  </si>
  <si>
    <t>pushtopics__Updateable__c</t>
  </si>
  <si>
    <t>Updateable</t>
  </si>
  <si>
    <t>Execution</t>
  </si>
  <si>
    <t>Calculate Field Values</t>
  </si>
  <si>
    <t>Default is "false".  If checked, and if the data actioned to the Target triggers the Duplicate Rule Alert, the alert will be bypassed. &lt;div class="slds-box note-box_outer"&gt;&lt;div class="note-box"&gt;&lt;p class="title"&gt; Note: &lt;/p&gt;&lt;p&gt;A System Administrator will bypass the alert regardlessly whether it is checked or not.&lt;/p&gt;&lt;/div&gt;&lt;/div&gt;</t>
  </si>
  <si>
    <t>Execution Name</t>
  </si>
  <si>
    <t>pushtopics__JobExecution__c</t>
  </si>
  <si>
    <t>Original Execution</t>
  </si>
  <si>
    <t>pushtopics__OriginalExecution__c</t>
  </si>
  <si>
    <t>Retrieve Size (Integration Only)</t>
  </si>
  <si>
    <t>pushtopics__EndTime__c</t>
  </si>
  <si>
    <t>pushtopics__StartTime__c</t>
  </si>
  <si>
    <t>pushtopics__Completed__c</t>
  </si>
  <si>
    <t>pushtopics__Stopped__c</t>
  </si>
  <si>
    <t>pushtopics__Succeeded__c</t>
  </si>
  <si>
    <t>pushtopics__TotalRetrieved__c</t>
  </si>
  <si>
    <t>Total Retrived Data in Action</t>
  </si>
  <si>
    <t>pushtopics__TotalRetrievedDataInAction__c</t>
  </si>
  <si>
    <t>pushtopics__TotalActioned__c</t>
  </si>
  <si>
    <t>pushtopics__TotalFailed__c</t>
  </si>
  <si>
    <t>pushtopics__Exceptions__c</t>
  </si>
  <si>
    <t>Retrieved Data/Ids</t>
  </si>
  <si>
    <t>pushtopics__RetrievedDataOrIds__c</t>
  </si>
  <si>
    <t>pushtopics__ActionDetails__c</t>
  </si>
  <si>
    <t>pushtopics__ActionRawResponses__c</t>
  </si>
  <si>
    <t>pushtopics__Results__c</t>
  </si>
  <si>
    <t>The retrieved source data or IDs in JSON format.</t>
  </si>
  <si>
    <t>Most of the fields on the page layout are read-only, however, a super user with “Modify All Data” access will be able to edit the fields anyway. Do NOT manually update the Exectuion record except for the "Stopped" field when there is a need to stop an uncompleted execution.</t>
  </si>
  <si>
    <t>The execeptions occurred at the Execution level. Note: In the batch mode, if there are unexpected exceptions which failed the batches without being able to create Batch Execution records, the exceptional message will be logged in this field.</t>
  </si>
  <si>
    <t>&lt;h2&gt;Fields&lt;/h2&gt;</t>
  </si>
  <si>
    <t>&lt;div class='v-space'&gt;&lt;/div&gt;&lt;div&gt;</t>
  </si>
  <si>
    <t>&lt;/tbody&gt;&lt;/table&gt;&lt;/div&gt;&lt;div class='v-space'&gt;&lt;/div&gt;</t>
  </si>
  <si>
    <t>Description of the Job.</t>
  </si>
  <si>
    <t>If defined, the message will be shown in the notification when the Job Execution fails. If undefined, a system default message will be displayed.</t>
  </si>
  <si>
    <t>If defined, the message will be shown in the notification when the Job Execution succeeds. If undefined, a system default message will be displayed.</t>
  </si>
  <si>
    <t>If defined, the message will be shown in the notification when the Execution succeeds. If undefined, a system default message will be displayed.</t>
  </si>
  <si>
    <t>Description of the Direction.</t>
  </si>
  <si>
    <t>Name of the Direction.</t>
  </si>
  <si>
    <t xml:space="preserve"> API Name of the Direction. It is a unique and external Id field, by default hidden from the page layout  and always defaulted to the Name field value.</t>
  </si>
  <si>
    <t>Job API Name</t>
  </si>
  <si>
    <t>The API Name of a Job. It is a unique and external Id field, by default hidden from the page layout  and always defaulted to the Name field value.</t>
  </si>
  <si>
    <t>Job Name</t>
  </si>
  <si>
    <t>Direction of the job.</t>
  </si>
  <si>
    <t>Name of the Job.</t>
  </si>
  <si>
    <t>Batch Execution Number</t>
  </si>
  <si>
    <t>Name of the Batch Execution, auto number.</t>
  </si>
  <si>
    <t>pushtopics__Execution__c</t>
  </si>
  <si>
    <t>Master-detail relationship to the Execution object.</t>
  </si>
  <si>
    <t>Original Batch Execution</t>
  </si>
  <si>
    <t>pushtopics__OriginalBatchExecution__c</t>
  </si>
  <si>
    <t>The  Batch Execution that this current Batch Excution was orginated from.</t>
  </si>
  <si>
    <t>Formula field, equals to the Action field  on the Execution.</t>
  </si>
  <si>
    <t>Indicates whether the Batch Execution was succeeded or not.</t>
  </si>
  <si>
    <t>Retrieved Count</t>
  </si>
  <si>
    <t>pushtopics__RetrievedCount__c</t>
  </si>
  <si>
    <t>The records count retrieved from the source for the current batch.</t>
  </si>
  <si>
    <t>Retrieved Data in Action Count</t>
  </si>
  <si>
    <t>pushtopics__RetrievedDataInActionCount__c</t>
  </si>
  <si>
    <t>Actioned Count</t>
  </si>
  <si>
    <t>pushtopics__ActionedCount__c</t>
  </si>
  <si>
    <t>Succeeded Count</t>
  </si>
  <si>
    <t>pushtopics__SucceededCount__c</t>
  </si>
  <si>
    <t>Failed Count</t>
  </si>
  <si>
    <t>pushtopics__FailedCount__c</t>
  </si>
  <si>
    <t>The time an Execution started</t>
  </si>
  <si>
    <t>The time an Execution ended</t>
  </si>
  <si>
    <t>The total count of records actioned against the target. For example, if there were 1000 inert and 500 update records retrieved from the source, and each update record had 2 matches in the target, this value would be 1000 + 500*2 = 2000, instead of 1500.</t>
  </si>
  <si>
    <t>The total count of records that were failed in the action against the target.</t>
  </si>
  <si>
    <t>The total count of retrieved records participated in the action. For example, if there were 2000 records retrieved, 500 of them were new, and the Action was "Insert" only, this value would be 500.</t>
  </si>
  <si>
    <t>The total count of records that were succeeded in the action against the target.</t>
  </si>
  <si>
    <t>pushtopics__RetrieveQueryString__c</t>
  </si>
  <si>
    <t xml:space="preserve">Exceptional message raised during the execution. </t>
  </si>
  <si>
    <r>
      <t>Reference the value of another custom or standard field using a merge field. The syntax for a merge field is &lt;span class='formula'&gt;</t>
    </r>
    <r>
      <rPr>
        <sz val="10"/>
        <color rgb="FF333333"/>
        <rFont val="Courier New"/>
        <family val="1"/>
      </rPr>
      <t>field_name&lt;/span&gt;</t>
    </r>
    <r>
      <rPr>
        <sz val="10"/>
        <color rgb="FF000000"/>
        <rFont val="Times New Roman"/>
        <family val="1"/>
      </rPr>
      <t> for a standard field or &lt;span class='formula'&gt;</t>
    </r>
    <r>
      <rPr>
        <sz val="10"/>
        <color rgb="FF333333"/>
        <rFont val="Courier New"/>
        <family val="1"/>
      </rPr>
      <t>field_name__c&lt;/span&gt;</t>
    </r>
    <r>
      <rPr>
        <sz val="10"/>
        <color rgb="FF000000"/>
        <rFont val="Times New Roman"/>
        <family val="1"/>
      </rPr>
      <t> for a custom field. The syntax for a merge field on a related object is &lt;span class='formula'&gt;</t>
    </r>
    <r>
      <rPr>
        <sz val="10"/>
        <color rgb="FF333333"/>
        <rFont val="Courier New"/>
        <family val="1"/>
      </rPr>
      <t>object_name__r.field_name&lt;/span&gt;</t>
    </r>
    <r>
      <rPr>
        <sz val="10"/>
        <color rgb="FF000000"/>
        <rFont val="Times New Roman"/>
        <family val="1"/>
      </rPr>
      <t>. &lt;div class='slds-box note-box_outer'&gt;&lt;div class='note-box'&gt;&lt;p class='title'&gt;Note:&lt;/p&gt;&lt;p&gt;The &lt;span class='formula'&gt;Field Reference&lt;/span&gt; is case sensitive.&lt;/p&gt;&lt;/div&gt;&lt;/div&gt;</t>
    </r>
  </si>
  <si>
    <t>Job Execution Name</t>
  </si>
  <si>
    <t>Succeeded Executions</t>
  </si>
  <si>
    <t>Failed Executions</t>
  </si>
  <si>
    <t>Name of the Job Execution. It is auto-generated, where value is the concatenation of Job's Name and the time when the Job Execution is created.</t>
  </si>
  <si>
    <t>pushtopics__FailedExecutions__c</t>
  </si>
  <si>
    <t>pushtopics__SucceededExecutions__c</t>
  </si>
  <si>
    <t>Indicates whether the Job Execution was succeeded or not.</t>
  </si>
  <si>
    <t>Indicates whether the Job Execution is completed or still running in progress.</t>
  </si>
  <si>
    <t>Indicates whether the Job Execution was stopped or not.</t>
  </si>
  <si>
    <t>Master-detail relationship with the Job object.</t>
  </si>
  <si>
    <t>The time a Job Execution started.</t>
  </si>
  <si>
    <t>The time a Job Execution ended.</t>
  </si>
  <si>
    <t>The succeeceeded Mapping's Executions count associated with the Job Execution.</t>
  </si>
  <si>
    <t>The failed Mapping's Executions count associated with the Job Execution.</t>
  </si>
  <si>
    <t>pushtopics__Username__c</t>
  </si>
  <si>
    <t>The unique API name of the Field Mapping record.</t>
  </si>
  <si>
    <t>Indicate whether this target field is a default mapping field.</t>
  </si>
  <si>
    <t>The transformation logic to generate the target field's value.</t>
  </si>
  <si>
    <t>Indicate whether this target field can be set to null.</t>
  </si>
  <si>
    <t>Master-Detail relationship with the Mapping object.</t>
  </si>
  <si>
    <t xml:space="preserve">When the target field is a reference type of field, either a lookup or master-detail, this field defines which object it references to. It is only required when the reference field is populated with the External IDs. </t>
  </si>
  <si>
    <t>The Object list if the target field is a reference type of field.</t>
  </si>
  <si>
    <t>Defines the External Id Field of the "Reference To" object.</t>
  </si>
  <si>
    <t>The available External Id Fields of the "Reference To" object.</t>
  </si>
  <si>
    <t>The relationship name if the target field is a reference type of field.</t>
  </si>
  <si>
    <t>Indicate whether the source fields in the "Mapping" field will be displayed in the "Source Data Viewer" component.</t>
  </si>
  <si>
    <t>The target field name.</t>
  </si>
  <si>
    <t>The type of the target field.</t>
  </si>
  <si>
    <t>Indicates whether this field is updateable.</t>
  </si>
  <si>
    <t>Indicates whether this field is insertable.</t>
  </si>
  <si>
    <t>RANDOMIZE</t>
  </si>
  <si>
    <r>
      <t>&lt;span class='formula'&gt;RANDOMIZE(text/number/date/boolean)&lt;/span&gt;</t>
    </r>
    <r>
      <rPr>
        <sz val="10"/>
        <color rgb="FF000000"/>
        <rFont val="Times New Roman"/>
        <family val="1"/>
      </rPr>
      <t> and replace </t>
    </r>
    <r>
      <rPr>
        <i/>
        <sz val="10"/>
        <color rgb="FF000000"/>
        <rFont val="Times New Roman"/>
        <family val="1"/>
      </rPr>
      <t>the value of the expression randomly.</t>
    </r>
  </si>
  <si>
    <r>
      <t>Both &lt;span class='formula'&gt;SCRAMBLE</t>
    </r>
    <r>
      <rPr>
        <b/>
        <sz val="10"/>
        <color rgb="FF000000"/>
        <rFont val="Times New Roman"/>
        <family val="1"/>
      </rPr>
      <t>&lt;/span&gt;</t>
    </r>
    <r>
      <rPr>
        <sz val="10"/>
        <color rgb="FF000000"/>
        <rFont val="Times New Roman"/>
        <family val="1"/>
      </rPr>
      <t xml:space="preserve"> and &lt;span class='formula'&gt;</t>
    </r>
    <r>
      <rPr>
        <b/>
        <sz val="10"/>
        <color rgb="FF000000"/>
        <rFont val="Times New Roman"/>
        <family val="1"/>
      </rPr>
      <t>RANDOMIZE&lt;/span&gt;</t>
    </r>
    <r>
      <rPr>
        <sz val="10"/>
        <color rgb="FF000000"/>
        <rFont val="Times New Roman"/>
        <family val="1"/>
      </rPr>
      <t xml:space="preserve"> functions cannot be set in the mapping if the target connection is a production. An exception will be thrown if that happens when saving the mappings on the Fields Mapper or during the Mapping’s execution.</t>
    </r>
  </si>
  <si>
    <r>
      <t xml:space="preserve">&lt;span class='formula'&gt;RANDOMIZE(Classified__c)&lt;/span&gt; </t>
    </r>
    <r>
      <rPr>
        <sz val="12"/>
        <color rgb="FF000000"/>
        <rFont val="Times New Roman"/>
        <family val="1"/>
      </rPr>
      <t>checks the Classified__c characters one by one and replace a number char with a random number char and an English char with a random English char. For example, if the value is “abcd1200”, the result could be “jadj8374”.</t>
    </r>
    <r>
      <rPr>
        <sz val="10"/>
        <color rgb="FF333333"/>
        <rFont val="Courier New"/>
        <family val="1"/>
      </rPr>
      <t>&lt;div class='v-space-s'&gt;&lt;/div&gt;&lt;span class='formula'&gt;RANDOMIZE(SSN__c)&lt;/span&gt; checks the SSN__c in characters one by one and replace a number character with a random number. For example, if the SSN__c is 873-98-0000, the result could be “292-77-7312”.&lt;div class='v-space-s'&gt;&lt;/div&gt;&lt;span class='formula'&gt;RANDOMIZE(Revenue)&lt;/span&gt; checks the Revenue value and replace a random numeric that is less than the Revenue.&lt;div class='v-space-s'&gt;&lt;/div&gt;&lt;span class='formula'&gt;RANDOMIZE(Birthdate)&lt;/span&gt; checks the Birthdate value and replace a random date that is less than 1000 days prior to the Birthdate. For example, if the Birthdate is 2001-02-01, the result could be 1999-03-25.&lt;div class='v-space-s'&gt;&lt;/div&gt;&lt;span class='formula'&gt;RANDOMIZE(Is_From_CA__c)&lt;/span&gt; generate a random Boolean value for the Is_From_CA__c.&lt;div class='v-space-s'&gt;&lt;/div&gt;</t>
    </r>
  </si>
  <si>
    <t>MAX</t>
  </si>
  <si>
    <t>Returns the highest number from a list of numbers.</t>
  </si>
  <si>
    <t>&lt;span class='formula'&gt;MAX(num1, num2,…)&lt;/span&gt; and replace number with the fields or expressions from which you want to retrieve the highest number.</t>
  </si>
  <si>
    <t>MIN</t>
  </si>
  <si>
    <t>Returns the lowest number from a list of numbers.</t>
  </si>
  <si>
    <t>&lt;b&gt;401K Matching&lt;/b&gt;&lt;div class='v-space'&gt;&lt;/div&gt;&lt;span class='formula'&gt;MIN(250, Contribution__c /2)&lt;/span&gt;&lt;div class='v-space'&gt;&lt;/div&gt; This example formula determines which amount to provide in employee 401K matching based on a matching program of half of the employee's contribution or $250, whichever is less. It assumes you have custom currency field for Contribution.</t>
  </si>
  <si>
    <t>&lt;b&gt;Service Charge&lt;/b&gt;&lt;div class='v-space'&gt;&lt;/div&gt;&lt;span class='formula'&gt;MAX(0.06 * Total_Cost__c, Min_Service_Charge__c)&lt;/span&gt;&lt;div class='v-space'&gt;&lt;/div&gt;In this example, the formula field calculates a service charge of 6% of the total cost or a minimum service charge, whichever is greater. Note that Min Service Charge is a custom currency field with a default value of $15. However, you could make it a formula field if your minimum service charge is always the same amount.</t>
  </si>
  <si>
    <r>
      <t>&lt;span class='formula'&gt;SCRAMBLE(srcField)&lt;/span&gt;</t>
    </r>
    <r>
      <rPr>
        <sz val="10"/>
        <color rgb="FF000000"/>
        <rFont val="Times New Roman"/>
        <family val="1"/>
      </rPr>
      <t> and replace &lt;span class='formula'&gt;</t>
    </r>
    <r>
      <rPr>
        <i/>
        <sz val="12"/>
        <color rgb="FF000000"/>
        <rFont val="Times New Roman"/>
        <family val="1"/>
      </rPr>
      <t>fieldName&lt;/span&gt;</t>
    </r>
    <r>
      <rPr>
        <sz val="10"/>
        <color rgb="FF000000"/>
        <rFont val="Times New Roman"/>
        <family val="1"/>
      </rPr>
      <t> with the field you want to extract the value from a random source record within the execution.</t>
    </r>
  </si>
  <si>
    <t xml:space="preserve">Returns the date that is the indicated number of days before or after a specified date/datetime. </t>
  </si>
  <si>
    <t>Returns the date that is the indicated number of months before or after a specified date/datetime. If the specified date is the last day of the month, the resulting date is the last day of the resulting month. Otherwise, the result has the same date component as the specified date.</t>
  </si>
  <si>
    <t>Returns a TRUE response if all values are true; returns a FALSE response if one or more values are false.</t>
  </si>
  <si>
    <t>Determines if expressions are true or false. Returns TRUE if any expression is true. Returns FALSE if all expressions are false.</t>
  </si>
  <si>
    <t>Apex Class</t>
  </si>
  <si>
    <t>A custom Apex class name that implements the package Apex interface &lt;span class='formula'&gt;pushtopics.TargetValueMapper&lt;/span&gt; to handle complex transformation logic. The format to be defined in the mapping is  &lt;span class='formula'&gt;{!apexClassName}&lt;/span&gt;.</t>
  </si>
  <si>
    <t>Formula</t>
  </si>
  <si>
    <t>The count of retrieved records which were included in the action in the current batch. For example, if there were 200 records retrieved, of which 50 were new, and the Action was "Insert" only, this value would be 50.</t>
  </si>
  <si>
    <t>The count of records actioned against the target in the current batch. For example, if there were 100 insert and 50 update records retrieved from the source, and each update record had 2 matches in the target, this value would be 100 + 50*2 = 200, instead of 150.</t>
  </si>
  <si>
    <t>The count of records that succeeded in the action against the target.</t>
  </si>
  <si>
    <t>The count of records that failed in the action against the target.</t>
  </si>
  <si>
    <t>The raw response from the target as a result of an either Insert, Update or both Actions. If the target is connected via integration, the raw result also includes the status code and status, in addition to what is tracked when the target is the local org.</t>
  </si>
  <si>
    <t xml:space="preserve">Stores a comprehensive view of the results in JSON. Each entry in the JSON will have the source data Id and target data Id for an Update action, "Success" which indicates success or fail, and "Errors" with the error details. If "Include Failed Data in Results?" is checked on the Mapping, the failed target data will be included as well. Copy and paste the JSON body to any JSON formatter/prettifier to better view well-structured data. &lt;br/&gt;This field combines the necessary data points together to help with  troubleshooting. And it does not comprise the permissions on data for the authorized user. </t>
  </si>
  <si>
    <t>The details of the action, including the source Id to target Id's map for the Update part of action, and source Id's for the Insert part of action.</t>
  </si>
  <si>
    <t>Indicates whether the specified Connection is the current org or not. If checked, no other credential is needed, the data execution will run as the current user via APEX, instead of web services.</t>
  </si>
  <si>
    <t>Used in conjunction with the field &lt;span class='formula'&gt;Username&lt;/span&gt; and &lt;span class='formula'&gt;Password + Security Token&lt;/span&gt;, this indicates whether the specified Connection is a sandbox or not.</t>
  </si>
  <si>
    <t>The developer name (not the label) of the Named Credential that is used to connect with a Salesforce org. The required setting for the Named Credential:&lt;br/&gt;&lt;br/&gt; Identity Type must be &lt;span class='formula'&gt;Named Principal&lt;/span&gt;, Authentication Protocol must be &lt;span class='formula'&gt;OAuth 2.0&lt;/span&gt; or &lt;span class='formula'&gt;Password Authentication&lt;/span&gt;, Allow Merge Fields in HTTP Header and Allow Merge Fields in HTTP Body must be checked.Use &lt;span class='formula'&gt;https://login.salesforce.com&lt;/span&gt; for production and &lt;span class='formula'&gt;https://test.salesforce.com&lt;/span&gt; for sandbox as the URL when the protocol is &lt;span class='formula'&gt;Password Authentication&lt;/span&gt;.</t>
  </si>
  <si>
    <t>The Username to use to connect to the specified org.</t>
  </si>
  <si>
    <t>The size of the page (number of rows) that displays the source data under the tab [View Source Data].</t>
  </si>
  <si>
    <t>Default is "false". Any record failures will cause the entire transaction roll back. This can only be checked when "Batchable" is unchecked and the Target is an integration type of Connection.</t>
  </si>
  <si>
    <t>Max value is 200. Once data is retrieved from Source, the data will be split into Action batches based on the value of this field. For example: It may be a quick process to retrieve 400 records from a Source, but when actioning against the Target, due to heavy triggers/workflows/process builders which can impact the DML time, it could be better to perform the actions 50 records a time. So the "Retrieve Size" can be set to 400, and "Action Batch Size" be 50. This option makes it flexible to adjust the size of the batches in execution separately.</t>
  </si>
  <si>
    <t>Default is "true". If checked, the Execution will run in batch mode, where each batch ends up with a Batch Execution record created, which holds the details of a batch execution, and the Execution record holds the summarized values. If unchecked, all the details are logged in the Execution record and no Batch Execution records will be created. The non-batch mode helps reduce the layer of logs, but is only supposed to be used when the dataset is small enough to be handled within a single APEX transaction, without hitting Salesforce governor limits. "Batchable?" and "All or Nothing?" cannot both be checked.</t>
  </si>
  <si>
    <t xml:space="preserve">To disable Feed Tracking in the Target. It can only be checked when the Target is an integration type of Connection. Default is "false". </t>
  </si>
  <si>
    <t>Default is "false". If checked and the calculated value is null, the target field will not be updated.</t>
  </si>
  <si>
    <t xml:space="preserve">The Target Key Field is the "Key" field's API name on the Target Object that is used to check the existence of the source data in the target, which will then inform which data requires an update, vs which requires an insert. It can be any type of Text type of field, but we recommend it is a unique field which is either an External Id field, or the Standard "Salesforce Id" field when the Source and Target share the same Salesforce Record Id. </t>
  </si>
  <si>
    <t>The Action DSP executes against the Target. There are 3 options:&lt;ul&gt;&lt;li&gt;&lt;b&gt;Insert&lt;/b&gt;: only performs the 'Insert' action against the Target. If the source data already exists in the Target, the existing data will be ignored for this Action. &lt;/li&gt;&lt;li&gt;&lt;b&gt;Update&lt;/b&gt;: only performs 'Update' action against the Target. Data that does not exist in the Target will be ignored and only 'Update' is performed. &lt;/li&gt;&lt;li&gt;&lt;b&gt;Upsert&lt;/b&gt;: default option. DSP performs the 'Insert' action against the Target for non-existant data, and the 'Update' action on existing data.</t>
  </si>
  <si>
    <t>&lt;span class='formula'&gt;MIN(num1, num2,…)&lt;/span&gt;  and replace number with the fields or expressions from which you want to retrieve the lowest number.</t>
  </si>
  <si>
    <t>Divides its values(If the numerator is NULL, it is treated as 0) .</t>
  </si>
  <si>
    <t>Calculates the sum of two numeric values(NULL values are treated as 0s).</t>
  </si>
  <si>
    <t>Calculates the difference of two values(NULL values are treated as 0s).</t>
  </si>
  <si>
    <t>Multiplies its values(NULL values are treated as 0s).</t>
  </si>
  <si>
    <t>APEX CLASS</t>
  </si>
  <si>
    <t>Notify Email Addresses</t>
  </si>
  <si>
    <t>Notify When Execution Completes?</t>
  </si>
  <si>
    <t>Comma separated email addresses to be notified when the execution is completed if the Notify When Execution Completes? is checked.</t>
  </si>
  <si>
    <t>pushtopics__LastExecutionTime__c</t>
  </si>
  <si>
    <t>pushtopics__NotifyEmailAddresses__c</t>
  </si>
  <si>
    <t>pushtopics__NotifyWhenExecutionCompletes__c</t>
  </si>
  <si>
    <t>Last Execution Time</t>
  </si>
  <si>
    <t>Retrieve Modified Since Last Execution</t>
  </si>
  <si>
    <t>pushtopics__RetrieveModifiedSinceLastExecution__c</t>
  </si>
  <si>
    <t>Auto-populated to the last execution's start time. It can be used in conjunction with the Retrieve Modified Since Last Execution field to sync data incrementally, which if checked, DSP will retrieve source data only updated later than the Last Execution Time in addition to the criteria defined in the Retrieve Parameters during execution.</t>
  </si>
  <si>
    <t>If checked,  DSP will retrieve source data only updated later than the Last Execution Time in addition to the criteria defined in the Retrieve Parameters during execution.</t>
  </si>
  <si>
    <t>&lt;tr&gt;&lt;td&gt;Failure Message&lt;/td&gt;&lt;td class='slds-truncate'&gt;pushtopics__FailureMessage__c&lt;/td&gt;&lt;td&gt;N&lt;/td&gt;&lt;td&gt;If defined, the message will be shown in the notification when the Job Execution fails. If undefined, a system default message will be displayed.&lt;/td&gt;&lt;/tr&gt;</t>
  </si>
  <si>
    <t>&lt;tr&gt;&lt;td&gt;Notify Email Addresses&lt;/td&gt;&lt;td class='slds-truncate'&gt;pushtopics__NotifyEmailAddresses__c&lt;/td&gt;&lt;td&gt;N&lt;/td&gt;&lt;td&gt;Comma separated email addresses to be notified when the execution is completed if the Notify When Execution Completes? is checked.&lt;/td&gt;&lt;/tr&gt;</t>
  </si>
  <si>
    <t>&lt;tr&gt;&lt;td&gt;Notify When Execution Completes?&lt;/td&gt;&lt;td class='slds-truncate'&gt;pushtopics__NotifyWhenExecutionCompletes__c&lt;/td&gt;&lt;td&gt;N&lt;/td&gt;&lt;td&gt;If checked, system will send a notification email to the email addressed defined in the Notify Email Addresses field.&lt;/td&gt;&lt;/tr&gt;</t>
  </si>
  <si>
    <t>&lt;tr&gt;&lt;td&gt;Success Message&lt;/td&gt;&lt;td class='slds-truncate'&gt;pushtopics__SuccessMessage__c&lt;/td&gt;&lt;td&gt;N&lt;/td&gt;&lt;td&gt;If defined, the message will be shown in the notification when the Job Execution succeeds. If undefined, a system default message will be displayed.&lt;/td&gt;&lt;/tr&gt;</t>
  </si>
  <si>
    <t>pushtopics__DayOfMonth__c</t>
  </si>
  <si>
    <t>Day of Month</t>
  </si>
  <si>
    <t>End Year</t>
  </si>
  <si>
    <t>pushtopics__EndYear__c</t>
  </si>
  <si>
    <t>Frequency</t>
  </si>
  <si>
    <t>pushtopics__Frequency__c</t>
  </si>
  <si>
    <t>Friday</t>
  </si>
  <si>
    <t>pushtopics__Friday__c</t>
  </si>
  <si>
    <t>Monday</t>
  </si>
  <si>
    <t>pushtopics__Monday__c</t>
  </si>
  <si>
    <t>Only Run In Months</t>
  </si>
  <si>
    <t>pushtopics__OnlyRunInMonths__c</t>
  </si>
  <si>
    <t>Preferred Start Time</t>
  </si>
  <si>
    <t>pushtopics__PreferredStartTime__c</t>
  </si>
  <si>
    <t>Run Every N Hours A Day</t>
  </si>
  <si>
    <t>pushtopics__RunEveryNHoursADay__c</t>
  </si>
  <si>
    <t>pushtopics__Saturday__c</t>
  </si>
  <si>
    <t>pushtopics__ScheduledDate__c</t>
  </si>
  <si>
    <t>pushtopics__Sunday__c</t>
  </si>
  <si>
    <t>pushtopics__Thursday__c</t>
  </si>
  <si>
    <t>pushtopics__Tuesday__c</t>
  </si>
  <si>
    <t>pushtopics__Wednesday__c</t>
  </si>
  <si>
    <t>Wednesday</t>
  </si>
  <si>
    <t>Tuesday</t>
  </si>
  <si>
    <t>Thursday</t>
  </si>
  <si>
    <t>Sunday</t>
  </si>
  <si>
    <t>Scheduled Date</t>
  </si>
  <si>
    <t>Schedule Name</t>
  </si>
  <si>
    <t>Saturday</t>
  </si>
  <si>
    <t>The Nth day of the month. Used when the Frequency is "Monthly".</t>
  </si>
  <si>
    <t>Defines which year the schdule job ends.</t>
  </si>
  <si>
    <t>There are 4 options - One Day: only runs in a specific day defined in the Scheduled Date field; Daily: runs every day; Weekly: runs on specific week days on a weekly basis; Monthly: runs in a particular day on a monthly basis.</t>
  </si>
  <si>
    <t>Runs on Fridays if the Frequency is "Weekly".</t>
  </si>
  <si>
    <t>Runs on Mondy if the Frequency is "Weekly".</t>
  </si>
  <si>
    <t>Runs on Saturday if the Frequency is "Weekly".</t>
  </si>
  <si>
    <t>Runs on Sunday if the Frequency is "Weekly".</t>
  </si>
  <si>
    <t>Runs on Thursday if the Frequency is "Weekly".</t>
  </si>
  <si>
    <t>Runs on Tuesday if the Frequency is "Weekly".</t>
  </si>
  <si>
    <t>Runs on Wednesday if the Frequency is "Weekly".</t>
  </si>
  <si>
    <t>Defines the particular months when the schedule runs. If not selected, the schedule runs every month, except when the Frequency is set as "One Day".</t>
  </si>
  <si>
    <t>The preferred time when the schedule starts to run.</t>
  </si>
  <si>
    <t>The name of the schedule.</t>
  </si>
  <si>
    <t>The date scheduled to run whenthe Frequency is "One Day".</t>
  </si>
  <si>
    <t>Defines the gap of hours for the schedule to run from the the Preferred Start Time until midnight of the day.</t>
  </si>
  <si>
    <t>pushtopics__NextRunTime__c</t>
  </si>
  <si>
    <t>pushtopics__PreviousRunTime__c</t>
  </si>
  <si>
    <t>pushtopics__Schedule__c</t>
  </si>
  <si>
    <t>pushtopics__ScheduleJobID__c</t>
  </si>
  <si>
    <t>pushtopics__ScheduleStatus__c</t>
  </si>
  <si>
    <t>Next Run Time</t>
  </si>
  <si>
    <t>Previous Run Time</t>
  </si>
  <si>
    <t>Schedule</t>
  </si>
  <si>
    <t>Schedule Job ID</t>
  </si>
  <si>
    <t>Schedule Status</t>
  </si>
  <si>
    <t>Master-detail relationship to the Mapping object.</t>
  </si>
  <si>
    <t>Next run time of the scheduled job.</t>
  </si>
  <si>
    <t>Previous run time of the schedule job.</t>
  </si>
  <si>
    <t>Master-detail relationship to the Schedule object.</t>
  </si>
  <si>
    <t>The CronTrigger ID that uniquely identifies the scheduled APEX job at the back end.</t>
  </si>
  <si>
    <t>The status of the scheduled job.</t>
  </si>
  <si>
    <t>Master-detail relationship to the Job object.</t>
  </si>
  <si>
    <t>Job Schedule Number</t>
  </si>
  <si>
    <t>Auto-number.</t>
  </si>
  <si>
    <t>Description of the Executable.</t>
  </si>
  <si>
    <t>The sequence number for the current Executable that is part of the associated Job. When a Job is executed, the Executables will be executed in the ascending order defined in the Seq No. field.</t>
  </si>
  <si>
    <t>Executable</t>
  </si>
  <si>
    <t>The Direction of the Executable. If not defined, the Direction of the Job is used. At least one of the &lt;b&gt;Direction&lt;/b&gt; and &lt;b&gt;Job&lt;/b&gt; fields is required.</t>
  </si>
  <si>
    <t>The Job that the Executable is associated with. When multiple Executables are associated with a same Job, they can be executed in sequence based on the Seq No..</t>
  </si>
  <si>
    <t>The name that uniquely identifies the Executable.</t>
  </si>
  <si>
    <t>Executable API Name</t>
  </si>
  <si>
    <t>Executable Name</t>
  </si>
  <si>
    <t>The name of the Executable.</t>
  </si>
  <si>
    <t>The parameters used to retrieve the source data. There are 4 different types of parameters, which could be either a blank string, SOQL WHERE condition, a single Salesforce Id or a JSON array of Salesforce IDs of the Source Object.</t>
  </si>
  <si>
    <t xml:space="preserve">Execute - opens up status tracker modal, starts executing based on the configurations - settings on the Executable and the Field Mappings associated. The model keeps track of execution status on Retrieved Count, Actioned Count and Failed Count. If the mapping is running in the batch mode, each batch will have a corresponding Batch Execution log that has the batch level details (hyperlink). </t>
  </si>
  <si>
    <t>Skip Null Values?</t>
  </si>
  <si>
    <t>pushtopics__SkipNullValues__c</t>
  </si>
  <si>
    <t>pushtopics__SkipRecordUpdateIfNoChanges__c</t>
  </si>
  <si>
    <t>Skip Record Update If No Changes?</t>
  </si>
  <si>
    <t>If checked, during updating existing data, if a record has no change in the Target, it will be excluded in the update operation, so that the DMLs and the associated automation will not fire.</t>
  </si>
  <si>
    <t>pushtopics__StopExecutionWhenABatchFails__c</t>
  </si>
  <si>
    <t>Stop Execution When A Batch Fails?</t>
  </si>
  <si>
    <t>Default false. If checked, execution will be stopped if there is a batch failed.</t>
  </si>
  <si>
    <t>pushtopics__SeqNoMustBeUniqueAcrossJob__c</t>
  </si>
  <si>
    <t>Seq No. Must Be Unique Across Job</t>
  </si>
  <si>
    <t>A helper field used to make sure all Executables associated with a same Job must have uniuqe Seq No.</t>
  </si>
  <si>
    <t>pushtopics__Length__c</t>
  </si>
  <si>
    <t>Length</t>
  </si>
  <si>
    <t>Max length of the target field.</t>
  </si>
  <si>
    <t>pushtopics__Executable__c</t>
  </si>
  <si>
    <t>Executable Schedule Number</t>
  </si>
  <si>
    <t>pushtopics__ExecutablePlusScheduleMustBeUnique__c</t>
  </si>
  <si>
    <t>Executable Plus Schedule Must Be Unique</t>
  </si>
  <si>
    <t>pushtopics__JobPlusScheduleMustBeUnique__c</t>
  </si>
  <si>
    <t>Job Plus Schedule Must Be Unique</t>
  </si>
  <si>
    <t>A helper field that makes sure a Schedule can only be assigned with the Job once.</t>
  </si>
  <si>
    <t>A helper field that makes sure a Schedule can only be assigned with the Executable  once.</t>
  </si>
  <si>
    <t>pushtopics__StopRemainingWhenAnExecutableFails__c</t>
  </si>
  <si>
    <t>Stop Remaining When An Executable Fails?</t>
  </si>
  <si>
    <t>If checked, when one of the Job's Executables completes and fails the execution, the Job Execution stops without executing the remaining Executables.</t>
  </si>
  <si>
    <t>AGG_AVG</t>
  </si>
  <si>
    <t>AGG_COUNT</t>
  </si>
  <si>
    <t>AGG_COUNT_DISTINCT</t>
  </si>
  <si>
    <t>AGG_MAX</t>
  </si>
  <si>
    <t>AGG_MIN</t>
  </si>
  <si>
    <t>AGG_SUM</t>
  </si>
  <si>
    <t>Aggregate Functions</t>
  </si>
  <si>
    <r>
      <t>&lt;span class='formula'&gt;AGG_AVG(aggregate_object_name, aggregate_field, group_field, group_values_field_on_source_object, [additional_criteria])</t>
    </r>
    <r>
      <rPr>
        <sz val="10"/>
        <color rgb="FF000000"/>
        <rFont val="Times New Roman"/>
        <family val="1"/>
      </rPr>
      <t xml:space="preserve"> &lt;/span&gt;</t>
    </r>
  </si>
  <si>
    <r>
      <t>&lt;span class='formula'&gt;AGG_COUNT(aggregate_object_name, aggregate_field, group_field, group_values_field_on_source_object, [additional_criteria])</t>
    </r>
    <r>
      <rPr>
        <sz val="10"/>
        <color rgb="FF000000"/>
        <rFont val="Times New Roman"/>
        <family val="1"/>
      </rPr>
      <t xml:space="preserve"> &lt;/span&gt;</t>
    </r>
  </si>
  <si>
    <r>
      <t>&lt;span class='formula'&gt;AGG_COUNT_DISTINCT(aggregate_object_name, aggregate_field, group_field, group_values_field_on_source_object, [additional_criteria])</t>
    </r>
    <r>
      <rPr>
        <sz val="10"/>
        <color rgb="FF000000"/>
        <rFont val="Times New Roman"/>
        <family val="1"/>
      </rPr>
      <t xml:space="preserve"> &lt;/span&gt;</t>
    </r>
  </si>
  <si>
    <t>Assuming the Source Object Name on the Executable is set as "Account", &lt;span class='formula'&gt;AGG_AVG("Opportunity", "Amount", "AccountId", "Id", "StageName='Closed Win')&lt;/span&gt;caculates the average Amount of the Opportunities grouped by the AccountId field whose Stage is "Closed Win" and the group field AccountId falls into Id values of the Account data retrieved from the Source.&lt;div class='v-space-s'&gt;&lt;/div&gt;</t>
  </si>
  <si>
    <t>Assuming the Source Object Name on the Executable is set as "Account", &lt;span class='formula'&gt;AGG_COUNT("Opportunity", "Id", "AccountId", "Id", "StageName='Closed Win')&lt;/span&gt;caculates the number of the Opportunities grouped by the AccountId field whose Stage is "Closed Win" and the group field AccountId falls into Id values of the Account data retrieved from the Source.&lt;div class='v-space-s'&gt;&lt;/div&gt;</t>
  </si>
  <si>
    <t>Assuming the Source Object Name on the Executable is set as "Account", &lt;span class='formula'&gt;AGG_COUNT_DISTINCT("Opportunity", "Type", "AccountId", "Id", "StageName='Closed Win')&lt;/span&gt;caculates the number of distinct non-null Type values on the Opportunities grouped by the AccountId field whose Stage is "Closed Win" and the group field AccountId falls into Id values of the Account data retrieved from the Source.&lt;div class='v-space-s'&gt;&lt;/div&gt;</t>
  </si>
  <si>
    <r>
      <t>&lt;span class='formula'&gt;AGG_MAX(aggregate_object_name, aggregate_field, group_field, group_values_field_on_source_object, [additional_criteria])</t>
    </r>
    <r>
      <rPr>
        <sz val="10"/>
        <color rgb="FF000000"/>
        <rFont val="Times New Roman"/>
        <family val="1"/>
      </rPr>
      <t xml:space="preserve"> &lt;/span&gt;</t>
    </r>
  </si>
  <si>
    <t>Assuming the Source Object Name on the Executable is set as "Account", &lt;span class='formula'&gt;AGG_MAX("Opportunity", "Amount", "AccountId", "Id", "StageName='Closed Win')&lt;/span&gt;caculates the max amount of Opportunities grouped by the AccountId field whose Stage is "Closed Win" and the group field AccountId falls into Id values of the Account data retrieved from the Source.&lt;div class='v-space-s'&gt;&lt;/div&gt;</t>
  </si>
  <si>
    <r>
      <t>&lt;span class='formula'&gt;AGG_MIN(aggregate_object_name, aggregate_field, group_field, group_values_field_on_source_object, [additional_criteria])</t>
    </r>
    <r>
      <rPr>
        <sz val="10"/>
        <color rgb="FF000000"/>
        <rFont val="Times New Roman"/>
        <family val="1"/>
      </rPr>
      <t xml:space="preserve"> &lt;/span&gt;</t>
    </r>
  </si>
  <si>
    <r>
      <t>&lt;span class='formula'&gt;AGG_SUM(aggregate_object_name, aggregate_field, group_field, group_values_field_on_source_object, [additional_criteria])</t>
    </r>
    <r>
      <rPr>
        <sz val="10"/>
        <color rgb="FF000000"/>
        <rFont val="Times New Roman"/>
        <family val="1"/>
      </rPr>
      <t xml:space="preserve"> &lt;/span&gt;</t>
    </r>
  </si>
  <si>
    <t>Assuming the Source Object Name on the Executable is set as "Account", &lt;span class='formula'&gt;AGG_MIN("Opportunity", "Amount", "AccountId", "Id", "StageName='Closed Win')&lt;/span&gt;caculates the minimum amount of Opportunities grouped by the AccountId field whose Stage is "Closed Win" and the group field AccountId falls into Id values of the Account data retrieved from the Source.&lt;div class='v-space-s'&gt;&lt;/div&gt;</t>
  </si>
  <si>
    <t>Assuming the Source Object Name on the Executable is set as "Account", &lt;span class='formula'&gt;AGG_SUM("Opportunity", "Amount", "AccountId", "Id", "StageName='Closed Win')&lt;/span&gt;caculates the sum amount of Opportunities grouped by the AccountId field whose Stage is "Closed Win" and the group field AccountId falls into Id values of the Account data retrieved from the Source.&lt;div class='v-space-s'&gt;&lt;/div&gt;</t>
  </si>
  <si>
    <t>Aggregate functions in DSP are bulkified, and multiple aggregate functions on the same Executalbe are combined before making SOQL calls to gain the best performance. Using aggregate functions in conjunction with the "Skip Record Update If No Changes?" field to efficiently avoid DMLs for large data calculations.</t>
  </si>
  <si>
    <t xml:space="preserve">Returns the average value of a numeric field matching the query criteria(optional) on the aggregate object from the Source with the group field filtered by the values retrieved from the Source Object. </t>
  </si>
  <si>
    <t xml:space="preserve">Returns the number of rows matching the query criteria(optional) on the aggregate object from the Source with the group field filtered by the values retrieved from the Source Object. </t>
  </si>
  <si>
    <t xml:space="preserve">Returns the number of distinct non-null field values matching the query criteria(optional) on the aggregate object from the Source with the group field filtered by the values retrieved from the Source Object. </t>
  </si>
  <si>
    <t xml:space="preserve">Returns the maximum value of a field matching the query criteria(optional) on the aggregate object from the Source with the group field filtered by the values retrieved from the Source Object. </t>
  </si>
  <si>
    <t xml:space="preserve">Returns the minimum value of a field matching the query criteria(optional) on the aggregate object from the Source with the group field filtered by the values retrieved from the Source Object. </t>
  </si>
  <si>
    <t>An Executable (pushtopics__Executable__c) defines a list of settings that will be used to execute a data synchronization job, including the Direction, Source Object Name, Target Object Name, Target Key Field, and Action etc. The following table lists the details of the fields.</t>
  </si>
  <si>
    <t>Returns the average value of a numeric field matching the query criteria(optional) on the aggregate object.</t>
  </si>
  <si>
    <t>Returns the number of rows matching the query criteria(optional) on the aggregate object.</t>
  </si>
  <si>
    <t>Returns the number of distinct non-null field values matching the query criteria(optional) on the aggregate object.</t>
  </si>
  <si>
    <t>Returns the maximum value of a field matching the query criteria(optional) on the aggregate object.</t>
  </si>
  <si>
    <t>Returns the minimum value of a field matching the query criteria(optional) on the aggregate object.</t>
  </si>
  <si>
    <t>Returns the total sum of a numeric field matching the query criteria(optional) on the aggregate object.</t>
  </si>
  <si>
    <t>Master-detail relationship field with the Executable object.</t>
  </si>
  <si>
    <t>An Execution(pushtopics__Execution__c) carries over the settings from the Executable at the time when it was executed and tracks the status of the execution.</t>
  </si>
  <si>
    <t>Copied from the Executable  at the time it was executed.</t>
  </si>
  <si>
    <t>Copied from the Executable at the time it was executed.</t>
  </si>
  <si>
    <t>A lookup field references to the original Execution if it was re-executed either from the original Execution itself or a Batch Execution associated with the original Execution.</t>
  </si>
  <si>
    <t>The time when the Execution starts</t>
  </si>
  <si>
    <t>The time when the Execution ends</t>
  </si>
  <si>
    <t>Auto-generated, using a concatenation of the Name of the Executable and the timestamp when the Execution was created (in the current user’s time zone).</t>
  </si>
  <si>
    <t>Stores a comprehensive view of the results in JSON. If "Include Failed Data in Results?" is checked, the failed target data in action will be included. The maximum number of characters can be included is 131072, the characters beyond that number will be truncacted.</t>
  </si>
  <si>
    <t>Copied from the Job at the time it was executed.</t>
  </si>
  <si>
    <t>Exceptions while executing.</t>
  </si>
  <si>
    <t>Executable Schedule</t>
  </si>
  <si>
    <t>Job Schedule</t>
  </si>
  <si>
    <t>Elements of Mapping</t>
  </si>
  <si>
    <t>If "Always" is selected, system will send a notification email to the email addressed defined in the &lt;b&gt;Notify Email Addresses&lt;/b&gt; field once the execution is completed; If "Only If Failed" is selected, the email will be sent only if the execution failed.</t>
  </si>
  <si>
    <t>Convert a String value to the Apex Blob type. It is equal to the Apex: &lt;span class='formula'&gt;Blob.valueOf()&lt;/span&gt;</t>
  </si>
  <si>
    <t>ESCAPE_HTML4</t>
  </si>
  <si>
    <t>Escapes the characters in a String using HTML 4.0 entities. It is equal to Apex String class's &lt;span class='formula'&gt;escapeHtml4()&lt;/span method.</t>
  </si>
  <si>
    <t>ESCAPE_XML</t>
  </si>
  <si>
    <t>Escapes the characters in a String using XML entities. It is equal to Apex String class's &lt;span class='formula'&gt;escapeXml()&lt;/span method.</t>
  </si>
  <si>
    <r>
      <t>&lt;span class='formula'&gt;ESCAPE_HTML4(</t>
    </r>
    <r>
      <rPr>
        <i/>
        <sz val="10"/>
        <color rgb="FF333333"/>
        <rFont val="Courier New"/>
        <family val="1"/>
      </rPr>
      <t>text</t>
    </r>
    <r>
      <rPr>
        <sz val="10"/>
        <color rgb="FF333333"/>
        <rFont val="Courier New"/>
        <family val="1"/>
      </rPr>
      <t>)&lt;/span&gt;</t>
    </r>
    <r>
      <rPr>
        <sz val="10"/>
        <color rgb="FF000000"/>
        <rFont val="Times New Roman"/>
        <family val="1"/>
      </rPr>
      <t> and replace </t>
    </r>
    <r>
      <rPr>
        <i/>
        <sz val="10"/>
        <color rgb="FF000000"/>
        <rFont val="Times New Roman"/>
        <family val="1"/>
      </rPr>
      <t>expression</t>
    </r>
    <r>
      <rPr>
        <sz val="10"/>
        <color rgb="FF000000"/>
        <rFont val="Times New Roman"/>
        <family val="1"/>
      </rPr>
      <t> with a text value, merge field, or expression.</t>
    </r>
  </si>
  <si>
    <r>
      <t>&lt;span class='formula'&gt;ESCAPE_XML(</t>
    </r>
    <r>
      <rPr>
        <i/>
        <sz val="10"/>
        <color rgb="FF333333"/>
        <rFont val="Courier New"/>
        <family val="1"/>
      </rPr>
      <t>text</t>
    </r>
    <r>
      <rPr>
        <sz val="10"/>
        <color rgb="FF333333"/>
        <rFont val="Courier New"/>
        <family val="1"/>
      </rPr>
      <t>)&lt;/span&gt;</t>
    </r>
    <r>
      <rPr>
        <sz val="10"/>
        <color rgb="FF000000"/>
        <rFont val="Times New Roman"/>
        <family val="1"/>
      </rPr>
      <t> and replace </t>
    </r>
    <r>
      <rPr>
        <i/>
        <sz val="10"/>
        <color rgb="FF000000"/>
        <rFont val="Times New Roman"/>
        <family val="1"/>
      </rPr>
      <t>expression</t>
    </r>
    <r>
      <rPr>
        <sz val="10"/>
        <color rgb="FF000000"/>
        <rFont val="Times New Roman"/>
        <family val="1"/>
      </rPr>
      <t> with a text value, merge field, or expression.</t>
    </r>
  </si>
  <si>
    <t>Determine Sequence</t>
  </si>
  <si>
    <t>pushtopics__DeleteExecutionLogsAfterCompletion__c</t>
  </si>
  <si>
    <t>Delete Execution Logs After Completion?</t>
  </si>
  <si>
    <t>Defines what succeeded logs need to be deleted after the execution is completed.</t>
  </si>
  <si>
    <t>Information &amp; Settings</t>
  </si>
  <si>
    <t>Summary</t>
  </si>
  <si>
    <t>Execution Log (When Batchable = FALSE)</t>
  </si>
  <si>
    <t>Architecture</t>
  </si>
  <si>
    <t>Data Model</t>
  </si>
  <si>
    <t>Process Flow</t>
  </si>
  <si>
    <t>Directional Data Processing</t>
  </si>
  <si>
    <t>Data Uploader</t>
  </si>
  <si>
    <t>Schedule Job Management</t>
  </si>
  <si>
    <t>Insert</t>
  </si>
  <si>
    <t>Update</t>
  </si>
  <si>
    <t>Delete</t>
  </si>
  <si>
    <t>Upsert</t>
  </si>
  <si>
    <t>],</t>
  </si>
  <si>
    <t>ADD_DAYS</t>
  </si>
  <si>
    <t>ADD_MONTHS</t>
  </si>
  <si>
    <r>
      <t>&lt;span class='formula'&gt;ADD_D</t>
    </r>
    <r>
      <rPr>
        <sz val="10"/>
        <color rgb="FF000000"/>
        <rFont val="Courier New"/>
        <family val="1"/>
      </rPr>
      <t>AY</t>
    </r>
    <r>
      <rPr>
        <sz val="10"/>
        <color rgb="FF333333"/>
        <rFont val="Courier New"/>
        <family val="1"/>
      </rPr>
      <t>S</t>
    </r>
    <r>
      <rPr>
        <sz val="10"/>
        <color rgb="FF000000"/>
        <rFont val="Times New Roman"/>
        <family val="1"/>
      </rPr>
      <t> (</t>
    </r>
    <r>
      <rPr>
        <i/>
        <sz val="10"/>
        <color rgb="FF000000"/>
        <rFont val="Times New Roman"/>
        <family val="1"/>
      </rPr>
      <t>date/datetime</t>
    </r>
    <r>
      <rPr>
        <i/>
        <sz val="12"/>
        <color rgb="FF000000"/>
        <rFont val="Times New Roman"/>
        <family val="1"/>
      </rPr>
      <t>,</t>
    </r>
    <r>
      <rPr>
        <sz val="10"/>
        <color rgb="FF000000"/>
        <rFont val="Times New Roman"/>
        <family val="1"/>
      </rPr>
      <t> </t>
    </r>
    <r>
      <rPr>
        <i/>
        <sz val="10"/>
        <color rgb="FF000000"/>
        <rFont val="Times New Roman"/>
        <family val="1"/>
      </rPr>
      <t>num</t>
    </r>
    <r>
      <rPr>
        <sz val="10"/>
        <color rgb="FF000000"/>
        <rFont val="Times New Roman"/>
        <family val="1"/>
      </rPr>
      <t>)&lt;/span&gt; and replace </t>
    </r>
    <r>
      <rPr>
        <i/>
        <sz val="10"/>
        <color rgb="FF000000"/>
        <rFont val="Times New Roman"/>
        <family val="1"/>
      </rPr>
      <t>date</t>
    </r>
    <r>
      <rPr>
        <sz val="10"/>
        <color rgb="FF000000"/>
        <rFont val="Times New Roman"/>
        <family val="1"/>
      </rPr>
      <t> with the start date and </t>
    </r>
    <r>
      <rPr>
        <i/>
        <sz val="10"/>
        <color rgb="FF000000"/>
        <rFont val="Times New Roman"/>
        <family val="1"/>
      </rPr>
      <t>num</t>
    </r>
    <r>
      <rPr>
        <sz val="10"/>
        <color rgb="FF000000"/>
        <rFont val="Times New Roman"/>
        <family val="1"/>
      </rPr>
      <t> with the number of days to be added.</t>
    </r>
  </si>
  <si>
    <t>&lt;span class='formula'&gt;IF(NOT(Status == "Open"), ClosedDate, ADD_DAYS(CreatedDate, 3))&lt;/span&gt;, checks to see if the Status is NOT Open and if so, return the ClosedDate, otherwise return the CreatedDate plus 3 days, as the Expected Close Date.</t>
  </si>
  <si>
    <t>&lt;span class='formula'&gt;IF(Status == "Open", ADD_DAYS(CreatedDate, 3)), ClosedDate)&lt;/span&gt;&lt;div class='v-space'&gt;&lt;/div&gt;This formula checks to see if the Status is open and if so, return CreatedDate plus 3 days, otherwise return the ClosedDate, as the Expected Close Date.</t>
  </si>
  <si>
    <t>&lt;ul&gt;&lt;li&gt;Do not remove the parentheses.&lt;/li&gt;&lt;li&gt;Keep the parentheses empty. They do not need to contain a value.&lt;/li&gt;&lt;li&gt;Use a date/time field in a NOW function instead of a date field. &lt;/li&gt;&lt;li&gt;Use TODAY if you prefer to use a date field.&lt;/li&gt;&lt;li&gt;Dates and times are always calculated using the user’s time zone.&lt;/li&gt;&lt;li&gt;Use ADD_DAYS to add days to a datetime field.&lt;/li&gt;&lt;/ul&gt;</t>
  </si>
  <si>
    <t>&lt;span class='formula'&gt;ADD_DAYS(StartDate, 5)&lt;/span&gt;&lt;div class='v-space-s'&gt;&lt;/div&gt;Adds 5 days to the start date. For example, if the start date is &lt;b&gt;September 20, 2017&lt;/b&gt;, the resulting date is &lt;b&gt;September 25, 2017&lt;/b&gt;.</t>
  </si>
  <si>
    <t>&lt;span class='formula'&gt;ADD_MONTHS (date/datetime, num) &lt;/span&gt;and replace &lt;span class='formula'&gt;date&lt;/span&gt; with the start date and &lt;span class='formula'&gt;num&lt;/span&gt; with the number of months to be added.</t>
  </si>
  <si>
    <t>&lt;span class='formula'&gt;ADD_MONTHS(StartDate, 5)&lt;/span&gt;&lt;div class='v-space-s'&gt;&lt;/div&gt;Adds 5 months to the start date. For example, if the start date is &lt;b&gt;September 20, 2017&lt;/b&gt;, the resulting date is &lt;b&gt;February 20, 2018&lt;/b&gt;, If the start date is &lt;b&gt;September 30, 2017&lt;/b&gt;, the resulting date is &lt;b&gt;February 28, 2018&lt;/b&gt;.</t>
  </si>
  <si>
    <t>TO_STRING</t>
  </si>
  <si>
    <t>&lt;span class='formula'&gt;TO_STRING(value)&lt;/span&gt; and replace &lt;span class='formula'&gt;value&lt;/span&gt; with the field or expression you want to convert to text format. Avoid using any special characters besides a decimal point (period) or minus sign (dash) in this function.</t>
  </si>
  <si>
    <t>&lt;b&gt;Expected Revenue in Text&lt;/b&gt;&lt;div class='v-space-s'&gt;&lt;/div&gt;&lt;span class='formula'&gt;TO_STRING(ExpectedRevenue)&lt;/span&gt; returns the expected revenue amount of an opportunity in text format without a dollar sign. For example, if the Expected Revenue of a campaign is "$200,000," this formula calculates  “200000.”</t>
  </si>
  <si>
    <t>TO_BLOB</t>
  </si>
  <si>
    <t>TO_BOOLEAN</t>
  </si>
  <si>
    <t>Converts a percent, number, date, date/time, or currency type of value into text anywhere formulas are used. Also, converts picklist values to text in approval rules, approval step rules, workflow rules, escalation rules, assignment rules, auto-response rules, validation rules, formula fields, field updates, and custom buttons and links.</t>
  </si>
  <si>
    <t xml:space="preserve">Converts a string value into boolean anywhere formulas are used. </t>
  </si>
  <si>
    <t>&lt;span class='formula'&gt;TO_BOOLEAN(string)&lt;/span&gt; and replace &lt;span class='formula'&gt;string&lt;/span&gt; with the field or expression you want to convert to boolean format.</t>
  </si>
  <si>
    <t>&lt;b&gt;Expected Boolean&lt;/b&gt;&lt;div class='v-space-s'&gt;&lt;/div&gt;&lt;span class='formula'&gt;TO_BOOLEAN("true")&lt;/span&gt; returns the expected a boolean value TRUE where the input type is a string.</t>
  </si>
  <si>
    <t>TO_DATE</t>
  </si>
  <si>
    <t>&lt;b&gt;Closed Date&lt;/b&gt;&lt;div class='v-space-s'&gt;&lt;/div&gt;&lt;span class='formula'&gt;TO_DATE(ClosedDate)&lt;/span&gt; displays a date field based on the value of the Date/Time Closed field.&lt;div class='v-space'&gt;&lt;/div&gt;&lt;b&gt;Date Value&lt;/b&gt;&lt;div class='v-space-s'&gt;&lt;/div&gt;&lt;span class='formula'&gt;TO_DATE("2005-11-15")&lt;/span&gt; returns November 15, 2005 as a date value.</t>
  </si>
  <si>
    <t>&lt;span class='formula'&gt;TO_DATE(string/datetime)&lt;/span&gt; and replace expression with a date/time or string value, merge field, or expression.</t>
  </si>
  <si>
    <t>&lt;span class='formula'&gt;TO_BLOB(string)&lt;/span&gt;</t>
  </si>
  <si>
    <t>TO_DATETIME</t>
  </si>
  <si>
    <t>Returns a datetime value for a text expression.</t>
  </si>
  <si>
    <t>&lt;span class='formula'&gt;TO_DATETIME(string)&lt;/span&gt; and replace expression with a string value, merge field, or expression.</t>
  </si>
  <si>
    <t>&lt;div class='v-space-s'&gt;&lt;/div&gt;&lt;span class='formula'&gt;TO_DATETIME("yyyy-MM-ddTHH:mm:ss.SSSZ")&lt;/span&gt; converts a string value in the format to a Datetime type.An input value example: "2002-10-09T19:00:00Z"</t>
  </si>
  <si>
    <t>BLANK_VALUE</t>
  </si>
  <si>
    <t>&lt;span class='formula'&gt;BLANK_VALUE(expression, substitute_expression)&lt;/span&gt; and replace expression with the expression you want evaluated; replace substitute_expression with the value you want to replace any blank values.</t>
  </si>
  <si>
    <t>&lt;b&gt;Example 1&lt;/b&gt;&lt;div class='v-space-s'&gt;&lt;/div&gt;&lt;span class='formula'&gt;BLANK_VALUE(Department, “Undesignated”)&lt;/span&gt;&lt;div class='v-space-s'&gt;&lt;/div&gt;This formula returns the value of the Department field if the Department field contains a value. If the Department field is empty, this formula returns the word Undesignated.&lt;div class='v-space'&gt;&lt;/div&gt;&lt;b&gt;Example 2&lt;/b&gt;&lt;div class='v-space-s'&gt;&lt;/div&gt;&lt;span class='formula'&gt;BLANK_VALUE(Payment_Due_Date__c, StartDate)&lt;/span&gt;&lt;div class='v-space-s'&gt;&lt;/div&gt;This formula returns the contract start date whenever Payment Due Date is blank. Payment Due Date is a custom date field.</t>
  </si>
  <si>
    <t>TO_INTEGER</t>
  </si>
  <si>
    <t>&lt;ul&gt;&lt;li&gt;If the input is a string value, the string value must represent an integer.&lt;/li&gt;&lt;li&gt;If the input is a decimal, double, float or integer, the result will be the integer part of the input value.&lt;/li&gt;&lt;/ul&gt;</t>
  </si>
  <si>
    <t>Converts a text string to a integer number.</t>
  </si>
  <si>
    <t>&lt;div class='v-space-s'&gt;&lt;/div&gt;&lt;span class='formula'&gt;TO_INTEGER("25")&lt;/span&gt; converts the string value to the integer type.</t>
  </si>
  <si>
    <t>Converts a text string to a decimal number.</t>
  </si>
  <si>
    <t>IS_NUMBER</t>
  </si>
  <si>
    <t>&lt;span class='formula'&gt;IS_NUMBER(string)&lt;/span&gt; and replace &lt;span class='formula'&gt;string&lt;/span&gt; with the field or expression you want converted into a decimal.</t>
  </si>
  <si>
    <t>&lt;div class='v-space-s'&gt;&lt;/div&gt;&lt;span class='formula'&gt;IS_NUMBER("25.33")&lt;/span&gt; converts the string value to the decimal type.</t>
  </si>
  <si>
    <t>Make sure the text in a IS_NUMBER function doesn’t include special characters other than a decimal point (period) or minus sign (dash). If the text in a VALUE function is a non-numerical/invalid format, the formula isn’t calculated and resolves to a blank value. For example, the formula &lt;span class='formula'&gt;1 + IS_NUMBER(Text_field__c)&lt;/span&gt; produces these results:&lt;div class='v-space-s'&gt;&lt;/div&gt;&lt;ul&gt;&lt;li&gt;If Text field is 123, the result is 124.&lt;/li&gt;&lt;li&gt;If Text field is blank, the result is blank.&lt;/li&gt;&lt;li&gt;If Text field is $123, the result is blank.&lt;/li&gt;&lt;li&gt;If Text field is EUR123, the result is blank.&lt;/li&gt;&lt;/ul&gt;</t>
  </si>
  <si>
    <t>&lt;span class='formula'&gt;IS_NUMBER(text)&lt;/span&gt; and replace text with the merge field name for the text field.</t>
  </si>
  <si>
    <t>&lt;span class='formula'&gt;OR(LEN(Bank_Account_Number__c) &lt;&gt; 10, NOT(IS_NUMBER(Bank_Account_Number__c)))&lt;/span&gt;</t>
  </si>
  <si>
    <t>&lt;ul&gt;&lt;li&gt;This function returns FALSE for blank values.&lt;div class='v-space-s'&gt;&lt;/div&gt;The IS_NUMBER function is not aware of your locale. For example, &lt;span class='formula'&gt;IS_NUMBER("123,12")&lt;/span&gt; and &lt;span class='formula'&gt;IS_NUMBER("1 000")&lt;/span&gt; return FALSE even if the user's locale is “French.”&lt;/li&gt;&lt;li&gt;Chinese, Japanese, Korean, and special characters including a space return FALSE.&lt;/li&gt;&lt;li&gt;The IS_NUMBER function returns TRUE for scientific formatting such as “2E2” or “123.123.”&lt;/li&gt;&lt;/ul&gt;</t>
  </si>
  <si>
    <t>IS_BLANK</t>
  </si>
  <si>
    <t>&lt;span class='formula'&gt;IS_BLANK(expression)&lt;/span&gt; and replace expression with the expression you want evaluated.</t>
  </si>
  <si>
    <t>&lt;span class='formula'&gt;IF(IS_BLANK(Maint_Amount__c), 0, 1)&lt;/span&gt;</t>
  </si>
  <si>
    <t>IS_FIRST_IN_BATCH</t>
  </si>
  <si>
    <t>&lt;span class='formula'&gt;IS_FIRST_IN_BATCH(field_name)&lt;/span&gt; and replace &lt;span class='formula'&gt;field_name&lt;/span&gt; with the field name of the source object.</t>
  </si>
  <si>
    <t>&lt;span class='formula'&gt;IS_FIRST_IN_BATCH("Name") returns true if the current source record's Name first appears in the batch.&lt;/span&gt;</t>
  </si>
  <si>
    <t>LAST_INDEX_OF</t>
  </si>
  <si>
    <t>LAST_INDEX_OF_IGNORE_CASE</t>
  </si>
  <si>
    <t>TO_LOWER_CASE</t>
  </si>
  <si>
    <t>&lt;span class='formula'&gt;TO_LOWER_CASE(text, [locale])&lt;/span&gt; and replace text with the field or text you wish to convert to lowercase, and locale with the optional two-character ISO language code or five-character locale code, if available.</t>
  </si>
  <si>
    <r>
      <t>&lt;b&gt;MYCOMPANY.COM&lt;/b&gt;&lt;div class='v-space-s'&gt;&lt;/div&gt;&lt;span class='formula'&gt;TO_LOWER_CASE("MYCOMPANY.COM")&lt;/span&gt; returns “mycompany.com.”&lt;div class='v-space'&gt;&lt;/div&gt;&lt;b&gt;Applying Turkish Language Locale Rules&lt;/b&gt;&lt;div class='v-space-s'&gt;&lt;/div&gt;The Turkish language has two versions of the letter “i”: one dotted and one dotless. The locale rules for Turkish require the ability to capitalize the dotted i, and allow the dotless I to be lowercase. To correctly use the &lt;span class='formula'&gt;TO_LOWER_CASE</t>
    </r>
    <r>
      <rPr>
        <sz val="10"/>
        <color rgb="FF333333"/>
        <rFont val="Courier New"/>
        <family val="1"/>
      </rPr>
      <t>()&lt;/span&gt;</t>
    </r>
    <r>
      <rPr>
        <sz val="10"/>
        <color rgb="FF333333"/>
        <rFont val="Arial"/>
        <family val="2"/>
      </rPr>
      <t> function with the Turkish language locale, use the Turkish locale code &lt;span class='formula'&gt;</t>
    </r>
    <r>
      <rPr>
        <sz val="10"/>
        <color rgb="FF333333"/>
        <rFont val="Courier New"/>
        <family val="1"/>
      </rPr>
      <t>tr&lt;/span&gt;</t>
    </r>
    <r>
      <rPr>
        <sz val="10"/>
        <color rgb="FF333333"/>
        <rFont val="Arial"/>
        <family val="2"/>
      </rPr>
      <t> in the &lt;span class='formula'&gt;TO_LOWER_CASE</t>
    </r>
    <r>
      <rPr>
        <sz val="10"/>
        <color rgb="FF333333"/>
        <rFont val="Courier New"/>
        <family val="1"/>
      </rPr>
      <t>()&lt;/span&gt;</t>
    </r>
    <r>
      <rPr>
        <sz val="10"/>
        <color rgb="FF333333"/>
        <rFont val="Arial"/>
        <family val="2"/>
      </rPr>
      <t> function as follows:&lt;div class='v-space-s'&gt;&lt;/div&gt;&lt;span class='formula'&gt;TO_LOWER_CASE(text, "tr")&lt;/span&gt;</t>
    </r>
  </si>
  <si>
    <t>TO_UPPER_CASE</t>
  </si>
  <si>
    <t>&lt;span class='formula'&gt;TO_UPPER_CASE(text, [locale])&lt;/span&gt; and replace &lt;span class='formula'&gt;text&lt;/span&gt; with the field or expression you wish to convert to uppercase, and &lt;span class='formula'&gt;locale&lt;/span&gt; with the optional two-character ISO language code or five-character locale code, if available.</t>
  </si>
  <si>
    <t>&lt;b&gt;MYCOMPANY.COM&lt;/b&gt;&lt;div class='v-space-s'&gt;&lt;/div&gt;&lt;span class='formula'&gt;TO_UPPER_CASE("mycompany.com")&lt;/span&gt; returns “MYCOMPANY.COM.”&lt;div class='v-space'&gt;&lt;/div&gt;&lt;b&gt;Applying Turkish Language Locale Rules&lt;/b&gt;&lt;div class='v-space-s'&gt;&lt;/div&gt;The Turkish language has two versions of the letter i: one dotted and one dotless. The locale rules for Turkish require the ability to capitalize the dotted i, and allow the dotless I to be lowercase. To correctly use the &lt;span class='formula'&gt;TO_UPPER_CASE()&lt;/span&gt; function with the Turkish language locale, use the Turkish locale code &lt;span class='formula'&gt;tr&lt;/span&gt; in the &lt;span class='formula'&gt;TO_UPPER_CASE()&lt;/span&gt; function as follows:&lt;div class='v-space-s'&gt;&lt;/div&gt;&lt;span class='formula'&gt;TO_UPPER_CASE(text, "tr")&lt;/span&gt;&lt;div class='v-space-s'&gt;&lt;/div&gt;This ensures that any dotted i in the text does not transform to a dotless I.</t>
  </si>
  <si>
    <t>INDEX_OF</t>
  </si>
  <si>
    <t>INDEX_OF_IGNORE_CASE</t>
  </si>
  <si>
    <t>&lt;span class='formula'&gt;INDEX_OF(string, substring, [index])&lt;/span&gt;.</t>
  </si>
  <si>
    <t>&lt;span class='formula'&gt;INDEX_OF("abcdbcdefg", "bcd")&lt;/span&gt; returns 1.</t>
  </si>
  <si>
    <t>Returns the first index of substring in the full string, case insensitive.</t>
  </si>
  <si>
    <t>Returns the first index of substring in the full string, case sensitive.</t>
  </si>
  <si>
    <t>&lt;span class='formula'&gt;INDEX_OF_IGNORE_CASE(string, substring, [index])&lt;/span&gt;.</t>
  </si>
  <si>
    <t>&lt;span class='formula'&gt;INDEX_OF_IGNORE_CASE("abcdbcdefg", "BcD")&lt;/span&gt; returns 1.</t>
  </si>
  <si>
    <t>&lt;span class='formula'&gt;LAST_INDEX_OF(string, substring, [index])&lt;/span&gt;.</t>
  </si>
  <si>
    <t>Returns the last index of substring in the full string, case sensitive.</t>
  </si>
  <si>
    <t>&lt;span class='formula'&gt;LAST_INDEX_OF("abcdbcdefg", "bcd")&lt;/span&gt; returns 4.</t>
  </si>
  <si>
    <t>Returns the last index of substring in the full string, case insensitive.</t>
  </si>
  <si>
    <t>&lt;span class='formula'&gt;LAST_INDEX_OF_IGNORE_CASE(string, substring, [index])&lt;/span&gt;.</t>
  </si>
  <si>
    <t>&lt;span class='formula'&gt;LAST_INDEX_OF_IGNORE_CASE("abcdbcdefg", "BcD")&lt;/span&gt; returns 4.</t>
  </si>
  <si>
    <t>&lt;span class='formula'&gt;REPLACE(text, old_text, new_text)&lt;/span&gt; and replace &lt;span class='formula'&gt;text&lt;/span&gt; with the field or value for which you want to substitute values, &lt;span class='formula'&gt;old_text&lt;/span&gt; with the text you want replaced, and &lt;span class='formula'&gt;new_text&lt;/span&gt; with the text you want to replace the &lt;span class='formula'&gt;old_text&lt;/span&gt;.</t>
  </si>
  <si>
    <t>&lt;span class='formula'&gt;REPLACE(Name, "Coupon", "Discount")&lt;/span&gt; returns the name of an opportunity that contains the term “Coupon” with the opportunity name plus “Discount” wherever the term “Coupon” existed.&lt;div class='v-space-s'&gt;&lt;/div&gt;&lt;span class='formula'&gt;REPLACE(Email, LEFT(Email, FIND("@", Email)), "www.") &lt;/span&gt;finds the location of the @ sign in a person's email address to determine the length of text to replace with a “www.” as a means of deriving their website address.</t>
  </si>
  <si>
    <t>REPLACE</t>
  </si>
  <si>
    <t>STARTS_WITH</t>
  </si>
  <si>
    <t>&lt;span class='formula'&gt;IF(STARTS_WITH (Product_type__c, "ICU"), "Medical", "Technical")&lt;/span&gt;&lt;div class='v-space-s'&gt;&lt;/div&gt;This example returns the text &lt;b&gt;Medical&lt;/b&gt; if the text in any Product Type custom text field begins with &lt;b&gt;ICU&lt;/b&gt;. For all other products, it displays &lt;b&gt;Technical&lt;/b&gt;.</t>
  </si>
  <si>
    <t>BASE64_ENCODE</t>
  </si>
  <si>
    <t>BASE64_DECODE</t>
  </si>
  <si>
    <t>&lt;span class='formula'&gt;STARTS_WITH(string, compare_string)&lt;/span&gt; and replace text, compare_text with the characters or fields you want to compare.</t>
  </si>
  <si>
    <t>Encode a String value to BASE64 format.</t>
  </si>
  <si>
    <t>&lt;span class='formula'&gt;BASE64_ENCODE(string)&lt;/span&gt;</t>
  </si>
  <si>
    <t>Decode a BASE64 format to the original string.</t>
  </si>
  <si>
    <t>&lt;span class='formula'&gt;BASE64_DECODE(encoding)&lt;/span&gt;</t>
  </si>
  <si>
    <t>ENDS_WITH</t>
  </si>
  <si>
    <t>&lt;span class='formula'&gt;ENDS_WITH(string, compare_string)&lt;/span&gt; and replace text, compare_text with the characters or fields you want to compare.</t>
  </si>
  <si>
    <t>Determines if string ends with specific characters and returns TRUE if it does. Returns FALSE if it doesn't.</t>
  </si>
  <si>
    <t>&lt;span class='formula'&gt;IF(ENDS_WITH (Product_type__c, "ICU"), "Medical", "Technical")&lt;/span&gt;&lt;div class='v-space-s'&gt;&lt;/div&gt;This example returns the text &lt;b&gt;Medical&lt;/b&gt; if the text in any Product Type custom text field ends with &lt;b&gt;ICU&lt;/b&gt;. For all other products, it displays &lt;b&gt;Technical&lt;/b&gt;.</t>
  </si>
  <si>
    <t>SUBSTRING</t>
  </si>
  <si>
    <t>SUBSTRING_AFTER</t>
  </si>
  <si>
    <t>SUBSTRING_AFTER_LAST</t>
  </si>
  <si>
    <t>SUBSTRING_BEFORE</t>
  </si>
  <si>
    <t>SUBSTRING_BEFORE_LAST</t>
  </si>
  <si>
    <t>SUBSTRING_BETWEEN</t>
  </si>
  <si>
    <t>Returns a new String that begins with the character at the specified zero-based startIndex and extends to the character at endIndex - 1. It is equal to the Apex: &lt;span class='formula'&gt;String.substring(startIndex, endIndex)&lt;/span&gt;</t>
  </si>
  <si>
    <t>&lt;span class='formula'&gt;SUBSTRING(string, start_index, end_index)&lt;/span&gt;</t>
  </si>
  <si>
    <t>Returns the substring that occurs after the first occurrence of the specified separator. It is equal to the Apex: &lt;span class='formula'&gt;String.substringAfter(separator)&lt;/span&gt;</t>
  </si>
  <si>
    <t>&lt;span class='formula'&gt;SUBSTRING_AFTER(string, seprator)&lt;/span&gt;</t>
  </si>
  <si>
    <t>Returns the substring that occurs after the last occurrence of the specified separator. It is equal to the Apex: &lt;span class='formula'&gt;String.substringAfterLast(separator)&lt;/span&gt;</t>
  </si>
  <si>
    <t>&lt;span class='formula'&gt;SUBSTRING_AFTER_LAST(string, seprator)&lt;/span&gt;</t>
  </si>
  <si>
    <t>&lt;span class='formula'&gt;SUBSTRING_BEFORE(string, seprator)&lt;/span&gt;</t>
  </si>
  <si>
    <t>&lt;span class='formula'&gt;SUBSTRING_BEFORE_LAST(string, seprator)&lt;/span&gt;</t>
  </si>
  <si>
    <t>Returns the substring that occurs before the last occurrence of the specified separator. It is equal to the Apex: &lt;span class='formula'&gt;String.substringBeforeLast(separator)&lt;/span&gt;</t>
  </si>
  <si>
    <t>Returns the substring that occurs before the first occurrence of the specified separator. It is equal to the Apex: &lt;span class='formula'&gt;String.substringBefore(separator)&lt;/span&gt;</t>
  </si>
  <si>
    <t>Returns the substring that occurs between the two specified Strings. It is equal to the Apex: &lt;span class='formula'&gt;String.substringBetween(open, close)&lt;/span&gt;</t>
  </si>
  <si>
    <t>&lt;span class='formula'&gt;SUBSTRING_BETWEEN(string, open, close)&lt;/span&gt;</t>
  </si>
  <si>
    <t>&lt;ul&gt;&lt;li&gt;If the input value is NULL, the function will return a NULL value instead of FALSE&lt;/li&gt;&lt;/ul&gt;</t>
  </si>
  <si>
    <t>() (Parenthesises)</t>
  </si>
  <si>
    <t>Returns a date value for a datetime or text expression.</t>
  </si>
  <si>
    <t>Returns a datetime representing the current moment.</t>
  </si>
  <si>
    <t>Returns a datetime value for a text expression in the ISO 8601 format.</t>
  </si>
  <si>
    <t>TO_DECIMAL</t>
  </si>
  <si>
    <t>&lt;div class='v-space-s'&gt;&lt;/div&gt;&lt;span class='formula'&gt;TO_DECIMAL("25.3")&lt;/span&gt; converts the string value to the decimal type.</t>
  </si>
  <si>
    <r>
      <t>&lt;span class='formula'&gt;TO_INTEGER(</t>
    </r>
    <r>
      <rPr>
        <i/>
        <sz val="10"/>
        <color rgb="FF333333"/>
        <rFont val="Courier New"/>
        <family val="1"/>
      </rPr>
      <t>string/decimal/double/float/integer</t>
    </r>
    <r>
      <rPr>
        <sz val="10"/>
        <color rgb="FF333333"/>
        <rFont val="Courier New"/>
        <family val="1"/>
      </rPr>
      <t>)&lt;/span&gt;</t>
    </r>
    <r>
      <rPr>
        <sz val="10"/>
        <color rgb="FF000000"/>
        <rFont val="Times New Roman"/>
        <family val="1"/>
      </rPr>
      <t> and replace parameter with the field or expression you want converted into an integer.</t>
    </r>
  </si>
  <si>
    <r>
      <t>&lt;span class='formula'&gt;TO_DECIMAL(</t>
    </r>
    <r>
      <rPr>
        <i/>
        <sz val="10"/>
        <color rgb="FF333333"/>
        <rFont val="Courier New"/>
        <family val="1"/>
      </rPr>
      <t>string</t>
    </r>
    <r>
      <rPr>
        <sz val="10"/>
        <color rgb="FF333333"/>
        <rFont val="Courier New"/>
        <family val="1"/>
      </rPr>
      <t>)&lt;/span&gt;</t>
    </r>
    <r>
      <rPr>
        <sz val="10"/>
        <color rgb="FF000000"/>
        <rFont val="Times New Roman"/>
        <family val="1"/>
      </rPr>
      <t> and replace parameter with the field or expression you want converted into a decimal.</t>
    </r>
  </si>
  <si>
    <t>Converts a text string to a decimal.</t>
  </si>
  <si>
    <t>Converts a string to a boolean.</t>
  </si>
  <si>
    <t>Converts a text string to a blob.</t>
  </si>
  <si>
    <t>Converts a string/decimal/double/float/integer value to an integer.</t>
  </si>
  <si>
    <t>Returns a new String that begins with the character at the specified zero-based startIndex and extends to the character at endIndex - 1.</t>
  </si>
  <si>
    <t>Returns the substring that occurs after the first occurrence of the specified separator.</t>
  </si>
  <si>
    <t>Returns the substring that occurs after the last occurrence of the specified separator.</t>
  </si>
  <si>
    <t>Returns the substring that occurs before the first occurrence of the specified separator.</t>
  </si>
  <si>
    <t>Returns the substring that occurs before the last occurrence of the specified separator.</t>
  </si>
  <si>
    <t>Returns the substring that occurs between the two specified Strings.</t>
  </si>
  <si>
    <t>Returns the index of the last occurrence of the specified substring, starting from the character at index 0 and ending at the specified index.</t>
  </si>
  <si>
    <t>Returns the index of the last occurrence of the specified substring regardless of case, starting from the character at index 0 and ending at the specified index.</t>
  </si>
  <si>
    <t>Returns the zero-based index of the first occurrence of the specified substring from the point of the given index.</t>
  </si>
  <si>
    <t xml:space="preserve">Returns the zero-based index of the first occurrence of the specified substring without regard to case. </t>
  </si>
  <si>
    <t>Determines if a field's value of the currently being evaluated record first appears in the batch. Typically this function can be used in the "In Scope Filter" to filter in the scoped source records in a batch, or in the field mappings to conditionally evaluate values.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</si>
</sst>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1" x14ac:knownFonts="1">
    <font>
      <sz val="12"/>
      <color theme="1"/>
      <name val="Calibri"/>
      <family val="2"/>
      <scheme val="minor"/>
    </font>
    <font>
      <sz val="12"/>
      <color rgb="FF3A3A3A"/>
      <name val="Times New Roman"/>
      <family val="1"/>
    </font>
    <font>
      <sz val="11"/>
      <color rgb="FF3A3A3A"/>
      <name val="Calibri"/>
      <family val="2"/>
    </font>
    <font>
      <sz val="11"/>
      <color rgb="FF3A3A3A"/>
      <name val="Times New Roman"/>
      <family val="1"/>
    </font>
    <font>
      <b/>
      <sz val="10"/>
      <name val="Times New Roman"/>
      <family val="1"/>
    </font>
    <font>
      <sz val="10"/>
      <color rgb="FF000000"/>
      <name val="Times New Roman"/>
      <family val="1"/>
    </font>
    <font>
      <sz val="10"/>
      <color rgb="FF333333"/>
      <name val="Courier New"/>
      <family val="1"/>
    </font>
    <font>
      <b/>
      <sz val="10"/>
      <color rgb="FF3A3A3A"/>
      <name val="Times New Roman"/>
      <family val="1"/>
    </font>
    <font>
      <sz val="10"/>
      <color rgb="FF333333"/>
      <name val="Times New Roman"/>
      <family val="1"/>
    </font>
    <font>
      <b/>
      <sz val="12"/>
      <color rgb="FF3A3A3A"/>
      <name val="Times New Roman"/>
      <family val="1"/>
    </font>
    <font>
      <sz val="12"/>
      <color rgb="FF333333"/>
      <name val="Arial"/>
      <family val="2"/>
    </font>
    <font>
      <i/>
      <sz val="10"/>
      <color rgb="FF000000"/>
      <name val="Times New Roman"/>
      <family val="1"/>
    </font>
    <font>
      <sz val="10"/>
      <color rgb="FF000000"/>
      <name val="Courier New"/>
      <family val="1"/>
    </font>
    <font>
      <sz val="10"/>
      <name val="Times New Roman"/>
      <family val="1"/>
    </font>
    <font>
      <sz val="10"/>
      <color theme="1"/>
      <name val="Courier New"/>
      <family val="1"/>
    </font>
    <font>
      <i/>
      <sz val="10"/>
      <color rgb="FF333333"/>
      <name val="Courier New"/>
      <family val="1"/>
    </font>
    <font>
      <i/>
      <sz val="12"/>
      <color rgb="FF000000"/>
      <name val="Times New Roman"/>
      <family val="1"/>
    </font>
    <font>
      <sz val="12"/>
      <color rgb="FF000000"/>
      <name val="Calibri"/>
      <family val="2"/>
      <scheme val="minor"/>
    </font>
    <font>
      <b/>
      <sz val="12"/>
      <color rgb="FF000000"/>
      <name val="Times New Roman"/>
      <family val="1"/>
    </font>
    <font>
      <i/>
      <sz val="10"/>
      <color rgb="FF000000"/>
      <name val="Courier New"/>
      <family val="1"/>
    </font>
    <font>
      <b/>
      <sz val="10"/>
      <color rgb="FF333333"/>
      <name val="Times New Roman"/>
      <family val="1"/>
    </font>
    <font>
      <sz val="10"/>
      <color rgb="FF333333"/>
      <name val="Arial"/>
      <family val="2"/>
    </font>
    <font>
      <sz val="12"/>
      <color rgb="FF000000"/>
      <name val="Times New Roman"/>
      <family val="1"/>
    </font>
    <font>
      <b/>
      <sz val="12"/>
      <name val="Times New Roman"/>
      <family val="1"/>
    </font>
    <font>
      <b/>
      <sz val="10"/>
      <color rgb="FF000000"/>
      <name val="Times New Roman"/>
      <family val="1"/>
    </font>
    <font>
      <i/>
      <sz val="10"/>
      <color rgb="FF333333"/>
      <name val="Times New Roman"/>
      <family val="1"/>
    </font>
    <font>
      <i/>
      <sz val="12"/>
      <color rgb="FF000000"/>
      <name val="Courier New"/>
      <family val="1"/>
    </font>
    <font>
      <i/>
      <sz val="12"/>
      <color rgb="FF333333"/>
      <name val="Courier New"/>
      <family val="1"/>
    </font>
    <font>
      <sz val="12"/>
      <color rgb="FFD4D4D4"/>
      <name val="Menlo"/>
      <family val="2"/>
    </font>
    <font>
      <sz val="13"/>
      <color rgb="FF080707"/>
      <name val="Helvetica"/>
      <family val="2"/>
    </font>
    <font>
      <sz val="11"/>
      <color rgb="FF3A3A3A"/>
      <name val="Calibri"/>
      <family val="2"/>
      <scheme val="minor"/>
    </font>
  </fonts>
  <fills count="4">
    <fill>
      <patternFill patternType="none"/>
    </fill>
    <fill>
      <patternFill patternType="gray125"/>
    </fill>
    <fill>
      <patternFill patternType="solid">
        <fgColor rgb="FFFFFFFF"/>
        <bgColor indexed="64"/>
      </patternFill>
    </fill>
    <fill>
      <patternFill patternType="solid">
        <fgColor rgb="FFF5F5F5"/>
        <bgColor indexed="64"/>
      </patternFill>
    </fill>
  </fills>
  <borders count="15">
    <border>
      <left/>
      <right/>
      <top/>
      <bottom/>
      <diagonal/>
    </border>
    <border>
      <left style="medium">
        <color rgb="FFA3A3A3"/>
      </left>
      <right style="medium">
        <color rgb="FFA3A3A3"/>
      </right>
      <top style="medium">
        <color rgb="FFA3A3A3"/>
      </top>
      <bottom style="medium">
        <color rgb="FFA3A3A3"/>
      </bottom>
      <diagonal/>
    </border>
    <border>
      <left/>
      <right style="medium">
        <color rgb="FFA3A3A3"/>
      </right>
      <top style="medium">
        <color rgb="FFA3A3A3"/>
      </top>
      <bottom style="medium">
        <color rgb="FFA3A3A3"/>
      </bottom>
      <diagonal/>
    </border>
    <border>
      <left style="medium">
        <color rgb="FFA3A3A3"/>
      </left>
      <right style="medium">
        <color rgb="FFA3A3A3"/>
      </right>
      <top/>
      <bottom style="medium">
        <color rgb="FFA3A3A3"/>
      </bottom>
      <diagonal/>
    </border>
    <border>
      <left/>
      <right style="medium">
        <color rgb="FFA3A3A3"/>
      </right>
      <top/>
      <bottom style="medium">
        <color rgb="FFA3A3A3"/>
      </bottom>
      <diagonal/>
    </border>
    <border>
      <left style="medium">
        <color rgb="FFA3A3A3"/>
      </left>
      <right style="medium">
        <color rgb="FFA3A3A3"/>
      </right>
      <top/>
      <bottom/>
      <diagonal/>
    </border>
    <border>
      <left/>
      <right style="medium">
        <color rgb="FFA3A3A3"/>
      </right>
      <top/>
      <bottom/>
      <diagonal/>
    </border>
    <border>
      <left style="medium">
        <color rgb="FFA3A3A3"/>
      </left>
      <right style="medium">
        <color rgb="FFA3A3A3"/>
      </right>
      <top style="medium">
        <color rgb="FFA3A3A3"/>
      </top>
      <bottom/>
      <diagonal/>
    </border>
    <border>
      <left style="medium">
        <color rgb="FFA3A3A3"/>
      </left>
      <right/>
      <top style="medium">
        <color rgb="FFA3A3A3"/>
      </top>
      <bottom style="medium">
        <color rgb="FFA3A3A3"/>
      </bottom>
      <diagonal/>
    </border>
    <border>
      <left/>
      <right/>
      <top/>
      <bottom style="medium">
        <color rgb="FFA3A3A3"/>
      </bottom>
      <diagonal/>
    </border>
    <border>
      <left/>
      <right/>
      <top style="medium">
        <color rgb="FFDDDBDA"/>
      </top>
      <bottom/>
      <diagonal/>
    </border>
    <border>
      <left/>
      <right/>
      <top style="medium">
        <color rgb="FFDDDBDA"/>
      </top>
      <bottom style="medium">
        <color rgb="FFDDDBDA"/>
      </bottom>
      <diagonal/>
    </border>
    <border>
      <left style="thin">
        <color indexed="64"/>
      </left>
      <right style="thin">
        <color indexed="64"/>
      </right>
      <top style="thin">
        <color indexed="64"/>
      </top>
      <bottom style="thin">
        <color indexed="64"/>
      </bottom>
      <diagonal/>
    </border>
    <border>
      <left style="medium">
        <color rgb="FFA3A3A3"/>
      </left>
      <right/>
      <top/>
      <bottom style="medium">
        <color rgb="FFA3A3A3"/>
      </bottom>
      <diagonal/>
    </border>
    <border>
      <left/>
      <right/>
      <top style="medium">
        <color rgb="FFA3A3A3"/>
      </top>
      <bottom style="medium">
        <color rgb="FFA3A3A3"/>
      </bottom>
      <diagonal/>
    </border>
  </borders>
  <cellStyleXfs count="1">
    <xf numFmtId="0" fontId="0" fillId="0" borderId="0"/>
  </cellStyleXfs>
  <cellXfs count="65">
    <xf numFmtId="0" fontId="0" fillId="0" borderId="0" xfId="0"/>
    <xf numFmtId="0" fontId="2" fillId="0" borderId="1" xfId="0" applyFont="1" applyBorder="1" applyAlignment="1">
      <alignment vertical="center" wrapText="1"/>
    </xf>
    <xf numFmtId="0" fontId="2" fillId="0" borderId="2" xfId="0" applyFont="1" applyBorder="1" applyAlignment="1">
      <alignment vertical="center" wrapText="1"/>
    </xf>
    <xf numFmtId="0" fontId="2" fillId="0" borderId="3" xfId="0" applyFont="1" applyBorder="1" applyAlignment="1">
      <alignment vertical="center" wrapText="1"/>
    </xf>
    <xf numFmtId="0" fontId="2" fillId="0" borderId="4" xfId="0" applyFont="1" applyBorder="1" applyAlignment="1">
      <alignment vertical="center" wrapText="1"/>
    </xf>
    <xf numFmtId="0" fontId="1" fillId="0" borderId="4" xfId="0" applyFont="1" applyBorder="1" applyAlignment="1">
      <alignment vertical="center" wrapText="1"/>
    </xf>
    <xf numFmtId="0" fontId="2" fillId="0" borderId="6" xfId="0" applyFont="1" applyBorder="1" applyAlignment="1">
      <alignment vertical="center" wrapText="1"/>
    </xf>
    <xf numFmtId="0" fontId="3" fillId="0" borderId="3" xfId="0" applyFont="1" applyBorder="1" applyAlignment="1">
      <alignment vertical="center" wrapText="1"/>
    </xf>
    <xf numFmtId="0" fontId="2" fillId="0" borderId="7" xfId="0" applyFont="1" applyBorder="1" applyAlignment="1">
      <alignment vertical="center" wrapText="1"/>
    </xf>
    <xf numFmtId="0" fontId="2" fillId="0" borderId="7" xfId="0" applyFont="1" applyBorder="1" applyAlignment="1">
      <alignment horizontal="left" vertical="center" wrapText="1"/>
    </xf>
    <xf numFmtId="0" fontId="0" fillId="0" borderId="0" xfId="0" applyAlignment="1">
      <alignment wrapText="1"/>
    </xf>
    <xf numFmtId="0" fontId="4" fillId="2" borderId="10" xfId="0" applyFont="1" applyFill="1" applyBorder="1" applyAlignment="1">
      <alignment vertical="center" wrapText="1"/>
    </xf>
    <xf numFmtId="0" fontId="5" fillId="2" borderId="10" xfId="0" applyFont="1" applyFill="1" applyBorder="1" applyAlignment="1">
      <alignment vertical="center" wrapText="1"/>
    </xf>
    <xf numFmtId="0" fontId="4" fillId="3" borderId="10" xfId="0" applyFont="1" applyFill="1" applyBorder="1" applyAlignment="1">
      <alignment vertical="center" wrapText="1"/>
    </xf>
    <xf numFmtId="0" fontId="5" fillId="3" borderId="10" xfId="0" applyFont="1" applyFill="1" applyBorder="1" applyAlignment="1">
      <alignment vertical="center" wrapText="1"/>
    </xf>
    <xf numFmtId="0" fontId="7" fillId="3" borderId="10" xfId="0" applyFont="1" applyFill="1" applyBorder="1" applyAlignment="1">
      <alignment vertical="center" wrapText="1"/>
    </xf>
    <xf numFmtId="0" fontId="7" fillId="3" borderId="11" xfId="0" applyFont="1" applyFill="1" applyBorder="1" applyAlignment="1">
      <alignment vertical="center" wrapText="1"/>
    </xf>
    <xf numFmtId="0" fontId="5" fillId="3" borderId="11" xfId="0" applyFont="1" applyFill="1" applyBorder="1" applyAlignment="1">
      <alignment vertical="center" wrapText="1"/>
    </xf>
    <xf numFmtId="0" fontId="8" fillId="0" borderId="0" xfId="0" applyFont="1" applyAlignment="1">
      <alignment vertical="center" wrapText="1"/>
    </xf>
    <xf numFmtId="0" fontId="0" fillId="0" borderId="0" xfId="0" quotePrefix="1"/>
    <xf numFmtId="0" fontId="10" fillId="0" borderId="0" xfId="0" applyFont="1" applyAlignment="1">
      <alignment vertical="center"/>
    </xf>
    <xf numFmtId="0" fontId="4" fillId="2" borderId="0" xfId="0" applyFont="1" applyFill="1" applyAlignment="1">
      <alignment vertical="center" wrapText="1"/>
    </xf>
    <xf numFmtId="0" fontId="0" fillId="0" borderId="12" xfId="0" quotePrefix="1" applyBorder="1"/>
    <xf numFmtId="0" fontId="0" fillId="0" borderId="12" xfId="0" applyBorder="1"/>
    <xf numFmtId="0" fontId="0" fillId="0" borderId="12" xfId="0" applyBorder="1" applyAlignment="1">
      <alignment wrapText="1"/>
    </xf>
    <xf numFmtId="0" fontId="10" fillId="0" borderId="12" xfId="0" applyFont="1" applyBorder="1" applyAlignment="1">
      <alignment vertical="center"/>
    </xf>
    <xf numFmtId="0" fontId="4" fillId="2" borderId="12" xfId="0" applyFont="1" applyFill="1" applyBorder="1" applyAlignment="1">
      <alignment vertical="center" wrapText="1"/>
    </xf>
    <xf numFmtId="0" fontId="5" fillId="2" borderId="12" xfId="0" applyFont="1" applyFill="1" applyBorder="1" applyAlignment="1">
      <alignment vertical="center" wrapText="1"/>
    </xf>
    <xf numFmtId="0" fontId="6" fillId="2" borderId="12" xfId="0" applyFont="1" applyFill="1" applyBorder="1" applyAlignment="1">
      <alignment vertical="center" wrapText="1"/>
    </xf>
    <xf numFmtId="0" fontId="11" fillId="2" borderId="12" xfId="0" applyFont="1" applyFill="1" applyBorder="1" applyAlignment="1">
      <alignment vertical="center" wrapText="1"/>
    </xf>
    <xf numFmtId="0" fontId="13" fillId="2" borderId="12" xfId="0" applyFont="1" applyFill="1" applyBorder="1" applyAlignment="1">
      <alignment vertical="center" wrapText="1"/>
    </xf>
    <xf numFmtId="0" fontId="6" fillId="2" borderId="12" xfId="0" applyFont="1" applyFill="1" applyBorder="1" applyAlignment="1">
      <alignment vertical="center"/>
    </xf>
    <xf numFmtId="0" fontId="5" fillId="2" borderId="12" xfId="0" applyFont="1" applyFill="1" applyBorder="1" applyAlignment="1">
      <alignment horizontal="left" vertical="center" wrapText="1" indent="1"/>
    </xf>
    <xf numFmtId="0" fontId="6" fillId="2" borderId="0" xfId="0" applyFont="1" applyFill="1" applyAlignment="1">
      <alignment vertical="center" wrapText="1"/>
    </xf>
    <xf numFmtId="0" fontId="17" fillId="0" borderId="0" xfId="0" applyFont="1"/>
    <xf numFmtId="0" fontId="9" fillId="2" borderId="12" xfId="0" applyFont="1" applyFill="1" applyBorder="1" applyAlignment="1">
      <alignment vertical="center" wrapText="1"/>
    </xf>
    <xf numFmtId="0" fontId="18" fillId="2" borderId="12" xfId="0" applyFont="1" applyFill="1" applyBorder="1" applyAlignment="1">
      <alignment vertical="center" wrapText="1"/>
    </xf>
    <xf numFmtId="0" fontId="5" fillId="3" borderId="12" xfId="0" applyFont="1" applyFill="1" applyBorder="1" applyAlignment="1">
      <alignment horizontal="left" vertical="center" wrapText="1" indent="1"/>
    </xf>
    <xf numFmtId="0" fontId="18" fillId="3" borderId="12" xfId="0" applyFont="1" applyFill="1" applyBorder="1" applyAlignment="1">
      <alignment vertical="center" wrapText="1"/>
    </xf>
    <xf numFmtId="0" fontId="12" fillId="2" borderId="12" xfId="0" applyFont="1" applyFill="1" applyBorder="1" applyAlignment="1">
      <alignment vertical="center" wrapText="1"/>
    </xf>
    <xf numFmtId="0" fontId="5" fillId="2" borderId="0" xfId="0" applyFont="1" applyFill="1" applyAlignment="1">
      <alignment horizontal="left" vertical="center" wrapText="1" indent="1"/>
    </xf>
    <xf numFmtId="0" fontId="21" fillId="2" borderId="12" xfId="0" applyFont="1" applyFill="1" applyBorder="1" applyAlignment="1">
      <alignment vertical="center" wrapText="1"/>
    </xf>
    <xf numFmtId="0" fontId="8" fillId="2" borderId="12" xfId="0" applyFont="1" applyFill="1" applyBorder="1" applyAlignment="1">
      <alignment vertical="center" wrapText="1"/>
    </xf>
    <xf numFmtId="0" fontId="20" fillId="2" borderId="12" xfId="0" applyFont="1" applyFill="1" applyBorder="1" applyAlignment="1">
      <alignment vertical="center" wrapText="1"/>
    </xf>
    <xf numFmtId="0" fontId="8" fillId="2" borderId="12" xfId="0" applyFont="1" applyFill="1" applyBorder="1" applyAlignment="1">
      <alignment horizontal="left" vertical="center" wrapText="1" indent="1"/>
    </xf>
    <xf numFmtId="0" fontId="2" fillId="0" borderId="13" xfId="0" applyFont="1" applyBorder="1" applyAlignment="1">
      <alignment horizontal="center" vertical="center" wrapText="1"/>
    </xf>
    <xf numFmtId="0" fontId="2" fillId="0" borderId="4" xfId="0" applyFont="1" applyBorder="1" applyAlignment="1">
      <alignment horizontal="center" vertical="center" wrapText="1"/>
    </xf>
    <xf numFmtId="0" fontId="28" fillId="0" borderId="0" xfId="0" applyFont="1"/>
    <xf numFmtId="0" fontId="3" fillId="0" borderId="4" xfId="0" applyFont="1" applyBorder="1" applyAlignment="1">
      <alignment vertical="center" wrapText="1"/>
    </xf>
    <xf numFmtId="0" fontId="2" fillId="0" borderId="12" xfId="0" applyFont="1" applyBorder="1" applyAlignment="1">
      <alignment vertical="center" wrapText="1"/>
    </xf>
    <xf numFmtId="0" fontId="29" fillId="0" borderId="0" xfId="0" applyFont="1"/>
    <xf numFmtId="0" fontId="2" fillId="0" borderId="9" xfId="0" applyFont="1" applyBorder="1" applyAlignment="1">
      <alignment horizontal="center" vertical="center" wrapText="1"/>
    </xf>
    <xf numFmtId="0" fontId="30" fillId="0" borderId="1" xfId="0" applyFont="1" applyBorder="1" applyAlignment="1">
      <alignment vertical="center" wrapText="1"/>
    </xf>
    <xf numFmtId="0" fontId="30" fillId="0" borderId="2" xfId="0" applyFont="1" applyBorder="1" applyAlignment="1">
      <alignment vertical="center" wrapText="1"/>
    </xf>
    <xf numFmtId="0" fontId="30" fillId="0" borderId="3" xfId="0" applyFont="1" applyBorder="1" applyAlignment="1">
      <alignment vertical="center" wrapText="1"/>
    </xf>
    <xf numFmtId="0" fontId="30" fillId="0" borderId="4" xfId="0" applyFont="1" applyBorder="1" applyAlignment="1">
      <alignment vertical="center" wrapText="1"/>
    </xf>
    <xf numFmtId="0" fontId="30" fillId="0" borderId="5" xfId="0" applyFont="1" applyBorder="1" applyAlignment="1">
      <alignment vertical="center" wrapText="1"/>
    </xf>
    <xf numFmtId="0" fontId="30" fillId="0" borderId="6" xfId="0" applyFont="1" applyBorder="1" applyAlignment="1">
      <alignment vertical="center" wrapText="1"/>
    </xf>
    <xf numFmtId="0" fontId="2" fillId="0" borderId="3" xfId="0" applyFont="1" applyBorder="1" applyAlignment="1">
      <alignment horizontal="center" vertical="center" wrapText="1"/>
    </xf>
    <xf numFmtId="0" fontId="2" fillId="0" borderId="0" xfId="0" applyFont="1" applyAlignment="1">
      <alignment vertical="center" wrapText="1"/>
    </xf>
    <xf numFmtId="0" fontId="30" fillId="0" borderId="0" xfId="0" applyFont="1" applyAlignment="1">
      <alignment vertical="center" wrapText="1"/>
    </xf>
    <xf numFmtId="0" fontId="0" fillId="0" borderId="9" xfId="0" applyBorder="1" applyAlignment="1">
      <alignment horizontal="center"/>
    </xf>
    <xf numFmtId="0" fontId="2" fillId="0" borderId="8" xfId="0" applyFont="1" applyBorder="1" applyAlignment="1">
      <alignment horizontal="center" vertical="center" wrapText="1"/>
    </xf>
    <xf numFmtId="0" fontId="2" fillId="0" borderId="14" xfId="0" applyFont="1" applyBorder="1" applyAlignment="1">
      <alignment horizontal="center" vertical="center" wrapText="1"/>
    </xf>
    <xf numFmtId="0" fontId="2" fillId="0" borderId="2" xfId="0" applyFont="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BA7D7E-4D02-4A43-9311-D8AC4BC76D1C}">
  <dimension ref="A1:N88"/>
  <sheetViews>
    <sheetView workbookViewId="0">
      <selection activeCell="F8" sqref="F8"/>
    </sheetView>
  </sheetViews>
  <sheetFormatPr baseColWidth="10" defaultRowHeight="16" x14ac:dyDescent="0.2"/>
  <cols>
    <col min="1" max="1" width="36" customWidth="1"/>
    <col min="2" max="2" width="35.1640625" customWidth="1"/>
    <col min="3" max="3" width="31.5" customWidth="1"/>
    <col min="4" max="4" width="36.5" customWidth="1"/>
    <col min="5" max="5" width="34.33203125" customWidth="1"/>
  </cols>
  <sheetData>
    <row r="1" spans="1:5" x14ac:dyDescent="0.2">
      <c r="A1" t="s">
        <v>675</v>
      </c>
      <c r="C1" t="str">
        <f>"{""" &amp; A1 &amp; """:["</f>
        <v>{"Architecture":[</v>
      </c>
      <c r="E1" t="str">
        <f>C1 &amp; D1</f>
        <v>{"Architecture":[</v>
      </c>
    </row>
    <row r="2" spans="1:5" x14ac:dyDescent="0.2">
      <c r="B2" t="s">
        <v>676</v>
      </c>
      <c r="C2" t="str">
        <f>"{""" &amp; B2 &amp; """:["</f>
        <v>{"Data Model":[</v>
      </c>
      <c r="E2" t="str">
        <f t="shared" ref="E2:E12" si="0">C2 &amp; D2</f>
        <v>{"Data Model":[</v>
      </c>
    </row>
    <row r="3" spans="1:5" x14ac:dyDescent="0.2">
      <c r="C3" t="s">
        <v>678</v>
      </c>
      <c r="D3" t="str">
        <f>"""" &amp; C3 &amp; """"</f>
        <v>"Directional Data Processing"</v>
      </c>
      <c r="E3" t="str">
        <f xml:space="preserve"> D3</f>
        <v>"Directional Data Processing"</v>
      </c>
    </row>
    <row r="4" spans="1:5" x14ac:dyDescent="0.2">
      <c r="C4" t="s">
        <v>679</v>
      </c>
      <c r="D4" t="str">
        <f>",""" &amp; C4 &amp; """"</f>
        <v>,"Data Uploader"</v>
      </c>
      <c r="E4" t="str">
        <f t="shared" ref="E4:E6" si="1" xml:space="preserve"> D4</f>
        <v>,"Data Uploader"</v>
      </c>
    </row>
    <row r="5" spans="1:5" x14ac:dyDescent="0.2">
      <c r="C5" t="s">
        <v>680</v>
      </c>
      <c r="D5" t="str">
        <f>",""" &amp; C5 &amp; """"</f>
        <v>,"Schedule Job Management"</v>
      </c>
      <c r="E5" t="str">
        <f t="shared" si="1"/>
        <v>,"Schedule Job Management"</v>
      </c>
    </row>
    <row r="6" spans="1:5" x14ac:dyDescent="0.2">
      <c r="D6" t="s">
        <v>685</v>
      </c>
      <c r="E6" t="str">
        <f t="shared" si="1"/>
        <v>],</v>
      </c>
    </row>
    <row r="7" spans="1:5" x14ac:dyDescent="0.2">
      <c r="B7" t="s">
        <v>677</v>
      </c>
      <c r="D7" t="str">
        <f>"""" &amp; B7 &amp; """:["</f>
        <v>"Process Flow":[</v>
      </c>
      <c r="E7" t="str">
        <f t="shared" si="0"/>
        <v>"Process Flow":[</v>
      </c>
    </row>
    <row r="8" spans="1:5" x14ac:dyDescent="0.2">
      <c r="C8" t="s">
        <v>681</v>
      </c>
      <c r="D8" t="str">
        <f>"""" &amp; C8 &amp; """"</f>
        <v>"Insert"</v>
      </c>
      <c r="E8" t="str">
        <f>D8</f>
        <v>"Insert"</v>
      </c>
    </row>
    <row r="9" spans="1:5" x14ac:dyDescent="0.2">
      <c r="C9" t="s">
        <v>682</v>
      </c>
      <c r="D9" t="str">
        <f t="shared" ref="D9:D11" si="2">",""" &amp; C9 &amp; """"</f>
        <v>,"Update"</v>
      </c>
      <c r="E9" t="str">
        <f>D9</f>
        <v>,"Update"</v>
      </c>
    </row>
    <row r="10" spans="1:5" x14ac:dyDescent="0.2">
      <c r="C10" t="s">
        <v>683</v>
      </c>
      <c r="D10" t="str">
        <f t="shared" si="2"/>
        <v>,"Delete"</v>
      </c>
      <c r="E10" t="str">
        <f>D10</f>
        <v>,"Delete"</v>
      </c>
    </row>
    <row r="11" spans="1:5" x14ac:dyDescent="0.2">
      <c r="C11" t="s">
        <v>684</v>
      </c>
      <c r="D11" t="str">
        <f t="shared" si="2"/>
        <v>,"Upsert"</v>
      </c>
      <c r="E11" t="str">
        <f>D11</f>
        <v>,"Upsert"</v>
      </c>
    </row>
    <row r="12" spans="1:5" x14ac:dyDescent="0.2">
      <c r="D12" t="str">
        <f>"]}"</f>
        <v>]}</v>
      </c>
      <c r="E12" t="str">
        <f t="shared" si="0"/>
        <v>]}</v>
      </c>
    </row>
    <row r="13" spans="1:5" x14ac:dyDescent="0.2">
      <c r="A13" t="s">
        <v>20</v>
      </c>
      <c r="C13" t="str">
        <f>"],""" &amp; A13 &amp; """:["</f>
        <v>],"Post-Installation":[</v>
      </c>
      <c r="E13" t="str">
        <f>C13 &amp; D13</f>
        <v>],"Post-Installation":[</v>
      </c>
    </row>
    <row r="14" spans="1:5" x14ac:dyDescent="0.2">
      <c r="A14" t="s">
        <v>0</v>
      </c>
      <c r="C14" t="str">
        <f>"],""" &amp; A14 &amp; """:["</f>
        <v>],"Connection":[</v>
      </c>
      <c r="E14" t="str">
        <f t="shared" ref="E14:E46" si="3">C14 &amp; D14</f>
        <v>],"Connection":[</v>
      </c>
    </row>
    <row r="15" spans="1:5" x14ac:dyDescent="0.2">
      <c r="B15" t="s">
        <v>256</v>
      </c>
      <c r="D15" t="str">
        <f>"""" &amp; B15 &amp; """"</f>
        <v>"Auth. Options"</v>
      </c>
      <c r="E15" t="str">
        <f t="shared" si="3"/>
        <v>"Auth. Options"</v>
      </c>
    </row>
    <row r="16" spans="1:5" x14ac:dyDescent="0.2">
      <c r="B16" t="s">
        <v>254</v>
      </c>
      <c r="D16" t="str">
        <f>",""" &amp; B16 &amp; """"</f>
        <v>,"Quick Actions"</v>
      </c>
      <c r="E16" t="str">
        <f t="shared" ref="E16" si="4">C16 &amp; D16</f>
        <v>,"Quick Actions"</v>
      </c>
    </row>
    <row r="17" spans="1:5" x14ac:dyDescent="0.2">
      <c r="A17" t="s">
        <v>2</v>
      </c>
      <c r="C17" t="str">
        <f>"],""" &amp; A17 &amp; """:["</f>
        <v>],"Direction":[</v>
      </c>
      <c r="E17" t="str">
        <f t="shared" si="3"/>
        <v>],"Direction":[</v>
      </c>
    </row>
    <row r="18" spans="1:5" x14ac:dyDescent="0.2">
      <c r="A18" t="s">
        <v>6</v>
      </c>
      <c r="C18" t="str">
        <f>"],""" &amp; A18 &amp; """:["</f>
        <v>],"Job":[</v>
      </c>
      <c r="E18" t="str">
        <f t="shared" ref="E18:E24" si="5">C18 &amp; D18</f>
        <v>],"Job":[</v>
      </c>
    </row>
    <row r="19" spans="1:5" x14ac:dyDescent="0.2">
      <c r="E19" t="str">
        <f t="shared" si="5"/>
        <v/>
      </c>
    </row>
    <row r="20" spans="1:5" x14ac:dyDescent="0.2">
      <c r="B20" t="s">
        <v>7</v>
      </c>
      <c r="D20" t="str">
        <f>"""" &amp; B20 &amp; """"</f>
        <v>"Job Builder"</v>
      </c>
      <c r="E20" t="str">
        <f t="shared" si="5"/>
        <v>"Job Builder"</v>
      </c>
    </row>
    <row r="21" spans="1:5" x14ac:dyDescent="0.2">
      <c r="B21" t="s">
        <v>668</v>
      </c>
      <c r="D21" t="str">
        <f t="shared" ref="D21" si="6">",""" &amp; B21 &amp; """"</f>
        <v>,"Determine Sequence"</v>
      </c>
      <c r="E21" t="str">
        <f t="shared" ref="E21" si="7">C21 &amp; D21</f>
        <v>,"Determine Sequence"</v>
      </c>
    </row>
    <row r="22" spans="1:5" x14ac:dyDescent="0.2">
      <c r="B22" t="s">
        <v>254</v>
      </c>
      <c r="D22" t="str">
        <f t="shared" ref="D22" si="8">",""" &amp; B22 &amp; """"</f>
        <v>,"Quick Actions"</v>
      </c>
      <c r="E22" t="str">
        <f t="shared" si="5"/>
        <v>,"Quick Actions"</v>
      </c>
    </row>
    <row r="23" spans="1:5" x14ac:dyDescent="0.2">
      <c r="E23" t="str">
        <f t="shared" si="5"/>
        <v/>
      </c>
    </row>
    <row r="24" spans="1:5" x14ac:dyDescent="0.2">
      <c r="E24" t="str">
        <f t="shared" si="5"/>
        <v/>
      </c>
    </row>
    <row r="25" spans="1:5" x14ac:dyDescent="0.2">
      <c r="A25" t="s">
        <v>580</v>
      </c>
      <c r="C25" t="str">
        <f>"],""" &amp; A25 &amp; """:["</f>
        <v>],"Executable":[</v>
      </c>
      <c r="E25" t="str">
        <f t="shared" ref="E25:E32" si="9">C25 &amp; D25</f>
        <v>],"Executable":[</v>
      </c>
    </row>
    <row r="26" spans="1:5" x14ac:dyDescent="0.2">
      <c r="E26" t="str">
        <f t="shared" si="9"/>
        <v/>
      </c>
    </row>
    <row r="27" spans="1:5" x14ac:dyDescent="0.2">
      <c r="B27" t="s">
        <v>4</v>
      </c>
      <c r="C27" t="str">
        <f>"{""" &amp; B27 &amp; """:["</f>
        <v>{"Fields Mapper":[</v>
      </c>
      <c r="E27" t="str">
        <f t="shared" ref="E27" si="10">C27 &amp; D27</f>
        <v>{"Fields Mapper":[</v>
      </c>
    </row>
    <row r="28" spans="1:5" x14ac:dyDescent="0.2">
      <c r="C28" t="s">
        <v>659</v>
      </c>
      <c r="D28" t="str">
        <f>"""" &amp; C28 &amp; """"</f>
        <v>"Elements of Mapping"</v>
      </c>
      <c r="E28" t="str">
        <f>D28</f>
        <v>"Elements of Mapping"</v>
      </c>
    </row>
    <row r="29" spans="1:5" x14ac:dyDescent="0.2">
      <c r="C29" t="s">
        <v>356</v>
      </c>
      <c r="D29" t="str">
        <f>",""" &amp; C29 &amp; """"</f>
        <v>,"Calculate Field Values"</v>
      </c>
      <c r="E29" t="str">
        <f>D29</f>
        <v>,"Calculate Field Values"</v>
      </c>
    </row>
    <row r="30" spans="1:5" x14ac:dyDescent="0.2">
      <c r="D30" t="str">
        <f>"]}"</f>
        <v>]}</v>
      </c>
      <c r="E30" t="str">
        <f>D30</f>
        <v>]}</v>
      </c>
    </row>
    <row r="31" spans="1:5" x14ac:dyDescent="0.2">
      <c r="B31" t="s">
        <v>255</v>
      </c>
      <c r="D31" t="str">
        <f>",""" &amp; B31 &amp; """"</f>
        <v>,"View Source Data"</v>
      </c>
      <c r="E31" t="str">
        <f>D31</f>
        <v>,"View Source Data"</v>
      </c>
    </row>
    <row r="32" spans="1:5" x14ac:dyDescent="0.2">
      <c r="B32" t="s">
        <v>254</v>
      </c>
      <c r="D32" t="str">
        <f>",""" &amp; B32 &amp; """"</f>
        <v>,"Quick Actions"</v>
      </c>
      <c r="E32" t="str">
        <f t="shared" si="9"/>
        <v>,"Quick Actions"</v>
      </c>
    </row>
    <row r="34" spans="1:5" ht="17" customHeight="1" x14ac:dyDescent="0.2">
      <c r="A34" t="s">
        <v>5</v>
      </c>
      <c r="C34" t="str">
        <f>"],""" &amp; A34 &amp; """:["</f>
        <v>],"Field Mapping":[</v>
      </c>
      <c r="E34" t="str">
        <f>C34 &amp; D34</f>
        <v>],"Field Mapping":[</v>
      </c>
    </row>
    <row r="35" spans="1:5" x14ac:dyDescent="0.2">
      <c r="E35" t="str">
        <f t="shared" si="3"/>
        <v/>
      </c>
    </row>
    <row r="36" spans="1:5" x14ac:dyDescent="0.2">
      <c r="A36" t="s">
        <v>8</v>
      </c>
      <c r="C36" t="str">
        <f>"],""" &amp; A36 &amp; """:["</f>
        <v>],"Job Execution":[</v>
      </c>
      <c r="E36" t="str">
        <f t="shared" si="3"/>
        <v>],"Job Execution":[</v>
      </c>
    </row>
    <row r="37" spans="1:5" x14ac:dyDescent="0.2">
      <c r="E37" t="str">
        <f t="shared" si="3"/>
        <v/>
      </c>
    </row>
    <row r="38" spans="1:5" x14ac:dyDescent="0.2">
      <c r="A38" t="s">
        <v>355</v>
      </c>
      <c r="C38" t="str">
        <f>"],""" &amp; A38 &amp; """:["</f>
        <v>],"Execution":[</v>
      </c>
      <c r="E38" t="str">
        <f t="shared" si="3"/>
        <v>],"Execution":[</v>
      </c>
    </row>
    <row r="39" spans="1:5" x14ac:dyDescent="0.2">
      <c r="E39" t="str">
        <f t="shared" si="3"/>
        <v/>
      </c>
    </row>
    <row r="40" spans="1:5" x14ac:dyDescent="0.2">
      <c r="B40" t="s">
        <v>254</v>
      </c>
      <c r="D40" t="str">
        <f>"""" &amp; B40 &amp; """"</f>
        <v>"Quick Actions"</v>
      </c>
      <c r="E40" t="str">
        <f t="shared" si="3"/>
        <v>"Quick Actions"</v>
      </c>
    </row>
    <row r="41" spans="1:5" x14ac:dyDescent="0.2">
      <c r="E41" t="str">
        <f t="shared" si="3"/>
        <v/>
      </c>
    </row>
    <row r="42" spans="1:5" x14ac:dyDescent="0.2">
      <c r="E42" t="str">
        <f t="shared" si="3"/>
        <v/>
      </c>
    </row>
    <row r="43" spans="1:5" x14ac:dyDescent="0.2">
      <c r="A43" t="s">
        <v>9</v>
      </c>
      <c r="C43" t="str">
        <f>"],""" &amp; A43 &amp; """:["</f>
        <v>],"Batch Execution":[</v>
      </c>
      <c r="E43" t="str">
        <f t="shared" si="3"/>
        <v>],"Batch Execution":[</v>
      </c>
    </row>
    <row r="44" spans="1:5" x14ac:dyDescent="0.2">
      <c r="B44" t="s">
        <v>254</v>
      </c>
      <c r="D44" t="str">
        <f>"""" &amp; B44 &amp; """"</f>
        <v>"Quick Actions"</v>
      </c>
      <c r="E44" t="str">
        <f t="shared" si="3"/>
        <v>"Quick Actions"</v>
      </c>
    </row>
    <row r="45" spans="1:5" x14ac:dyDescent="0.2">
      <c r="E45" t="str">
        <f t="shared" si="3"/>
        <v/>
      </c>
    </row>
    <row r="46" spans="1:5" x14ac:dyDescent="0.2">
      <c r="A46" t="s">
        <v>566</v>
      </c>
      <c r="C46" t="str">
        <f>"],""" &amp; A46 &amp; """:["</f>
        <v>],"Schedule":[</v>
      </c>
      <c r="E46" t="str">
        <f t="shared" si="3"/>
        <v>],"Schedule":[</v>
      </c>
    </row>
    <row r="47" spans="1:5" x14ac:dyDescent="0.2">
      <c r="B47" t="s">
        <v>657</v>
      </c>
      <c r="D47" t="str">
        <f>"""" &amp; B47 &amp; """"</f>
        <v>"Executable Schedule"</v>
      </c>
      <c r="E47" t="str">
        <f>D47</f>
        <v>"Executable Schedule"</v>
      </c>
    </row>
    <row r="48" spans="1:5" x14ac:dyDescent="0.2">
      <c r="B48" t="s">
        <v>658</v>
      </c>
      <c r="D48" t="str">
        <f>",""" &amp; B48 &amp; """"</f>
        <v>,"Job Schedule"</v>
      </c>
      <c r="E48" t="str">
        <f t="shared" ref="E48" si="11">D48</f>
        <v>,"Job Schedule"</v>
      </c>
    </row>
    <row r="51" spans="3:5" x14ac:dyDescent="0.2">
      <c r="C51" t="str">
        <f>"]}"</f>
        <v>]}</v>
      </c>
      <c r="E51" t="str">
        <f>C51 &amp; D51</f>
        <v>]}</v>
      </c>
    </row>
    <row r="73" spans="14:14" x14ac:dyDescent="0.2">
      <c r="N73" t="s">
        <v>10</v>
      </c>
    </row>
    <row r="74" spans="14:14" x14ac:dyDescent="0.2">
      <c r="N74" t="s">
        <v>11</v>
      </c>
    </row>
    <row r="75" spans="14:14" x14ac:dyDescent="0.2">
      <c r="N75" t="s">
        <v>12</v>
      </c>
    </row>
    <row r="76" spans="14:14" x14ac:dyDescent="0.2">
      <c r="N76" t="s">
        <v>13</v>
      </c>
    </row>
    <row r="77" spans="14:14" x14ac:dyDescent="0.2">
      <c r="N77" t="s">
        <v>14</v>
      </c>
    </row>
    <row r="78" spans="14:14" x14ac:dyDescent="0.2">
      <c r="N78" t="s">
        <v>15</v>
      </c>
    </row>
    <row r="79" spans="14:14" x14ac:dyDescent="0.2">
      <c r="N79" t="s">
        <v>16</v>
      </c>
    </row>
    <row r="80" spans="14:14" x14ac:dyDescent="0.2">
      <c r="N80" t="s">
        <v>17</v>
      </c>
    </row>
    <row r="81" spans="14:14" x14ac:dyDescent="0.2">
      <c r="N81" t="s">
        <v>19</v>
      </c>
    </row>
    <row r="84" spans="14:14" x14ac:dyDescent="0.2">
      <c r="N84" t="str">
        <f>"+ (Add)"</f>
        <v>+ (Add)</v>
      </c>
    </row>
    <row r="85" spans="14:14" x14ac:dyDescent="0.2">
      <c r="N85" t="str">
        <f>"- (Substract)"</f>
        <v>- (Substract)</v>
      </c>
    </row>
    <row r="86" spans="14:14" x14ac:dyDescent="0.2">
      <c r="N86" t="str">
        <f xml:space="preserve"> "* (Multiply)"</f>
        <v>* (Multiply)</v>
      </c>
    </row>
    <row r="87" spans="14:14" x14ac:dyDescent="0.2">
      <c r="N87" t="str">
        <f xml:space="preserve"> "/ (Divide)"</f>
        <v>/ (Divide)</v>
      </c>
    </row>
    <row r="88" spans="14:14" x14ac:dyDescent="0.2">
      <c r="N88" t="s">
        <v>18</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B0341F-EDD4-4841-8C7C-725F476A3F21}">
  <dimension ref="A3:E19"/>
  <sheetViews>
    <sheetView workbookViewId="0">
      <selection activeCell="C7" sqref="C7"/>
    </sheetView>
  </sheetViews>
  <sheetFormatPr baseColWidth="10" defaultRowHeight="16" x14ac:dyDescent="0.2"/>
  <cols>
    <col min="1" max="1" width="49.5" customWidth="1"/>
    <col min="2" max="2" width="52.5" customWidth="1"/>
    <col min="3" max="3" width="44.33203125" customWidth="1"/>
    <col min="4" max="4" width="48" customWidth="1"/>
    <col min="5" max="5" width="45.83203125" customWidth="1"/>
  </cols>
  <sheetData>
    <row r="3" spans="1:5" ht="17" thickBot="1" x14ac:dyDescent="0.25">
      <c r="A3" s="61" t="s">
        <v>67</v>
      </c>
      <c r="B3" s="61"/>
      <c r="C3" s="61"/>
      <c r="E3" t="str">
        <f>"&lt;div class='v-space'&gt;&lt;/div&gt;&lt;div&gt;&lt;h2&gt;" &amp; A3 &amp; "&lt;/h2&gt;"</f>
        <v>&lt;div class='v-space'&gt;&lt;/div&gt;&lt;div&gt;&lt;h2&gt;Details&lt;/h2&gt;</v>
      </c>
    </row>
    <row r="5" spans="1:5" ht="17" thickBot="1" x14ac:dyDescent="0.25">
      <c r="A5" s="58" t="s">
        <v>21</v>
      </c>
      <c r="B5" s="58" t="s">
        <v>282</v>
      </c>
      <c r="C5" s="46" t="s">
        <v>23</v>
      </c>
      <c r="E5" t="str">
        <f>"&lt;table&gt;&lt;thead&gt;&lt;th class='table-column-name'&gt;"&amp;A5&amp;"&lt;/th&gt;&lt;th class='table-column-wide'&gt;"&amp;B5&amp;"&lt;/th&gt;&lt;th&gt;" &amp; C5 &amp; "&lt;/th&gt;&lt;/thead&gt;&lt;tbody&gt;"</f>
        <v>&lt;table&gt;&lt;thead&gt;&lt;th class='table-column-name'&gt;Name&lt;/th&gt;&lt;th class='table-column-wide'&gt;Developer Name&lt;/th&gt;&lt;th&gt;Description&lt;/th&gt;&lt;/thead&gt;&lt;tbody&gt;</v>
      </c>
    </row>
    <row r="6" spans="1:5" ht="33" thickBot="1" x14ac:dyDescent="0.25">
      <c r="A6" s="3" t="s">
        <v>48</v>
      </c>
      <c r="B6" s="3" t="s">
        <v>365</v>
      </c>
      <c r="C6" s="4" t="s">
        <v>433</v>
      </c>
      <c r="E6" t="str">
        <f t="shared" ref="E6:E12" si="0">"&lt;tr&gt;&lt;td&gt;" &amp;A6 &amp; "&lt;/td&gt;&lt;td class='slds-truncate'&gt;" &amp;B6 &amp; "&lt;/td&gt;&lt;td&gt;" &amp; C6 &amp; "&lt;/td&gt;&lt;/tr&gt;"</f>
        <v>&lt;tr&gt;&lt;td&gt;Completed?&lt;/td&gt;&lt;td class='slds-truncate'&gt;pushtopics__Completed__c&lt;/td&gt;&lt;td&gt;Indicates whether the Job Execution is completed or still running in progress.&lt;/td&gt;&lt;/tr&gt;</v>
      </c>
    </row>
    <row r="7" spans="1:5" ht="17" thickBot="1" x14ac:dyDescent="0.25">
      <c r="A7" s="54" t="s">
        <v>670</v>
      </c>
      <c r="B7" s="55" t="s">
        <v>669</v>
      </c>
      <c r="C7" s="4" t="s">
        <v>655</v>
      </c>
      <c r="D7" s="34"/>
      <c r="E7" t="str">
        <f t="shared" si="0"/>
        <v>&lt;tr&gt;&lt;td&gt;Delete Execution Logs After Completion?&lt;/td&gt;&lt;td class='slds-truncate'&gt;pushtopics__DeleteExecutionLogsAfterCompletion__c&lt;/td&gt;&lt;td&gt;Copied from the Job at the time it was executed.&lt;/td&gt;&lt;/tr&gt;</v>
      </c>
    </row>
    <row r="8" spans="1:5" ht="17" thickBot="1" x14ac:dyDescent="0.25">
      <c r="A8" s="3" t="s">
        <v>47</v>
      </c>
      <c r="B8" s="3" t="s">
        <v>363</v>
      </c>
      <c r="C8" s="4" t="s">
        <v>437</v>
      </c>
      <c r="E8" t="str">
        <f t="shared" si="0"/>
        <v>&lt;tr&gt;&lt;td&gt;End Time&lt;/td&gt;&lt;td class='slds-truncate'&gt;pushtopics__EndTime__c&lt;/td&gt;&lt;td&gt;The time a Job Execution ended.&lt;/td&gt;&lt;/tr&gt;</v>
      </c>
    </row>
    <row r="9" spans="1:5" ht="17" thickBot="1" x14ac:dyDescent="0.25">
      <c r="A9" s="3" t="s">
        <v>65</v>
      </c>
      <c r="B9" s="3" t="s">
        <v>373</v>
      </c>
      <c r="C9" s="4" t="s">
        <v>656</v>
      </c>
      <c r="E9" t="str">
        <f t="shared" si="0"/>
        <v>&lt;tr&gt;&lt;td&gt;Exceptions&lt;/td&gt;&lt;td class='slds-truncate'&gt;pushtopics__Exceptions__c&lt;/td&gt;&lt;td&gt;Exceptions while executing.&lt;/td&gt;&lt;/tr&gt;</v>
      </c>
    </row>
    <row r="10" spans="1:5" ht="33" thickBot="1" x14ac:dyDescent="0.25">
      <c r="A10" s="3" t="s">
        <v>428</v>
      </c>
      <c r="B10" s="3" t="s">
        <v>430</v>
      </c>
      <c r="C10" s="4" t="s">
        <v>439</v>
      </c>
      <c r="E10" t="str">
        <f t="shared" si="0"/>
        <v>&lt;tr&gt;&lt;td&gt;Failed Executions&lt;/td&gt;&lt;td class='slds-truncate'&gt;pushtopics__FailedExecutions__c&lt;/td&gt;&lt;td&gt;The failed Mapping's Executions count associated with the Job Execution.&lt;/td&gt;&lt;/tr&gt;</v>
      </c>
    </row>
    <row r="11" spans="1:5" ht="17" thickBot="1" x14ac:dyDescent="0.25">
      <c r="A11" s="3" t="s">
        <v>6</v>
      </c>
      <c r="B11" s="3" t="s">
        <v>305</v>
      </c>
      <c r="C11" s="46" t="s">
        <v>435</v>
      </c>
      <c r="E11" t="str">
        <f t="shared" si="0"/>
        <v>&lt;tr&gt;&lt;td&gt;Job&lt;/td&gt;&lt;td class='slds-truncate'&gt;pushtopics__Job__c&lt;/td&gt;&lt;td&gt;Master-detail relationship with the Job object.&lt;/td&gt;&lt;/tr&gt;</v>
      </c>
    </row>
    <row r="12" spans="1:5" ht="49" thickBot="1" x14ac:dyDescent="0.25">
      <c r="A12" s="3" t="s">
        <v>426</v>
      </c>
      <c r="B12" s="3" t="s">
        <v>21</v>
      </c>
      <c r="C12" s="46" t="s">
        <v>429</v>
      </c>
      <c r="E12" t="str">
        <f t="shared" si="0"/>
        <v>&lt;tr&gt;&lt;td&gt;Job Execution Name&lt;/td&gt;&lt;td class='slds-truncate'&gt;Name&lt;/td&gt;&lt;td&gt;Name of the Job Execution. It is auto-generated, where value is the concatenation of Job's Name and the time when the Job Execution is created.&lt;/td&gt;&lt;/tr&gt;</v>
      </c>
    </row>
    <row r="13" spans="1:5" ht="17" thickBot="1" x14ac:dyDescent="0.25">
      <c r="A13" s="59" t="s">
        <v>500</v>
      </c>
      <c r="B13" s="59" t="s">
        <v>504</v>
      </c>
      <c r="C13" s="4" t="s">
        <v>655</v>
      </c>
      <c r="E13" t="str">
        <f t="shared" ref="E13:E17" si="1">"&lt;tr&gt;&lt;td&gt;" &amp;A13 &amp; "&lt;/td&gt;&lt;td class='slds-truncate'&gt;" &amp;B13 &amp; "&lt;/td&gt;&lt;td&gt;" &amp; C13 &amp; "&lt;/td&gt;&lt;/tr&gt;"</f>
        <v>&lt;tr&gt;&lt;td&gt;Notify Email Addresses&lt;/td&gt;&lt;td class='slds-truncate'&gt;pushtopics__NotifyEmailAddresses__c&lt;/td&gt;&lt;td&gt;Copied from the Job at the time it was executed.&lt;/td&gt;&lt;/tr&gt;</v>
      </c>
    </row>
    <row r="14" spans="1:5" ht="17" thickBot="1" x14ac:dyDescent="0.25">
      <c r="A14" s="59" t="s">
        <v>501</v>
      </c>
      <c r="B14" s="59" t="s">
        <v>505</v>
      </c>
      <c r="C14" s="4" t="s">
        <v>655</v>
      </c>
      <c r="E14" t="str">
        <f t="shared" si="1"/>
        <v>&lt;tr&gt;&lt;td&gt;Notify When Execution Completes?&lt;/td&gt;&lt;td class='slds-truncate'&gt;pushtopics__NotifyWhenExecutionCompletes__c&lt;/td&gt;&lt;td&gt;Copied from the Job at the time it was executed.&lt;/td&gt;&lt;/tr&gt;</v>
      </c>
    </row>
    <row r="15" spans="1:5" ht="17" thickBot="1" x14ac:dyDescent="0.25">
      <c r="A15" s="3" t="s">
        <v>46</v>
      </c>
      <c r="B15" s="3" t="s">
        <v>364</v>
      </c>
      <c r="C15" s="2" t="s">
        <v>436</v>
      </c>
      <c r="E15" t="str">
        <f>"&lt;tr&gt;&lt;td&gt;" &amp;A15 &amp; "&lt;/td&gt;&lt;td class='slds-truncate'&gt;" &amp;B15 &amp; "&lt;/td&gt;&lt;td&gt;" &amp; C15 &amp; "&lt;/td&gt;&lt;/tr&gt;"</f>
        <v>&lt;tr&gt;&lt;td&gt;Start Time&lt;/td&gt;&lt;td class='slds-truncate'&gt;pushtopics__StartTime__c&lt;/td&gt;&lt;td&gt;The time a Job Execution started.&lt;/td&gt;&lt;/tr&gt;</v>
      </c>
    </row>
    <row r="16" spans="1:5" ht="33" thickBot="1" x14ac:dyDescent="0.25">
      <c r="A16" s="3" t="s">
        <v>50</v>
      </c>
      <c r="B16" s="3" t="s">
        <v>366</v>
      </c>
      <c r="C16" s="55" t="s">
        <v>434</v>
      </c>
      <c r="E16" t="str">
        <f>"&lt;tr&gt;&lt;td&gt;" &amp;A16 &amp; "&lt;/td&gt;&lt;td class='slds-truncate'&gt;" &amp;B16 &amp; "&lt;/td&gt;&lt;td&gt;" &amp; C16 &amp; "&lt;/td&gt;&lt;/tr&gt;"</f>
        <v>&lt;tr&gt;&lt;td&gt;Stopped?&lt;/td&gt;&lt;td class='slds-truncate'&gt;pushtopics__Stopped__c&lt;/td&gt;&lt;td&gt;Indicates whether the Job Execution was stopped or not.&lt;/td&gt;&lt;/tr&gt;</v>
      </c>
    </row>
    <row r="17" spans="1:5" ht="33" thickBot="1" x14ac:dyDescent="0.25">
      <c r="A17" s="3" t="s">
        <v>427</v>
      </c>
      <c r="B17" s="3" t="s">
        <v>431</v>
      </c>
      <c r="C17" s="4" t="s">
        <v>438</v>
      </c>
      <c r="E17" t="str">
        <f t="shared" si="1"/>
        <v>&lt;tr&gt;&lt;td&gt;Succeeded Executions&lt;/td&gt;&lt;td class='slds-truncate'&gt;pushtopics__SucceededExecutions__c&lt;/td&gt;&lt;td&gt;The succeeceeded Mapping's Executions count associated with the Job Execution.&lt;/td&gt;&lt;/tr&gt;</v>
      </c>
    </row>
    <row r="18" spans="1:5" ht="33" thickBot="1" x14ac:dyDescent="0.25">
      <c r="A18" s="3" t="s">
        <v>52</v>
      </c>
      <c r="B18" s="3" t="s">
        <v>367</v>
      </c>
      <c r="C18" s="4" t="s">
        <v>432</v>
      </c>
      <c r="E18" t="str">
        <f>"&lt;tr&gt;&lt;td&gt;" &amp;A18 &amp; "&lt;/td&gt;&lt;td class='slds-truncate'&gt;" &amp;B18 &amp; "&lt;/td&gt;&lt;td&gt;" &amp; C18 &amp; "&lt;/td&gt;&lt;/tr&gt;"</f>
        <v>&lt;tr&gt;&lt;td&gt;Succeeded?&lt;/td&gt;&lt;td class='slds-truncate'&gt;pushtopics__Succeeded__c&lt;/td&gt;&lt;td&gt;Indicates whether the Job Execution was succeeded or not.&lt;/td&gt;&lt;/tr&gt;</v>
      </c>
    </row>
    <row r="19" spans="1:5" x14ac:dyDescent="0.2">
      <c r="E19" t="str">
        <f>"&lt;/tbody&gt;&lt;/table&gt;&lt;/div&gt;"</f>
        <v>&lt;/tbody&gt;&lt;/table&gt;&lt;/div&gt;</v>
      </c>
    </row>
  </sheetData>
  <mergeCells count="1">
    <mergeCell ref="A3:C3"/>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1CB68E-A998-E741-8893-51B64EB764DF}">
  <dimension ref="A3:F15"/>
  <sheetViews>
    <sheetView workbookViewId="0">
      <selection activeCell="F7" sqref="F7"/>
    </sheetView>
  </sheetViews>
  <sheetFormatPr baseColWidth="10" defaultRowHeight="16" x14ac:dyDescent="0.2"/>
  <cols>
    <col min="1" max="2" width="42.5" customWidth="1"/>
    <col min="4" max="4" width="87.5" customWidth="1"/>
    <col min="6" max="6" width="34" customWidth="1"/>
  </cols>
  <sheetData>
    <row r="3" spans="1:6" x14ac:dyDescent="0.2">
      <c r="A3" t="s">
        <v>253</v>
      </c>
      <c r="F3" t="str">
        <f>"&lt;h2&gt;" &amp; A3 &amp; "&lt;/h2&gt;"</f>
        <v>&lt;h2&gt;Fields&lt;/h2&gt;</v>
      </c>
    </row>
    <row r="5" spans="1:6" ht="17" thickBot="1" x14ac:dyDescent="0.25">
      <c r="F5" t="str">
        <f>"&lt;div class='v-space'&gt;&lt;/div&gt;&lt;div&gt;"</f>
        <v>&lt;div class='v-space'&gt;&lt;/div&gt;&lt;div&gt;</v>
      </c>
    </row>
    <row r="6" spans="1:6" ht="17" thickBot="1" x14ac:dyDescent="0.25">
      <c r="A6" s="1" t="s">
        <v>21</v>
      </c>
      <c r="B6" s="2" t="s">
        <v>282</v>
      </c>
      <c r="C6" s="2" t="s">
        <v>22</v>
      </c>
      <c r="D6" s="2" t="s">
        <v>23</v>
      </c>
      <c r="F6" t="str">
        <f>"&lt;table&gt;&lt;thead&gt;&lt;th class='table-column-name'&gt;"&amp;A6&amp;"&lt;/th&gt;&lt;th class='table-column-wide'&gt;"&amp;B6&amp;"&lt;/th&gt;&lt;th class='table-column-narrow'&gt;" &amp; C6 &amp; "&lt;/th&gt;&lt;th&gt;"&amp;D6&amp;"&lt;/th&gt;&lt;/thead&gt;&lt;tbody&gt;"</f>
        <v>&lt;table&gt;&lt;thead&gt;&lt;th class='table-column-name'&gt;Name&lt;/th&gt;&lt;th class='table-column-wide'&gt;Developer Name&lt;/th&gt;&lt;th class='table-column-narrow'&gt;Required&lt;/th&gt;&lt;th&gt;Description&lt;/th&gt;&lt;/thead&gt;&lt;tbody&gt;</v>
      </c>
    </row>
    <row r="7" spans="1:6" ht="33" thickBot="1" x14ac:dyDescent="0.25">
      <c r="A7" s="3" t="s">
        <v>258</v>
      </c>
      <c r="B7" s="4" t="s">
        <v>264</v>
      </c>
      <c r="C7" s="4" t="s">
        <v>24</v>
      </c>
      <c r="D7" s="4" t="s">
        <v>391</v>
      </c>
      <c r="F7" t="str">
        <f>"&lt;tr&gt;&lt;td&gt;" &amp; A7 &amp; "&lt;/td&gt;&lt;td&gt;" &amp; B7 &amp; "&lt;/td&gt;&lt;td&gt;" &amp; C7 &amp; "&lt;/td&gt;&lt;td&gt;" &amp; D7 &amp; "&lt;/td&gt;&lt;/tr&gt;"</f>
        <v>&lt;tr&gt;&lt;td&gt;API Name&lt;/td&gt;&lt;td&gt;pushtopics__ApiName__c&lt;/td&gt;&lt;td&gt;Y&lt;/td&gt;&lt;td&gt; API Name of the Direction. It is a unique and external Id field, by default hidden from the page layout  and always defaulted to the Name field value.&lt;/td&gt;&lt;/tr&gt;</v>
      </c>
    </row>
    <row r="8" spans="1:6" ht="17" thickBot="1" x14ac:dyDescent="0.25">
      <c r="A8" s="3" t="s">
        <v>23</v>
      </c>
      <c r="B8" s="4" t="s">
        <v>284</v>
      </c>
      <c r="C8" s="4" t="s">
        <v>42</v>
      </c>
      <c r="D8" s="4" t="s">
        <v>389</v>
      </c>
      <c r="F8" t="str">
        <f>"&lt;tr&gt;&lt;td&gt;" &amp; A8 &amp; "&lt;/td&gt;&lt;td&gt;" &amp; B8 &amp; "&lt;/td&gt;&lt;td&gt;" &amp; C8 &amp; "&lt;/td&gt;&lt;td&gt;" &amp; D8 &amp; "&lt;/td&gt;&lt;/tr&gt;"</f>
        <v>&lt;tr&gt;&lt;td&gt;Description&lt;/td&gt;&lt;td&gt;pushtopics__Description__c&lt;/td&gt;&lt;td&gt;N&lt;/td&gt;&lt;td&gt;Description of the Direction.&lt;/td&gt;&lt;/tr&gt;</v>
      </c>
    </row>
    <row r="9" spans="1:6" ht="17" thickBot="1" x14ac:dyDescent="0.25">
      <c r="A9" s="3" t="s">
        <v>283</v>
      </c>
      <c r="B9" s="4" t="s">
        <v>21</v>
      </c>
      <c r="C9" s="4" t="s">
        <v>24</v>
      </c>
      <c r="D9" s="4" t="s">
        <v>390</v>
      </c>
      <c r="F9" t="str">
        <f>"&lt;tr&gt;&lt;td&gt;" &amp; A9 &amp; "&lt;/td&gt;&lt;td&gt;" &amp; B9 &amp; "&lt;/td&gt;&lt;td&gt;" &amp; C9 &amp; "&lt;/td&gt;&lt;td&gt;" &amp; D9 &amp; "&lt;/td&gt;&lt;/tr&gt;"</f>
        <v>&lt;tr&gt;&lt;td&gt;Direction Name&lt;/td&gt;&lt;td&gt;Name&lt;/td&gt;&lt;td&gt;Y&lt;/td&gt;&lt;td&gt;Name of the Direction.&lt;/td&gt;&lt;/tr&gt;</v>
      </c>
    </row>
    <row r="10" spans="1:6" x14ac:dyDescent="0.2">
      <c r="A10" s="8" t="s">
        <v>285</v>
      </c>
      <c r="B10" s="8" t="s">
        <v>287</v>
      </c>
      <c r="C10" s="8" t="s">
        <v>42</v>
      </c>
      <c r="D10" s="6" t="s">
        <v>290</v>
      </c>
      <c r="F10" t="str">
        <f>"&lt;tr&gt;&lt;td&gt;" &amp; A10 &amp; "&lt;/td&gt;&lt;td&gt;" &amp; B10 &amp; "&lt;/td&gt;&lt;td&gt;" &amp; C10 &amp; "&lt;/td&gt;&lt;td&gt;" &amp; D10 &amp; "&lt;/td&gt;&lt;/tr&gt;"</f>
        <v>&lt;tr&gt;&lt;td&gt;Source&lt;/td&gt;&lt;td&gt;pushtopics__Source__c&lt;/td&gt;&lt;td&gt;N&lt;/td&gt;&lt;td&gt;The Connection where the data will be retrieved from.&lt;/td&gt;&lt;/tr&gt;</v>
      </c>
    </row>
    <row r="11" spans="1:6" ht="17" thickBot="1" x14ac:dyDescent="0.25">
      <c r="A11" s="3" t="s">
        <v>286</v>
      </c>
      <c r="B11" s="4" t="s">
        <v>288</v>
      </c>
      <c r="C11" s="4" t="s">
        <v>24</v>
      </c>
      <c r="D11" s="6" t="s">
        <v>289</v>
      </c>
      <c r="F11" t="str">
        <f>"&lt;tr&gt;&lt;td&gt;" &amp; A11 &amp; "&lt;/td&gt;&lt;td&gt;" &amp; B11 &amp; "&lt;/td&gt;&lt;td&gt;" &amp; C11 &amp; "&lt;/td&gt;&lt;td&gt;" &amp; D11 &amp; "&lt;/td&gt;&lt;/tr&gt;"</f>
        <v>&lt;tr&gt;&lt;td&gt;Target&lt;/td&gt;&lt;td&gt;pushtopics__Target__c&lt;/td&gt;&lt;td&gt;Y&lt;/td&gt;&lt;td&gt;The Connection where the data will be synced to.&lt;/td&gt;&lt;/tr&gt;</v>
      </c>
    </row>
    <row r="12" spans="1:6" x14ac:dyDescent="0.2">
      <c r="F12" t="str">
        <f>"&lt;/tbody&gt;&lt;/table&gt;&lt;/div&gt;&lt;div class='v-space'&gt;&lt;/div&gt;"</f>
        <v>&lt;/tbody&gt;&lt;/table&gt;&lt;/div&gt;&lt;div class='v-space'&gt;&lt;/div&gt;</v>
      </c>
    </row>
    <row r="15" spans="1:6" x14ac:dyDescent="0.2">
      <c r="A15" s="10"/>
      <c r="B15" s="10"/>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501C2D-0338-0A4B-B092-D781290572AF}">
  <dimension ref="A1:G49"/>
  <sheetViews>
    <sheetView topLeftCell="A7" zoomScale="125" workbookViewId="0">
      <selection activeCell="D19" sqref="D19"/>
    </sheetView>
  </sheetViews>
  <sheetFormatPr baseColWidth="10" defaultRowHeight="16" x14ac:dyDescent="0.2"/>
  <cols>
    <col min="1" max="2" width="42.5" customWidth="1"/>
    <col min="4" max="4" width="87.5" customWidth="1"/>
    <col min="6" max="6" width="34" customWidth="1"/>
  </cols>
  <sheetData>
    <row r="1" spans="1:7" x14ac:dyDescent="0.2">
      <c r="F1" t="str">
        <f>"&lt;div class='back-to-top-box'&gt;&lt;a href='#title'&gt;&amp;#8679; Back to Top&lt;/a&gt;&lt;/div&gt;"</f>
        <v>&lt;div class='back-to-top-box'&gt;&lt;a href='#title'&gt;&amp;#8679; Back to Top&lt;/a&gt;&lt;/div&gt;</v>
      </c>
    </row>
    <row r="2" spans="1:7" x14ac:dyDescent="0.2">
      <c r="A2" t="s">
        <v>580</v>
      </c>
      <c r="F2" t="str">
        <f>"&lt;h1 id='title'&gt;" &amp; A2 &amp; "&lt;/h1&gt;"</f>
        <v>&lt;h1 id='title'&gt;Executable&lt;/h1&gt;</v>
      </c>
    </row>
    <row r="3" spans="1:7" ht="102" x14ac:dyDescent="0.2">
      <c r="A3" s="10" t="s">
        <v>639</v>
      </c>
      <c r="B3" s="10"/>
      <c r="F3" t="str">
        <f>"&lt;p&gt;"&amp;A3&amp;"&lt;/p&gt;"</f>
        <v>&lt;p&gt;An Executable (pushtopics__Executable__c) defines a list of settings that will be used to execute a data synchronization job, including the Direction, Source Object Name, Target Object Name, Target Key Field, and Action etc. The following table lists the details of the fields.&lt;/p&gt;</v>
      </c>
    </row>
    <row r="5" spans="1:7" x14ac:dyDescent="0.2">
      <c r="F5" t="s">
        <v>217</v>
      </c>
    </row>
    <row r="6" spans="1:7" x14ac:dyDescent="0.2">
      <c r="A6" t="s">
        <v>253</v>
      </c>
      <c r="F6" t="str">
        <f>"&lt;h2 id='title'&gt;" &amp; A6 &amp; "&lt;/h2&gt;"</f>
        <v>&lt;h2 id='title'&gt;Fields&lt;/h2&gt;</v>
      </c>
    </row>
    <row r="8" spans="1:7" ht="17" thickBot="1" x14ac:dyDescent="0.25">
      <c r="F8" t="str">
        <f>"&lt;div class='v-space'&gt;&lt;/div&gt;&lt;div&gt;"</f>
        <v>&lt;div class='v-space'&gt;&lt;/div&gt;&lt;div&gt;</v>
      </c>
    </row>
    <row r="9" spans="1:7" ht="17" thickBot="1" x14ac:dyDescent="0.25">
      <c r="A9" s="1" t="s">
        <v>21</v>
      </c>
      <c r="B9" s="2" t="s">
        <v>282</v>
      </c>
      <c r="C9" s="2" t="s">
        <v>22</v>
      </c>
      <c r="D9" s="2" t="s">
        <v>23</v>
      </c>
      <c r="F9" t="str">
        <f>"&lt;table&gt;&lt;thead&gt;&lt;th class='table-column-name'&gt;"&amp;A9&amp;"&lt;/th&gt;&lt;th class='table-column-wide'&gt;"&amp;B9&amp;"&lt;/th&gt;&lt;th class='table-column-narrow'&gt;" &amp; C9 &amp; "&lt;/th&gt;&lt;th&gt;"&amp;D9&amp;"&lt;/th&gt;&lt;/thead&gt;&lt;tbody&gt;"</f>
        <v>&lt;table&gt;&lt;thead&gt;&lt;th class='table-column-name'&gt;Name&lt;/th&gt;&lt;th class='table-column-wide'&gt;Developer Name&lt;/th&gt;&lt;th class='table-column-narrow'&gt;Required&lt;/th&gt;&lt;th&gt;Description&lt;/th&gt;&lt;/thead&gt;&lt;tbody&gt;</v>
      </c>
    </row>
    <row r="10" spans="1:7" ht="17" thickBot="1" x14ac:dyDescent="0.25">
      <c r="A10" s="3" t="s">
        <v>291</v>
      </c>
      <c r="B10" s="4" t="s">
        <v>293</v>
      </c>
      <c r="C10" s="4" t="s">
        <v>42</v>
      </c>
      <c r="D10" s="4" t="s">
        <v>486</v>
      </c>
      <c r="F10" t="str">
        <f>"&lt;tr&gt;&lt;td&gt;" &amp; A10 &amp; "&lt;/td&gt;&lt;td class='slds-truncate'&gt;" &amp; B10 &amp; "&lt;/td&gt;&lt;td&gt;" &amp; C10 &amp; "&lt;/td&gt;&lt;td&gt;" &amp; D10 &amp; "&lt;/td&gt;&lt;/tr&gt;"</f>
        <v>&lt;tr&gt;&lt;td&gt;[View Source Data] Page Size&lt;/td&gt;&lt;td class='slds-truncate'&gt;pushtopics__ViewDataPageSize__c&lt;/td&gt;&lt;td&gt;N&lt;/td&gt;&lt;td&gt;The size of the page (number of rows) that displays the source data under the tab [View Source Data].&lt;/td&gt;&lt;/tr&gt;</v>
      </c>
    </row>
    <row r="11" spans="1:7" ht="80" x14ac:dyDescent="0.2">
      <c r="A11" s="8" t="s">
        <v>25</v>
      </c>
      <c r="B11" s="8" t="s">
        <v>294</v>
      </c>
      <c r="C11" s="8" t="s">
        <v>24</v>
      </c>
      <c r="D11" s="6" t="s">
        <v>493</v>
      </c>
      <c r="F11" t="str">
        <f t="shared" ref="F11:F44" si="0">"&lt;tr&gt;&lt;td&gt;" &amp; A11 &amp; "&lt;/td&gt;&lt;td class='slds-truncate'&gt;" &amp; B11 &amp; "&lt;/td&gt;&lt;td&gt;" &amp; C11 &amp; "&lt;/td&gt;&lt;td&gt;" &amp; D11 &amp; "&lt;/td&gt;&lt;/tr&gt;"</f>
        <v>&lt;tr&gt;&lt;td&gt;Action&lt;/td&gt;&lt;td class='slds-truncate'&gt;pushtopics__Action__c&lt;/td&gt;&lt;td&gt;Y&lt;/td&gt;&lt;td&gt;The Action DSP executes against the Target. There are 3 options:&lt;ul&gt;&lt;li&gt;&lt;b&gt;Insert&lt;/b&gt;: only performs the 'Insert' action against the Target. If the source data already exists in the Target, the existing data will be ignored for this Action. &lt;/li&gt;&lt;li&gt;&lt;b&gt;Update&lt;/b&gt;: only performs 'Update' action against the Target. Data that does not exist in the Target will be ignored and only 'Update' is performed. &lt;/li&gt;&lt;li&gt;&lt;b&gt;Upsert&lt;/b&gt;: default option. DSP performs the 'Insert' action against the Target for non-existant data, and the 'Update' action on existing data.&lt;/td&gt;&lt;/tr&gt;</v>
      </c>
      <c r="G11" t="str">
        <f t="shared" ref="G11:G32" si="1">IF(LEFT(F11,1)="""",MID(F11, 1, LEN(F11) - 2),F11)</f>
        <v>&lt;tr&gt;&lt;td&gt;Action&lt;/td&gt;&lt;td class='slds-truncate'&gt;pushtopics__Action__c&lt;/td&gt;&lt;td&gt;Y&lt;/td&gt;&lt;td&gt;The Action DSP executes against the Target. There are 3 options:&lt;ul&gt;&lt;li&gt;&lt;b&gt;Insert&lt;/b&gt;: only performs the 'Insert' action against the Target. If the source data already exists in the Target, the existing data will be ignored for this Action. &lt;/li&gt;&lt;li&gt;&lt;b&gt;Update&lt;/b&gt;: only performs 'Update' action against the Target. Data that does not exist in the Target will be ignored and only 'Update' is performed. &lt;/li&gt;&lt;li&gt;&lt;b&gt;Upsert&lt;/b&gt;: default option. DSP performs the 'Insert' action against the Target for non-existant data, and the 'Update' action on existing data.&lt;/td&gt;&lt;/tr&gt;</v>
      </c>
    </row>
    <row r="12" spans="1:7" ht="33" thickBot="1" x14ac:dyDescent="0.25">
      <c r="A12" s="3" t="s">
        <v>31</v>
      </c>
      <c r="B12" s="4" t="s">
        <v>296</v>
      </c>
      <c r="C12" s="4" t="s">
        <v>42</v>
      </c>
      <c r="D12" s="4" t="s">
        <v>487</v>
      </c>
      <c r="F12" t="str">
        <f t="shared" si="0"/>
        <v>&lt;tr&gt;&lt;td&gt;All or Nothing?&lt;/td&gt;&lt;td class='slds-truncate'&gt;pushtopics__AllOrNothing__c&lt;/td&gt;&lt;td&gt;N&lt;/td&gt;&lt;td&gt;Default is "false". Any record failures will cause the entire transaction roll back. This can only be checked when "Batchable" is unchecked and the Target is an integration type of Connection.&lt;/td&gt;&lt;/tr&gt;</v>
      </c>
      <c r="G12" t="str">
        <f t="shared" si="1"/>
        <v>&lt;tr&gt;&lt;td&gt;All or Nothing?&lt;/td&gt;&lt;td class='slds-truncate'&gt;pushtopics__AllOrNothing__c&lt;/td&gt;&lt;td&gt;N&lt;/td&gt;&lt;td&gt;Default is "false". Any record failures will cause the entire transaction roll back. This can only be checked when "Batchable" is unchecked and the Target is an integration type of Connection.&lt;/td&gt;&lt;/tr&gt;</v>
      </c>
    </row>
    <row r="13" spans="1:7" ht="81" thickBot="1" x14ac:dyDescent="0.25">
      <c r="A13" s="3" t="s">
        <v>292</v>
      </c>
      <c r="B13" s="4" t="s">
        <v>295</v>
      </c>
      <c r="C13" s="4" t="s">
        <v>42</v>
      </c>
      <c r="D13" s="4" t="s">
        <v>488</v>
      </c>
      <c r="F13" t="str">
        <f t="shared" si="0"/>
        <v>&lt;tr&gt;&lt;td&gt;Batch Size&lt;/td&gt;&lt;td class='slds-truncate'&gt;pushtopics__BatchSize__c&lt;/td&gt;&lt;td&gt;N&lt;/td&gt;&lt;td&gt;Max value is 200. Once data is retrieved from Source, the data will be split into Action batches based on the value of this field. For example: It may be a quick process to retrieve 400 records from a Source, but when actioning against the Target, due to heavy triggers/workflows/process builders which can impact the DML time, it could be better to perform the actions 50 records a time. So the "Retrieve Size" can be set to 400, and "Action Batch Size" be 50. This option makes it flexible to adjust the size of the batches in execution separately.&lt;/td&gt;&lt;/tr&gt;</v>
      </c>
      <c r="G13" t="str">
        <f t="shared" si="1"/>
        <v>&lt;tr&gt;&lt;td&gt;Batch Size&lt;/td&gt;&lt;td class='slds-truncate'&gt;pushtopics__BatchSize__c&lt;/td&gt;&lt;td&gt;N&lt;/td&gt;&lt;td&gt;Max value is 200. Once data is retrieved from Source, the data will be split into Action batches based on the value of this field. For example: It may be a quick process to retrieve 400 records from a Source, but when actioning against the Target, due to heavy triggers/workflows/process builders which can impact the DML time, it could be better to perform the actions 50 records a time. So the "Retrieve Size" can be set to 400, and "Action Batch Size" be 50. This option makes it flexible to adjust the size of the batches in execution separately.&lt;/td&gt;&lt;/tr&gt;</v>
      </c>
    </row>
    <row r="14" spans="1:7" ht="97" thickBot="1" x14ac:dyDescent="0.25">
      <c r="A14" s="3" t="s">
        <v>30</v>
      </c>
      <c r="B14" s="4" t="s">
        <v>297</v>
      </c>
      <c r="C14" s="4" t="s">
        <v>42</v>
      </c>
      <c r="D14" s="4" t="s">
        <v>489</v>
      </c>
      <c r="F14" t="str">
        <f t="shared" si="0"/>
        <v>&lt;tr&gt;&lt;td&gt;Batchable?&lt;/td&gt;&lt;td class='slds-truncate'&gt;pushtopics__Batchable__c&lt;/td&gt;&lt;td&gt;N&lt;/td&gt;&lt;td&gt;Default is "true". If checked, the Execution will run in batch mode, where each batch ends up with a Batch Execution record created, which holds the details of a batch execution, and the Execution record holds the summarized values. If unchecked, all the details are logged in the Execution record and no Batch Execution records will be created. The non-batch mode helps reduce the layer of logs, but is only supposed to be used when the dataset is small enough to be handled within a single APEX transaction, without hitting Salesforce governor limits. "Batchable?" and "All or Nothing?" cannot both be checked.&lt;/td&gt;&lt;/tr&gt;</v>
      </c>
      <c r="G14" t="str">
        <f t="shared" si="1"/>
        <v>&lt;tr&gt;&lt;td&gt;Batchable?&lt;/td&gt;&lt;td class='slds-truncate'&gt;pushtopics__Batchable__c&lt;/td&gt;&lt;td&gt;N&lt;/td&gt;&lt;td&gt;Default is "true". If checked, the Execution will run in batch mode, where each batch ends up with a Batch Execution record created, which holds the details of a batch execution, and the Execution record holds the summarized values. If unchecked, all the details are logged in the Execution record and no Batch Execution records will be created. The non-batch mode helps reduce the layer of logs, but is only supposed to be used when the dataset is small enough to be handled within a single APEX transaction, without hitting Salesforce governor limits. "Batchable?" and "All or Nothing?" cannot both be checked.&lt;/td&gt;&lt;/tr&gt;</v>
      </c>
    </row>
    <row r="15" spans="1:7" ht="48" x14ac:dyDescent="0.2">
      <c r="A15" s="8" t="s">
        <v>35</v>
      </c>
      <c r="B15" s="8" t="s">
        <v>298</v>
      </c>
      <c r="C15" s="8" t="s">
        <v>42</v>
      </c>
      <c r="D15" s="6" t="s">
        <v>357</v>
      </c>
      <c r="F15" t="str">
        <f t="shared" si="0"/>
        <v>&lt;tr&gt;&lt;td&gt;Bypass Duplicate Rule Alerts?&lt;/td&gt;&lt;td class='slds-truncate'&gt;pushtopics__BypassDuplicateRuleAlerts__c&lt;/td&gt;&lt;td&gt;N&lt;/td&gt;&lt;td&gt;Default is "false".  If checked, and if the data actioned to the Target triggers the Duplicate Rule Alert, the alert will be bypassed. &lt;div class="slds-box note-box_outer"&gt;&lt;div class="note-box"&gt;&lt;p class="title"&gt; Note: &lt;/p&gt;&lt;p&gt;A System Administrator will bypass the alert regardlessly whether it is checked or not.&lt;/p&gt;&lt;/div&gt;&lt;/div&gt;&lt;/td&gt;&lt;/tr&gt;</v>
      </c>
      <c r="G15" t="str">
        <f t="shared" si="1"/>
        <v>&lt;tr&gt;&lt;td&gt;Bypass Duplicate Rule Alerts?&lt;/td&gt;&lt;td class='slds-truncate'&gt;pushtopics__BypassDuplicateRuleAlerts__c&lt;/td&gt;&lt;td&gt;N&lt;/td&gt;&lt;td&gt;Default is "false".  If checked, and if the data actioned to the Target triggers the Duplicate Rule Alert, the alert will be bypassed. &lt;div class="slds-box note-box_outer"&gt;&lt;div class="note-box"&gt;&lt;p class="title"&gt; Note: &lt;/p&gt;&lt;p&gt;A System Administrator will bypass the alert regardlessly whether it is checked or not.&lt;/p&gt;&lt;/div&gt;&lt;/div&gt;&lt;/td&gt;&lt;/tr&gt;</v>
      </c>
    </row>
    <row r="16" spans="1:7" ht="33" thickBot="1" x14ac:dyDescent="0.25">
      <c r="A16" s="54" t="s">
        <v>670</v>
      </c>
      <c r="B16" s="55" t="s">
        <v>669</v>
      </c>
      <c r="C16" s="55" t="s">
        <v>42</v>
      </c>
      <c r="D16" s="55" t="s">
        <v>671</v>
      </c>
      <c r="E16" s="34"/>
      <c r="F16" t="str">
        <f>"&lt;tr&gt;&lt;td&gt;" &amp; A16 &amp; "&lt;/td&gt;&lt;td class='slds-truncate'&gt;" &amp; B16 &amp; "&lt;/td&gt;&lt;td&gt;" &amp; C16 &amp; "&lt;/td&gt;&lt;td&gt;" &amp; D16 &amp; "&lt;/td&gt;&lt;/tr&gt;"</f>
        <v>&lt;tr&gt;&lt;td&gt;Delete Execution Logs After Completion?&lt;/td&gt;&lt;td class='slds-truncate'&gt;pushtopics__DeleteExecutionLogsAfterCompletion__c&lt;/td&gt;&lt;td&gt;N&lt;/td&gt;&lt;td&gt;Defines what succeeded logs need to be deleted after the execution is completed.&lt;/td&gt;&lt;/tr&gt;</v>
      </c>
    </row>
    <row r="17" spans="1:7" ht="17" thickBot="1" x14ac:dyDescent="0.25">
      <c r="A17" s="49" t="s">
        <v>23</v>
      </c>
      <c r="B17" s="49" t="s">
        <v>284</v>
      </c>
      <c r="C17" s="4" t="s">
        <v>42</v>
      </c>
      <c r="D17" s="4" t="s">
        <v>578</v>
      </c>
      <c r="F17" t="str">
        <f t="shared" si="0"/>
        <v>&lt;tr&gt;&lt;td&gt;Description&lt;/td&gt;&lt;td class='slds-truncate'&gt;pushtopics__Description__c&lt;/td&gt;&lt;td&gt;N&lt;/td&gt;&lt;td&gt;Description of the Executable.&lt;/td&gt;&lt;/tr&gt;</v>
      </c>
      <c r="G17" t="str">
        <f t="shared" si="1"/>
        <v>&lt;tr&gt;&lt;td&gt;Description&lt;/td&gt;&lt;td class='slds-truncate'&gt;pushtopics__Description__c&lt;/td&gt;&lt;td&gt;N&lt;/td&gt;&lt;td&gt;Description of the Executable.&lt;/td&gt;&lt;/tr&gt;</v>
      </c>
    </row>
    <row r="18" spans="1:7" ht="33" thickBot="1" x14ac:dyDescent="0.25">
      <c r="A18" s="49" t="s">
        <v>2</v>
      </c>
      <c r="B18" s="49" t="s">
        <v>299</v>
      </c>
      <c r="C18" s="4" t="s">
        <v>42</v>
      </c>
      <c r="D18" s="4" t="s">
        <v>581</v>
      </c>
      <c r="F18" t="str">
        <f t="shared" si="0"/>
        <v>&lt;tr&gt;&lt;td&gt;Direction&lt;/td&gt;&lt;td class='slds-truncate'&gt;pushtopics__Direction__c&lt;/td&gt;&lt;td&gt;N&lt;/td&gt;&lt;td&gt;The Direction of the Executable. If not defined, the Direction of the Job is used. At least one of the &lt;b&gt;Direction&lt;/b&gt; and &lt;b&gt;Job&lt;/b&gt; fields is required.&lt;/td&gt;&lt;/tr&gt;</v>
      </c>
      <c r="G18" t="str">
        <f t="shared" si="1"/>
        <v>&lt;tr&gt;&lt;td&gt;Direction&lt;/td&gt;&lt;td class='slds-truncate'&gt;pushtopics__Direction__c&lt;/td&gt;&lt;td&gt;N&lt;/td&gt;&lt;td&gt;The Direction of the Executable. If not defined, the Direction of the Job is used. At least one of the &lt;b&gt;Direction&lt;/b&gt; and &lt;b&gt;Job&lt;/b&gt; fields is required.&lt;/td&gt;&lt;/tr&gt;</v>
      </c>
    </row>
    <row r="19" spans="1:7" ht="33" thickBot="1" x14ac:dyDescent="0.25">
      <c r="A19" s="3" t="s">
        <v>36</v>
      </c>
      <c r="B19" s="4" t="s">
        <v>300</v>
      </c>
      <c r="C19" s="4" t="s">
        <v>42</v>
      </c>
      <c r="D19" s="4" t="s">
        <v>490</v>
      </c>
      <c r="F19" t="str">
        <f t="shared" si="0"/>
        <v>&lt;tr&gt;&lt;td&gt;Disable Feed Tracking?&lt;/td&gt;&lt;td class='slds-truncate'&gt;pushtopics__DisableFeedTracking__c&lt;/td&gt;&lt;td&gt;N&lt;/td&gt;&lt;td&gt;To disable Feed Tracking in the Target. It can only be checked when the Target is an integration type of Connection. Default is "false". &lt;/td&gt;&lt;/tr&gt;</v>
      </c>
      <c r="G19" t="str">
        <f t="shared" si="1"/>
        <v>&lt;tr&gt;&lt;td&gt;Disable Feed Tracking?&lt;/td&gt;&lt;td class='slds-truncate'&gt;pushtopics__DisableFeedTracking__c&lt;/td&gt;&lt;td&gt;N&lt;/td&gt;&lt;td&gt;To disable Feed Tracking in the Target. It can only be checked when the Target is an integration type of Connection. Default is "false". &lt;/td&gt;&lt;/tr&gt;</v>
      </c>
    </row>
    <row r="20" spans="1:7" ht="35" thickBot="1" x14ac:dyDescent="0.25">
      <c r="A20" s="3" t="s">
        <v>38</v>
      </c>
      <c r="B20" s="4" t="s">
        <v>301</v>
      </c>
      <c r="C20" s="4" t="s">
        <v>42</v>
      </c>
      <c r="D20" s="5" t="s">
        <v>302</v>
      </c>
      <c r="F20" t="str">
        <f t="shared" si="0"/>
        <v>&lt;tr&gt;&lt;td&gt;Failure Message&lt;/td&gt;&lt;td class='slds-truncate'&gt;pushtopics__FailureMessage__c&lt;/td&gt;&lt;td&gt;N&lt;/td&gt;&lt;td&gt;If defined, the message will be shown in the notification when the Execution fails. If undefined, a system default message will be displayed.&lt;/td&gt;&lt;/tr&gt;</v>
      </c>
      <c r="G20" t="str">
        <f t="shared" si="1"/>
        <v>&lt;tr&gt;&lt;td&gt;Failure Message&lt;/td&gt;&lt;td class='slds-truncate'&gt;pushtopics__FailureMessage__c&lt;/td&gt;&lt;td&gt;N&lt;/td&gt;&lt;td&gt;If defined, the message will be shown in the notification when the Execution fails. If undefined, a system default message will be displayed.&lt;/td&gt;&lt;/tr&gt;</v>
      </c>
    </row>
    <row r="21" spans="1:7" ht="49" thickBot="1" x14ac:dyDescent="0.25">
      <c r="A21" s="3" t="s">
        <v>32</v>
      </c>
      <c r="B21" s="4" t="s">
        <v>303</v>
      </c>
      <c r="C21" s="4" t="s">
        <v>42</v>
      </c>
      <c r="D21" s="4" t="s">
        <v>304</v>
      </c>
      <c r="F21" t="str">
        <f t="shared" si="0"/>
        <v>&lt;tr&gt;&lt;td&gt;Include Failed Data in Results?&lt;/td&gt;&lt;td class='slds-truncate'&gt;pushtopics__IncludeFailedDataInResults__c&lt;/td&gt;&lt;td&gt;N&lt;/td&gt;&lt;td&gt;Default is "false". If unchecked, only the Ids of the data and the result from the Target will be logged in the Execution or Batch Execution records. If checked, the failed records against the Target will be added to the log in JSON format to help debug the issues. &lt;/td&gt;&lt;/tr&gt;</v>
      </c>
      <c r="G21" t="str">
        <f t="shared" si="1"/>
        <v>&lt;tr&gt;&lt;td&gt;Include Failed Data in Results?&lt;/td&gt;&lt;td class='slds-truncate'&gt;pushtopics__IncludeFailedDataInResults__c&lt;/td&gt;&lt;td&gt;N&lt;/td&gt;&lt;td&gt;Default is "false". If unchecked, only the Ids of the data and the result from the Target will be logged in the Execution or Batch Execution records. If checked, the failed records against the Target will be added to the log in JSON format to help debug the issues. &lt;/td&gt;&lt;/tr&gt;</v>
      </c>
    </row>
    <row r="22" spans="1:7" ht="33" thickBot="1" x14ac:dyDescent="0.25">
      <c r="A22" s="3" t="s">
        <v>6</v>
      </c>
      <c r="B22" s="4" t="s">
        <v>305</v>
      </c>
      <c r="C22" s="4" t="s">
        <v>42</v>
      </c>
      <c r="D22" s="4" t="s">
        <v>582</v>
      </c>
      <c r="F22" t="str">
        <f t="shared" si="0"/>
        <v>&lt;tr&gt;&lt;td&gt;Job&lt;/td&gt;&lt;td class='slds-truncate'&gt;pushtopics__Job__c&lt;/td&gt;&lt;td&gt;N&lt;/td&gt;&lt;td&gt;The Job that the Executable is associated with. When multiple Executables are associated with a same Job, they can be executed in sequence based on the Seq No..&lt;/td&gt;&lt;/tr&gt;</v>
      </c>
      <c r="G22" t="str">
        <f t="shared" si="1"/>
        <v>&lt;tr&gt;&lt;td&gt;Job&lt;/td&gt;&lt;td class='slds-truncate'&gt;pushtopics__Job__c&lt;/td&gt;&lt;td&gt;N&lt;/td&gt;&lt;td&gt;The Job that the Executable is associated with. When multiple Executables are associated with a same Job, they can be executed in sequence based on the Seq No..&lt;/td&gt;&lt;/tr&gt;</v>
      </c>
    </row>
    <row r="23" spans="1:7" ht="49" thickBot="1" x14ac:dyDescent="0.25">
      <c r="A23" s="3" t="s">
        <v>506</v>
      </c>
      <c r="B23" s="4" t="s">
        <v>503</v>
      </c>
      <c r="C23" s="4" t="s">
        <v>42</v>
      </c>
      <c r="D23" s="4" t="s">
        <v>509</v>
      </c>
      <c r="F23" t="str">
        <f t="shared" si="0"/>
        <v>&lt;tr&gt;&lt;td&gt;Last Execution Time&lt;/td&gt;&lt;td class='slds-truncate'&gt;pushtopics__LastExecutionTime__c&lt;/td&gt;&lt;td&gt;N&lt;/td&gt;&lt;td&gt;Auto-populated to the last execution's start time. It can be used in conjunction with the Retrieve Modified Since Last Execution field to sync data incrementally, which if checked, DSP will retrieve source data only updated later than the Last Execution Time in addition to the criteria defined in the Retrieve Parameters during execution.&lt;/td&gt;&lt;/tr&gt;</v>
      </c>
      <c r="G23" t="str">
        <f t="shared" si="1"/>
        <v>&lt;tr&gt;&lt;td&gt;Last Execution Time&lt;/td&gt;&lt;td class='slds-truncate'&gt;pushtopics__LastExecutionTime__c&lt;/td&gt;&lt;td&gt;N&lt;/td&gt;&lt;td&gt;Auto-populated to the last execution's start time. It can be used in conjunction with the Retrieve Modified Since Last Execution field to sync data incrementally, which if checked, DSP will retrieve source data only updated later than the Last Execution Time in addition to the criteria defined in the Retrieve Parameters during execution.&lt;/td&gt;&lt;/tr&gt;</v>
      </c>
    </row>
    <row r="24" spans="1:7" ht="17" thickBot="1" x14ac:dyDescent="0.25">
      <c r="A24" s="3" t="s">
        <v>584</v>
      </c>
      <c r="B24" s="4" t="s">
        <v>264</v>
      </c>
      <c r="C24" s="4" t="s">
        <v>24</v>
      </c>
      <c r="D24" s="4" t="s">
        <v>583</v>
      </c>
      <c r="F24" t="str">
        <f t="shared" si="0"/>
        <v>&lt;tr&gt;&lt;td&gt;Executable API Name&lt;/td&gt;&lt;td class='slds-truncate'&gt;pushtopics__ApiName__c&lt;/td&gt;&lt;td&gt;Y&lt;/td&gt;&lt;td&gt;The name that uniquely identifies the Executable.&lt;/td&gt;&lt;/tr&gt;</v>
      </c>
      <c r="G24" t="str">
        <f t="shared" si="1"/>
        <v>&lt;tr&gt;&lt;td&gt;Executable API Name&lt;/td&gt;&lt;td class='slds-truncate'&gt;pushtopics__ApiName__c&lt;/td&gt;&lt;td&gt;Y&lt;/td&gt;&lt;td&gt;The name that uniquely identifies the Executable.&lt;/td&gt;&lt;/tr&gt;</v>
      </c>
    </row>
    <row r="25" spans="1:7" ht="17" thickBot="1" x14ac:dyDescent="0.25">
      <c r="A25" s="49" t="s">
        <v>585</v>
      </c>
      <c r="B25" s="23" t="s">
        <v>21</v>
      </c>
      <c r="C25" s="4" t="s">
        <v>24</v>
      </c>
      <c r="D25" s="4" t="s">
        <v>586</v>
      </c>
      <c r="F25" t="str">
        <f t="shared" si="0"/>
        <v>&lt;tr&gt;&lt;td&gt;Executable Name&lt;/td&gt;&lt;td class='slds-truncate'&gt;Name&lt;/td&gt;&lt;td&gt;Y&lt;/td&gt;&lt;td&gt;The name of the Executable.&lt;/td&gt;&lt;/tr&gt;</v>
      </c>
      <c r="G25" t="str">
        <f t="shared" si="1"/>
        <v>&lt;tr&gt;&lt;td&gt;Executable Name&lt;/td&gt;&lt;td class='slds-truncate'&gt;Name&lt;/td&gt;&lt;td&gt;Y&lt;/td&gt;&lt;td&gt;The name of the Executable.&lt;/td&gt;&lt;/tr&gt;</v>
      </c>
    </row>
    <row r="26" spans="1:7" ht="33" thickBot="1" x14ac:dyDescent="0.25">
      <c r="A26" s="59" t="s">
        <v>500</v>
      </c>
      <c r="B26" s="59" t="s">
        <v>504</v>
      </c>
      <c r="C26" s="4" t="s">
        <v>42</v>
      </c>
      <c r="D26" s="4" t="s">
        <v>502</v>
      </c>
      <c r="F26" t="str">
        <f t="shared" si="0"/>
        <v>&lt;tr&gt;&lt;td&gt;Notify Email Addresses&lt;/td&gt;&lt;td class='slds-truncate'&gt;pushtopics__NotifyEmailAddresses__c&lt;/td&gt;&lt;td&gt;N&lt;/td&gt;&lt;td&gt;Comma separated email addresses to be notified when the execution is completed if the Notify When Execution Completes? is checked.&lt;/td&gt;&lt;/tr&gt;</v>
      </c>
      <c r="G26" t="str">
        <f t="shared" si="1"/>
        <v>&lt;tr&gt;&lt;td&gt;Notify Email Addresses&lt;/td&gt;&lt;td class='slds-truncate'&gt;pushtopics__NotifyEmailAddresses__c&lt;/td&gt;&lt;td&gt;N&lt;/td&gt;&lt;td&gt;Comma separated email addresses to be notified when the execution is completed if the Notify When Execution Completes? is checked.&lt;/td&gt;&lt;/tr&gt;</v>
      </c>
    </row>
    <row r="27" spans="1:7" ht="49" thickBot="1" x14ac:dyDescent="0.25">
      <c r="A27" s="59" t="s">
        <v>501</v>
      </c>
      <c r="B27" s="59" t="s">
        <v>505</v>
      </c>
      <c r="C27" s="4" t="s">
        <v>42</v>
      </c>
      <c r="D27" s="4" t="s">
        <v>660</v>
      </c>
      <c r="F27" t="str">
        <f t="shared" si="0"/>
        <v>&lt;tr&gt;&lt;td&gt;Notify When Execution Completes?&lt;/td&gt;&lt;td class='slds-truncate'&gt;pushtopics__NotifyWhenExecutionCompletes__c&lt;/td&gt;&lt;td&gt;N&lt;/td&gt;&lt;td&gt;If "Always" is selected, system will send a notification email to the email addressed defined in the &lt;b&gt;Notify Email Addresses&lt;/b&gt; field once the execution is completed; If "Only If Failed" is selected, the email will be sent only if the execution failed.&lt;/td&gt;&lt;/tr&gt;</v>
      </c>
      <c r="G27" t="str">
        <f t="shared" si="1"/>
        <v>&lt;tr&gt;&lt;td&gt;Notify When Execution Completes?&lt;/td&gt;&lt;td class='slds-truncate'&gt;pushtopics__NotifyWhenExecutionCompletes__c&lt;/td&gt;&lt;td&gt;N&lt;/td&gt;&lt;td&gt;If "Always" is selected, system will send a notification email to the email addressed defined in the &lt;b&gt;Notify Email Addresses&lt;/b&gt; field once the execution is completed; If "Only If Failed" is selected, the email will be sent only if the execution failed.&lt;/td&gt;&lt;/tr&gt;</v>
      </c>
    </row>
    <row r="28" spans="1:7" ht="17" thickBot="1" x14ac:dyDescent="0.25">
      <c r="A28" s="3" t="s">
        <v>29</v>
      </c>
      <c r="B28" s="4" t="s">
        <v>306</v>
      </c>
      <c r="C28" s="4" t="s">
        <v>42</v>
      </c>
      <c r="D28" s="4" t="s">
        <v>307</v>
      </c>
      <c r="F28" t="str">
        <f t="shared" si="0"/>
        <v>&lt;tr&gt;&lt;td&gt;Retrieve Limit&lt;/td&gt;&lt;td class='slds-truncate'&gt;pushtopics__RetrieveLimit__c&lt;/td&gt;&lt;td&gt;N&lt;/td&gt;&lt;td&gt;If defined, it will be the maximum number of records that can be retrieved from the Source.&lt;/td&gt;&lt;/tr&gt;</v>
      </c>
      <c r="G28" t="str">
        <f t="shared" si="1"/>
        <v>&lt;tr&gt;&lt;td&gt;Retrieve Limit&lt;/td&gt;&lt;td class='slds-truncate'&gt;pushtopics__RetrieveLimit__c&lt;/td&gt;&lt;td&gt;N&lt;/td&gt;&lt;td&gt;If defined, it will be the maximum number of records that can be retrieved from the Source.&lt;/td&gt;&lt;/tr&gt;</v>
      </c>
    </row>
    <row r="29" spans="1:7" ht="33" thickBot="1" x14ac:dyDescent="0.25">
      <c r="A29" s="3" t="s">
        <v>507</v>
      </c>
      <c r="B29" s="4" t="s">
        <v>508</v>
      </c>
      <c r="C29" s="4" t="s">
        <v>42</v>
      </c>
      <c r="D29" s="4" t="s">
        <v>510</v>
      </c>
      <c r="F29" t="str">
        <f t="shared" si="0"/>
        <v>&lt;tr&gt;&lt;td&gt;Retrieve Modified Since Last Execution&lt;/td&gt;&lt;td class='slds-truncate'&gt;pushtopics__RetrieveModifiedSinceLastExecution__c&lt;/td&gt;&lt;td&gt;N&lt;/td&gt;&lt;td&gt;If checked,  DSP will retrieve source data only updated later than the Last Execution Time in addition to the criteria defined in the Retrieve Parameters during execution.&lt;/td&gt;&lt;/tr&gt;</v>
      </c>
      <c r="G29" t="str">
        <f t="shared" si="1"/>
        <v>&lt;tr&gt;&lt;td&gt;Retrieve Modified Since Last Execution&lt;/td&gt;&lt;td class='slds-truncate'&gt;pushtopics__RetrieveModifiedSinceLastExecution__c&lt;/td&gt;&lt;td&gt;N&lt;/td&gt;&lt;td&gt;If checked,  DSP will retrieve source data only updated later than the Last Execution Time in addition to the criteria defined in the Retrieve Parameters during execution.&lt;/td&gt;&lt;/tr&gt;</v>
      </c>
    </row>
    <row r="30" spans="1:7" ht="17" thickBot="1" x14ac:dyDescent="0.25">
      <c r="A30" s="3" t="s">
        <v>309</v>
      </c>
      <c r="B30" s="4" t="s">
        <v>308</v>
      </c>
      <c r="C30" s="4" t="s">
        <v>42</v>
      </c>
      <c r="D30" s="4" t="s">
        <v>310</v>
      </c>
      <c r="F30" t="str">
        <f t="shared" si="0"/>
        <v>&lt;tr&gt;&lt;td&gt;Retrieve Order By&lt;/td&gt;&lt;td class='slds-truncate'&gt;pushtopics__RetrieveOrderBy__c&lt;/td&gt;&lt;td&gt;N&lt;/td&gt;&lt;td&gt;The order in which the source data is retrieved.&lt;/td&gt;&lt;/tr&gt;</v>
      </c>
      <c r="G30" t="str">
        <f t="shared" si="1"/>
        <v>&lt;tr&gt;&lt;td&gt;Retrieve Order By&lt;/td&gt;&lt;td class='slds-truncate'&gt;pushtopics__RetrieveOrderBy__c&lt;/td&gt;&lt;td&gt;N&lt;/td&gt;&lt;td&gt;The order in which the source data is retrieved.&lt;/td&gt;&lt;/tr&gt;</v>
      </c>
    </row>
    <row r="31" spans="1:7" ht="33" thickBot="1" x14ac:dyDescent="0.25">
      <c r="A31" s="3" t="s">
        <v>312</v>
      </c>
      <c r="B31" s="4" t="s">
        <v>311</v>
      </c>
      <c r="C31" s="4" t="s">
        <v>42</v>
      </c>
      <c r="D31" s="4" t="s">
        <v>587</v>
      </c>
      <c r="F31" t="str">
        <f t="shared" si="0"/>
        <v>&lt;tr&gt;&lt;td&gt;Retrieve Parameters&lt;/td&gt;&lt;td class='slds-truncate'&gt;pushtopics__RetrieveParameters__c&lt;/td&gt;&lt;td&gt;N&lt;/td&gt;&lt;td&gt;The parameters used to retrieve the source data. There are 4 different types of parameters, which could be either a blank string, SOQL WHERE condition, a single Salesforce Id or a JSON array of Salesforce IDs of the Source Object.&lt;/td&gt;&lt;/tr&gt;</v>
      </c>
      <c r="G31" t="str">
        <f t="shared" si="1"/>
        <v>&lt;tr&gt;&lt;td&gt;Retrieve Parameters&lt;/td&gt;&lt;td class='slds-truncate'&gt;pushtopics__RetrieveParameters__c&lt;/td&gt;&lt;td&gt;N&lt;/td&gt;&lt;td&gt;The parameters used to retrieve the source data. There are 4 different types of parameters, which could be either a blank string, SOQL WHERE condition, a single Salesforce Id or a JSON array of Salesforce IDs of the Source Object.&lt;/td&gt;&lt;/tr&gt;</v>
      </c>
    </row>
    <row r="32" spans="1:7" ht="80" customHeight="1" x14ac:dyDescent="0.2">
      <c r="A32" s="8" t="s">
        <v>314</v>
      </c>
      <c r="B32" s="8" t="s">
        <v>313</v>
      </c>
      <c r="C32" s="8" t="s">
        <v>42</v>
      </c>
      <c r="D32" s="9" t="s">
        <v>315</v>
      </c>
      <c r="F32" t="str">
        <f t="shared" si="0"/>
        <v>&lt;tr&gt;&lt;td&gt;Retrieve Size&lt;/td&gt;&lt;td class='slds-truncate'&gt;pushtopics__RetrieveSize__c&lt;/td&gt;&lt;td&gt;N&lt;/td&gt;&lt;td&gt;This setting only applies when the Source is an integration type of Connection. If defined, DSP sets the limit based on this value in the HTTP Header before calling the Salesforce standard REST API.&lt;div class="slds-box note-box_outer"&gt;&lt;div class="note-box"&gt;&lt;p class="title"&gt; Note: &lt;/p&gt;&lt;p&gt;According to Salesforce: "There is no guarantee that the requested batch size is the actual batch size. Changes are made as necessary to maximize performance."&lt;/p&gt;&lt;/div&gt;&lt;/div&gt;&lt;/td&gt;&lt;/tr&gt;</v>
      </c>
      <c r="G32" t="str">
        <f t="shared" si="1"/>
        <v>&lt;tr&gt;&lt;td&gt;Retrieve Size&lt;/td&gt;&lt;td class='slds-truncate'&gt;pushtopics__RetrieveSize__c&lt;/td&gt;&lt;td&gt;N&lt;/td&gt;&lt;td&gt;This setting only applies when the Source is an integration type of Connection. If defined, DSP sets the limit based on this value in the HTTP Header before calling the Salesforce standard REST API.&lt;div class="slds-box note-box_outer"&gt;&lt;div class="note-box"&gt;&lt;p class="title"&gt; Note: &lt;/p&gt;&lt;p&gt;According to Salesforce: "There is no guarantee that the requested batch size is the actual batch size. Changes are made as necessary to maximize performance."&lt;/p&gt;&lt;/div&gt;&lt;/div&gt;&lt;/td&gt;&lt;/tr&gt;</v>
      </c>
    </row>
    <row r="33" spans="1:7" ht="33" thickBot="1" x14ac:dyDescent="0.25">
      <c r="A33" s="3" t="s">
        <v>26</v>
      </c>
      <c r="B33" s="4" t="s">
        <v>316</v>
      </c>
      <c r="C33" s="4" t="s">
        <v>42</v>
      </c>
      <c r="D33" s="4" t="s">
        <v>579</v>
      </c>
      <c r="F33" t="str">
        <f t="shared" si="0"/>
        <v>&lt;tr&gt;&lt;td&gt;Seq No.&lt;/td&gt;&lt;td class='slds-truncate'&gt;pushtopics__SeqNo__c&lt;/td&gt;&lt;td&gt;N&lt;/td&gt;&lt;td&gt;The sequence number for the current Executable that is part of the associated Job. When a Job is executed, the Executables will be executed in the ascending order defined in the Seq No. field.&lt;/td&gt;&lt;/tr&gt;</v>
      </c>
      <c r="G33" t="str">
        <f t="shared" ref="G33:G44" si="2">IF(LEFT(F33,1)="""",MID(F33, 1, LEN(F33) - 2),F33)</f>
        <v>&lt;tr&gt;&lt;td&gt;Seq No.&lt;/td&gt;&lt;td class='slds-truncate'&gt;pushtopics__SeqNo__c&lt;/td&gt;&lt;td&gt;N&lt;/td&gt;&lt;td&gt;The sequence number for the current Executable that is part of the associated Job. When a Job is executed, the Executables will be executed in the ascending order defined in the Seq No. field.&lt;/td&gt;&lt;/tr&gt;</v>
      </c>
    </row>
    <row r="34" spans="1:7" ht="17" thickBot="1" x14ac:dyDescent="0.25">
      <c r="A34" s="3" t="s">
        <v>598</v>
      </c>
      <c r="B34" s="4" t="s">
        <v>597</v>
      </c>
      <c r="C34" s="4" t="s">
        <v>42</v>
      </c>
      <c r="D34" s="4" t="s">
        <v>599</v>
      </c>
      <c r="F34" t="str">
        <f t="shared" si="0"/>
        <v>&lt;tr&gt;&lt;td&gt;Seq No. Must Be Unique Across Job&lt;/td&gt;&lt;td class='slds-truncate'&gt;pushtopics__SeqNoMustBeUniqueAcrossJob__c&lt;/td&gt;&lt;td&gt;N&lt;/td&gt;&lt;td&gt;A helper field used to make sure all Executables associated with a same Job must have uniuqe Seq No.&lt;/td&gt;&lt;/tr&gt;</v>
      </c>
      <c r="G34" t="str">
        <f t="shared" si="2"/>
        <v>&lt;tr&gt;&lt;td&gt;Seq No. Must Be Unique Across Job&lt;/td&gt;&lt;td class='slds-truncate'&gt;pushtopics__SeqNoMustBeUniqueAcrossJob__c&lt;/td&gt;&lt;td&gt;N&lt;/td&gt;&lt;td&gt;A helper field used to make sure all Executables associated with a same Job must have uniuqe Seq No.&lt;/td&gt;&lt;/tr&gt;</v>
      </c>
    </row>
    <row r="35" spans="1:7" ht="17" thickBot="1" x14ac:dyDescent="0.25">
      <c r="A35" s="3" t="s">
        <v>589</v>
      </c>
      <c r="B35" s="4" t="s">
        <v>590</v>
      </c>
      <c r="C35" s="4" t="s">
        <v>42</v>
      </c>
      <c r="D35" s="4" t="s">
        <v>491</v>
      </c>
      <c r="F35" t="str">
        <f t="shared" si="0"/>
        <v>&lt;tr&gt;&lt;td&gt;Skip Null Values?&lt;/td&gt;&lt;td class='slds-truncate'&gt;pushtopics__SkipNullValues__c&lt;/td&gt;&lt;td&gt;N&lt;/td&gt;&lt;td&gt;Default is "false". If checked and the calculated value is null, the target field will not be updated.&lt;/td&gt;&lt;/tr&gt;</v>
      </c>
      <c r="G35" t="str">
        <f>IF(LEFT(F35,1)="""",MID(F35, 1, LEN(F35) - 2),F35)</f>
        <v>&lt;tr&gt;&lt;td&gt;Skip Null Values?&lt;/td&gt;&lt;td class='slds-truncate'&gt;pushtopics__SkipNullValues__c&lt;/td&gt;&lt;td&gt;N&lt;/td&gt;&lt;td&gt;Default is "false". If checked and the calculated value is null, the target field will not be updated.&lt;/td&gt;&lt;/tr&gt;</v>
      </c>
    </row>
    <row r="36" spans="1:7" ht="33" thickBot="1" x14ac:dyDescent="0.25">
      <c r="A36" s="3" t="s">
        <v>592</v>
      </c>
      <c r="B36" s="4" t="s">
        <v>591</v>
      </c>
      <c r="C36" s="4" t="s">
        <v>42</v>
      </c>
      <c r="D36" s="4" t="s">
        <v>593</v>
      </c>
      <c r="F36" t="str">
        <f t="shared" si="0"/>
        <v>&lt;tr&gt;&lt;td&gt;Skip Record Update If No Changes?&lt;/td&gt;&lt;td class='slds-truncate'&gt;pushtopics__SkipRecordUpdateIfNoChanges__c&lt;/td&gt;&lt;td&gt;N&lt;/td&gt;&lt;td&gt;If checked, during updating existing data, if a record has no change in the Target, it will be excluded in the update operation, so that the DMLs and the associated automation will not fire.&lt;/td&gt;&lt;/tr&gt;</v>
      </c>
      <c r="G36" t="str">
        <f>IF(LEFT(F36,1)="""",MID(F36, 1, LEN(F36) - 2),F36)</f>
        <v>&lt;tr&gt;&lt;td&gt;Skip Record Update If No Changes?&lt;/td&gt;&lt;td class='slds-truncate'&gt;pushtopics__SkipRecordUpdateIfNoChanges__c&lt;/td&gt;&lt;td&gt;N&lt;/td&gt;&lt;td&gt;If checked, during updating existing data, if a record has no change in the Target, it will be excluded in the update operation, so that the DMLs and the associated automation will not fire.&lt;/td&gt;&lt;/tr&gt;</v>
      </c>
    </row>
    <row r="37" spans="1:7" ht="17" thickBot="1" x14ac:dyDescent="0.25">
      <c r="A37" s="3" t="s">
        <v>39</v>
      </c>
      <c r="B37" s="4" t="s">
        <v>317</v>
      </c>
      <c r="C37" s="4" t="s">
        <v>42</v>
      </c>
      <c r="D37" s="4" t="s">
        <v>318</v>
      </c>
      <c r="F37" t="str">
        <f t="shared" si="0"/>
        <v>&lt;tr&gt;&lt;td&gt;Source Connection Name&lt;/td&gt;&lt;td class='slds-truncate'&gt;pushtopics__SourceConnectionName__c&lt;/td&gt;&lt;td&gt;N&lt;/td&gt;&lt;td&gt;Formula field that shows the name of the source connection&lt;/td&gt;&lt;/tr&gt;</v>
      </c>
      <c r="G37" t="str">
        <f>IF(LEFT(F37,1)="""",MID(F37, 1, LEN(F37) - 2),F37)</f>
        <v>&lt;tr&gt;&lt;td&gt;Source Connection Name&lt;/td&gt;&lt;td class='slds-truncate'&gt;pushtopics__SourceConnectionName__c&lt;/td&gt;&lt;td&gt;N&lt;/td&gt;&lt;td&gt;Formula field that shows the name of the source connection&lt;/td&gt;&lt;/tr&gt;</v>
      </c>
    </row>
    <row r="38" spans="1:7" ht="17" thickBot="1" x14ac:dyDescent="0.25">
      <c r="A38" s="3" t="s">
        <v>320</v>
      </c>
      <c r="B38" s="4" t="s">
        <v>319</v>
      </c>
      <c r="C38" s="4" t="s">
        <v>42</v>
      </c>
      <c r="D38" s="4" t="s">
        <v>321</v>
      </c>
      <c r="F38" t="str">
        <f t="shared" si="0"/>
        <v>&lt;tr&gt;&lt;td&gt;Source Object Name&lt;/td&gt;&lt;td class='slds-truncate'&gt;pushtopics__SourceObjectName__c&lt;/td&gt;&lt;td&gt;N&lt;/td&gt;&lt;td&gt;The Source Object's API name, where the source data will be retrieved from.&lt;/td&gt;&lt;/tr&gt;</v>
      </c>
      <c r="G38" t="str">
        <f t="shared" si="2"/>
        <v>&lt;tr&gt;&lt;td&gt;Source Object Name&lt;/td&gt;&lt;td class='slds-truncate'&gt;pushtopics__SourceObjectName__c&lt;/td&gt;&lt;td&gt;N&lt;/td&gt;&lt;td&gt;The Source Object's API name, where the source data will be retrieved from.&lt;/td&gt;&lt;/tr&gt;</v>
      </c>
    </row>
    <row r="39" spans="1:7" ht="17" thickBot="1" x14ac:dyDescent="0.25">
      <c r="A39" s="3" t="s">
        <v>595</v>
      </c>
      <c r="B39" s="4" t="s">
        <v>594</v>
      </c>
      <c r="C39" s="4" t="s">
        <v>42</v>
      </c>
      <c r="D39" s="4" t="s">
        <v>596</v>
      </c>
      <c r="F39" t="str">
        <f t="shared" si="0"/>
        <v>&lt;tr&gt;&lt;td&gt;Stop Execution When A Batch Fails?&lt;/td&gt;&lt;td class='slds-truncate'&gt;pushtopics__StopExecutionWhenABatchFails__c&lt;/td&gt;&lt;td&gt;N&lt;/td&gt;&lt;td&gt;Default false. If checked, execution will be stopped if there is a batch failed.&lt;/td&gt;&lt;/tr&gt;</v>
      </c>
      <c r="G39" t="str">
        <f t="shared" si="2"/>
        <v>&lt;tr&gt;&lt;td&gt;Stop Execution When A Batch Fails?&lt;/td&gt;&lt;td class='slds-truncate'&gt;pushtopics__StopExecutionWhenABatchFails__c&lt;/td&gt;&lt;td&gt;N&lt;/td&gt;&lt;td&gt;Default false. If checked, execution will be stopped if there is a batch failed.&lt;/td&gt;&lt;/tr&gt;</v>
      </c>
    </row>
    <row r="40" spans="1:7" ht="35" thickBot="1" x14ac:dyDescent="0.25">
      <c r="A40" s="3" t="s">
        <v>37</v>
      </c>
      <c r="B40" s="4" t="s">
        <v>322</v>
      </c>
      <c r="C40" s="4" t="s">
        <v>42</v>
      </c>
      <c r="D40" s="5" t="s">
        <v>388</v>
      </c>
      <c r="F40" t="str">
        <f t="shared" si="0"/>
        <v>&lt;tr&gt;&lt;td&gt;Success Message&lt;/td&gt;&lt;td class='slds-truncate'&gt;pushtopics__SuccessMessage__c&lt;/td&gt;&lt;td&gt;N&lt;/td&gt;&lt;td&gt;If defined, the message will be shown in the notification when the Execution succeeds. If undefined, a system default message will be displayed.&lt;/td&gt;&lt;/tr&gt;</v>
      </c>
      <c r="G40" t="str">
        <f>IF(LEFT(F40,1)="""",MID(F40, 1, LEN(F40) - 2),F40)</f>
        <v>&lt;tr&gt;&lt;td&gt;Success Message&lt;/td&gt;&lt;td class='slds-truncate'&gt;pushtopics__SuccessMessage__c&lt;/td&gt;&lt;td&gt;N&lt;/td&gt;&lt;td&gt;If defined, the message will be shown in the notification when the Execution succeeds. If undefined, a system default message will be displayed.&lt;/td&gt;&lt;/tr&gt;</v>
      </c>
    </row>
    <row r="41" spans="1:7" ht="17" thickBot="1" x14ac:dyDescent="0.25">
      <c r="A41" s="7" t="s">
        <v>40</v>
      </c>
      <c r="B41" s="48" t="s">
        <v>323</v>
      </c>
      <c r="C41" s="4" t="s">
        <v>42</v>
      </c>
      <c r="D41" s="4" t="s">
        <v>41</v>
      </c>
      <c r="F41" t="str">
        <f t="shared" si="0"/>
        <v>&lt;tr&gt;&lt;td&gt;Target Connection Name&lt;/td&gt;&lt;td class='slds-truncate'&gt;pushtopics__TargetConnectionName__c&lt;/td&gt;&lt;td&gt;N&lt;/td&gt;&lt;td&gt;A formula field that shows the name of the target connection&lt;/td&gt;&lt;/tr&gt;</v>
      </c>
      <c r="G41" t="str">
        <f>IF(LEFT(F41,1)="""",MID(F41, 1, LEN(F41) - 2),F41)</f>
        <v>&lt;tr&gt;&lt;td&gt;Target Connection Name&lt;/td&gt;&lt;td class='slds-truncate'&gt;pushtopics__TargetConnectionName__c&lt;/td&gt;&lt;td&gt;N&lt;/td&gt;&lt;td&gt;A formula field that shows the name of the target connection&lt;/td&gt;&lt;/tr&gt;</v>
      </c>
    </row>
    <row r="42" spans="1:7" ht="65" thickBot="1" x14ac:dyDescent="0.25">
      <c r="A42" s="3" t="s">
        <v>28</v>
      </c>
      <c r="B42" s="4" t="s">
        <v>324</v>
      </c>
      <c r="C42" s="4" t="s">
        <v>24</v>
      </c>
      <c r="D42" s="4" t="s">
        <v>492</v>
      </c>
      <c r="F42" t="str">
        <f t="shared" si="0"/>
        <v>&lt;tr&gt;&lt;td&gt;Target Key Field&lt;/td&gt;&lt;td class='slds-truncate'&gt;pushtopics__TargetKeyField__c&lt;/td&gt;&lt;td&gt;Y&lt;/td&gt;&lt;td&gt;The Target Key Field is the "Key" field's API name on the Target Object that is used to check the existence of the source data in the target, which will then inform which data requires an update, vs which requires an insert. It can be any type of Text type of field, but we recommend it is a unique field which is either an External Id field, or the Standard "Salesforce Id" field when the Source and Target share the same Salesforce Record Id. &lt;/td&gt;&lt;/tr&gt;</v>
      </c>
      <c r="G42" t="str">
        <f>IF(LEFT(F42,1)="""",MID(F42, 1, LEN(F42) - 2),F42)</f>
        <v>&lt;tr&gt;&lt;td&gt;Target Key Field&lt;/td&gt;&lt;td class='slds-truncate'&gt;pushtopics__TargetKeyField__c&lt;/td&gt;&lt;td&gt;Y&lt;/td&gt;&lt;td&gt;The Target Key Field is the "Key" field's API name on the Target Object that is used to check the existence of the source data in the target, which will then inform which data requires an update, vs which requires an insert. It can be any type of Text type of field, but we recommend it is a unique field which is either an External Id field, or the Standard "Salesforce Id" field when the Source and Target share the same Salesforce Record Id. &lt;/td&gt;&lt;/tr&gt;</v>
      </c>
    </row>
    <row r="43" spans="1:7" ht="17" thickBot="1" x14ac:dyDescent="0.25">
      <c r="A43" s="3" t="s">
        <v>27</v>
      </c>
      <c r="B43" s="4" t="s">
        <v>325</v>
      </c>
      <c r="C43" s="4" t="s">
        <v>24</v>
      </c>
      <c r="D43" s="4" t="s">
        <v>326</v>
      </c>
      <c r="F43" t="str">
        <f t="shared" si="0"/>
        <v>&lt;tr&gt;&lt;td&gt;Target Object Name&lt;/td&gt;&lt;td class='slds-truncate'&gt;pushtopics__TargetObjectName__c&lt;/td&gt;&lt;td&gt;Y&lt;/td&gt;&lt;td&gt;The Object's API name in the Target where the data will be synced to.&lt;/td&gt;&lt;/tr&gt;</v>
      </c>
      <c r="G43" t="str">
        <f t="shared" si="2"/>
        <v>&lt;tr&gt;&lt;td&gt;Target Object Name&lt;/td&gt;&lt;td class='slds-truncate'&gt;pushtopics__TargetObjectName__c&lt;/td&gt;&lt;td&gt;Y&lt;/td&gt;&lt;td&gt;The Object's API name in the Target where the data will be synced to.&lt;/td&gt;&lt;/tr&gt;</v>
      </c>
    </row>
    <row r="44" spans="1:7" ht="17" thickBot="1" x14ac:dyDescent="0.25">
      <c r="A44" s="3" t="s">
        <v>33</v>
      </c>
      <c r="B44" s="4" t="s">
        <v>327</v>
      </c>
      <c r="C44" s="4" t="s">
        <v>42</v>
      </c>
      <c r="D44" s="4" t="s">
        <v>34</v>
      </c>
      <c r="F44" t="str">
        <f t="shared" si="0"/>
        <v>&lt;tr&gt;&lt;td&gt;Use Default Assignment Rule?&lt;/td&gt;&lt;td class='slds-truncate'&gt;pushtopics__UseDefaultAssignmentRule__c&lt;/td&gt;&lt;td&gt;N&lt;/td&gt;&lt;td&gt;Default "false". If checked, the default assignment rule in the Target will be used.&lt;/td&gt;&lt;/tr&gt;</v>
      </c>
      <c r="G44" t="str">
        <f t="shared" si="2"/>
        <v>&lt;tr&gt;&lt;td&gt;Use Default Assignment Rule?&lt;/td&gt;&lt;td class='slds-truncate'&gt;pushtopics__UseDefaultAssignmentRule__c&lt;/td&gt;&lt;td&gt;N&lt;/td&gt;&lt;td&gt;Default "false". If checked, the default assignment rule in the Target will be used.&lt;/td&gt;&lt;/tr&gt;</v>
      </c>
    </row>
    <row r="46" spans="1:7" x14ac:dyDescent="0.2">
      <c r="F46" t="str">
        <f>"&lt;/tbody&gt;&lt;/table&gt;&lt;/div&gt;&lt;div class='v-space'&gt;&lt;/div&gt;"</f>
        <v>&lt;/tbody&gt;&lt;/table&gt;&lt;/div&gt;&lt;div class='v-space'&gt;&lt;/div&gt;</v>
      </c>
    </row>
    <row r="48" spans="1:7" x14ac:dyDescent="0.2">
      <c r="A48" t="s">
        <v>254</v>
      </c>
    </row>
    <row r="49" spans="1:2" ht="153" x14ac:dyDescent="0.2">
      <c r="A49" s="10" t="s">
        <v>588</v>
      </c>
      <c r="B49" s="10"/>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EF6E47-9443-3840-BF51-A6BFB8494520}">
  <dimension ref="A1:F52"/>
  <sheetViews>
    <sheetView topLeftCell="A9" workbookViewId="0">
      <selection activeCell="E37" sqref="E37"/>
    </sheetView>
  </sheetViews>
  <sheetFormatPr baseColWidth="10" defaultRowHeight="16" x14ac:dyDescent="0.2"/>
  <cols>
    <col min="1" max="2" width="46.83203125" customWidth="1"/>
    <col min="3" max="3" width="75.33203125" customWidth="1"/>
    <col min="5" max="5" width="24.33203125" customWidth="1"/>
  </cols>
  <sheetData>
    <row r="1" spans="1:5" x14ac:dyDescent="0.2">
      <c r="E1" t="str">
        <f>"&lt;div class='back-to-top-box'&gt;&lt;a href='#title'&gt;&amp;#8679; Back to Top&lt;/a&gt;&lt;/div&gt;"</f>
        <v>&lt;div class='back-to-top-box'&gt;&lt;a href='#title'&gt;&amp;#8679; Back to Top&lt;/a&gt;&lt;/div&gt;</v>
      </c>
    </row>
    <row r="2" spans="1:5" x14ac:dyDescent="0.2">
      <c r="A2" t="s">
        <v>355</v>
      </c>
      <c r="E2" t="str">
        <f>"&lt;h1 id='title'&gt;" &amp; A2 &amp; "&lt;/h1&gt;"</f>
        <v>&lt;h1 id='title'&gt;Execution&lt;/h1&gt;</v>
      </c>
    </row>
    <row r="4" spans="1:5" ht="51" x14ac:dyDescent="0.2">
      <c r="A4" s="10" t="s">
        <v>647</v>
      </c>
      <c r="B4" s="10"/>
      <c r="C4" s="10"/>
      <c r="E4" t="str">
        <f>"&lt;p&gt;"&amp;A4&amp;"&lt;/p&gt;"</f>
        <v>&lt;p&gt;An Execution(pushtopics__Execution__c) carries over the settings from the Executable at the time when it was executed and tracks the status of the execution.&lt;/p&gt;</v>
      </c>
    </row>
    <row r="5" spans="1:5" ht="102" x14ac:dyDescent="0.2">
      <c r="A5" s="10" t="s">
        <v>380</v>
      </c>
      <c r="B5" s="10"/>
      <c r="C5" s="10"/>
      <c r="E5" t="str">
        <f>"&lt;div class='slds-box note-box_outer'&gt;&lt;div class='note-box'&gt;&lt;p class='title'&gt;Note:&lt;/p&gt;&lt;p&gt;" &amp; A5 &amp; "&lt;/p&gt;&lt;/div&gt;&lt;/div&gt;"</f>
        <v>&lt;div class='slds-box note-box_outer'&gt;&lt;div class='note-box'&gt;&lt;p class='title'&gt;Note:&lt;/p&gt;&lt;p&gt;Most of the fields on the page layout are read-only, however, a super user with “Modify All Data” access will be able to edit the fields anyway. Do NOT manually update the Exectuion record except for the "Stopped" field when there is a need to stop an uncompleted execution.&lt;/p&gt;&lt;/div&gt;&lt;/div&gt;</v>
      </c>
    </row>
    <row r="6" spans="1:5" x14ac:dyDescent="0.2">
      <c r="A6" s="10"/>
      <c r="B6" s="10"/>
      <c r="C6" s="10"/>
    </row>
    <row r="7" spans="1:5" ht="17" thickBot="1" x14ac:dyDescent="0.25">
      <c r="A7" s="61" t="s">
        <v>673</v>
      </c>
      <c r="B7" s="61"/>
      <c r="C7" s="61"/>
      <c r="E7" t="str">
        <f>"&lt;div class='v-space'&gt;&lt;/div&gt;&lt;div&gt;&lt;h2&gt;" &amp; A7 &amp; "&lt;/h2&gt;"</f>
        <v>&lt;div class='v-space'&gt;&lt;/div&gt;&lt;div&gt;&lt;h2&gt;Summary&lt;/h2&gt;</v>
      </c>
    </row>
    <row r="8" spans="1:5" ht="17" thickBot="1" x14ac:dyDescent="0.25">
      <c r="A8" s="45" t="s">
        <v>21</v>
      </c>
      <c r="B8" s="51" t="s">
        <v>282</v>
      </c>
      <c r="C8" s="46" t="s">
        <v>23</v>
      </c>
      <c r="E8" t="str">
        <f>"&lt;table&gt;&lt;thead&gt;&lt;th class='table-column-name'&gt;"&amp;A8&amp;"&lt;/th&gt;&lt;th class='table-column-wide'&gt;"&amp;B8&amp;"&lt;/th&gt;&lt;th&gt;" &amp; C8 &amp; "&lt;/th&gt;&lt;/thead&gt;&lt;tbody&gt;"</f>
        <v>&lt;table&gt;&lt;thead&gt;&lt;th class='table-column-name'&gt;Name&lt;/th&gt;&lt;th class='table-column-wide'&gt;Developer Name&lt;/th&gt;&lt;th&gt;Description&lt;/th&gt;&lt;/thead&gt;&lt;tbody&gt;</v>
      </c>
    </row>
    <row r="9" spans="1:5" ht="17" thickBot="1" x14ac:dyDescent="0.25">
      <c r="A9" s="1" t="s">
        <v>46</v>
      </c>
      <c r="B9" s="2" t="s">
        <v>364</v>
      </c>
      <c r="C9" s="2" t="s">
        <v>651</v>
      </c>
      <c r="E9" t="str">
        <f t="shared" ref="E9:E19" si="0">"&lt;tr&gt;&lt;td&gt;" &amp;A9 &amp; "&lt;/td&gt;&lt;td class='slds-truncate'&gt;" &amp;B9 &amp; "&lt;/td&gt;&lt;td&gt;" &amp; C9 &amp; "&lt;/td&gt;&lt;/tr&gt;"</f>
        <v>&lt;tr&gt;&lt;td&gt;Start Time&lt;/td&gt;&lt;td class='slds-truncate'&gt;pushtopics__StartTime__c&lt;/td&gt;&lt;td&gt;The time when the Execution starts&lt;/td&gt;&lt;/tr&gt;</v>
      </c>
    </row>
    <row r="10" spans="1:5" ht="17" thickBot="1" x14ac:dyDescent="0.25">
      <c r="A10" s="3" t="s">
        <v>47</v>
      </c>
      <c r="B10" s="4" t="s">
        <v>363</v>
      </c>
      <c r="C10" s="4" t="s">
        <v>652</v>
      </c>
      <c r="E10" t="str">
        <f t="shared" si="0"/>
        <v>&lt;tr&gt;&lt;td&gt;End Time&lt;/td&gt;&lt;td class='slds-truncate'&gt;pushtopics__EndTime__c&lt;/td&gt;&lt;td&gt;The time when the Execution ends&lt;/td&gt;&lt;/tr&gt;</v>
      </c>
    </row>
    <row r="11" spans="1:5" ht="17" thickBot="1" x14ac:dyDescent="0.25">
      <c r="A11" s="3" t="s">
        <v>48</v>
      </c>
      <c r="B11" s="4" t="s">
        <v>365</v>
      </c>
      <c r="C11" s="4" t="s">
        <v>49</v>
      </c>
      <c r="E11" t="str">
        <f t="shared" si="0"/>
        <v>&lt;tr&gt;&lt;td&gt;Completed?&lt;/td&gt;&lt;td class='slds-truncate'&gt;pushtopics__Completed__c&lt;/td&gt;&lt;td&gt;Indicates whether the Execution was completed or not.&lt;/td&gt;&lt;/tr&gt;</v>
      </c>
    </row>
    <row r="12" spans="1:5" ht="17" thickBot="1" x14ac:dyDescent="0.25">
      <c r="A12" s="3" t="s">
        <v>50</v>
      </c>
      <c r="B12" s="4" t="s">
        <v>366</v>
      </c>
      <c r="C12" s="4" t="s">
        <v>51</v>
      </c>
      <c r="E12" t="str">
        <f t="shared" si="0"/>
        <v>&lt;tr&gt;&lt;td&gt;Stopped?&lt;/td&gt;&lt;td class='slds-truncate'&gt;pushtopics__Stopped__c&lt;/td&gt;&lt;td&gt;Indicates whether the Execution was stopped or not.&lt;/td&gt;&lt;/tr&gt;</v>
      </c>
    </row>
    <row r="13" spans="1:5" ht="17" thickBot="1" x14ac:dyDescent="0.25">
      <c r="A13" s="3" t="s">
        <v>52</v>
      </c>
      <c r="B13" s="4" t="s">
        <v>367</v>
      </c>
      <c r="C13" s="4" t="s">
        <v>53</v>
      </c>
      <c r="E13" t="str">
        <f t="shared" si="0"/>
        <v>&lt;tr&gt;&lt;td&gt;Succeeded?&lt;/td&gt;&lt;td class='slds-truncate'&gt;pushtopics__Succeeded__c&lt;/td&gt;&lt;td&gt;Indicates whether the Execution was successful or not.&lt;/td&gt;&lt;/tr&gt;</v>
      </c>
    </row>
    <row r="14" spans="1:5" ht="17" thickBot="1" x14ac:dyDescent="0.25">
      <c r="A14" s="3" t="s">
        <v>54</v>
      </c>
      <c r="B14" s="4" t="s">
        <v>368</v>
      </c>
      <c r="C14" s="4" t="s">
        <v>55</v>
      </c>
      <c r="E14" t="str">
        <f t="shared" si="0"/>
        <v>&lt;tr&gt;&lt;td&gt;Total Retrieved&lt;/td&gt;&lt;td class='slds-truncate'&gt;pushtopics__TotalRetrieved__c&lt;/td&gt;&lt;td&gt;The total records count retrieved from the source that are passed to the execution. &lt;/td&gt;&lt;/tr&gt;</v>
      </c>
    </row>
    <row r="15" spans="1:5" ht="49" thickBot="1" x14ac:dyDescent="0.25">
      <c r="A15" s="3" t="s">
        <v>369</v>
      </c>
      <c r="B15" s="4" t="s">
        <v>370</v>
      </c>
      <c r="C15" s="4" t="s">
        <v>421</v>
      </c>
      <c r="E15" t="str">
        <f t="shared" si="0"/>
        <v>&lt;tr&gt;&lt;td&gt;Total Retrived Data in Action&lt;/td&gt;&lt;td class='slds-truncate'&gt;pushtopics__TotalRetrievedDataInAction__c&lt;/td&gt;&lt;td&gt;The total count of retrieved records participated in the action. For example, if there were 2000 records retrieved, 500 of them were new, and the Action was "Insert" only, this value would be 500.&lt;/td&gt;&lt;/tr&gt;</v>
      </c>
    </row>
    <row r="16" spans="1:5" ht="49" thickBot="1" x14ac:dyDescent="0.25">
      <c r="A16" s="1" t="s">
        <v>56</v>
      </c>
      <c r="B16" s="2" t="s">
        <v>371</v>
      </c>
      <c r="C16" s="2" t="s">
        <v>419</v>
      </c>
      <c r="E16" t="str">
        <f t="shared" si="0"/>
        <v>&lt;tr&gt;&lt;td&gt;Total Actioned&lt;/td&gt;&lt;td class='slds-truncate'&gt;pushtopics__TotalActioned__c&lt;/td&gt;&lt;td&gt;The total count of records actioned against the target. For example, if there were 1000 inert and 500 update records retrieved from the source, and each update record had 2 matches in the target, this value would be 1000 + 500*2 = 2000, instead of 1500.&lt;/td&gt;&lt;/tr&gt;</v>
      </c>
    </row>
    <row r="17" spans="1:6" ht="17" thickBot="1" x14ac:dyDescent="0.25">
      <c r="A17" s="3" t="s">
        <v>57</v>
      </c>
      <c r="B17" s="4" t="s">
        <v>367</v>
      </c>
      <c r="C17" s="4" t="s">
        <v>422</v>
      </c>
      <c r="E17" t="str">
        <f t="shared" si="0"/>
        <v>&lt;tr&gt;&lt;td&gt;Total Succeeded&lt;/td&gt;&lt;td class='slds-truncate'&gt;pushtopics__Succeeded__c&lt;/td&gt;&lt;td&gt;The total count of records that were succeeded in the action against the target.&lt;/td&gt;&lt;/tr&gt;</v>
      </c>
    </row>
    <row r="18" spans="1:6" ht="17" thickBot="1" x14ac:dyDescent="0.25">
      <c r="A18" s="3" t="s">
        <v>58</v>
      </c>
      <c r="B18" s="4" t="s">
        <v>372</v>
      </c>
      <c r="C18" s="4" t="s">
        <v>420</v>
      </c>
      <c r="E18" t="str">
        <f t="shared" si="0"/>
        <v>&lt;tr&gt;&lt;td&gt;Total Failed&lt;/td&gt;&lt;td class='slds-truncate'&gt;pushtopics__TotalFailed__c&lt;/td&gt;&lt;td&gt;The total count of records that were failed in the action against the target.&lt;/td&gt;&lt;/tr&gt;</v>
      </c>
    </row>
    <row r="19" spans="1:6" ht="49" thickBot="1" x14ac:dyDescent="0.25">
      <c r="A19" s="3" t="s">
        <v>65</v>
      </c>
      <c r="B19" s="4" t="s">
        <v>373</v>
      </c>
      <c r="C19" s="4" t="s">
        <v>381</v>
      </c>
      <c r="E19" t="str">
        <f t="shared" si="0"/>
        <v>&lt;tr&gt;&lt;td&gt;Exceptions&lt;/td&gt;&lt;td class='slds-truncate'&gt;pushtopics__Exceptions__c&lt;/td&gt;&lt;td&gt;The execeptions occurred at the Execution level. Note: In the batch mode, if there are unexpected exceptions which failed the batches without being able to create Batch Execution records, the exceptional message will be logged in this field.&lt;/td&gt;&lt;/tr&gt;</v>
      </c>
    </row>
    <row r="20" spans="1:6" x14ac:dyDescent="0.2">
      <c r="E20" t="str">
        <f>"&lt;/tbody&gt;&lt;/table&gt;&lt;/div&gt;"</f>
        <v>&lt;/tbody&gt;&lt;/table&gt;&lt;/div&gt;</v>
      </c>
    </row>
    <row r="21" spans="1:6" ht="17" thickBot="1" x14ac:dyDescent="0.25"/>
    <row r="22" spans="1:6" ht="17" thickBot="1" x14ac:dyDescent="0.25">
      <c r="A22" s="62" t="s">
        <v>672</v>
      </c>
      <c r="B22" s="63"/>
      <c r="C22" s="64"/>
      <c r="E22" t="str">
        <f>"&lt;div class='v-space'&gt;&lt;/div&gt;&lt;div&gt;&lt;h2&gt;" &amp; A22 &amp; "&lt;/h2&gt;"</f>
        <v>&lt;div class='v-space'&gt;&lt;/div&gt;&lt;div&gt;&lt;h2&gt;Information &amp; Settings&lt;/h2&gt;</v>
      </c>
    </row>
    <row r="23" spans="1:6" ht="17" thickBot="1" x14ac:dyDescent="0.25">
      <c r="A23" s="45" t="s">
        <v>21</v>
      </c>
      <c r="B23" s="51" t="s">
        <v>282</v>
      </c>
      <c r="C23" s="46" t="s">
        <v>23</v>
      </c>
      <c r="E23" t="str">
        <f>"&lt;table&gt;&lt;thead&gt;&lt;th class='table-column-name'&gt;"&amp;A23&amp;"&lt;/th&gt;&lt;th class='table-column-wide'&gt;"&amp;B23&amp;"&lt;/th&gt;&lt;th&gt;" &amp; C23 &amp; "&lt;/th&gt;&lt;/thead&gt;&lt;tbody&gt;"</f>
        <v>&lt;table&gt;&lt;thead&gt;&lt;th class='table-column-name'&gt;Name&lt;/th&gt;&lt;th class='table-column-wide'&gt;Developer Name&lt;/th&gt;&lt;th&gt;Description&lt;/th&gt;&lt;/thead&gt;&lt;tbody&gt;</v>
      </c>
    </row>
    <row r="24" spans="1:6" ht="33" thickBot="1" x14ac:dyDescent="0.25">
      <c r="A24" s="3" t="s">
        <v>358</v>
      </c>
      <c r="B24" s="4" t="s">
        <v>21</v>
      </c>
      <c r="C24" s="4" t="s">
        <v>653</v>
      </c>
      <c r="E24" t="str">
        <f>"&lt;tr&gt;&lt;td style='width:25%'&gt;" &amp;A24 &amp; "&lt;/td&gt;&lt;td style='width:25%' class='slds-truncate'&gt;" &amp;B24 &amp; "&lt;/td&gt;&lt;td&gt;" &amp; C24 &amp; "&lt;/td&gt;&lt;/tr&gt;"</f>
        <v>&lt;tr&gt;&lt;td style='width:25%'&gt;Execution Name&lt;/td&gt;&lt;td style='width:25%' class='slds-truncate'&gt;Name&lt;/td&gt;&lt;td&gt;Auto-generated, using a concatenation of the Name of the Executable and the timestamp when the Execution was created (in the current user’s time zone).&lt;/td&gt;&lt;/tr&gt;</v>
      </c>
      <c r="F24" t="str">
        <f t="shared" ref="F24:F43" si="1">E24</f>
        <v>&lt;tr&gt;&lt;td style='width:25%'&gt;Execution Name&lt;/td&gt;&lt;td style='width:25%' class='slds-truncate'&gt;Name&lt;/td&gt;&lt;td&gt;Auto-generated, using a concatenation of the Name of the Executable and the timestamp when the Execution was created (in the current user’s time zone).&lt;/td&gt;&lt;/tr&gt;</v>
      </c>
    </row>
    <row r="25" spans="1:6" ht="18" thickBot="1" x14ac:dyDescent="0.25">
      <c r="A25" s="3" t="s">
        <v>580</v>
      </c>
      <c r="B25" s="50" t="s">
        <v>603</v>
      </c>
      <c r="C25" s="4" t="s">
        <v>646</v>
      </c>
      <c r="E25" t="str">
        <f>"&lt;tr&gt;&lt;td&gt;" &amp;A25 &amp; "&lt;/td&gt;&lt;td class='slds-truncate'&gt;" &amp;B25 &amp; "&lt;/td&gt;&lt;td&gt;" &amp; C25 &amp; "&lt;/td&gt;&lt;/tr&gt;"</f>
        <v>&lt;tr&gt;&lt;td&gt;Executable&lt;/td&gt;&lt;td class='slds-truncate'&gt;pushtopics__Executable__c&lt;/td&gt;&lt;td&gt;Master-detail relationship field with the Executable object.&lt;/td&gt;&lt;/tr&gt;</v>
      </c>
      <c r="F25" t="str">
        <f t="shared" si="1"/>
        <v>&lt;tr&gt;&lt;td&gt;Executable&lt;/td&gt;&lt;td class='slds-truncate'&gt;pushtopics__Executable__c&lt;/td&gt;&lt;td&gt;Master-detail relationship field with the Executable object.&lt;/td&gt;&lt;/tr&gt;</v>
      </c>
    </row>
    <row r="26" spans="1:6" ht="17" thickBot="1" x14ac:dyDescent="0.25">
      <c r="A26" s="3" t="s">
        <v>25</v>
      </c>
      <c r="B26" s="4" t="s">
        <v>294</v>
      </c>
      <c r="C26" s="4" t="s">
        <v>43</v>
      </c>
      <c r="E26" t="str">
        <f t="shared" ref="E26:E42" si="2">"&lt;tr&gt;&lt;td&gt;" &amp;A26 &amp; "&lt;/td&gt;&lt;td class='slds-truncate'&gt;" &amp;B26 &amp; "&lt;/td&gt;&lt;td&gt;" &amp; C26 &amp; "&lt;/td&gt;&lt;/tr&gt;"</f>
        <v>&lt;tr&gt;&lt;td&gt;Action&lt;/td&gt;&lt;td class='slds-truncate'&gt;pushtopics__Action__c&lt;/td&gt;&lt;td&gt;The Action taken in the execution.&lt;/td&gt;&lt;/tr&gt;</v>
      </c>
      <c r="F26" t="str">
        <f t="shared" si="1"/>
        <v>&lt;tr&gt;&lt;td&gt;Action&lt;/td&gt;&lt;td class='slds-truncate'&gt;pushtopics__Action__c&lt;/td&gt;&lt;td&gt;The Action taken in the execution.&lt;/td&gt;&lt;/tr&gt;</v>
      </c>
    </row>
    <row r="27" spans="1:6" ht="17" thickBot="1" x14ac:dyDescent="0.25">
      <c r="A27" s="3" t="s">
        <v>8</v>
      </c>
      <c r="B27" s="4" t="s">
        <v>359</v>
      </c>
      <c r="C27" s="4" t="s">
        <v>44</v>
      </c>
      <c r="E27" t="str">
        <f t="shared" si="2"/>
        <v>&lt;tr&gt;&lt;td&gt;Job Execution&lt;/td&gt;&lt;td class='slds-truncate'&gt;pushtopics__JobExecution__c&lt;/td&gt;&lt;td&gt;A lookup field references to the Job Execution if it was kicked off from a Job.&lt;/td&gt;&lt;/tr&gt;</v>
      </c>
      <c r="F27" t="str">
        <f t="shared" si="1"/>
        <v>&lt;tr&gt;&lt;td&gt;Job Execution&lt;/td&gt;&lt;td class='slds-truncate'&gt;pushtopics__JobExecution__c&lt;/td&gt;&lt;td&gt;A lookup field references to the Job Execution if it was kicked off from a Job.&lt;/td&gt;&lt;/tr&gt;</v>
      </c>
    </row>
    <row r="28" spans="1:6" ht="17" thickBot="1" x14ac:dyDescent="0.25">
      <c r="A28" s="3" t="s">
        <v>312</v>
      </c>
      <c r="B28" s="4" t="s">
        <v>311</v>
      </c>
      <c r="C28" s="4" t="s">
        <v>648</v>
      </c>
      <c r="E28" t="str">
        <f t="shared" si="2"/>
        <v>&lt;tr&gt;&lt;td&gt;Retrieve Parameters&lt;/td&gt;&lt;td class='slds-truncate'&gt;pushtopics__RetrieveParameters__c&lt;/td&gt;&lt;td&gt;Copied from the Executable  at the time it was executed.&lt;/td&gt;&lt;/tr&gt;</v>
      </c>
      <c r="F28" t="str">
        <f t="shared" si="1"/>
        <v>&lt;tr&gt;&lt;td&gt;Retrieve Parameters&lt;/td&gt;&lt;td class='slds-truncate'&gt;pushtopics__RetrieveParameters__c&lt;/td&gt;&lt;td&gt;Copied from the Executable  at the time it was executed.&lt;/td&gt;&lt;/tr&gt;</v>
      </c>
    </row>
    <row r="29" spans="1:6" ht="33" thickBot="1" x14ac:dyDescent="0.25">
      <c r="A29" s="3" t="s">
        <v>360</v>
      </c>
      <c r="B29" s="4" t="s">
        <v>361</v>
      </c>
      <c r="C29" s="4" t="s">
        <v>650</v>
      </c>
      <c r="E29" t="str">
        <f t="shared" si="2"/>
        <v>&lt;tr&gt;&lt;td&gt;Original Execution&lt;/td&gt;&lt;td class='slds-truncate'&gt;pushtopics__OriginalExecution__c&lt;/td&gt;&lt;td&gt;A lookup field references to the original Execution if it was re-executed either from the original Execution itself or a Batch Execution associated with the original Execution.&lt;/td&gt;&lt;/tr&gt;</v>
      </c>
      <c r="F29" t="str">
        <f t="shared" si="1"/>
        <v>&lt;tr&gt;&lt;td&gt;Original Execution&lt;/td&gt;&lt;td class='slds-truncate'&gt;pushtopics__OriginalExecution__c&lt;/td&gt;&lt;td&gt;A lookup field references to the original Execution if it was re-executed either from the original Execution itself or a Batch Execution associated with the original Execution.&lt;/td&gt;&lt;/tr&gt;</v>
      </c>
    </row>
    <row r="30" spans="1:6" ht="17" thickBot="1" x14ac:dyDescent="0.25">
      <c r="A30" s="3" t="s">
        <v>29</v>
      </c>
      <c r="B30" s="4" t="s">
        <v>306</v>
      </c>
      <c r="C30" s="4" t="s">
        <v>649</v>
      </c>
      <c r="E30" t="str">
        <f t="shared" si="2"/>
        <v>&lt;tr&gt;&lt;td&gt;Retrieve Limit&lt;/td&gt;&lt;td class='slds-truncate'&gt;pushtopics__RetrieveLimit__c&lt;/td&gt;&lt;td&gt;Copied from the Executable at the time it was executed.&lt;/td&gt;&lt;/tr&gt;</v>
      </c>
      <c r="F30" t="str">
        <f t="shared" si="1"/>
        <v>&lt;tr&gt;&lt;td&gt;Retrieve Limit&lt;/td&gt;&lt;td class='slds-truncate'&gt;pushtopics__RetrieveLimit__c&lt;/td&gt;&lt;td&gt;Copied from the Executable at the time it was executed.&lt;/td&gt;&lt;/tr&gt;</v>
      </c>
    </row>
    <row r="31" spans="1:6" ht="17" thickBot="1" x14ac:dyDescent="0.25">
      <c r="A31" s="3" t="s">
        <v>30</v>
      </c>
      <c r="B31" s="4" t="s">
        <v>297</v>
      </c>
      <c r="C31" s="4" t="s">
        <v>649</v>
      </c>
      <c r="E31" t="str">
        <f t="shared" si="2"/>
        <v>&lt;tr&gt;&lt;td&gt;Batchable?&lt;/td&gt;&lt;td class='slds-truncate'&gt;pushtopics__Batchable__c&lt;/td&gt;&lt;td&gt;Copied from the Executable at the time it was executed.&lt;/td&gt;&lt;/tr&gt;</v>
      </c>
      <c r="F31" t="str">
        <f t="shared" si="1"/>
        <v>&lt;tr&gt;&lt;td&gt;Batchable?&lt;/td&gt;&lt;td class='slds-truncate'&gt;pushtopics__Batchable__c&lt;/td&gt;&lt;td&gt;Copied from the Executable at the time it was executed.&lt;/td&gt;&lt;/tr&gt;</v>
      </c>
    </row>
    <row r="32" spans="1:6" ht="17" thickBot="1" x14ac:dyDescent="0.25">
      <c r="A32" s="3" t="s">
        <v>362</v>
      </c>
      <c r="B32" s="4" t="s">
        <v>313</v>
      </c>
      <c r="C32" s="4" t="s">
        <v>649</v>
      </c>
      <c r="E32" t="str">
        <f t="shared" si="2"/>
        <v>&lt;tr&gt;&lt;td&gt;Retrieve Size (Integration Only)&lt;/td&gt;&lt;td class='slds-truncate'&gt;pushtopics__RetrieveSize__c&lt;/td&gt;&lt;td&gt;Copied from the Executable at the time it was executed.&lt;/td&gt;&lt;/tr&gt;</v>
      </c>
      <c r="F32" t="str">
        <f t="shared" si="1"/>
        <v>&lt;tr&gt;&lt;td&gt;Retrieve Size (Integration Only)&lt;/td&gt;&lt;td class='slds-truncate'&gt;pushtopics__RetrieveSize__c&lt;/td&gt;&lt;td&gt;Copied from the Executable at the time it was executed.&lt;/td&gt;&lt;/tr&gt;</v>
      </c>
    </row>
    <row r="33" spans="1:6" ht="17" thickBot="1" x14ac:dyDescent="0.25">
      <c r="A33" s="3" t="s">
        <v>292</v>
      </c>
      <c r="B33" s="4" t="s">
        <v>295</v>
      </c>
      <c r="C33" s="4" t="s">
        <v>649</v>
      </c>
      <c r="E33" t="str">
        <f t="shared" si="2"/>
        <v>&lt;tr&gt;&lt;td&gt;Batch Size&lt;/td&gt;&lt;td class='slds-truncate'&gt;pushtopics__BatchSize__c&lt;/td&gt;&lt;td&gt;Copied from the Executable at the time it was executed.&lt;/td&gt;&lt;/tr&gt;</v>
      </c>
      <c r="F33" t="str">
        <f t="shared" si="1"/>
        <v>&lt;tr&gt;&lt;td&gt;Batch Size&lt;/td&gt;&lt;td class='slds-truncate'&gt;pushtopics__BatchSize__c&lt;/td&gt;&lt;td&gt;Copied from the Executable at the time it was executed.&lt;/td&gt;&lt;/tr&gt;</v>
      </c>
    </row>
    <row r="34" spans="1:6" ht="17" thickBot="1" x14ac:dyDescent="0.25">
      <c r="A34" s="3" t="s">
        <v>31</v>
      </c>
      <c r="B34" s="4" t="s">
        <v>296</v>
      </c>
      <c r="C34" s="4" t="s">
        <v>649</v>
      </c>
      <c r="E34" t="str">
        <f t="shared" si="2"/>
        <v>&lt;tr&gt;&lt;td&gt;All or Nothing?&lt;/td&gt;&lt;td class='slds-truncate'&gt;pushtopics__AllOrNothing__c&lt;/td&gt;&lt;td&gt;Copied from the Executable at the time it was executed.&lt;/td&gt;&lt;/tr&gt;</v>
      </c>
      <c r="F34" t="str">
        <f t="shared" si="1"/>
        <v>&lt;tr&gt;&lt;td&gt;All or Nothing?&lt;/td&gt;&lt;td class='slds-truncate'&gt;pushtopics__AllOrNothing__c&lt;/td&gt;&lt;td&gt;Copied from the Executable at the time it was executed.&lt;/td&gt;&lt;/tr&gt;</v>
      </c>
    </row>
    <row r="35" spans="1:6" ht="17" thickBot="1" x14ac:dyDescent="0.25">
      <c r="A35" s="3" t="s">
        <v>32</v>
      </c>
      <c r="B35" s="4" t="s">
        <v>303</v>
      </c>
      <c r="C35" s="4" t="s">
        <v>649</v>
      </c>
      <c r="E35" t="str">
        <f t="shared" si="2"/>
        <v>&lt;tr&gt;&lt;td&gt;Include Failed Data in Results?&lt;/td&gt;&lt;td class='slds-truncate'&gt;pushtopics__IncludeFailedDataInResults__c&lt;/td&gt;&lt;td&gt;Copied from the Executable at the time it was executed.&lt;/td&gt;&lt;/tr&gt;</v>
      </c>
      <c r="F35" t="str">
        <f t="shared" si="1"/>
        <v>&lt;tr&gt;&lt;td&gt;Include Failed Data in Results?&lt;/td&gt;&lt;td class='slds-truncate'&gt;pushtopics__IncludeFailedDataInResults__c&lt;/td&gt;&lt;td&gt;Copied from the Executable at the time it was executed.&lt;/td&gt;&lt;/tr&gt;</v>
      </c>
    </row>
    <row r="36" spans="1:6" ht="17" thickBot="1" x14ac:dyDescent="0.25">
      <c r="A36" s="3" t="s">
        <v>589</v>
      </c>
      <c r="B36" s="4" t="s">
        <v>590</v>
      </c>
      <c r="C36" s="4" t="s">
        <v>649</v>
      </c>
      <c r="E36" t="str">
        <f t="shared" si="2"/>
        <v>&lt;tr&gt;&lt;td&gt;Skip Null Values?&lt;/td&gt;&lt;td class='slds-truncate'&gt;pushtopics__SkipNullValues__c&lt;/td&gt;&lt;td&gt;Copied from the Executable at the time it was executed.&lt;/td&gt;&lt;/tr&gt;</v>
      </c>
      <c r="F36" t="str">
        <f t="shared" si="1"/>
        <v>&lt;tr&gt;&lt;td&gt;Skip Null Values?&lt;/td&gt;&lt;td class='slds-truncate'&gt;pushtopics__SkipNullValues__c&lt;/td&gt;&lt;td&gt;Copied from the Executable at the time it was executed.&lt;/td&gt;&lt;/tr&gt;</v>
      </c>
    </row>
    <row r="37" spans="1:6" ht="17" thickBot="1" x14ac:dyDescent="0.25">
      <c r="A37" s="3" t="s">
        <v>592</v>
      </c>
      <c r="B37" s="4" t="s">
        <v>591</v>
      </c>
      <c r="C37" s="4" t="s">
        <v>649</v>
      </c>
      <c r="D37" s="4"/>
      <c r="E37" t="str">
        <f t="shared" si="2"/>
        <v>&lt;tr&gt;&lt;td&gt;Skip Record Update If No Changes?&lt;/td&gt;&lt;td class='slds-truncate'&gt;pushtopics__SkipRecordUpdateIfNoChanges__c&lt;/td&gt;&lt;td&gt;Copied from the Executable at the time it was executed.&lt;/td&gt;&lt;/tr&gt;</v>
      </c>
    </row>
    <row r="38" spans="1:6" ht="17" thickBot="1" x14ac:dyDescent="0.25">
      <c r="A38" s="3" t="s">
        <v>595</v>
      </c>
      <c r="B38" s="4" t="s">
        <v>594</v>
      </c>
      <c r="C38" s="4" t="s">
        <v>649</v>
      </c>
      <c r="D38" s="59"/>
      <c r="E38" t="str">
        <f t="shared" si="2"/>
        <v>&lt;tr&gt;&lt;td&gt;Stop Execution When A Batch Fails?&lt;/td&gt;&lt;td class='slds-truncate'&gt;pushtopics__StopExecutionWhenABatchFails__c&lt;/td&gt;&lt;td&gt;Copied from the Executable at the time it was executed.&lt;/td&gt;&lt;/tr&gt;</v>
      </c>
    </row>
    <row r="39" spans="1:6" ht="17" thickBot="1" x14ac:dyDescent="0.25">
      <c r="A39" s="3" t="s">
        <v>33</v>
      </c>
      <c r="B39" s="4" t="s">
        <v>327</v>
      </c>
      <c r="C39" s="4" t="s">
        <v>649</v>
      </c>
      <c r="E39" t="str">
        <f t="shared" si="2"/>
        <v>&lt;tr&gt;&lt;td&gt;Use Default Assignment Rule?&lt;/td&gt;&lt;td class='slds-truncate'&gt;pushtopics__UseDefaultAssignmentRule__c&lt;/td&gt;&lt;td&gt;Copied from the Executable at the time it was executed.&lt;/td&gt;&lt;/tr&gt;</v>
      </c>
      <c r="F39" t="str">
        <f t="shared" si="1"/>
        <v>&lt;tr&gt;&lt;td&gt;Use Default Assignment Rule?&lt;/td&gt;&lt;td class='slds-truncate'&gt;pushtopics__UseDefaultAssignmentRule__c&lt;/td&gt;&lt;td&gt;Copied from the Executable at the time it was executed.&lt;/td&gt;&lt;/tr&gt;</v>
      </c>
    </row>
    <row r="40" spans="1:6" ht="17" thickBot="1" x14ac:dyDescent="0.25">
      <c r="A40" s="3" t="s">
        <v>35</v>
      </c>
      <c r="B40" s="4" t="s">
        <v>298</v>
      </c>
      <c r="C40" s="4" t="s">
        <v>649</v>
      </c>
      <c r="E40" t="str">
        <f t="shared" si="2"/>
        <v>&lt;tr&gt;&lt;td&gt;Bypass Duplicate Rule Alerts?&lt;/td&gt;&lt;td class='slds-truncate'&gt;pushtopics__BypassDuplicateRuleAlerts__c&lt;/td&gt;&lt;td&gt;Copied from the Executable at the time it was executed.&lt;/td&gt;&lt;/tr&gt;</v>
      </c>
      <c r="F40" t="str">
        <f t="shared" si="1"/>
        <v>&lt;tr&gt;&lt;td&gt;Bypass Duplicate Rule Alerts?&lt;/td&gt;&lt;td class='slds-truncate'&gt;pushtopics__BypassDuplicateRuleAlerts__c&lt;/td&gt;&lt;td&gt;Copied from the Executable at the time it was executed.&lt;/td&gt;&lt;/tr&gt;</v>
      </c>
    </row>
    <row r="41" spans="1:6" ht="17" thickBot="1" x14ac:dyDescent="0.25">
      <c r="A41" s="54" t="s">
        <v>670</v>
      </c>
      <c r="B41" s="55" t="s">
        <v>669</v>
      </c>
      <c r="C41" s="4" t="s">
        <v>649</v>
      </c>
      <c r="D41" s="34"/>
      <c r="E41" t="str">
        <f t="shared" si="2"/>
        <v>&lt;tr&gt;&lt;td&gt;Delete Execution Logs After Completion?&lt;/td&gt;&lt;td class='slds-truncate'&gt;pushtopics__DeleteExecutionLogsAfterCompletion__c&lt;/td&gt;&lt;td&gt;Copied from the Executable at the time it was executed.&lt;/td&gt;&lt;/tr&gt;</v>
      </c>
    </row>
    <row r="42" spans="1:6" ht="17" thickBot="1" x14ac:dyDescent="0.25">
      <c r="A42" s="3" t="s">
        <v>45</v>
      </c>
      <c r="B42" s="3" t="s">
        <v>300</v>
      </c>
      <c r="C42" s="4" t="s">
        <v>649</v>
      </c>
      <c r="E42" t="str">
        <f t="shared" si="2"/>
        <v>&lt;tr&gt;&lt;td&gt;Disable Feed Tracking (Integration Only)?&lt;/td&gt;&lt;td class='slds-truncate'&gt;pushtopics__DisableFeedTracking__c&lt;/td&gt;&lt;td&gt;Copied from the Executable at the time it was executed.&lt;/td&gt;&lt;/tr&gt;</v>
      </c>
      <c r="F42" t="str">
        <f t="shared" si="1"/>
        <v>&lt;tr&gt;&lt;td&gt;Disable Feed Tracking (Integration Only)?&lt;/td&gt;&lt;td class='slds-truncate'&gt;pushtopics__DisableFeedTracking__c&lt;/td&gt;&lt;td&gt;Copied from the Executable at the time it was executed.&lt;/td&gt;&lt;/tr&gt;</v>
      </c>
    </row>
    <row r="43" spans="1:6" x14ac:dyDescent="0.2">
      <c r="E43" t="str">
        <f>"&lt;/tbody&gt;&lt;/table&gt;&lt;/div&gt;"</f>
        <v>&lt;/tbody&gt;&lt;/table&gt;&lt;/div&gt;</v>
      </c>
      <c r="F43" t="str">
        <f t="shared" si="1"/>
        <v>&lt;/tbody&gt;&lt;/table&gt;&lt;/div&gt;</v>
      </c>
    </row>
    <row r="45" spans="1:6" ht="17" thickBot="1" x14ac:dyDescent="0.25">
      <c r="A45" s="61" t="s">
        <v>674</v>
      </c>
      <c r="B45" s="61"/>
      <c r="C45" s="61"/>
      <c r="E45" t="str">
        <f>"&lt;div class='v-space'&gt;&lt;/div&gt;&lt;div&gt;&lt;h2&gt;" &amp; A45 &amp; "&lt;/h2&gt;"</f>
        <v>&lt;div class='v-space'&gt;&lt;/div&gt;&lt;div&gt;&lt;h2&gt;Execution Log (When Batchable = FALSE)&lt;/h2&gt;</v>
      </c>
    </row>
    <row r="46" spans="1:6" ht="17" thickBot="1" x14ac:dyDescent="0.25">
      <c r="A46" s="45" t="s">
        <v>21</v>
      </c>
      <c r="B46" s="51" t="s">
        <v>282</v>
      </c>
      <c r="C46" s="46" t="s">
        <v>23</v>
      </c>
      <c r="E46" t="str">
        <f>"&lt;table&gt;&lt;thead&gt;&lt;th class='table-column-name'&gt;"&amp;A46&amp;"&lt;/th&gt;&lt;th class='table-column-wide'&gt;"&amp;B46&amp;"&lt;/th&gt;&lt;th&gt;" &amp; C46 &amp; "&lt;/th&gt;&lt;/thead&gt;&lt;tbody&gt;"</f>
        <v>&lt;table&gt;&lt;thead&gt;&lt;th class='table-column-name'&gt;Name&lt;/th&gt;&lt;th class='table-column-wide'&gt;Developer Name&lt;/th&gt;&lt;th&gt;Description&lt;/th&gt;&lt;/thead&gt;&lt;tbody&gt;</v>
      </c>
    </row>
    <row r="47" spans="1:6" ht="17" thickBot="1" x14ac:dyDescent="0.25">
      <c r="A47" s="1" t="s">
        <v>59</v>
      </c>
      <c r="B47" s="2" t="s">
        <v>311</v>
      </c>
      <c r="C47" s="2" t="s">
        <v>60</v>
      </c>
      <c r="E47" t="str">
        <f t="shared" ref="E47:E51" si="3">"&lt;tr&gt;&lt;td&gt;" &amp;A47 &amp; "&lt;/td&gt;&lt;td class='slds-truncate'&gt;" &amp;B47 &amp; "&lt;/td&gt;&lt;td&gt;" &amp; C47 &amp; "&lt;/td&gt;&lt;/tr&gt;"</f>
        <v>&lt;tr&gt;&lt;td&gt;Retrieve Query String&lt;/td&gt;&lt;td class='slds-truncate'&gt;pushtopics__RetrieveParameters__c&lt;/td&gt;&lt;td&gt;The query string issued against the source. &lt;/td&gt;&lt;/tr&gt;</v>
      </c>
    </row>
    <row r="48" spans="1:6" ht="17" thickBot="1" x14ac:dyDescent="0.25">
      <c r="A48" s="3" t="s">
        <v>374</v>
      </c>
      <c r="B48" s="4" t="s">
        <v>375</v>
      </c>
      <c r="C48" s="4" t="s">
        <v>379</v>
      </c>
      <c r="E48" t="str">
        <f t="shared" si="3"/>
        <v>&lt;tr&gt;&lt;td&gt;Retrieved Data/Ids&lt;/td&gt;&lt;td class='slds-truncate'&gt;pushtopics__RetrievedDataOrIds__c&lt;/td&gt;&lt;td&gt;The retrieved source data or IDs in JSON format.&lt;/td&gt;&lt;/tr&gt;</v>
      </c>
    </row>
    <row r="49" spans="1:5" ht="33" thickBot="1" x14ac:dyDescent="0.25">
      <c r="A49" s="3" t="s">
        <v>61</v>
      </c>
      <c r="B49" s="4" t="s">
        <v>376</v>
      </c>
      <c r="C49" s="4" t="s">
        <v>62</v>
      </c>
      <c r="E49" t="str">
        <f t="shared" si="3"/>
        <v>&lt;tr&gt;&lt;td&gt;Action Details&lt;/td&gt;&lt;td class='slds-truncate'&gt;pushtopics__ActionDetails__c&lt;/td&gt;&lt;td&gt;The details of the action, including the source Id to target Ids map for the Upsert part of action, and source Ids for the Insert part of action.&lt;/td&gt;&lt;/tr&gt;</v>
      </c>
    </row>
    <row r="50" spans="1:5" ht="49" thickBot="1" x14ac:dyDescent="0.25">
      <c r="A50" s="3" t="s">
        <v>63</v>
      </c>
      <c r="B50" s="4" t="s">
        <v>377</v>
      </c>
      <c r="C50" s="4" t="s">
        <v>64</v>
      </c>
      <c r="E50" t="str">
        <f t="shared" si="3"/>
        <v>&lt;tr&gt;&lt;td&gt;Action Raw Responses&lt;/td&gt;&lt;td class='slds-truncate'&gt;pushtopics__ActionRawResponses__c&lt;/td&gt;&lt;td&gt;The raw response from the target as a result of an either Insert, Update or both Actions. If the target is connected via integration, the raw result includes the status code and status additionally than when the target is the local org.&lt;/td&gt;&lt;/tr&gt;</v>
      </c>
    </row>
    <row r="51" spans="1:5" ht="48" x14ac:dyDescent="0.2">
      <c r="A51" s="8" t="s">
        <v>66</v>
      </c>
      <c r="B51" s="6" t="s">
        <v>378</v>
      </c>
      <c r="C51" s="6" t="s">
        <v>654</v>
      </c>
      <c r="E51" t="str">
        <f t="shared" si="3"/>
        <v>&lt;tr&gt;&lt;td&gt;Results&lt;/td&gt;&lt;td class='slds-truncate'&gt;pushtopics__Results__c&lt;/td&gt;&lt;td&gt;Stores a comprehensive view of the results in JSON. If "Include Failed Data in Results?" is checked, the failed target data in action will be included. The maximum number of characters can be included is 131072, the characters beyond that number will be truncacted.&lt;/td&gt;&lt;/tr&gt;</v>
      </c>
    </row>
    <row r="52" spans="1:5" x14ac:dyDescent="0.2">
      <c r="E52" t="str">
        <f>"&lt;/tbody&gt;&lt;/table&gt;&lt;/div&gt;&lt;div class='v-space'&gt;&lt;/div&gt;"</f>
        <v>&lt;/tbody&gt;&lt;/table&gt;&lt;/div&gt;&lt;div class='v-space'&gt;&lt;/div&gt;</v>
      </c>
    </row>
  </sheetData>
  <mergeCells count="3">
    <mergeCell ref="A22:C22"/>
    <mergeCell ref="A7:C7"/>
    <mergeCell ref="A45:C45"/>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2EA92F-47B4-9646-A9A5-12949FF5A97E}">
  <dimension ref="A3:F25"/>
  <sheetViews>
    <sheetView workbookViewId="0">
      <selection activeCell="D33" sqref="D33"/>
    </sheetView>
  </sheetViews>
  <sheetFormatPr baseColWidth="10" defaultColWidth="36.1640625" defaultRowHeight="16" x14ac:dyDescent="0.2"/>
  <cols>
    <col min="4" max="4" width="55.6640625" customWidth="1"/>
  </cols>
  <sheetData>
    <row r="3" spans="1:6" x14ac:dyDescent="0.2">
      <c r="A3" t="s">
        <v>253</v>
      </c>
      <c r="F3" t="str">
        <f>"&lt;h2 id='title'&gt;" &amp; A3 &amp; "&lt;/h2&gt;"</f>
        <v>&lt;h2 id='title'&gt;Fields&lt;/h2&gt;</v>
      </c>
    </row>
    <row r="5" spans="1:6" x14ac:dyDescent="0.2">
      <c r="F5" t="str">
        <f>"&lt;div class='v-space'&gt;&lt;/div&gt;&lt;div&gt;"</f>
        <v>&lt;div class='v-space'&gt;&lt;/div&gt;&lt;div&gt;</v>
      </c>
    </row>
    <row r="6" spans="1:6" x14ac:dyDescent="0.2">
      <c r="A6" s="49" t="s">
        <v>21</v>
      </c>
      <c r="B6" s="49" t="s">
        <v>282</v>
      </c>
      <c r="C6" s="49" t="s">
        <v>22</v>
      </c>
      <c r="D6" s="49" t="s">
        <v>23</v>
      </c>
      <c r="F6" t="str">
        <f>"&lt;table&gt;&lt;thead&gt;&lt;th class='table-column-name'&gt;"&amp;A6&amp;"&lt;/th&gt;&lt;th class='table-column-check'&gt;"&amp;B6&amp;"&lt;/th&gt;&lt;th class='table-column-narrow'&gt;" &amp; C6 &amp; "&lt;/th&gt;&lt;th&gt;"&amp;D6&amp;"&lt;/th&gt;&lt;/thead&gt;&lt;tbody&gt;"</f>
        <v>&lt;table&gt;&lt;thead&gt;&lt;th class='table-column-name'&gt;Name&lt;/th&gt;&lt;th class='table-column-check'&gt;Developer Name&lt;/th&gt;&lt;th class='table-column-narrow'&gt;Required&lt;/th&gt;&lt;th&gt;Description&lt;/th&gt;&lt;/thead&gt;&lt;tbody&gt;</v>
      </c>
    </row>
    <row r="7" spans="1:6" x14ac:dyDescent="0.2">
      <c r="A7" s="49" t="s">
        <v>329</v>
      </c>
      <c r="B7" s="49" t="s">
        <v>328</v>
      </c>
      <c r="C7" s="49" t="s">
        <v>42</v>
      </c>
      <c r="D7" s="49" t="s">
        <v>455</v>
      </c>
      <c r="F7" t="str">
        <f>"&lt;tr&gt;&lt;td&gt;" &amp; A7 &amp; "&lt;/td&gt;&lt;td class='slds-truncate'&gt;" &amp; B7 &amp; "&lt;/td&gt;&lt;td&gt;" &amp; C7 &amp; "&lt;/td&gt;&lt;td&gt;" &amp; D7 &amp; "&lt;/td&gt;&lt;/tr&gt;"</f>
        <v>&lt;tr&gt;&lt;td&gt;Createable&lt;/td&gt;&lt;td class='slds-truncate'&gt;pushtopics__Createable__c&lt;/td&gt;&lt;td&gt;N&lt;/td&gt;&lt;td&gt;Indicates whether this field is insertable.&lt;/td&gt;&lt;/tr&gt;</v>
      </c>
    </row>
    <row r="8" spans="1:6" x14ac:dyDescent="0.2">
      <c r="A8" s="49" t="s">
        <v>331</v>
      </c>
      <c r="B8" s="49" t="s">
        <v>330</v>
      </c>
      <c r="C8" s="49" t="s">
        <v>42</v>
      </c>
      <c r="D8" s="49" t="s">
        <v>448</v>
      </c>
      <c r="F8" t="str">
        <f t="shared" ref="F8:F22" si="0">"&lt;tr&gt;&lt;td&gt;" &amp; A8 &amp; "&lt;/td&gt;&lt;td class='slds-truncate'&gt;" &amp; B8 &amp; "&lt;/td&gt;&lt;td&gt;" &amp; C8 &amp; "&lt;/td&gt;&lt;td&gt;" &amp; D8 &amp; "&lt;/td&gt;&lt;/tr&gt;"</f>
        <v>&lt;tr&gt;&lt;td&gt;External Id Field&lt;/td&gt;&lt;td class='slds-truncate'&gt;pushtopics__ExternalIdField__c&lt;/td&gt;&lt;td&gt;N&lt;/td&gt;&lt;td&gt;Defines the External Id Field of the "Reference To" object.&lt;/td&gt;&lt;/tr&gt;</v>
      </c>
    </row>
    <row r="9" spans="1:6" x14ac:dyDescent="0.2">
      <c r="A9" s="49" t="s">
        <v>333</v>
      </c>
      <c r="B9" s="49" t="s">
        <v>332</v>
      </c>
      <c r="C9" s="49" t="s">
        <v>42</v>
      </c>
      <c r="D9" s="49" t="s">
        <v>449</v>
      </c>
      <c r="F9" t="str">
        <f t="shared" si="0"/>
        <v>&lt;tr&gt;&lt;td&gt;External Id Field List&lt;/td&gt;&lt;td class='slds-truncate'&gt;pushtopics__ExternalIdFieldList__c&lt;/td&gt;&lt;td&gt;N&lt;/td&gt;&lt;td&gt;The available External Id Fields of the "Reference To" object.&lt;/td&gt;&lt;/tr&gt;</v>
      </c>
    </row>
    <row r="10" spans="1:6" x14ac:dyDescent="0.2">
      <c r="A10" s="49" t="s">
        <v>334</v>
      </c>
      <c r="B10" s="49" t="s">
        <v>264</v>
      </c>
      <c r="C10" s="49" t="s">
        <v>24</v>
      </c>
      <c r="D10" s="49" t="s">
        <v>441</v>
      </c>
      <c r="F10" t="str">
        <f t="shared" si="0"/>
        <v>&lt;tr&gt;&lt;td&gt;Field Mapping API Name&lt;/td&gt;&lt;td class='slds-truncate'&gt;pushtopics__ApiName__c&lt;/td&gt;&lt;td&gt;Y&lt;/td&gt;&lt;td&gt;The unique API name of the Field Mapping record.&lt;/td&gt;&lt;/tr&gt;</v>
      </c>
    </row>
    <row r="11" spans="1:6" x14ac:dyDescent="0.2">
      <c r="A11" s="49" t="s">
        <v>336</v>
      </c>
      <c r="B11" s="49" t="s">
        <v>335</v>
      </c>
      <c r="C11" s="49" t="s">
        <v>42</v>
      </c>
      <c r="D11" s="49" t="s">
        <v>442</v>
      </c>
      <c r="F11" t="str">
        <f t="shared" si="0"/>
        <v>&lt;tr&gt;&lt;td&gt;Is Default Mapping Field?&lt;/td&gt;&lt;td class='slds-truncate'&gt;pushtopics__IsDefaultMappingField__c&lt;/td&gt;&lt;td&gt;N&lt;/td&gt;&lt;td&gt;Indicate whether this target field is a default mapping field.&lt;/td&gt;&lt;/tr&gt;</v>
      </c>
    </row>
    <row r="12" spans="1:6" x14ac:dyDescent="0.2">
      <c r="A12" s="49" t="s">
        <v>601</v>
      </c>
      <c r="B12" s="49" t="s">
        <v>600</v>
      </c>
      <c r="C12" s="49" t="s">
        <v>42</v>
      </c>
      <c r="D12" s="49" t="s">
        <v>602</v>
      </c>
      <c r="F12" t="str">
        <f t="shared" si="0"/>
        <v>&lt;tr&gt;&lt;td&gt;Length&lt;/td&gt;&lt;td class='slds-truncate'&gt;pushtopics__Length__c&lt;/td&gt;&lt;td&gt;N&lt;/td&gt;&lt;td&gt;Max length of the target field.&lt;/td&gt;&lt;/tr&gt;</v>
      </c>
    </row>
    <row r="13" spans="1:6" ht="17" x14ac:dyDescent="0.2">
      <c r="A13" s="49" t="s">
        <v>3</v>
      </c>
      <c r="B13" s="49" t="s">
        <v>337</v>
      </c>
      <c r="C13" s="49" t="s">
        <v>24</v>
      </c>
      <c r="D13" s="24" t="s">
        <v>443</v>
      </c>
      <c r="F13" t="str">
        <f t="shared" si="0"/>
        <v>&lt;tr&gt;&lt;td&gt;Mapping&lt;/td&gt;&lt;td class='slds-truncate'&gt;pushtopics__Mapping__c&lt;/td&gt;&lt;td&gt;Y&lt;/td&gt;&lt;td&gt;The transformation logic to generate the target field's value.&lt;/td&gt;&lt;/tr&gt;</v>
      </c>
    </row>
    <row r="14" spans="1:6" ht="17" x14ac:dyDescent="0.2">
      <c r="A14" s="23" t="s">
        <v>339</v>
      </c>
      <c r="B14" s="49" t="s">
        <v>338</v>
      </c>
      <c r="C14" s="49" t="s">
        <v>42</v>
      </c>
      <c r="D14" s="24" t="s">
        <v>444</v>
      </c>
      <c r="F14" t="str">
        <f t="shared" si="0"/>
        <v>&lt;tr&gt;&lt;td&gt;Nillable&lt;/td&gt;&lt;td class='slds-truncate'&gt;pushtopics__Nillable__c&lt;/td&gt;&lt;td&gt;N&lt;/td&gt;&lt;td&gt;Indicate whether this target field can be set to null.&lt;/td&gt;&lt;/tr&gt;</v>
      </c>
    </row>
    <row r="15" spans="1:6" ht="17" x14ac:dyDescent="0.2">
      <c r="A15" s="23" t="s">
        <v>341</v>
      </c>
      <c r="B15" s="49" t="s">
        <v>340</v>
      </c>
      <c r="C15" s="49" t="s">
        <v>24</v>
      </c>
      <c r="D15" s="24" t="s">
        <v>445</v>
      </c>
      <c r="F15" t="str">
        <f t="shared" si="0"/>
        <v>&lt;tr&gt;&lt;td&gt;Object Mapping&lt;/td&gt;&lt;td class='slds-truncate'&gt;pushtopics__ObjectMapping__c&lt;/td&gt;&lt;td&gt;Y&lt;/td&gt;&lt;td&gt;Master-Detail relationship with the Mapping object.&lt;/td&gt;&lt;/tr&gt;</v>
      </c>
    </row>
    <row r="16" spans="1:6" ht="68" x14ac:dyDescent="0.2">
      <c r="A16" s="24" t="s">
        <v>343</v>
      </c>
      <c r="B16" s="24" t="s">
        <v>342</v>
      </c>
      <c r="C16" s="49" t="s">
        <v>42</v>
      </c>
      <c r="D16" s="24" t="s">
        <v>446</v>
      </c>
      <c r="F16" t="str">
        <f t="shared" si="0"/>
        <v>&lt;tr&gt;&lt;td&gt;Reference To&lt;/td&gt;&lt;td class='slds-truncate'&gt;pushtopics__ReferenceTo__c&lt;/td&gt;&lt;td&gt;N&lt;/td&gt;&lt;td&gt;When the target field is a reference type of field, either a lookup or master-detail, this field defines which object it references to. It is only required when the reference field is populated with the External IDs. &lt;/td&gt;&lt;/tr&gt;</v>
      </c>
    </row>
    <row r="17" spans="1:6" ht="17" x14ac:dyDescent="0.2">
      <c r="A17" s="23" t="s">
        <v>345</v>
      </c>
      <c r="B17" s="49" t="s">
        <v>344</v>
      </c>
      <c r="C17" s="49" t="s">
        <v>42</v>
      </c>
      <c r="D17" s="24" t="s">
        <v>447</v>
      </c>
      <c r="F17" t="str">
        <f t="shared" si="0"/>
        <v>&lt;tr&gt;&lt;td&gt;Reference To Options&lt;/td&gt;&lt;td class='slds-truncate'&gt;pushtopics__Reference_To_Options__c&lt;/td&gt;&lt;td&gt;N&lt;/td&gt;&lt;td&gt;The Object list if the target field is a reference type of field.&lt;/td&gt;&lt;/tr&gt;</v>
      </c>
    </row>
    <row r="18" spans="1:6" ht="34" x14ac:dyDescent="0.2">
      <c r="A18" s="23" t="s">
        <v>347</v>
      </c>
      <c r="B18" s="49" t="s">
        <v>346</v>
      </c>
      <c r="C18" s="49" t="s">
        <v>42</v>
      </c>
      <c r="D18" s="24" t="s">
        <v>450</v>
      </c>
      <c r="F18" t="str">
        <f t="shared" si="0"/>
        <v>&lt;tr&gt;&lt;td&gt;Relationship Name&lt;/td&gt;&lt;td class='slds-truncate'&gt;pushtopics__RelationshipName__c&lt;/td&gt;&lt;td&gt;N&lt;/td&gt;&lt;td&gt;The relationship name if the target field is a reference type of field.&lt;/td&gt;&lt;/tr&gt;</v>
      </c>
    </row>
    <row r="19" spans="1:6" ht="34" x14ac:dyDescent="0.2">
      <c r="A19" s="23" t="s">
        <v>349</v>
      </c>
      <c r="B19" s="49" t="s">
        <v>348</v>
      </c>
      <c r="C19" s="49" t="s">
        <v>42</v>
      </c>
      <c r="D19" s="24" t="s">
        <v>451</v>
      </c>
      <c r="F19" t="str">
        <f t="shared" si="0"/>
        <v>&lt;tr&gt;&lt;td&gt;Show in Data Viewer&lt;/td&gt;&lt;td class='slds-truncate'&gt;pushtopics__ShowInDataViewer__c&lt;/td&gt;&lt;td&gt;N&lt;/td&gt;&lt;td&gt;Indicate whether the source fields in the "Mapping" field will be displayed in the "Source Data Viewer" component.&lt;/td&gt;&lt;/tr&gt;</v>
      </c>
    </row>
    <row r="20" spans="1:6" ht="17" x14ac:dyDescent="0.2">
      <c r="A20" s="23" t="s">
        <v>350</v>
      </c>
      <c r="B20" s="49" t="s">
        <v>21</v>
      </c>
      <c r="C20" s="49" t="s">
        <v>24</v>
      </c>
      <c r="D20" s="24" t="s">
        <v>452</v>
      </c>
      <c r="F20" t="str">
        <f t="shared" si="0"/>
        <v>&lt;tr&gt;&lt;td&gt;Target Field Name&lt;/td&gt;&lt;td class='slds-truncate'&gt;Name&lt;/td&gt;&lt;td&gt;Y&lt;/td&gt;&lt;td&gt;The target field name.&lt;/td&gt;&lt;/tr&gt;</v>
      </c>
    </row>
    <row r="21" spans="1:6" ht="17" x14ac:dyDescent="0.2">
      <c r="A21" s="23" t="s">
        <v>352</v>
      </c>
      <c r="B21" s="49" t="s">
        <v>351</v>
      </c>
      <c r="C21" s="49" t="s">
        <v>42</v>
      </c>
      <c r="D21" s="24" t="s">
        <v>453</v>
      </c>
      <c r="F21" t="str">
        <f t="shared" si="0"/>
        <v>&lt;tr&gt;&lt;td&gt;Type&lt;/td&gt;&lt;td class='slds-truncate'&gt;pushtopics__Type__c&lt;/td&gt;&lt;td&gt;N&lt;/td&gt;&lt;td&gt;The type of the target field.&lt;/td&gt;&lt;/tr&gt;</v>
      </c>
    </row>
    <row r="22" spans="1:6" ht="17" x14ac:dyDescent="0.2">
      <c r="A22" s="23" t="s">
        <v>354</v>
      </c>
      <c r="B22" s="49" t="s">
        <v>353</v>
      </c>
      <c r="C22" s="49" t="s">
        <v>42</v>
      </c>
      <c r="D22" s="24" t="s">
        <v>454</v>
      </c>
      <c r="F22" t="str">
        <f t="shared" si="0"/>
        <v>&lt;tr&gt;&lt;td&gt;Updateable&lt;/td&gt;&lt;td class='slds-truncate'&gt;pushtopics__Updateable__c&lt;/td&gt;&lt;td&gt;N&lt;/td&gt;&lt;td&gt;Indicates whether this field is updateable.&lt;/td&gt;&lt;/tr&gt;</v>
      </c>
    </row>
    <row r="25" spans="1:6" x14ac:dyDescent="0.2">
      <c r="F25" t="str">
        <f>"&lt;/tbody&gt;&lt;/table&gt;&lt;/div&gt;&lt;div class='v-space'&gt;&lt;/div&gt;"</f>
        <v>&lt;/tbody&gt;&lt;/table&gt;&lt;/div&gt;&lt;div class='v-space'&gt;&lt;/div&gt;</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1AF793-0D6D-5340-B5B8-E73D1253407F}">
  <dimension ref="A1:E27"/>
  <sheetViews>
    <sheetView workbookViewId="0">
      <selection activeCell="C25" sqref="C25"/>
    </sheetView>
  </sheetViews>
  <sheetFormatPr baseColWidth="10" defaultRowHeight="16" x14ac:dyDescent="0.2"/>
  <cols>
    <col min="1" max="2" width="35.1640625" customWidth="1"/>
    <col min="3" max="3" width="86" customWidth="1"/>
  </cols>
  <sheetData>
    <row r="1" spans="1:5" ht="32" customHeight="1" x14ac:dyDescent="0.2"/>
    <row r="2" spans="1:5" ht="17" thickBot="1" x14ac:dyDescent="0.25">
      <c r="A2" s="61" t="s">
        <v>67</v>
      </c>
      <c r="B2" s="61"/>
      <c r="C2" s="61"/>
      <c r="E2" t="str">
        <f>"&lt;div class='v-space'&gt;&lt;/div&gt;&lt;div&gt;&lt;h2&gt;" &amp; A2 &amp; "&lt;/h2&gt;"</f>
        <v>&lt;div class='v-space'&gt;&lt;/div&gt;&lt;div&gt;&lt;h2&gt;Details&lt;/h2&gt;</v>
      </c>
    </row>
    <row r="4" spans="1:5" ht="17" thickBot="1" x14ac:dyDescent="0.25">
      <c r="A4" s="45" t="s">
        <v>21</v>
      </c>
      <c r="B4" s="51" t="s">
        <v>282</v>
      </c>
      <c r="C4" s="46" t="s">
        <v>23</v>
      </c>
      <c r="E4" t="str">
        <f>"&lt;table&gt;&lt;thead&gt;&lt;th class='table-column-name'&gt;"&amp;A4&amp;"&lt;/th&gt;&lt;th class='table-column-wide'&gt;"&amp;B4&amp;"&lt;/th&gt;&lt;th&gt;" &amp; C4 &amp; "&lt;/th&gt;&lt;/thead&gt;&lt;tbody&gt;"</f>
        <v>&lt;table&gt;&lt;thead&gt;&lt;th class='table-column-name'&gt;Name&lt;/th&gt;&lt;th class='table-column-wide'&gt;Developer Name&lt;/th&gt;&lt;th&gt;Description&lt;/th&gt;&lt;/thead&gt;&lt;tbody&gt;</v>
      </c>
    </row>
    <row r="5" spans="1:5" ht="17" thickBot="1" x14ac:dyDescent="0.25">
      <c r="A5" s="45" t="s">
        <v>397</v>
      </c>
      <c r="B5" s="51" t="s">
        <v>21</v>
      </c>
      <c r="C5" s="46" t="s">
        <v>398</v>
      </c>
      <c r="E5" t="str">
        <f>"&lt;tr&gt;&lt;td&gt;" &amp;A5 &amp; "&lt;/td&gt;&lt;td class='slds-truncate'&gt;" &amp;B5 &amp; "&lt;/td&gt;&lt;td&gt;" &amp; C5 &amp; "&lt;/td&gt;&lt;/tr&gt;"</f>
        <v>&lt;tr&gt;&lt;td&gt;Batch Execution Number&lt;/td&gt;&lt;td class='slds-truncate'&gt;Name&lt;/td&gt;&lt;td&gt;Name of the Batch Execution, auto number.&lt;/td&gt;&lt;/tr&gt;</v>
      </c>
    </row>
    <row r="6" spans="1:5" ht="17" thickBot="1" x14ac:dyDescent="0.25">
      <c r="A6" s="45" t="s">
        <v>355</v>
      </c>
      <c r="B6" s="51" t="s">
        <v>399</v>
      </c>
      <c r="C6" s="46" t="s">
        <v>400</v>
      </c>
      <c r="E6" t="str">
        <f t="shared" ref="E6:E16" si="0">"&lt;tr&gt;&lt;td&gt;" &amp;A6 &amp; "&lt;/td&gt;&lt;td class='slds-truncate'&gt;" &amp;B6 &amp; "&lt;/td&gt;&lt;td&gt;" &amp; C6 &amp; "&lt;/td&gt;&lt;/tr&gt;"</f>
        <v>&lt;tr&gt;&lt;td&gt;Execution&lt;/td&gt;&lt;td class='slds-truncate'&gt;pushtopics__Execution__c&lt;/td&gt;&lt;td&gt;Master-detail relationship to the Execution object.&lt;/td&gt;&lt;/tr&gt;</v>
      </c>
    </row>
    <row r="7" spans="1:5" ht="17" thickBot="1" x14ac:dyDescent="0.25">
      <c r="A7" s="45" t="s">
        <v>401</v>
      </c>
      <c r="B7" s="51" t="s">
        <v>402</v>
      </c>
      <c r="C7" s="46" t="s">
        <v>403</v>
      </c>
      <c r="E7" t="str">
        <f t="shared" si="0"/>
        <v>&lt;tr&gt;&lt;td&gt;Original Batch Execution&lt;/td&gt;&lt;td class='slds-truncate'&gt;pushtopics__OriginalBatchExecution__c&lt;/td&gt;&lt;td&gt;The  Batch Execution that this current Batch Excution was orginated from.&lt;/td&gt;&lt;/tr&gt;</v>
      </c>
    </row>
    <row r="8" spans="1:5" ht="17" thickBot="1" x14ac:dyDescent="0.25">
      <c r="A8" s="45" t="s">
        <v>25</v>
      </c>
      <c r="B8" s="51" t="s">
        <v>294</v>
      </c>
      <c r="C8" s="46" t="s">
        <v>404</v>
      </c>
      <c r="E8" t="str">
        <f t="shared" si="0"/>
        <v>&lt;tr&gt;&lt;td&gt;Action&lt;/td&gt;&lt;td class='slds-truncate'&gt;pushtopics__Action__c&lt;/td&gt;&lt;td&gt;Formula field, equals to the Action field  on the Execution.&lt;/td&gt;&lt;/tr&gt;</v>
      </c>
    </row>
    <row r="9" spans="1:5" ht="17" thickBot="1" x14ac:dyDescent="0.25">
      <c r="A9" s="1" t="s">
        <v>46</v>
      </c>
      <c r="B9" s="2" t="s">
        <v>364</v>
      </c>
      <c r="C9" s="2" t="s">
        <v>417</v>
      </c>
      <c r="E9" t="str">
        <f t="shared" si="0"/>
        <v>&lt;tr&gt;&lt;td&gt;Start Time&lt;/td&gt;&lt;td class='slds-truncate'&gt;pushtopics__StartTime__c&lt;/td&gt;&lt;td&gt;The time an Execution started&lt;/td&gt;&lt;/tr&gt;</v>
      </c>
    </row>
    <row r="10" spans="1:5" ht="17" thickBot="1" x14ac:dyDescent="0.25">
      <c r="A10" s="3" t="s">
        <v>47</v>
      </c>
      <c r="B10" s="4" t="s">
        <v>363</v>
      </c>
      <c r="C10" s="4" t="s">
        <v>418</v>
      </c>
      <c r="E10" t="str">
        <f t="shared" si="0"/>
        <v>&lt;tr&gt;&lt;td&gt;End Time&lt;/td&gt;&lt;td class='slds-truncate'&gt;pushtopics__EndTime__c&lt;/td&gt;&lt;td&gt;The time an Execution ended&lt;/td&gt;&lt;/tr&gt;</v>
      </c>
    </row>
    <row r="11" spans="1:5" ht="17" thickBot="1" x14ac:dyDescent="0.25">
      <c r="A11" s="3" t="s">
        <v>52</v>
      </c>
      <c r="B11" s="4" t="s">
        <v>367</v>
      </c>
      <c r="C11" s="4" t="s">
        <v>405</v>
      </c>
      <c r="E11" t="str">
        <f t="shared" si="0"/>
        <v>&lt;tr&gt;&lt;td&gt;Succeeded?&lt;/td&gt;&lt;td class='slds-truncate'&gt;pushtopics__Succeeded__c&lt;/td&gt;&lt;td&gt;Indicates whether the Batch Execution was succeeded or not.&lt;/td&gt;&lt;/tr&gt;</v>
      </c>
    </row>
    <row r="12" spans="1:5" ht="17" thickBot="1" x14ac:dyDescent="0.25">
      <c r="A12" s="3" t="s">
        <v>406</v>
      </c>
      <c r="B12" s="4" t="s">
        <v>407</v>
      </c>
      <c r="C12" s="4" t="s">
        <v>408</v>
      </c>
      <c r="E12" t="str">
        <f t="shared" si="0"/>
        <v>&lt;tr&gt;&lt;td&gt;Retrieved Count&lt;/td&gt;&lt;td class='slds-truncate'&gt;pushtopics__RetrievedCount__c&lt;/td&gt;&lt;td&gt;The records count retrieved from the source for the current batch.&lt;/td&gt;&lt;/tr&gt;</v>
      </c>
    </row>
    <row r="13" spans="1:5" ht="33" thickBot="1" x14ac:dyDescent="0.25">
      <c r="A13" s="3" t="s">
        <v>409</v>
      </c>
      <c r="B13" s="4" t="s">
        <v>410</v>
      </c>
      <c r="C13" s="4" t="s">
        <v>475</v>
      </c>
      <c r="E13" t="str">
        <f t="shared" si="0"/>
        <v>&lt;tr&gt;&lt;td&gt;Retrieved Data in Action Count&lt;/td&gt;&lt;td class='slds-truncate'&gt;pushtopics__RetrievedDataInActionCount__c&lt;/td&gt;&lt;td&gt;The count of retrieved records which were included in the action in the current batch. For example, if there were 200 records retrieved, of which 50 were new, and the Action was "Insert" only, this value would be 50.&lt;/td&gt;&lt;/tr&gt;</v>
      </c>
    </row>
    <row r="14" spans="1:5" ht="49" thickBot="1" x14ac:dyDescent="0.25">
      <c r="A14" s="3" t="s">
        <v>411</v>
      </c>
      <c r="B14" s="4" t="s">
        <v>412</v>
      </c>
      <c r="C14" s="4" t="s">
        <v>476</v>
      </c>
      <c r="E14" t="str">
        <f t="shared" si="0"/>
        <v>&lt;tr&gt;&lt;td&gt;Actioned Count&lt;/td&gt;&lt;td class='slds-truncate'&gt;pushtopics__ActionedCount__c&lt;/td&gt;&lt;td&gt;The count of records actioned against the target in the current batch. For example, if there were 100 insert and 50 update records retrieved from the source, and each update record had 2 matches in the target, this value would be 100 + 50*2 = 200, instead of 150.&lt;/td&gt;&lt;/tr&gt;</v>
      </c>
    </row>
    <row r="15" spans="1:5" ht="17" thickBot="1" x14ac:dyDescent="0.25">
      <c r="A15" s="3" t="s">
        <v>413</v>
      </c>
      <c r="B15" s="4" t="s">
        <v>414</v>
      </c>
      <c r="C15" s="4" t="s">
        <v>477</v>
      </c>
      <c r="E15" t="str">
        <f t="shared" si="0"/>
        <v>&lt;tr&gt;&lt;td&gt;Succeeded Count&lt;/td&gt;&lt;td class='slds-truncate'&gt;pushtopics__SucceededCount__c&lt;/td&gt;&lt;td&gt;The count of records that succeeded in the action against the target.&lt;/td&gt;&lt;/tr&gt;</v>
      </c>
    </row>
    <row r="16" spans="1:5" ht="17" thickBot="1" x14ac:dyDescent="0.25">
      <c r="A16" s="3" t="s">
        <v>415</v>
      </c>
      <c r="B16" s="4" t="s">
        <v>416</v>
      </c>
      <c r="C16" s="4" t="s">
        <v>478</v>
      </c>
      <c r="E16" t="str">
        <f t="shared" si="0"/>
        <v>&lt;tr&gt;&lt;td&gt;Failed Count&lt;/td&gt;&lt;td class='slds-truncate'&gt;pushtopics__FailedCount__c&lt;/td&gt;&lt;td&gt;The count of records that failed in the action against the target.&lt;/td&gt;&lt;/tr&gt;</v>
      </c>
    </row>
    <row r="17" spans="1:5" x14ac:dyDescent="0.2">
      <c r="E17" t="str">
        <f>"&lt;/tbody&gt;&lt;/table&gt;&lt;/div&gt;"</f>
        <v>&lt;/tbody&gt;&lt;/table&gt;&lt;/div&gt;</v>
      </c>
    </row>
    <row r="19" spans="1:5" ht="17" thickBot="1" x14ac:dyDescent="0.25">
      <c r="A19" s="61" t="s">
        <v>68</v>
      </c>
      <c r="B19" s="61"/>
      <c r="C19" s="61"/>
      <c r="E19" t="str">
        <f>"&lt;div class='v-space'&gt;&lt;/div&gt;&lt;div&gt;&lt;h2&gt;" &amp; A19 &amp; "&lt;/h2&gt;"</f>
        <v>&lt;div class='v-space'&gt;&lt;/div&gt;&lt;div&gt;&lt;h2&gt;Execution Log&lt;/h2&gt;</v>
      </c>
    </row>
    <row r="20" spans="1:5" ht="17" thickBot="1" x14ac:dyDescent="0.25">
      <c r="A20" s="45" t="s">
        <v>21</v>
      </c>
      <c r="B20" s="51" t="s">
        <v>282</v>
      </c>
      <c r="C20" s="46" t="s">
        <v>23</v>
      </c>
      <c r="E20" t="str">
        <f>"&lt;table&gt;&lt;thead&gt;&lt;th class='table-column-name'&gt;"&amp;A20&amp;"&lt;/th&gt;&lt;th class='table-column-wide'&gt;"&amp;B20&amp;"&lt;/th&gt;&lt;th&gt;" &amp; C20 &amp; "&lt;/th&gt;&lt;/thead&gt;&lt;tbody&gt;"</f>
        <v>&lt;table&gt;&lt;thead&gt;&lt;th class='table-column-name'&gt;Name&lt;/th&gt;&lt;th class='table-column-wide'&gt;Developer Name&lt;/th&gt;&lt;th&gt;Description&lt;/th&gt;&lt;/thead&gt;&lt;tbody&gt;</v>
      </c>
    </row>
    <row r="21" spans="1:5" ht="17" thickBot="1" x14ac:dyDescent="0.25">
      <c r="A21" s="1" t="s">
        <v>59</v>
      </c>
      <c r="B21" s="2" t="s">
        <v>423</v>
      </c>
      <c r="C21" s="2" t="s">
        <v>60</v>
      </c>
      <c r="E21" t="str">
        <f>"&lt;tr&gt;&lt;td&gt;" &amp;A21 &amp; "&lt;/td&gt;&lt;td class='slds-truncate'&gt;" &amp;B21 &amp; "&lt;/td&gt;&lt;td&gt;" &amp; C21 &amp; "&lt;/td&gt;&lt;/tr&gt;"</f>
        <v>&lt;tr&gt;&lt;td&gt;Retrieve Query String&lt;/td&gt;&lt;td class='slds-truncate'&gt;pushtopics__RetrieveQueryString__c&lt;/td&gt;&lt;td&gt;The query string issued against the source. &lt;/td&gt;&lt;/tr&gt;</v>
      </c>
    </row>
    <row r="22" spans="1:5" ht="17" thickBot="1" x14ac:dyDescent="0.25">
      <c r="A22" s="3" t="s">
        <v>374</v>
      </c>
      <c r="B22" s="4" t="s">
        <v>375</v>
      </c>
      <c r="C22" s="4" t="s">
        <v>379</v>
      </c>
      <c r="E22" t="str">
        <f t="shared" ref="E22:E26" si="1">"&lt;tr&gt;&lt;td&gt;" &amp;A22 &amp; "&lt;/td&gt;&lt;td class='slds-truncate'&gt;" &amp;B22 &amp; "&lt;/td&gt;&lt;td&gt;" &amp; C22 &amp; "&lt;/td&gt;&lt;/tr&gt;"</f>
        <v>&lt;tr&gt;&lt;td&gt;Retrieved Data/Ids&lt;/td&gt;&lt;td class='slds-truncate'&gt;pushtopics__RetrievedDataOrIds__c&lt;/td&gt;&lt;td&gt;The retrieved source data or IDs in JSON format.&lt;/td&gt;&lt;/tr&gt;</v>
      </c>
    </row>
    <row r="23" spans="1:5" ht="33" thickBot="1" x14ac:dyDescent="0.25">
      <c r="A23" s="3" t="s">
        <v>61</v>
      </c>
      <c r="B23" s="4" t="s">
        <v>376</v>
      </c>
      <c r="C23" s="4" t="s">
        <v>481</v>
      </c>
      <c r="E23" t="str">
        <f t="shared" si="1"/>
        <v>&lt;tr&gt;&lt;td&gt;Action Details&lt;/td&gt;&lt;td class='slds-truncate'&gt;pushtopics__ActionDetails__c&lt;/td&gt;&lt;td&gt;The details of the action, including the source Id to target Id's map for the Update part of action, and source Id's for the Insert part of action.&lt;/td&gt;&lt;/tr&gt;</v>
      </c>
    </row>
    <row r="24" spans="1:5" ht="49" thickBot="1" x14ac:dyDescent="0.25">
      <c r="A24" s="3" t="s">
        <v>63</v>
      </c>
      <c r="B24" s="4" t="s">
        <v>377</v>
      </c>
      <c r="C24" s="4" t="s">
        <v>479</v>
      </c>
      <c r="E24" t="str">
        <f t="shared" si="1"/>
        <v>&lt;tr&gt;&lt;td&gt;Action Raw Responses&lt;/td&gt;&lt;td class='slds-truncate'&gt;pushtopics__ActionRawResponses__c&lt;/td&gt;&lt;td&gt;The raw response from the target as a result of an either Insert, Update or both Actions. If the target is connected via integration, the raw result also includes the status code and status, in addition to what is tracked when the target is the local org.&lt;/td&gt;&lt;/tr&gt;</v>
      </c>
    </row>
    <row r="25" spans="1:5" ht="17" thickBot="1" x14ac:dyDescent="0.25">
      <c r="A25" s="3" t="s">
        <v>65</v>
      </c>
      <c r="B25" s="4" t="s">
        <v>373</v>
      </c>
      <c r="C25" s="4" t="s">
        <v>424</v>
      </c>
      <c r="E25" t="str">
        <f t="shared" si="1"/>
        <v>&lt;tr&gt;&lt;td&gt;Exceptions&lt;/td&gt;&lt;td class='slds-truncate'&gt;pushtopics__Exceptions__c&lt;/td&gt;&lt;td&gt;Exceptional message raised during the execution. &lt;/td&gt;&lt;/tr&gt;</v>
      </c>
    </row>
    <row r="26" spans="1:5" ht="96" x14ac:dyDescent="0.2">
      <c r="A26" s="8" t="s">
        <v>66</v>
      </c>
      <c r="B26" s="6" t="s">
        <v>378</v>
      </c>
      <c r="C26" s="6" t="s">
        <v>480</v>
      </c>
      <c r="E26" t="str">
        <f t="shared" si="1"/>
        <v>&lt;tr&gt;&lt;td&gt;Results&lt;/td&gt;&lt;td class='slds-truncate'&gt;pushtopics__Results__c&lt;/td&gt;&lt;td&gt;Stores a comprehensive view of the results in JSON. Each entry in the JSON will have the source data Id and target data Id for an Update action, "Success" which indicates success or fail, and "Errors" with the error details. If "Include Failed Data in Results?" is checked on the Mapping, the failed target data will be included as well. Copy and paste the JSON body to any JSON formatter/prettifier to better view well-structured data. &lt;br/&gt;This field combines the necessary data points together to help with  troubleshooting. And it does not comprise the permissions on data for the authorized user. &lt;/td&gt;&lt;/tr&gt;</v>
      </c>
    </row>
    <row r="27" spans="1:5" x14ac:dyDescent="0.2">
      <c r="E27" t="str">
        <f>"&lt;/tbody&gt;&lt;/table&gt;&lt;/div&gt;"</f>
        <v>&lt;/tbody&gt;&lt;/table&gt;&lt;/div&gt;</v>
      </c>
    </row>
  </sheetData>
  <mergeCells count="2">
    <mergeCell ref="A2:C2"/>
    <mergeCell ref="A19:C19"/>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83B33B-DA36-5D49-95C7-AC62BEC234BD}">
  <dimension ref="A1:E550"/>
  <sheetViews>
    <sheetView topLeftCell="A294" zoomScale="125" workbookViewId="0">
      <selection activeCell="B307" sqref="B307"/>
    </sheetView>
  </sheetViews>
  <sheetFormatPr baseColWidth="10" defaultRowHeight="16" x14ac:dyDescent="0.2"/>
  <cols>
    <col min="1" max="1" width="37.83203125" bestFit="1" customWidth="1"/>
    <col min="2" max="2" width="78.1640625" customWidth="1"/>
    <col min="3" max="3" width="39.5" customWidth="1"/>
    <col min="5" max="5" width="41.83203125" customWidth="1"/>
  </cols>
  <sheetData>
    <row r="1" spans="1:3" x14ac:dyDescent="0.2">
      <c r="C1" t="str">
        <f>"&lt;div class='back-to-top-box'&gt;&lt;a href='#title'&gt;&amp;#8679; Back to Top&lt;/a&gt;&lt;/div&gt;"</f>
        <v>&lt;div class='back-to-top-box'&gt;&lt;a href='#title'&gt;&amp;#8679; Back to Top&lt;/a&gt;&lt;/div&gt;</v>
      </c>
    </row>
    <row r="3" spans="1:3" x14ac:dyDescent="0.2">
      <c r="A3" t="s">
        <v>356</v>
      </c>
      <c r="C3" t="str">
        <f>"&lt;h1 id='title'&gt;" &amp; A3 &amp; "&lt;/h1&gt;"</f>
        <v>&lt;h1 id='title'&gt;Calculate Field Values&lt;/h1&gt;</v>
      </c>
    </row>
    <row r="5" spans="1:3" x14ac:dyDescent="0.2">
      <c r="C5" t="str">
        <f>"&lt;div style='display: flex;'&gt;"</f>
        <v>&lt;div style='display: flex;'&gt;</v>
      </c>
    </row>
    <row r="6" spans="1:3" x14ac:dyDescent="0.2">
      <c r="C6" t="str">
        <f>"&lt;div style='flex:1'&gt;&lt;ul&gt;"</f>
        <v>&lt;div style='flex:1'&gt;&lt;ul&gt;</v>
      </c>
    </row>
    <row r="7" spans="1:3" x14ac:dyDescent="0.2">
      <c r="A7" s="19" t="s">
        <v>76</v>
      </c>
      <c r="B7" t="s">
        <v>151</v>
      </c>
      <c r="C7" t="str">
        <f>"&lt;li&gt;&lt;a href='#" &amp; B7 &amp; "'&gt;" &amp;A7 &amp; "&lt;/a&gt;&lt;/li&gt;"</f>
        <v>&lt;li&gt;&lt;a href='#add'&gt;+ (Add)&lt;/a&gt;&lt;/li&gt;</v>
      </c>
    </row>
    <row r="8" spans="1:3" x14ac:dyDescent="0.2">
      <c r="A8" s="19" t="s">
        <v>78</v>
      </c>
      <c r="B8" t="s">
        <v>168</v>
      </c>
      <c r="C8" t="str">
        <f>"&lt;li&gt;&lt;a href='#" &amp; B8 &amp; "'&gt;" &amp;A8 &amp; "&lt;/a&gt;&lt;/li&gt;"</f>
        <v>&lt;li&gt;&lt;a href='#substract'&gt;- (Subtract)&lt;/a&gt;&lt;/li&gt;</v>
      </c>
    </row>
    <row r="9" spans="1:3" x14ac:dyDescent="0.2">
      <c r="A9" t="s">
        <v>80</v>
      </c>
      <c r="B9" t="s">
        <v>152</v>
      </c>
      <c r="C9" t="str">
        <f t="shared" ref="C9:C30" si="0">"&lt;li&gt;&lt;a href='#" &amp; B9 &amp; "'&gt;" &amp;A9 &amp; "&lt;/a&gt;&lt;/li&gt;"</f>
        <v>&lt;li&gt;&lt;a href='#multiply'&gt;* (Multiply)&lt;/a&gt;&lt;/li&gt;</v>
      </c>
    </row>
    <row r="10" spans="1:3" x14ac:dyDescent="0.2">
      <c r="A10" t="s">
        <v>82</v>
      </c>
      <c r="B10" t="s">
        <v>153</v>
      </c>
      <c r="C10" t="str">
        <f t="shared" si="0"/>
        <v>&lt;li&gt;&lt;a href='#divide'&gt;/ (Divide)&lt;/a&gt;&lt;/li&gt;</v>
      </c>
    </row>
    <row r="11" spans="1:3" x14ac:dyDescent="0.2">
      <c r="A11" t="s">
        <v>790</v>
      </c>
      <c r="B11" t="s">
        <v>154</v>
      </c>
      <c r="C11" t="str">
        <f t="shared" si="0"/>
        <v>&lt;li&gt;&lt;a href='#parenthesis'&gt;() (Parenthesises)&lt;/a&gt;&lt;/li&gt;</v>
      </c>
    </row>
    <row r="12" spans="1:3" x14ac:dyDescent="0.2">
      <c r="A12" s="19" t="s">
        <v>86</v>
      </c>
      <c r="B12" t="s">
        <v>155</v>
      </c>
      <c r="C12" t="str">
        <f t="shared" si="0"/>
        <v>&lt;li&gt;&lt;a href='#equal'&gt;== (Equal)&lt;/a&gt;&lt;/li&gt;</v>
      </c>
    </row>
    <row r="13" spans="1:3" x14ac:dyDescent="0.2">
      <c r="A13" t="s">
        <v>88</v>
      </c>
      <c r="B13" t="s">
        <v>156</v>
      </c>
      <c r="C13" t="str">
        <f t="shared" si="0"/>
        <v>&lt;li&gt;&lt;a href='#not_equal'&gt;!= (Not Equal)&lt;/a&gt;&lt;/li&gt;</v>
      </c>
    </row>
    <row r="14" spans="1:3" x14ac:dyDescent="0.2">
      <c r="A14" t="s">
        <v>145</v>
      </c>
      <c r="B14" t="s">
        <v>157</v>
      </c>
      <c r="C14" t="str">
        <f t="shared" si="0"/>
        <v>&lt;li&gt;&lt;a href='#less_than'&gt;&lt; (Less Than)&lt;/a&gt;&lt;/li&gt;</v>
      </c>
    </row>
    <row r="15" spans="1:3" x14ac:dyDescent="0.2">
      <c r="A15" t="s">
        <v>146</v>
      </c>
      <c r="B15" t="s">
        <v>158</v>
      </c>
      <c r="C15" t="str">
        <f t="shared" si="0"/>
        <v>&lt;li&gt;&lt;a href='#greater_than'&gt;&gt; (Greater Than)&lt;/a&gt;&lt;/li&gt;</v>
      </c>
    </row>
    <row r="16" spans="1:3" x14ac:dyDescent="0.2">
      <c r="A16" t="s">
        <v>147</v>
      </c>
      <c r="B16" t="s">
        <v>159</v>
      </c>
      <c r="C16" t="str">
        <f t="shared" si="0"/>
        <v>&lt;li&gt;&lt;a href='#less_than_or_equal'&gt;&lt;= (Less Than or Equal)&lt;/a&gt;&lt;/li&gt;</v>
      </c>
    </row>
    <row r="17" spans="1:3" x14ac:dyDescent="0.2">
      <c r="A17" t="s">
        <v>237</v>
      </c>
      <c r="B17" t="s">
        <v>160</v>
      </c>
      <c r="C17" t="str">
        <f t="shared" si="0"/>
        <v>&lt;li&gt;&lt;a href='#greater_than_or_equal'&gt;&gt;= (Greater Than or Equal)&lt;/a&gt;&lt;/li&gt;</v>
      </c>
    </row>
    <row r="18" spans="1:3" x14ac:dyDescent="0.2">
      <c r="A18" t="s">
        <v>148</v>
      </c>
      <c r="B18" t="s">
        <v>236</v>
      </c>
      <c r="C18" t="str">
        <f t="shared" si="0"/>
        <v>&lt;li&gt;&lt;a href='#and_s'&gt;&amp;&amp; (AND)&lt;/a&gt;&lt;/li&gt;</v>
      </c>
    </row>
    <row r="19" spans="1:3" x14ac:dyDescent="0.2">
      <c r="A19" t="s">
        <v>95</v>
      </c>
      <c r="B19" t="s">
        <v>235</v>
      </c>
      <c r="C19" t="str">
        <f t="shared" si="0"/>
        <v>&lt;li&gt;&lt;a href='#or_s'&gt;|| (OR)&lt;/a&gt;&lt;/li&gt;</v>
      </c>
    </row>
    <row r="20" spans="1:3" x14ac:dyDescent="0.2">
      <c r="A20" t="s">
        <v>149</v>
      </c>
      <c r="B20" t="s">
        <v>163</v>
      </c>
      <c r="C20" t="str">
        <f t="shared" si="0"/>
        <v>&lt;li&gt;&lt;a href='#concatenate'&gt;&amp; (Concatenate)&lt;/a&gt;&lt;/li&gt;</v>
      </c>
    </row>
    <row r="21" spans="1:3" x14ac:dyDescent="0.2">
      <c r="A21" t="s">
        <v>686</v>
      </c>
      <c r="B21" t="str">
        <f t="shared" ref="B21:B30" si="1">SUBSTITUTE(LOWER(A21), " ", "_")</f>
        <v>add_days</v>
      </c>
      <c r="C21" t="str">
        <f t="shared" si="0"/>
        <v>&lt;li&gt;&lt;a href='#add_days'&gt;ADD_DAYS&lt;/a&gt;&lt;/li&gt;</v>
      </c>
    </row>
    <row r="22" spans="1:3" x14ac:dyDescent="0.2">
      <c r="A22" t="s">
        <v>687</v>
      </c>
      <c r="B22" t="str">
        <f>SUBSTITUTE(LOWER(A22), " ", "_")</f>
        <v>add_months</v>
      </c>
      <c r="C22" t="str">
        <f>"&lt;li&gt;&lt;a href='#" &amp; B22 &amp; "'&gt;" &amp;A22 &amp; "&lt;/a&gt;&lt;/li&gt;"</f>
        <v>&lt;li&gt;&lt;a href='#add_months'&gt;ADD_MONTHS&lt;/a&gt;&lt;/li&gt;</v>
      </c>
    </row>
    <row r="23" spans="1:3" x14ac:dyDescent="0.2">
      <c r="A23" t="s">
        <v>614</v>
      </c>
      <c r="B23" t="str">
        <f>SUBSTITUTE(LOWER(A23), " ", "_")</f>
        <v>agg_avg</v>
      </c>
      <c r="C23" t="str">
        <f>"&lt;li&gt;&lt;a href='#" &amp; B23 &amp; "'&gt;" &amp;A23 &amp; "&lt;/a&gt;&lt;/li&gt;"</f>
        <v>&lt;li&gt;&lt;a href='#agg_avg'&gt;AGG_AVG&lt;/a&gt;&lt;/li&gt;</v>
      </c>
    </row>
    <row r="24" spans="1:3" ht="15" customHeight="1" x14ac:dyDescent="0.2">
      <c r="A24" t="s">
        <v>615</v>
      </c>
      <c r="B24" t="str">
        <f>SUBSTITUTE(LOWER(A24), " ", "_")</f>
        <v>agg_count</v>
      </c>
      <c r="C24" t="str">
        <f>"&lt;li&gt;&lt;a href='#" &amp; B24 &amp; "'&gt;" &amp;A24 &amp; "&lt;/a&gt;&lt;/li&gt;"</f>
        <v>&lt;li&gt;&lt;a href='#agg_count'&gt;AGG_COUNT&lt;/a&gt;&lt;/li&gt;</v>
      </c>
    </row>
    <row r="25" spans="1:3" x14ac:dyDescent="0.2">
      <c r="C25" t="str">
        <f>"&lt;/ul&gt;&lt;/div&gt;&lt;div style='flex:1'&gt;&lt;ul tyle='flex:1'&gt;"</f>
        <v>&lt;/ul&gt;&lt;/div&gt;&lt;div style='flex:1'&gt;&lt;ul tyle='flex:1'&gt;</v>
      </c>
    </row>
    <row r="26" spans="1:3" ht="15" customHeight="1" x14ac:dyDescent="0.2"/>
    <row r="27" spans="1:3" ht="15" customHeight="1" x14ac:dyDescent="0.2">
      <c r="A27" t="s">
        <v>616</v>
      </c>
      <c r="B27" t="str">
        <f t="shared" si="1"/>
        <v>agg_count_distinct</v>
      </c>
      <c r="C27" t="str">
        <f t="shared" si="0"/>
        <v>&lt;li&gt;&lt;a href='#agg_count_distinct'&gt;AGG_COUNT_DISTINCT&lt;/a&gt;&lt;/li&gt;</v>
      </c>
    </row>
    <row r="28" spans="1:3" ht="15" customHeight="1" x14ac:dyDescent="0.2">
      <c r="A28" t="s">
        <v>617</v>
      </c>
      <c r="B28" t="str">
        <f t="shared" si="1"/>
        <v>agg_max</v>
      </c>
      <c r="C28" t="str">
        <f t="shared" si="0"/>
        <v>&lt;li&gt;&lt;a href='#agg_max'&gt;AGG_MAX&lt;/a&gt;&lt;/li&gt;</v>
      </c>
    </row>
    <row r="29" spans="1:3" ht="15" customHeight="1" x14ac:dyDescent="0.2">
      <c r="A29" t="s">
        <v>618</v>
      </c>
      <c r="B29" t="str">
        <f t="shared" si="1"/>
        <v>agg_min</v>
      </c>
      <c r="C29" t="str">
        <f t="shared" si="0"/>
        <v>&lt;li&gt;&lt;a href='#agg_min'&gt;AGG_MIN&lt;/a&gt;&lt;/li&gt;</v>
      </c>
    </row>
    <row r="30" spans="1:3" x14ac:dyDescent="0.2">
      <c r="A30" t="s">
        <v>619</v>
      </c>
      <c r="B30" t="str">
        <f t="shared" si="1"/>
        <v>agg_sum</v>
      </c>
      <c r="C30" t="str">
        <f t="shared" si="0"/>
        <v>&lt;li&gt;&lt;a href='#agg_sum'&gt;AGG_SUM&lt;/a&gt;&lt;/li&gt;</v>
      </c>
    </row>
    <row r="31" spans="1:3" x14ac:dyDescent="0.2">
      <c r="A31" t="s">
        <v>238</v>
      </c>
      <c r="B31" t="s">
        <v>161</v>
      </c>
      <c r="C31" t="str">
        <f t="shared" ref="C31:C47" si="2">"&lt;li&gt;&lt;a href='#" &amp; B31 &amp; "'&gt;" &amp;A31 &amp; "&lt;/a&gt;&lt;/li&gt;"</f>
        <v>&lt;li&gt;&lt;a href='#and'&gt;AND&lt;/a&gt;&lt;/li&gt;</v>
      </c>
    </row>
    <row r="32" spans="1:3" x14ac:dyDescent="0.2">
      <c r="A32" t="s">
        <v>760</v>
      </c>
      <c r="B32" t="str">
        <f t="shared" ref="B32:B47" si="3">SUBSTITUTE(LOWER(A32), " ", "_")</f>
        <v>base64_encode</v>
      </c>
      <c r="C32" t="str">
        <f t="shared" si="2"/>
        <v>&lt;li&gt;&lt;a href='#base64_encode'&gt;BASE64_ENCODE&lt;/a&gt;&lt;/li&gt;</v>
      </c>
    </row>
    <row r="33" spans="1:3" x14ac:dyDescent="0.2">
      <c r="A33" t="s">
        <v>761</v>
      </c>
      <c r="B33" t="str">
        <f t="shared" si="3"/>
        <v>base64_decode</v>
      </c>
      <c r="C33" t="str">
        <f t="shared" si="2"/>
        <v>&lt;li&gt;&lt;a href='#base64_decode'&gt;BASE64_DECODE&lt;/a&gt;&lt;/li&gt;</v>
      </c>
    </row>
    <row r="34" spans="1:3" x14ac:dyDescent="0.2">
      <c r="A34" t="s">
        <v>712</v>
      </c>
      <c r="B34" t="str">
        <f t="shared" si="3"/>
        <v>blank_value</v>
      </c>
      <c r="C34" t="str">
        <f t="shared" si="2"/>
        <v>&lt;li&gt;&lt;a href='#blank_value'&gt;BLANK_VALUE&lt;/a&gt;&lt;/li&gt;</v>
      </c>
    </row>
    <row r="35" spans="1:3" x14ac:dyDescent="0.2">
      <c r="A35" t="s">
        <v>125</v>
      </c>
      <c r="B35" t="str">
        <f t="shared" si="3"/>
        <v>contains</v>
      </c>
      <c r="C35" t="str">
        <f t="shared" si="2"/>
        <v>&lt;li&gt;&lt;a href='#contains'&gt;CONTAINS&lt;/a&gt;&lt;/li&gt;</v>
      </c>
    </row>
    <row r="36" spans="1:3" x14ac:dyDescent="0.2">
      <c r="A36" t="s">
        <v>108</v>
      </c>
      <c r="B36" t="str">
        <f t="shared" si="3"/>
        <v>date</v>
      </c>
      <c r="C36" t="str">
        <f t="shared" si="2"/>
        <v>&lt;li&gt;&lt;a href='#date'&gt;DATE&lt;/a&gt;&lt;/li&gt;</v>
      </c>
    </row>
    <row r="37" spans="1:3" x14ac:dyDescent="0.2">
      <c r="A37" t="s">
        <v>110</v>
      </c>
      <c r="B37" t="str">
        <f t="shared" si="3"/>
        <v>daysbetween</v>
      </c>
      <c r="C37" t="str">
        <f t="shared" si="2"/>
        <v>&lt;li&gt;&lt;a href='#daysbetween'&gt;DAYSBETWEEN&lt;/a&gt;&lt;/li&gt;</v>
      </c>
    </row>
    <row r="38" spans="1:3" x14ac:dyDescent="0.2">
      <c r="A38" t="s">
        <v>767</v>
      </c>
      <c r="B38" t="str">
        <f t="shared" si="3"/>
        <v>ends_with</v>
      </c>
      <c r="C38" t="str">
        <f t="shared" si="2"/>
        <v>&lt;li&gt;&lt;a href='#ends_with'&gt;ENDS_WITH&lt;/a&gt;&lt;/li&gt;</v>
      </c>
    </row>
    <row r="39" spans="1:3" x14ac:dyDescent="0.2">
      <c r="A39" t="s">
        <v>662</v>
      </c>
      <c r="B39" t="str">
        <f t="shared" si="3"/>
        <v>escape_html4</v>
      </c>
      <c r="C39" t="str">
        <f t="shared" si="2"/>
        <v>&lt;li&gt;&lt;a href='#escape_html4'&gt;ESCAPE_HTML4&lt;/a&gt;&lt;/li&gt;</v>
      </c>
    </row>
    <row r="40" spans="1:3" x14ac:dyDescent="0.2">
      <c r="A40" t="s">
        <v>664</v>
      </c>
      <c r="B40" t="str">
        <f t="shared" si="3"/>
        <v>escape_xml</v>
      </c>
      <c r="C40" t="str">
        <f t="shared" si="2"/>
        <v>&lt;li&gt;&lt;a href='#escape_xml'&gt;ESCAPE_XML&lt;/a&gt;&lt;/li&gt;</v>
      </c>
    </row>
    <row r="41" spans="1:3" x14ac:dyDescent="0.2">
      <c r="A41" t="s">
        <v>118</v>
      </c>
      <c r="B41" t="str">
        <f t="shared" si="3"/>
        <v>if</v>
      </c>
      <c r="C41" t="str">
        <f t="shared" si="2"/>
        <v>&lt;li&gt;&lt;a href='#if'&gt;IF&lt;/a&gt;&lt;/li&gt;</v>
      </c>
    </row>
    <row r="42" spans="1:3" x14ac:dyDescent="0.2">
      <c r="A42" t="s">
        <v>741</v>
      </c>
      <c r="B42" t="str">
        <f t="shared" si="3"/>
        <v>index_of</v>
      </c>
      <c r="C42" t="str">
        <f t="shared" si="2"/>
        <v>&lt;li&gt;&lt;a href='#index_of'&gt;INDEX_OF&lt;/a&gt;&lt;/li&gt;</v>
      </c>
    </row>
    <row r="43" spans="1:3" x14ac:dyDescent="0.2">
      <c r="A43" t="s">
        <v>742</v>
      </c>
      <c r="B43" t="str">
        <f t="shared" si="3"/>
        <v>index_of_ignore_case</v>
      </c>
      <c r="C43" t="str">
        <f t="shared" si="2"/>
        <v>&lt;li&gt;&lt;a href='#index_of_ignore_case'&gt;INDEX_OF_IGNORE_CASE&lt;/a&gt;&lt;/li&gt;</v>
      </c>
    </row>
    <row r="44" spans="1:3" x14ac:dyDescent="0.2">
      <c r="A44" t="s">
        <v>727</v>
      </c>
      <c r="B44" t="str">
        <f>SUBSTITUTE(LOWER(A44), " ", "_")</f>
        <v>is_blank</v>
      </c>
      <c r="C44" t="str">
        <f>"&lt;li&gt;&lt;a href='#" &amp; B44 &amp; "'&gt;" &amp;A44 &amp; "&lt;/a&gt;&lt;/li&gt;"</f>
        <v>&lt;li&gt;&lt;a href='#is_blank'&gt;IS_BLANK&lt;/a&gt;&lt;/li&gt;</v>
      </c>
    </row>
    <row r="45" spans="1:3" x14ac:dyDescent="0.2">
      <c r="C45" t="str">
        <f>"&lt;/ul&gt;&lt;/div&gt;&lt;div style='flex:1'&gt;&lt;ul tyle='flex:1'&gt;"</f>
        <v>&lt;/ul&gt;&lt;/div&gt;&lt;div style='flex:1'&gt;&lt;ul tyle='flex:1'&gt;</v>
      </c>
    </row>
    <row r="47" spans="1:3" x14ac:dyDescent="0.2">
      <c r="A47" t="s">
        <v>730</v>
      </c>
      <c r="B47" t="str">
        <f t="shared" si="3"/>
        <v>is_first_in_batch</v>
      </c>
      <c r="C47" t="str">
        <f t="shared" si="2"/>
        <v>&lt;li&gt;&lt;a href='#is_first_in_batch'&gt;IS_FIRST_IN_BATCH&lt;/a&gt;&lt;/li&gt;</v>
      </c>
    </row>
    <row r="48" spans="1:3" x14ac:dyDescent="0.2">
      <c r="A48" s="20" t="s">
        <v>720</v>
      </c>
      <c r="B48" t="str">
        <f>SUBSTITUTE(LOWER(A48), " ", "_")</f>
        <v>is_number</v>
      </c>
      <c r="C48" t="str">
        <f>"&lt;li&gt;&lt;a href='#" &amp; B48 &amp; "'&gt;" &amp;A48 &amp; "&lt;/a&gt;&lt;/li&gt;"</f>
        <v>&lt;li&gt;&lt;a href='#is_number'&gt;IS_NUMBER&lt;/a&gt;&lt;/li&gt;</v>
      </c>
    </row>
    <row r="49" spans="1:3" x14ac:dyDescent="0.2">
      <c r="A49" s="20" t="s">
        <v>733</v>
      </c>
      <c r="B49" t="str">
        <f>SUBSTITUTE(LOWER(A49), " ", "_")</f>
        <v>last_index_of</v>
      </c>
      <c r="C49" t="str">
        <f>"&lt;li&gt;&lt;a href='#" &amp; B49 &amp; "'&gt;" &amp;A49 &amp; "&lt;/a&gt;&lt;/li&gt;"</f>
        <v>&lt;li&gt;&lt;a href='#last_index_of'&gt;LAST_INDEX_OF&lt;/a&gt;&lt;/li&gt;</v>
      </c>
    </row>
    <row r="50" spans="1:3" x14ac:dyDescent="0.2">
      <c r="A50" s="20" t="s">
        <v>734</v>
      </c>
      <c r="B50" t="str">
        <f>SUBSTITUTE(LOWER(A50), " ", "_")</f>
        <v>last_index_of_ignore_case</v>
      </c>
      <c r="C50" t="str">
        <f>"&lt;li&gt;&lt;a href='#" &amp; B50 &amp; "'&gt;" &amp;A50 &amp; "&lt;/a&gt;&lt;/li&gt;"</f>
        <v>&lt;li&gt;&lt;a href='#last_index_of_ignore_case'&gt;LAST_INDEX_OF_IGNORE_CASE&lt;/a&gt;&lt;/li&gt;</v>
      </c>
    </row>
    <row r="51" spans="1:3" x14ac:dyDescent="0.2">
      <c r="A51" t="s">
        <v>127</v>
      </c>
      <c r="B51" t="str">
        <f>SUBSTITUTE(LOWER(A51), " ", "_")</f>
        <v>left</v>
      </c>
      <c r="C51" t="str">
        <f>"&lt;li&gt;&lt;a href='#" &amp; B51 &amp; "'&gt;" &amp;A51 &amp; "&lt;/a&gt;&lt;/li&gt;"</f>
        <v>&lt;li&gt;&lt;a href='#left'&gt;LEFT&lt;/a&gt;&lt;/li&gt;</v>
      </c>
    </row>
    <row r="52" spans="1:3" x14ac:dyDescent="0.2">
      <c r="A52" t="s">
        <v>129</v>
      </c>
      <c r="B52" t="str">
        <f>SUBSTITUTE(LOWER(A52), " ", "_")</f>
        <v>len</v>
      </c>
      <c r="C52" t="str">
        <f>"&lt;li&gt;&lt;a href='#" &amp; B52 &amp; "'&gt;" &amp;A52 &amp; "&lt;/a&gt;&lt;/li&gt;"</f>
        <v>&lt;li&gt;&lt;a href='#len'&gt;LEN&lt;/a&gt;&lt;/li&gt;</v>
      </c>
    </row>
    <row r="53" spans="1:3" x14ac:dyDescent="0.2">
      <c r="A53" t="s">
        <v>460</v>
      </c>
      <c r="B53" t="str">
        <f t="shared" ref="B53:B62" si="4">SUBSTITUTE(LOWER(A53), " ", "_")</f>
        <v>max</v>
      </c>
      <c r="C53" t="str">
        <f t="shared" ref="C53:C62" si="5">"&lt;li&gt;&lt;a href='#" &amp; B53 &amp; "'&gt;" &amp;A53 &amp; "&lt;/a&gt;&lt;/li&gt;"</f>
        <v>&lt;li&gt;&lt;a href='#max'&gt;MAX&lt;/a&gt;&lt;/li&gt;</v>
      </c>
    </row>
    <row r="54" spans="1:3" x14ac:dyDescent="0.2">
      <c r="A54" t="s">
        <v>463</v>
      </c>
      <c r="B54" t="str">
        <f t="shared" si="4"/>
        <v>min</v>
      </c>
      <c r="C54" t="str">
        <f t="shared" si="5"/>
        <v>&lt;li&gt;&lt;a href='#min'&gt;MIN&lt;/a&gt;&lt;/li&gt;</v>
      </c>
    </row>
    <row r="55" spans="1:3" x14ac:dyDescent="0.2">
      <c r="A55" t="s">
        <v>122</v>
      </c>
      <c r="B55" t="str">
        <f t="shared" si="4"/>
        <v>not</v>
      </c>
      <c r="C55" t="str">
        <f t="shared" si="5"/>
        <v>&lt;li&gt;&lt;a href='#not'&gt;NOT&lt;/a&gt;&lt;/li&gt;</v>
      </c>
    </row>
    <row r="56" spans="1:3" x14ac:dyDescent="0.2">
      <c r="A56" t="s">
        <v>112</v>
      </c>
      <c r="B56" t="str">
        <f t="shared" si="4"/>
        <v>now</v>
      </c>
      <c r="C56" t="str">
        <f t="shared" si="5"/>
        <v>&lt;li&gt;&lt;a href='#now'&gt;NOW&lt;/a&gt;&lt;/li&gt;</v>
      </c>
    </row>
    <row r="57" spans="1:3" x14ac:dyDescent="0.2">
      <c r="A57" t="s">
        <v>208</v>
      </c>
      <c r="B57" t="str">
        <f t="shared" si="4"/>
        <v>or</v>
      </c>
      <c r="C57" t="str">
        <f t="shared" si="5"/>
        <v>&lt;li&gt;&lt;a href='#or'&gt;OR&lt;/a&gt;&lt;/li&gt;</v>
      </c>
    </row>
    <row r="58" spans="1:3" x14ac:dyDescent="0.2">
      <c r="A58" t="s">
        <v>456</v>
      </c>
      <c r="B58" t="str">
        <f t="shared" si="4"/>
        <v>randomize</v>
      </c>
      <c r="C58" t="str">
        <f t="shared" si="5"/>
        <v>&lt;li&gt;&lt;a href='#randomize'&gt;RANDOMIZE&lt;/a&gt;&lt;/li&gt;</v>
      </c>
    </row>
    <row r="59" spans="1:3" x14ac:dyDescent="0.2">
      <c r="A59" t="s">
        <v>757</v>
      </c>
      <c r="B59" t="str">
        <f>SUBSTITUTE(LOWER(A59), " ", "_")</f>
        <v>replace</v>
      </c>
      <c r="C59" t="str">
        <f>"&lt;li&gt;&lt;a href='#" &amp; B59 &amp; "'&gt;" &amp;A59 &amp; "&lt;/a&gt;&lt;/li&gt;"</f>
        <v>&lt;li&gt;&lt;a href='#replace'&gt;REPLACE&lt;/a&gt;&lt;/li&gt;</v>
      </c>
    </row>
    <row r="60" spans="1:3" x14ac:dyDescent="0.2">
      <c r="A60" s="20" t="s">
        <v>131</v>
      </c>
      <c r="B60" t="str">
        <f t="shared" si="4"/>
        <v>right</v>
      </c>
      <c r="C60" t="str">
        <f t="shared" si="5"/>
        <v>&lt;li&gt;&lt;a href='#right'&gt;RIGHT&lt;/a&gt;&lt;/li&gt;</v>
      </c>
    </row>
    <row r="61" spans="1:3" x14ac:dyDescent="0.2">
      <c r="A61" t="s">
        <v>150</v>
      </c>
      <c r="B61" t="str">
        <f t="shared" si="4"/>
        <v>round</v>
      </c>
      <c r="C61" t="str">
        <f t="shared" si="5"/>
        <v>&lt;li&gt;&lt;a href='#round'&gt;ROUND&lt;/a&gt;&lt;/li&gt;</v>
      </c>
    </row>
    <row r="62" spans="1:3" x14ac:dyDescent="0.2">
      <c r="A62" t="s">
        <v>138</v>
      </c>
      <c r="B62" t="str">
        <f t="shared" si="4"/>
        <v>scramble</v>
      </c>
      <c r="C62" t="str">
        <f t="shared" si="5"/>
        <v>&lt;li&gt;&lt;a href='#scramble'&gt;SCRAMBLE&lt;/a&gt;&lt;/li&gt;</v>
      </c>
    </row>
    <row r="63" spans="1:3" x14ac:dyDescent="0.2">
      <c r="A63" t="s">
        <v>758</v>
      </c>
      <c r="B63" t="str">
        <f>SUBSTITUTE(LOWER(A63), " ", "_")</f>
        <v>starts_with</v>
      </c>
      <c r="C63" t="str">
        <f>"&lt;li&gt;&lt;a href='#" &amp; B63 &amp; "'&gt;" &amp;A63 &amp; "&lt;/a&gt;&lt;/li&gt;"</f>
        <v>&lt;li&gt;&lt;a href='#starts_with'&gt;STARTS_WITH&lt;/a&gt;&lt;/li&gt;</v>
      </c>
    </row>
    <row r="64" spans="1:3" x14ac:dyDescent="0.2">
      <c r="A64" t="s">
        <v>771</v>
      </c>
      <c r="B64" t="str">
        <f>SUBSTITUTE(LOWER(A64), " ", "_")</f>
        <v>substring</v>
      </c>
      <c r="C64" t="str">
        <f>"&lt;li&gt;&lt;a href='#" &amp; B64 &amp; "'&gt;" &amp;A64 &amp; "&lt;/a&gt;&lt;/li&gt;"</f>
        <v>&lt;li&gt;&lt;a href='#substring'&gt;SUBSTRING&lt;/a&gt;&lt;/li&gt;</v>
      </c>
    </row>
    <row r="65" spans="1:3" x14ac:dyDescent="0.2">
      <c r="C65" t="str">
        <f>"&lt;/ul&gt;&lt;/div&gt;&lt;div style='flex:1'&gt;&lt;ul tyle='flex:1'&gt;"</f>
        <v>&lt;/ul&gt;&lt;/div&gt;&lt;div style='flex:1'&gt;&lt;ul tyle='flex:1'&gt;</v>
      </c>
    </row>
    <row r="68" spans="1:3" x14ac:dyDescent="0.2">
      <c r="A68" t="s">
        <v>772</v>
      </c>
      <c r="B68" t="str">
        <f>SUBSTITUTE(LOWER(A68), " ", "_")</f>
        <v>substring_after</v>
      </c>
      <c r="C68" t="str">
        <f>"&lt;li&gt;&lt;a href='#" &amp; B68 &amp; "'&gt;" &amp;A68 &amp; "&lt;/a&gt;&lt;/li&gt;"</f>
        <v>&lt;li&gt;&lt;a href='#substring_after'&gt;SUBSTRING_AFTER&lt;/a&gt;&lt;/li&gt;</v>
      </c>
    </row>
    <row r="69" spans="1:3" x14ac:dyDescent="0.2">
      <c r="A69" t="s">
        <v>773</v>
      </c>
      <c r="B69" t="str">
        <f>SUBSTITUTE(LOWER(A69), " ", "_")</f>
        <v>substring_after_last</v>
      </c>
      <c r="C69" t="str">
        <f>"&lt;li&gt;&lt;a href='#" &amp; B69 &amp; "'&gt;" &amp;A69 &amp; "&lt;/a&gt;&lt;/li&gt;"</f>
        <v>&lt;li&gt;&lt;a href='#substring_after_last'&gt;SUBSTRING_AFTER_LAST&lt;/a&gt;&lt;/li&gt;</v>
      </c>
    </row>
    <row r="70" spans="1:3" x14ac:dyDescent="0.2">
      <c r="A70" t="s">
        <v>774</v>
      </c>
      <c r="B70" t="str">
        <f>SUBSTITUTE(LOWER(A70), " ", "_")</f>
        <v>substring_before</v>
      </c>
      <c r="C70" t="str">
        <f>"&lt;li&gt;&lt;a href='#" &amp; B70 &amp; "'&gt;" &amp;A70 &amp; "&lt;/a&gt;&lt;/li&gt;"</f>
        <v>&lt;li&gt;&lt;a href='#substring_before'&gt;SUBSTRING_BEFORE&lt;/a&gt;&lt;/li&gt;</v>
      </c>
    </row>
    <row r="71" spans="1:3" x14ac:dyDescent="0.2">
      <c r="A71" t="s">
        <v>775</v>
      </c>
      <c r="B71" t="str">
        <f>SUBSTITUTE(LOWER(A71), " ", "_")</f>
        <v>substring_before_last</v>
      </c>
      <c r="C71" t="str">
        <f>"&lt;li&gt;&lt;a href='#" &amp; B71 &amp; "'&gt;" &amp;A71 &amp; "&lt;/a&gt;&lt;/li&gt;"</f>
        <v>&lt;li&gt;&lt;a href='#substring_before_last'&gt;SUBSTRING_BEFORE_LAST&lt;/a&gt;&lt;/li&gt;</v>
      </c>
    </row>
    <row r="72" spans="1:3" x14ac:dyDescent="0.2">
      <c r="A72" t="s">
        <v>776</v>
      </c>
      <c r="B72" t="str">
        <f>SUBSTITUTE(LOWER(A72), " ", "_")</f>
        <v>substring_between</v>
      </c>
      <c r="C72" t="str">
        <f>"&lt;li&gt;&lt;a href='#" &amp; B72 &amp; "'&gt;" &amp;A72 &amp; "&lt;/a&gt;&lt;/li&gt;"</f>
        <v>&lt;li&gt;&lt;a href='#substring_between'&gt;SUBSTRING_BETWEEN&lt;/a&gt;&lt;/li&gt;</v>
      </c>
    </row>
    <row r="73" spans="1:3" x14ac:dyDescent="0.2">
      <c r="A73" t="s">
        <v>114</v>
      </c>
      <c r="B73" t="str">
        <f>SUBSTITUTE(LOWER(A73), " ", "_")</f>
        <v>today</v>
      </c>
      <c r="C73" t="str">
        <f>"&lt;li&gt;&lt;a href='#" &amp; B73 &amp; "'&gt;" &amp;A73 &amp; "&lt;/a&gt;&lt;/li&gt;"</f>
        <v>&lt;li&gt;&lt;a href='#today'&gt;TODAY&lt;/a&gt;&lt;/li&gt;</v>
      </c>
    </row>
    <row r="74" spans="1:3" x14ac:dyDescent="0.2">
      <c r="A74" t="s">
        <v>698</v>
      </c>
      <c r="B74" t="str">
        <f>SUBSTITUTE(LOWER(A74), " ", "_")</f>
        <v>to_blob</v>
      </c>
      <c r="C74" t="str">
        <f>"&lt;li&gt;&lt;a href='#" &amp; B74 &amp; "'&gt;" &amp;A74 &amp; "&lt;/a&gt;&lt;/li&gt;"</f>
        <v>&lt;li&gt;&lt;a href='#to_blob'&gt;TO_BLOB&lt;/a&gt;&lt;/li&gt;</v>
      </c>
    </row>
    <row r="75" spans="1:3" x14ac:dyDescent="0.2">
      <c r="A75" t="s">
        <v>699</v>
      </c>
      <c r="B75" t="str">
        <f>SUBSTITUTE(LOWER(A75), " ", "_")</f>
        <v>to_boolean</v>
      </c>
      <c r="C75" t="str">
        <f>"&lt;li&gt;&lt;a href='#" &amp; B75 &amp; "'&gt;" &amp;A75 &amp; "&lt;/a&gt;&lt;/li&gt;"</f>
        <v>&lt;li&gt;&lt;a href='#to_boolean'&gt;TO_BOOLEAN&lt;/a&gt;&lt;/li&gt;</v>
      </c>
    </row>
    <row r="76" spans="1:3" x14ac:dyDescent="0.2">
      <c r="A76" t="s">
        <v>704</v>
      </c>
      <c r="B76" t="str">
        <f>SUBSTITUTE(LOWER(A76), " ", "_")</f>
        <v>to_date</v>
      </c>
      <c r="C76" t="str">
        <f>"&lt;li&gt;&lt;a href='#" &amp; B76 &amp; "'&gt;" &amp;A76 &amp; "&lt;/a&gt;&lt;/li&gt;"</f>
        <v>&lt;li&gt;&lt;a href='#to_date'&gt;TO_DATE&lt;/a&gt;&lt;/li&gt;</v>
      </c>
    </row>
    <row r="77" spans="1:3" x14ac:dyDescent="0.2">
      <c r="A77" t="s">
        <v>708</v>
      </c>
      <c r="B77" t="str">
        <f>SUBSTITUTE(LOWER(A77), " ", "_")</f>
        <v>to_datetime</v>
      </c>
      <c r="C77" t="str">
        <f>"&lt;li&gt;&lt;a href='#" &amp; B77 &amp; "'&gt;" &amp;A77 &amp; "&lt;/a&gt;&lt;/li&gt;"</f>
        <v>&lt;li&gt;&lt;a href='#to_datetime'&gt;TO_DATETIME&lt;/a&gt;&lt;/li&gt;</v>
      </c>
    </row>
    <row r="78" spans="1:3" x14ac:dyDescent="0.2">
      <c r="A78" t="s">
        <v>794</v>
      </c>
      <c r="B78" t="str">
        <f>SUBSTITUTE(LOWER(A78), " ", "_")</f>
        <v>to_decimal</v>
      </c>
      <c r="C78" t="str">
        <f>"&lt;li&gt;&lt;a href='#" &amp; B78 &amp; "'&gt;" &amp;A78 &amp; "&lt;/a&gt;&lt;/li&gt;"</f>
        <v>&lt;li&gt;&lt;a href='#to_decimal'&gt;TO_DECIMAL&lt;/a&gt;&lt;/li&gt;</v>
      </c>
    </row>
    <row r="79" spans="1:3" x14ac:dyDescent="0.2">
      <c r="A79" t="s">
        <v>715</v>
      </c>
      <c r="B79" t="str">
        <f>SUBSTITUTE(LOWER(A79), " ", "_")</f>
        <v>to_integer</v>
      </c>
      <c r="C79" t="str">
        <f>"&lt;li&gt;&lt;a href='#" &amp; B79 &amp; "'&gt;" &amp;A79 &amp; "&lt;/a&gt;&lt;/li&gt;"</f>
        <v>&lt;li&gt;&lt;a href='#to_integer'&gt;TO_INTEGER&lt;/a&gt;&lt;/li&gt;</v>
      </c>
    </row>
    <row r="80" spans="1:3" x14ac:dyDescent="0.2">
      <c r="A80" t="s">
        <v>735</v>
      </c>
      <c r="B80" t="str">
        <f>SUBSTITUTE(LOWER(A80), " ", "_")</f>
        <v>to_lower_case</v>
      </c>
      <c r="C80" t="str">
        <f>"&lt;li&gt;&lt;a href='#" &amp; B80 &amp; "'&gt;" &amp;A80 &amp; "&lt;/a&gt;&lt;/li&gt;"</f>
        <v>&lt;li&gt;&lt;a href='#to_lower_case'&gt;TO_LOWER_CASE&lt;/a&gt;&lt;/li&gt;</v>
      </c>
    </row>
    <row r="81" spans="1:3" x14ac:dyDescent="0.2">
      <c r="A81" t="s">
        <v>695</v>
      </c>
      <c r="B81" t="str">
        <f>SUBSTITUTE(LOWER(A81), " ", "_")</f>
        <v>to_string</v>
      </c>
      <c r="C81" t="str">
        <f>"&lt;li&gt;&lt;a href='#" &amp; B81 &amp; "'&gt;" &amp;A81 &amp; "&lt;/a&gt;&lt;/li&gt;"</f>
        <v>&lt;li&gt;&lt;a href='#to_string'&gt;TO_STRING&lt;/a&gt;&lt;/li&gt;</v>
      </c>
    </row>
    <row r="82" spans="1:3" x14ac:dyDescent="0.2">
      <c r="A82" t="s">
        <v>738</v>
      </c>
      <c r="B82" t="str">
        <f>SUBSTITUTE(LOWER(A82), " ", "_")</f>
        <v>to_upper_case</v>
      </c>
      <c r="C82" t="str">
        <f>"&lt;li&gt;&lt;a href='#" &amp; B82 &amp; "'&gt;" &amp;A82 &amp; "&lt;/a&gt;&lt;/li&gt;"</f>
        <v>&lt;li&gt;&lt;a href='#to_upper_case'&gt;TO_UPPER_CASE&lt;/a&gt;&lt;/li&gt;</v>
      </c>
    </row>
    <row r="83" spans="1:3" x14ac:dyDescent="0.2">
      <c r="A83" t="s">
        <v>135</v>
      </c>
      <c r="B83" t="str">
        <f>SUBSTITUTE(LOWER(A83), " ", "_")</f>
        <v>trim</v>
      </c>
      <c r="C83" t="str">
        <f>"&lt;li&gt;&lt;a href='#" &amp; B83 &amp; "'&gt;" &amp;A83 &amp; "&lt;/a&gt;&lt;/li&gt;"</f>
        <v>&lt;li&gt;&lt;a href='#trim'&gt;TRIM&lt;/a&gt;&lt;/li&gt;</v>
      </c>
    </row>
    <row r="84" spans="1:3" x14ac:dyDescent="0.2">
      <c r="A84" t="s">
        <v>141</v>
      </c>
      <c r="B84" t="str">
        <f>SUBSTITUTE(LOWER(A84), " ", "_")</f>
        <v>vlookup</v>
      </c>
      <c r="C84" t="str">
        <f>"&lt;li&gt;&lt;a href='#" &amp; B84 &amp; "'&gt;" &amp;A84 &amp; "&lt;/a&gt;&lt;/li&gt;"</f>
        <v>&lt;li&gt;&lt;a href='#vlookup'&gt;VLOOKUP&lt;/a&gt;&lt;/li&gt;</v>
      </c>
    </row>
    <row r="85" spans="1:3" x14ac:dyDescent="0.2">
      <c r="A85" t="s">
        <v>499</v>
      </c>
      <c r="B85" t="str">
        <f>SUBSTITUTE(LOWER(A85), " ", "_")</f>
        <v>apex_class</v>
      </c>
      <c r="C85" t="str">
        <f>"&lt;li&gt;&lt;a href='#" &amp; B85 &amp; "'&gt;" &amp;A85 &amp; "&lt;/a&gt;&lt;/li&gt;"</f>
        <v>&lt;li&gt;&lt;a href='#apex_class'&gt;APEX CLASS&lt;/a&gt;&lt;/li&gt;</v>
      </c>
    </row>
    <row r="86" spans="1:3" x14ac:dyDescent="0.2">
      <c r="C86" t="str">
        <f>"&lt;/ul&gt;&lt;/div&gt;&lt;/div&gt;"</f>
        <v>&lt;/ul&gt;&lt;/div&gt;&lt;/div&gt;</v>
      </c>
    </row>
    <row r="90" spans="1:3" x14ac:dyDescent="0.2">
      <c r="A90" s="22" t="s">
        <v>76</v>
      </c>
      <c r="B90" s="23" t="s">
        <v>151</v>
      </c>
      <c r="C90" t="str">
        <f>"&lt;div class='v-space'&gt;&lt;/div&gt;&lt;div id='" &amp; B90 &amp;"'&gt;&lt;h2&gt;" &amp;A90&amp; "&lt;/h2&gt;&lt;table&gt;&lt;tbody&gt;"</f>
        <v>&lt;div class='v-space'&gt;&lt;/div&gt;&lt;div id='add'&gt;&lt;h2&gt;+ (Add)&lt;/h2&gt;&lt;table&gt;&lt;tbody&gt;</v>
      </c>
    </row>
    <row r="91" spans="1:3" x14ac:dyDescent="0.2">
      <c r="A91" s="23" t="s">
        <v>164</v>
      </c>
      <c r="B91" s="23" t="s">
        <v>496</v>
      </c>
      <c r="C91" t="str">
        <f>"&lt;tr&gt;&lt;td class='table-first-column'&gt;" &amp;A91 &amp; "&lt;/td&gt;&lt;td&gt;" &amp; B91 &amp; "&lt;/td&gt;&lt;/tr&gt;"</f>
        <v>&lt;tr&gt;&lt;td class='table-first-column'&gt;Description:&lt;/td&gt;&lt;td&gt;Calculates the sum of two numeric values(NULL values are treated as 0s).&lt;/td&gt;&lt;/tr&gt;</v>
      </c>
    </row>
    <row r="92" spans="1:3" ht="34" x14ac:dyDescent="0.2">
      <c r="A92" s="23" t="s">
        <v>165</v>
      </c>
      <c r="B92" s="24" t="s">
        <v>167</v>
      </c>
      <c r="C92" t="str">
        <f>"&lt;tr&gt;&lt;td class='table-first-column'&gt;" &amp;A92 &amp; "&lt;/td&gt;&lt;td&gt;" &amp; B92 &amp; "&lt;/td&gt;&lt;/tr&gt;"</f>
        <v>&lt;tr&gt;&lt;td class='table-first-column'&gt;Use:&lt;/td&gt;&lt;td&gt;&lt;span class='formula'&gt;value1 + value2&lt;/span&gt; and replace each value with merge fields, expressions, or other numeric values.&lt;/td&gt;&lt;/tr&gt;</v>
      </c>
    </row>
    <row r="93" spans="1:3" ht="68" x14ac:dyDescent="0.2">
      <c r="A93" s="23" t="s">
        <v>166</v>
      </c>
      <c r="B93" s="24" t="s">
        <v>250</v>
      </c>
      <c r="C93" t="str">
        <f>"&lt;tr&gt;&lt;td class='table-first-column'&gt;" &amp;A93 &amp; "&lt;/td&gt;&lt;td&gt;" &amp; B93 &amp; "&lt;/td&gt;&lt;/tr&gt;"</f>
        <v>&lt;tr&gt;&lt;td class='table-first-column'&gt;Example:&lt;/td&gt;&lt;td&gt;&lt;span class='formula'&gt;Amount + Maint_Amount__c + Services_Amount__c + 10.0&lt;/span&gt;&lt;div class='v-space-s'&gt;&lt;/div&gt;This formula calculates the sum of the product Amount, maintenance amount, and services fees. Maint amount and Service Fees are custom currency fields.&lt;/td&gt;&lt;/tr&gt;</v>
      </c>
    </row>
    <row r="94" spans="1:3" x14ac:dyDescent="0.2">
      <c r="B94" s="10"/>
      <c r="C94" s="34" t="s">
        <v>192</v>
      </c>
    </row>
    <row r="95" spans="1:3" x14ac:dyDescent="0.2">
      <c r="B95" s="10"/>
    </row>
    <row r="96" spans="1:3" ht="17" x14ac:dyDescent="0.2">
      <c r="A96" s="25" t="s">
        <v>78</v>
      </c>
      <c r="B96" s="24" t="s">
        <v>168</v>
      </c>
      <c r="C96" t="str">
        <f>"&lt;div class='v-space'&gt;&lt;/div&gt;&lt;div id='" &amp; B96 &amp;"'&gt;&lt;h2&gt;" &amp;A96&amp; "&lt;/h2&gt;&lt;table&gt;&lt;tbody&gt;"</f>
        <v>&lt;div class='v-space'&gt;&lt;/div&gt;&lt;div id='substract'&gt;&lt;h2&gt;- (Subtract)&lt;/h2&gt;&lt;table&gt;&lt;tbody&gt;</v>
      </c>
    </row>
    <row r="97" spans="1:3" x14ac:dyDescent="0.2">
      <c r="A97" s="26" t="s">
        <v>164</v>
      </c>
      <c r="B97" s="27" t="s">
        <v>497</v>
      </c>
      <c r="C97" t="str">
        <f>"&lt;tr&gt;&lt;td class='table-first-column'&gt;" &amp;A97 &amp; "&lt;/td&gt;&lt;td&gt;" &amp; B97 &amp; "&lt;/td&gt;&lt;/tr&gt;"</f>
        <v>&lt;tr&gt;&lt;td class='table-first-column'&gt;Description:&lt;/td&gt;&lt;td&gt;Calculates the difference of two values(NULL values are treated as 0s).&lt;/td&gt;&lt;/tr&gt;</v>
      </c>
    </row>
    <row r="98" spans="1:3" ht="29" x14ac:dyDescent="0.2">
      <c r="A98" s="26" t="s">
        <v>165</v>
      </c>
      <c r="B98" s="28" t="s">
        <v>169</v>
      </c>
      <c r="C98" t="str">
        <f>"&lt;tr&gt;&lt;td class='table-first-column'&gt;" &amp;A98 &amp; "&lt;/td&gt;&lt;td&gt;" &amp; B98 &amp; "&lt;/td&gt;&lt;/tr&gt;"</f>
        <v>&lt;tr&gt;&lt;td class='table-first-column'&gt;Use:&lt;/td&gt;&lt;td&gt;&lt;span class='formula'&gt;value1 - value2&lt;/span&gt; and replace each value with merge fields, expressions, or other numeric values.&lt;/td&gt;&lt;/tr&gt;</v>
      </c>
    </row>
    <row r="99" spans="1:3" ht="45" x14ac:dyDescent="0.2">
      <c r="A99" s="26" t="s">
        <v>166</v>
      </c>
      <c r="B99" s="28" t="s">
        <v>249</v>
      </c>
      <c r="C99" t="str">
        <f>"&lt;tr&gt;&lt;td class='table-first-column'&gt;" &amp;A99 &amp; "&lt;/td&gt;&lt;td&gt;" &amp; B99 &amp; "&lt;/td&gt;&lt;/tr&gt;"</f>
        <v>&lt;tr&gt;&lt;td class='table-first-column'&gt;Example:&lt;/td&gt;&lt;td&gt;&lt;span class='formula'&gt;Amount - Discount_Amount__c – 200&lt;/span&gt;&lt;div class='v-space-s'&gt;&lt;/div&gt;This formula calculates the difference of the product Amount less the Discount Amount. Discount Amount is a custom currency field.&lt;/td&gt;&lt;/tr&gt;</v>
      </c>
    </row>
    <row r="100" spans="1:3" x14ac:dyDescent="0.2">
      <c r="A100" s="21"/>
      <c r="B100" s="33"/>
      <c r="C100" s="34" t="s">
        <v>192</v>
      </c>
    </row>
    <row r="102" spans="1:3" x14ac:dyDescent="0.2">
      <c r="A102" s="23" t="s">
        <v>80</v>
      </c>
      <c r="B102" s="23" t="s">
        <v>152</v>
      </c>
      <c r="C102" t="str">
        <f>"&lt;div class='v-space'&gt;&lt;/div&gt;&lt;div id='" &amp; B102 &amp;"'&gt;&lt;h2&gt;" &amp;A102&amp; "&lt;/h2&gt;&lt;table&gt;&lt;tbody&gt;"</f>
        <v>&lt;div class='v-space'&gt;&lt;/div&gt;&lt;div id='multiply'&gt;&lt;h2&gt;* (Multiply)&lt;/h2&gt;&lt;table&gt;&lt;tbody&gt;</v>
      </c>
    </row>
    <row r="103" spans="1:3" x14ac:dyDescent="0.2">
      <c r="A103" s="26" t="s">
        <v>164</v>
      </c>
      <c r="B103" s="27" t="s">
        <v>498</v>
      </c>
      <c r="C103" t="str">
        <f>"&lt;tr&gt;&lt;td class='table-first-column'&gt;" &amp;A103 &amp; "&lt;/td&gt;&lt;td&gt;" &amp; B103 &amp; "&lt;/td&gt;&lt;/tr&gt;"</f>
        <v>&lt;tr&gt;&lt;td class='table-first-column'&gt;Description:&lt;/td&gt;&lt;td&gt;Multiplies its values(NULL values are treated as 0s).&lt;/td&gt;&lt;/tr&gt;</v>
      </c>
    </row>
    <row r="104" spans="1:3" ht="29" x14ac:dyDescent="0.2">
      <c r="A104" s="26" t="s">
        <v>165</v>
      </c>
      <c r="B104" s="28" t="s">
        <v>170</v>
      </c>
      <c r="C104" t="str">
        <f>"&lt;tr&gt;&lt;td class='table-first-column'&gt;" &amp;A104 &amp; "&lt;/td&gt;&lt;td&gt;" &amp; B104 &amp; "&lt;/td&gt;&lt;/tr&gt;"</f>
        <v>&lt;tr&gt;&lt;td class='table-first-column'&gt;Use:&lt;/td&gt;&lt;td&gt;&lt;span class='formula'&gt;value1 * value2&lt;/span&gt; and replace each value with merge fields, expressions, or other numeric values.&lt;/td&gt;&lt;/tr&gt;</v>
      </c>
    </row>
    <row r="105" spans="1:3" ht="74" customHeight="1" x14ac:dyDescent="0.2">
      <c r="A105" s="26" t="s">
        <v>166</v>
      </c>
      <c r="B105" s="28" t="s">
        <v>248</v>
      </c>
      <c r="C105" t="str">
        <f>"&lt;tr&gt;&lt;td class='table-first-column'&gt;" &amp;A105 &amp; "&lt;/td&gt;&lt;td&gt;" &amp; B105 &amp; "&lt;/td&gt;&lt;/tr&gt;"</f>
        <v>&lt;tr&gt;&lt;td class='table-first-column'&gt;Example:&lt;/td&gt;&lt;td&gt;&lt;span class='formula'&gt;Consulting_Days__c * 1200&lt;/span&gt;&lt;div class='v-space-s'&gt;&lt;/div&gt;This formula calculates the number of consulting days times 1200 given that this formula field is a currency data type and consulting charges a rate of $1200 per day. Consulting Days is a custom field.&lt;/td&gt;&lt;/tr&gt;</v>
      </c>
    </row>
    <row r="106" spans="1:3" x14ac:dyDescent="0.2">
      <c r="C106" s="34" t="s">
        <v>192</v>
      </c>
    </row>
    <row r="108" spans="1:3" x14ac:dyDescent="0.2">
      <c r="A108" s="23" t="s">
        <v>82</v>
      </c>
      <c r="B108" s="23" t="s">
        <v>153</v>
      </c>
      <c r="C108" t="str">
        <f>"&lt;div class='v-space'&gt;&lt;/div&gt;&lt;div id='" &amp; B108 &amp;"'&gt;&lt;h2&gt;" &amp;A108&amp; "&lt;/h2&gt;&lt;table&gt;&lt;tbody&gt;"</f>
        <v>&lt;div class='v-space'&gt;&lt;/div&gt;&lt;div id='divide'&gt;&lt;h2&gt;/ (Divide)&lt;/h2&gt;&lt;table&gt;&lt;tbody&gt;</v>
      </c>
    </row>
    <row r="109" spans="1:3" x14ac:dyDescent="0.2">
      <c r="A109" s="26" t="s">
        <v>164</v>
      </c>
      <c r="B109" s="27" t="s">
        <v>495</v>
      </c>
      <c r="C109" t="str">
        <f>"&lt;tr&gt;&lt;td class='table-first-column'&gt;" &amp;A109 &amp; "&lt;/td&gt;&lt;td&gt;" &amp; B109 &amp; "&lt;/td&gt;&lt;/tr&gt;"</f>
        <v>&lt;tr&gt;&lt;td class='table-first-column'&gt;Description:&lt;/td&gt;&lt;td&gt;Divides its values(If the numerator is NULL, it is treated as 0) .&lt;/td&gt;&lt;/tr&gt;</v>
      </c>
    </row>
    <row r="110" spans="1:3" ht="29" x14ac:dyDescent="0.2">
      <c r="A110" s="26" t="s">
        <v>165</v>
      </c>
      <c r="B110" s="28" t="s">
        <v>171</v>
      </c>
      <c r="C110" t="str">
        <f>"&lt;tr&gt;&lt;td class='table-first-column'&gt;" &amp;A110 &amp; "&lt;/td&gt;&lt;td&gt;" &amp; B110 &amp; "&lt;/td&gt;&lt;/tr&gt;"</f>
        <v>&lt;tr&gt;&lt;td class='table-first-column'&gt;Use:&lt;/td&gt;&lt;td&gt;&lt;span class='formula'&gt;value1 / value2&lt;/span&gt; and replace each value with merge fields, expressions, or other numeric values.&lt;/td&gt;&lt;/tr&gt;</v>
      </c>
    </row>
    <row r="111" spans="1:3" ht="45" x14ac:dyDescent="0.2">
      <c r="A111" s="26" t="s">
        <v>166</v>
      </c>
      <c r="B111" s="28" t="s">
        <v>247</v>
      </c>
      <c r="C111" t="str">
        <f>"&lt;tr&gt;&lt;td class='table-first-column'&gt;" &amp;A111 &amp; "&lt;/td&gt;&lt;td&gt;" &amp; B111 &amp; "&lt;/td&gt;&lt;/tr&gt;"</f>
        <v>&lt;tr&gt;&lt;td class='table-first-column'&gt;Example:&lt;/td&gt;&lt;td&gt;&lt;span class='formula'&gt;AnnualRevenue/ NumberOfEmployees&lt;/span&gt;&lt;div class='v-space-s'&gt;&lt;/div&gt;This formula calculates the revenue amount per employee using a currency field.&lt;/td&gt;&lt;/tr&gt;</v>
      </c>
    </row>
    <row r="112" spans="1:3" x14ac:dyDescent="0.2">
      <c r="C112" s="34" t="s">
        <v>192</v>
      </c>
    </row>
    <row r="113" spans="1:3" x14ac:dyDescent="0.2">
      <c r="C113" s="34"/>
    </row>
    <row r="114" spans="1:3" x14ac:dyDescent="0.2">
      <c r="A114" s="23" t="s">
        <v>84</v>
      </c>
      <c r="B114" s="23" t="s">
        <v>154</v>
      </c>
      <c r="C114" t="str">
        <f>"&lt;div class='v-space'&gt;&lt;/div&gt;&lt;div id='" &amp; B114 &amp;"'&gt;&lt;h2&gt;" &amp;A114&amp; "&lt;/h2&gt;&lt;table&gt;&lt;tbody&gt;"</f>
        <v>&lt;div class='v-space'&gt;&lt;/div&gt;&lt;div id='parenthesis'&gt;&lt;h2&gt;() (Open Parenthesis and Close Parenthesis)&lt;/h2&gt;&lt;table&gt;&lt;tbody&gt;</v>
      </c>
    </row>
    <row r="115" spans="1:3" ht="28" x14ac:dyDescent="0.2">
      <c r="A115" s="26" t="s">
        <v>164</v>
      </c>
      <c r="B115" s="27" t="s">
        <v>85</v>
      </c>
      <c r="C115" t="str">
        <f>"&lt;tr&gt;&lt;td class='table-first-column'&gt;" &amp;A115 &amp; "&lt;/td&gt;&lt;td&gt;" &amp; B115 &amp; "&lt;/td&gt;&lt;/tr&gt;"</f>
        <v>&lt;tr&gt;&lt;td class='table-first-column'&gt;Description:&lt;/td&gt;&lt;td&gt;Specifies that the expressions within the open parenthesis and close parenthesis are evaluated first. All other expressions are evaluated using standard operator precedence.&lt;/td&gt;&lt;/tr&gt;</v>
      </c>
    </row>
    <row r="116" spans="1:3" ht="28" x14ac:dyDescent="0.2">
      <c r="A116" s="26" t="s">
        <v>165</v>
      </c>
      <c r="B116" s="29" t="s">
        <v>173</v>
      </c>
      <c r="C116" t="str">
        <f>"&lt;tr&gt;&lt;td class='table-first-column'&gt;" &amp;A116 &amp; "&lt;/td&gt;&lt;td&gt;" &amp; B116 &amp; "&lt;/td&gt;&lt;/tr&gt;"</f>
        <v>&lt;tr&gt;&lt;td class='table-first-column'&gt;Use:&lt;/td&gt;&lt;td&gt;&lt;span class='formula'&gt;(expression1) expression2…&lt;/span&gt; and replace each expression with merge fields, expressions, or other numeric values.&lt;/td&gt;&lt;/tr&gt;</v>
      </c>
    </row>
    <row r="117" spans="1:3" ht="44" x14ac:dyDescent="0.2">
      <c r="A117" s="26" t="s">
        <v>166</v>
      </c>
      <c r="B117" s="28" t="s">
        <v>172</v>
      </c>
      <c r="C117" t="str">
        <f>"&lt;tr&gt;&lt;td class='table-first-column'&gt;" &amp;A117 &amp; "&lt;/td&gt;&lt;td&gt;" &amp; B117 &amp; "&lt;/td&gt;&lt;/tr&gt;"</f>
        <v>&lt;tr&gt;&lt;td class='table-first-column'&gt;Example:&lt;/td&gt;&lt;td&gt;&lt;span class='formula'&gt;(Unit_Value__c - Old_Value__c) / New_Value__c&lt;/span&gt; calculates the difference between the old value and new value divided by the new value.&lt;/td&gt;&lt;/tr&gt;</v>
      </c>
    </row>
    <row r="118" spans="1:3" x14ac:dyDescent="0.2">
      <c r="C118" s="34" t="s">
        <v>192</v>
      </c>
    </row>
    <row r="119" spans="1:3" x14ac:dyDescent="0.2">
      <c r="C119" s="34"/>
    </row>
    <row r="120" spans="1:3" x14ac:dyDescent="0.2">
      <c r="A120" s="22" t="s">
        <v>86</v>
      </c>
      <c r="B120" s="23" t="s">
        <v>155</v>
      </c>
      <c r="C120" t="str">
        <f>"&lt;div class='v-space'&gt;&lt;/div&gt;&lt;div id='" &amp; B120 &amp;"'&gt;&lt;h2&gt;" &amp;A120&amp; "&lt;/h2&gt;&lt;table&gt;&lt;tbody&gt;"</f>
        <v>&lt;div class='v-space'&gt;&lt;/div&gt;&lt;div id='equal'&gt;&lt;h2&gt;== (Equal)&lt;/h2&gt;&lt;table&gt;&lt;tbody&gt;</v>
      </c>
    </row>
    <row r="121" spans="1:3" x14ac:dyDescent="0.2">
      <c r="A121" s="26" t="s">
        <v>164</v>
      </c>
      <c r="B121" s="27" t="s">
        <v>174</v>
      </c>
      <c r="C121" t="str">
        <f>"&lt;tr&gt;&lt;td class='table-first-column'&gt;" &amp;A121 &amp; "&lt;/td&gt;&lt;td&gt;" &amp; B121 &amp; "&lt;/td&gt;&lt;/tr&gt;"</f>
        <v>&lt;tr&gt;&lt;td class='table-first-column'&gt;Description:&lt;/td&gt;&lt;td&gt;Evaluates if two values are equivalent. &lt;/td&gt;&lt;/tr&gt;</v>
      </c>
    </row>
    <row r="122" spans="1:3" ht="28" x14ac:dyDescent="0.2">
      <c r="A122" s="26" t="s">
        <v>165</v>
      </c>
      <c r="B122" s="29" t="s">
        <v>175</v>
      </c>
      <c r="C122" t="str">
        <f>"&lt;tr&gt;&lt;td class='table-first-column'&gt;" &amp;A122 &amp; "&lt;/td&gt;&lt;td&gt;" &amp; B122 &amp; "&lt;/td&gt;&lt;/tr&gt;"</f>
        <v>&lt;tr&gt;&lt;td class='table-first-column'&gt;Use:&lt;/td&gt;&lt;td&gt;&lt;span class='formula'&gt;expression1 == expression2&lt;/span&gt;, and replace each expression with merge fields, expressions, or other values.&lt;/td&gt;&lt;/tr&gt;</v>
      </c>
    </row>
    <row r="123" spans="1:3" ht="42" x14ac:dyDescent="0.2">
      <c r="A123" s="26" t="s">
        <v>166</v>
      </c>
      <c r="B123" s="30" t="s">
        <v>251</v>
      </c>
      <c r="C123" t="str">
        <f>"&lt;tr&gt;&lt;td class='table-first-column'&gt;" &amp;A123 &amp; "&lt;/td&gt;&lt;td&gt;" &amp; B123 &amp; "&lt;/td&gt;&lt;/tr&gt;"</f>
        <v>&lt;tr&gt;&lt;td class='table-first-column'&gt;Example:&lt;/td&gt;&lt;td&gt;&lt;b&gt;Commission Amount&lt;/b&gt;&lt;div class='v-space-s'&gt;&lt;/div&gt;&lt;span class='formula'&gt;IF(Probability == 1, Amount*0.02, 0)&lt;/span&gt;&lt;div class='v-space-s'&gt;&lt;/div&gt;This formula calculates the 2% commission amount of an opportunity that has a probability of 100%. All other opportunities have a commission value of 0.&lt;/td&gt;&lt;/tr&gt;</v>
      </c>
    </row>
    <row r="124" spans="1:3" x14ac:dyDescent="0.2">
      <c r="C124" s="34" t="s">
        <v>192</v>
      </c>
    </row>
    <row r="125" spans="1:3" x14ac:dyDescent="0.2">
      <c r="C125" s="34"/>
    </row>
    <row r="126" spans="1:3" x14ac:dyDescent="0.2">
      <c r="A126" s="23" t="s">
        <v>88</v>
      </c>
      <c r="B126" s="23" t="s">
        <v>156</v>
      </c>
      <c r="C126" t="str">
        <f>"&lt;div class='v-space'&gt;&lt;/div&gt;&lt;div id='" &amp; B126 &amp;"'&gt;&lt;h2&gt;" &amp;A126&amp; "&lt;/h2&gt;&lt;table&gt;&lt;tbody&gt;"</f>
        <v>&lt;div class='v-space'&gt;&lt;/div&gt;&lt;div id='not_equal'&gt;&lt;h2&gt;!= (Not Equal)&lt;/h2&gt;&lt;table&gt;&lt;tbody&gt;</v>
      </c>
    </row>
    <row r="127" spans="1:3" x14ac:dyDescent="0.2">
      <c r="A127" s="26" t="s">
        <v>164</v>
      </c>
      <c r="B127" s="27" t="s">
        <v>89</v>
      </c>
      <c r="C127" t="str">
        <f>"&lt;tr&gt;&lt;td class='table-first-column'&gt;" &amp;A127 &amp; "&lt;/td&gt;&lt;td&gt;" &amp; B127 &amp; "&lt;/td&gt;&lt;/tr&gt;"</f>
        <v>&lt;tr&gt;&lt;td class='table-first-column'&gt;Description:&lt;/td&gt;&lt;td&gt;Evaluates if two values aren’t equivalent.&lt;/td&gt;&lt;/tr&gt;</v>
      </c>
    </row>
    <row r="128" spans="1:3" ht="68" customHeight="1" x14ac:dyDescent="0.2">
      <c r="A128" s="26" t="s">
        <v>165</v>
      </c>
      <c r="B128" s="29" t="s">
        <v>176</v>
      </c>
      <c r="C128" t="str">
        <f>"&lt;tr&gt;&lt;td class='table-first-column'&gt;" &amp;A128 &amp; "&lt;/td&gt;&lt;td&gt;" &amp; B128 &amp; "&lt;/td&gt;&lt;/tr&gt;"</f>
        <v>&lt;tr&gt;&lt;td class='table-first-column'&gt;Use:&lt;/td&gt;&lt;td&gt;&lt;span class='formula'&gt;expression1 != expression2&lt;/span&gt;, and replace each &lt;span class='formula'&gt;expression&lt;/span&gt; with merge fields, expressions, or other values.&lt;/td&gt;&lt;/tr&gt;</v>
      </c>
    </row>
    <row r="129" spans="1:3" ht="113" customHeight="1" x14ac:dyDescent="0.2">
      <c r="A129" s="26" t="s">
        <v>166</v>
      </c>
      <c r="B129" s="28" t="s">
        <v>246</v>
      </c>
      <c r="C129" t="str">
        <f>"&lt;tr&gt;&lt;td class='table-first-column'&gt;" &amp;A129 &amp; "&lt;/td&gt;&lt;td&gt;" &amp; B129 &amp; "&lt;/td&gt;&lt;/tr&gt;"</f>
        <v>&lt;tr&gt;&lt;td class='table-first-column'&gt;Example:&lt;/td&gt;&lt;td&gt;&lt;span class='formula'&gt;IF(Maint_Amount__c + Services_Amount__c != Amount,  "DISCOUNTED", "FULL PRICE")&lt;/span&gt;&lt;div class='v-space-s'&gt;&lt;/div&gt;This formula displays DISCOUNTED on product if its maintenance amount and services amount don’t equal the product amount. Otherwise, displays FULL PRICE. Note that this example uses two custom currency fields for Maint Amount and Services Amount.&lt;/td&gt;&lt;/tr&gt;</v>
      </c>
    </row>
    <row r="130" spans="1:3" x14ac:dyDescent="0.2">
      <c r="C130" s="34" t="s">
        <v>192</v>
      </c>
    </row>
    <row r="131" spans="1:3" x14ac:dyDescent="0.2">
      <c r="C131" s="34"/>
    </row>
    <row r="132" spans="1:3" x14ac:dyDescent="0.2">
      <c r="A132" s="23" t="s">
        <v>145</v>
      </c>
      <c r="B132" s="23" t="s">
        <v>157</v>
      </c>
      <c r="C132" t="str">
        <f>"&lt;div class='v-space'&gt;&lt;/div&gt;&lt;div id='" &amp; B132 &amp;"'&gt;&lt;h2&gt;" &amp;A132&amp; "&lt;/h2&gt;&lt;table&gt;&lt;tbody&gt;"</f>
        <v>&lt;div class='v-space'&gt;&lt;/div&gt;&lt;div id='less_than'&gt;&lt;h2&gt;&lt; (Less Than)&lt;/h2&gt;&lt;table&gt;&lt;tbody&gt;</v>
      </c>
    </row>
    <row r="133" spans="1:3" x14ac:dyDescent="0.2">
      <c r="A133" s="26" t="s">
        <v>164</v>
      </c>
      <c r="B133" s="27" t="s">
        <v>90</v>
      </c>
      <c r="C133" t="str">
        <f>"&lt;tr&gt;&lt;td class='table-first-column'&gt;" &amp;A133 &amp; "&lt;/td&gt;&lt;td&gt;" &amp; B133 &amp; "&lt;/td&gt;&lt;/tr&gt;"</f>
        <v>&lt;tr&gt;&lt;td class='table-first-column'&gt;Description:&lt;/td&gt;&lt;td&gt;Evaluates if a value is less than the value that follows this symbol.&lt;/td&gt;&lt;/tr&gt;</v>
      </c>
    </row>
    <row r="134" spans="1:3" ht="78" customHeight="1" x14ac:dyDescent="0.2">
      <c r="A134" s="26" t="s">
        <v>165</v>
      </c>
      <c r="B134" s="29" t="s">
        <v>178</v>
      </c>
      <c r="C134" t="str">
        <f>"&lt;tr&gt;&lt;td class='table-first-column'&gt;" &amp;A134 &amp; "&lt;/td&gt;&lt;td&gt;" &amp; B134 &amp; "&lt;/td&gt;&lt;/tr&gt;"</f>
        <v>&lt;tr&gt;&lt;td class='table-first-column'&gt;Use:&lt;/td&gt;&lt;td&gt;&lt;span class='formula'&gt;value1 &lt; value2&lt;/span&gt; and replace each &lt;span class='formula'&gt;value&lt;/span&gt; with merge fields, expressions, or other numeric, text, date, datetime values.&lt;/td&gt;&lt;/tr&gt;</v>
      </c>
    </row>
    <row r="135" spans="1:3" ht="29" x14ac:dyDescent="0.2">
      <c r="A135" s="26" t="s">
        <v>166</v>
      </c>
      <c r="B135" s="28" t="s">
        <v>177</v>
      </c>
      <c r="C135" t="str">
        <f>"&lt;tr&gt;&lt;td class='table-first-column'&gt;" &amp;A135 &amp; "&lt;/td&gt;&lt;td&gt;" &amp; B135 &amp; "&lt;/td&gt;&lt;/tr&gt;"</f>
        <v>&lt;tr&gt;&lt;td class='table-first-column'&gt;Example:&lt;/td&gt;&lt;td&gt;&lt;span class='formula'&gt;IF(AnnualRevenue &lt; 1000000, 1, 2)&lt;/span&gt; assigns the value 1 with revenues less than one million and the value 2 to revenues greater than one million.&lt;/td&gt;&lt;/tr&gt;</v>
      </c>
    </row>
    <row r="136" spans="1:3" x14ac:dyDescent="0.2">
      <c r="C136" s="34" t="s">
        <v>192</v>
      </c>
    </row>
    <row r="137" spans="1:3" x14ac:dyDescent="0.2">
      <c r="C137" s="34"/>
    </row>
    <row r="138" spans="1:3" x14ac:dyDescent="0.2">
      <c r="A138" s="23" t="s">
        <v>146</v>
      </c>
      <c r="B138" s="23" t="s">
        <v>158</v>
      </c>
      <c r="C138" t="str">
        <f>"&lt;div class='v-space'&gt;&lt;/div&gt;&lt;div id='" &amp; B138 &amp;"'&gt;&lt;h2&gt;" &amp;A138&amp; "&lt;/h2&gt;&lt;table&gt;&lt;tbody&gt;"</f>
        <v>&lt;div class='v-space'&gt;&lt;/div&gt;&lt;div id='greater_than'&gt;&lt;h2&gt;&gt; (Greater Than)&lt;/h2&gt;&lt;table&gt;&lt;tbody&gt;</v>
      </c>
    </row>
    <row r="139" spans="1:3" x14ac:dyDescent="0.2">
      <c r="A139" s="26" t="s">
        <v>164</v>
      </c>
      <c r="B139" s="27" t="s">
        <v>91</v>
      </c>
      <c r="C139" t="str">
        <f>"&lt;tr&gt;&lt;td class='table-first-column'&gt;" &amp;A139 &amp; "&lt;/td&gt;&lt;td&gt;" &amp; B139 &amp; "&lt;/td&gt;&lt;/tr&gt;"</f>
        <v>&lt;tr&gt;&lt;td class='table-first-column'&gt;Description:&lt;/td&gt;&lt;td&gt;Evaluates if a value is greater than the value that follows this symbol.&lt;/td&gt;&lt;/tr&gt;</v>
      </c>
    </row>
    <row r="140" spans="1:3" ht="28" x14ac:dyDescent="0.2">
      <c r="A140" s="26" t="s">
        <v>165</v>
      </c>
      <c r="B140" s="29" t="s">
        <v>179</v>
      </c>
      <c r="C140" t="str">
        <f>"&lt;tr&gt;&lt;td class='table-first-column'&gt;" &amp;A140 &amp; "&lt;/td&gt;&lt;td&gt;" &amp; B140 &amp; "&lt;/td&gt;&lt;/tr&gt;"</f>
        <v>&lt;tr&gt;&lt;td class='table-first-column'&gt;Use:&lt;/td&gt;&lt;td&gt;&lt;span class='formula'&gt;value1 &gt; value2&lt;/span&gt; and replace each value with merge fields, expressions, or other numeric, text, date, datetime values.&lt;/td&gt;&lt;/tr&gt;</v>
      </c>
    </row>
    <row r="141" spans="1:3" ht="44" x14ac:dyDescent="0.2">
      <c r="A141" s="26" t="s">
        <v>166</v>
      </c>
      <c r="B141" s="28" t="s">
        <v>180</v>
      </c>
      <c r="C141" t="str">
        <f>"&lt;tr&gt;&lt;td class='table-first-column'&gt;" &amp;A141 &amp; "&lt;/td&gt;&lt;td&gt;" &amp; B141 &amp; "&lt;/td&gt;&lt;/tr&gt;"</f>
        <v>&lt;tr&gt;&lt;td class='table-first-column'&gt;Example:&lt;/td&gt;&lt;td&gt;&lt;span class='formula'&gt;IF(commission__c &gt; 1000000, "High Net Worth", "General")&lt;/span&gt; assigns the High Net Worth value to a commission greater than one million. Note, this is a text formula field that uses a commission custom field.&lt;/td&gt;&lt;/tr&gt;</v>
      </c>
    </row>
    <row r="142" spans="1:3" x14ac:dyDescent="0.2">
      <c r="C142" s="34" t="s">
        <v>192</v>
      </c>
    </row>
    <row r="144" spans="1:3" x14ac:dyDescent="0.2">
      <c r="A144" s="23" t="s">
        <v>147</v>
      </c>
      <c r="B144" s="23" t="s">
        <v>159</v>
      </c>
      <c r="C144" t="str">
        <f>"&lt;div class='v-space'&gt;&lt;/div&gt;&lt;div id='" &amp; B144 &amp;"'&gt;&lt;h2&gt;" &amp;A144&amp; "&lt;/h2&gt;&lt;table&gt;&lt;tbody&gt;"</f>
        <v>&lt;div class='v-space'&gt;&lt;/div&gt;&lt;div id='less_than_or_equal'&gt;&lt;h2&gt;&lt;= (Less Than or Equal)&lt;/h2&gt;&lt;table&gt;&lt;tbody&gt;</v>
      </c>
    </row>
    <row r="145" spans="1:3" x14ac:dyDescent="0.2">
      <c r="A145" s="26" t="s">
        <v>164</v>
      </c>
      <c r="B145" s="27" t="s">
        <v>92</v>
      </c>
      <c r="C145" t="str">
        <f>"&lt;tr&gt;&lt;td class='table-first-column'&gt;" &amp;A145 &amp; "&lt;/td&gt;&lt;td&gt;" &amp; B145 &amp; "&lt;/td&gt;&lt;/tr&gt;"</f>
        <v>&lt;tr&gt;&lt;td class='table-first-column'&gt;Description:&lt;/td&gt;&lt;td&gt;Evaluates if a value is less than or equal to the value that follows this symbol.&lt;/td&gt;&lt;/tr&gt;</v>
      </c>
    </row>
    <row r="146" spans="1:3" ht="43" customHeight="1" x14ac:dyDescent="0.2">
      <c r="A146" s="26" t="s">
        <v>165</v>
      </c>
      <c r="B146" s="29" t="s">
        <v>181</v>
      </c>
      <c r="C146" t="str">
        <f>"&lt;tr&gt;&lt;td class='table-first-column'&gt;" &amp;A146 &amp; "&lt;/td&gt;&lt;td&gt;" &amp; B146 &amp; "&lt;/td&gt;&lt;/tr&gt;"</f>
        <v>&lt;tr&gt;&lt;td class='table-first-column'&gt;Use:&lt;/td&gt;&lt;td&gt;&lt;span class='formula'&gt;value1 &lt;= value2&lt;/span&gt; and replace each &lt;span class='formula'&gt;value&lt;/span&gt; with merge fields, expressions, or other numeric, text, date, datetime values.&lt;/td&gt;&lt;/tr&gt;</v>
      </c>
    </row>
    <row r="147" spans="1:3" ht="67" customHeight="1" x14ac:dyDescent="0.2">
      <c r="A147" s="26" t="s">
        <v>166</v>
      </c>
      <c r="B147" s="28" t="s">
        <v>182</v>
      </c>
      <c r="C147" t="str">
        <f>"&lt;tr&gt;&lt;td class='table-first-column'&gt;" &amp;A147 &amp; "&lt;/td&gt;&lt;td&gt;" &amp; B147 &amp; "&lt;/td&gt;&lt;/tr&gt;"</f>
        <v>&lt;tr&gt;&lt;td class='table-first-column'&gt;Example:&lt;/td&gt;&lt;td&gt;&lt;span class='formula'&gt;IF(AnnualRevenue &lt;= 1000000, 1, 2)&lt;/span&gt; assigns the value 1 with revenues less than or equal to one million and the value 2 with revenues greater than one million.&lt;/td&gt;&lt;/tr&gt;</v>
      </c>
    </row>
    <row r="148" spans="1:3" x14ac:dyDescent="0.2">
      <c r="C148" s="34" t="s">
        <v>192</v>
      </c>
    </row>
    <row r="150" spans="1:3" ht="44" customHeight="1" x14ac:dyDescent="0.2">
      <c r="A150" s="23" t="s">
        <v>237</v>
      </c>
      <c r="B150" s="23" t="s">
        <v>160</v>
      </c>
      <c r="C150" t="str">
        <f>"&lt;div class='v-space'&gt;&lt;/div&gt;&lt;div id='" &amp; B150 &amp;"'&gt;&lt;h2&gt;" &amp;A150&amp; "&lt;/h2&gt;&lt;table&gt;&lt;tbody&gt;"</f>
        <v>&lt;div class='v-space'&gt;&lt;/div&gt;&lt;div id='greater_than_or_equal'&gt;&lt;h2&gt;&gt;= (Greater Than or Equal)&lt;/h2&gt;&lt;table&gt;&lt;tbody&gt;</v>
      </c>
    </row>
    <row r="151" spans="1:3" x14ac:dyDescent="0.2">
      <c r="A151" s="26" t="s">
        <v>164</v>
      </c>
      <c r="B151" s="27" t="s">
        <v>93</v>
      </c>
      <c r="C151" t="str">
        <f>"&lt;tr&gt;&lt;td class='table-first-column'&gt;" &amp;A151 &amp; "&lt;/td&gt;&lt;td&gt;" &amp; B151 &amp; "&lt;/td&gt;&lt;/tr&gt;"</f>
        <v>&lt;tr&gt;&lt;td class='table-first-column'&gt;Description:&lt;/td&gt;&lt;td&gt;Evaluates if a value is greater than or equal to the value that follows this symbol.&lt;/td&gt;&lt;/tr&gt;</v>
      </c>
    </row>
    <row r="152" spans="1:3" ht="29" x14ac:dyDescent="0.2">
      <c r="A152" s="26" t="s">
        <v>165</v>
      </c>
      <c r="B152" s="29" t="s">
        <v>184</v>
      </c>
      <c r="C152" t="str">
        <f>"&lt;tr&gt;&lt;td class='table-first-column'&gt;" &amp;A152 &amp; "&lt;/td&gt;&lt;td&gt;" &amp; B152 &amp; "&lt;/td&gt;&lt;/tr&gt;"</f>
        <v>&lt;tr&gt;&lt;td class='table-first-column'&gt;Use:&lt;/td&gt;&lt;td&gt;&lt;span class='formula'&gt;value1 &gt;= value2&lt;/span&gt; and replace each &lt;span class='formula'&gt;value&lt;/span&gt; with merge fields, expressions, or other numeric, text, date, datetime values.&lt;/td&gt;&lt;/tr&gt;</v>
      </c>
    </row>
    <row r="153" spans="1:3" ht="44" x14ac:dyDescent="0.2">
      <c r="A153" s="26" t="s">
        <v>166</v>
      </c>
      <c r="B153" s="28" t="s">
        <v>183</v>
      </c>
      <c r="C153" t="str">
        <f>"&lt;tr&gt;&lt;td class='table-first-column'&gt;" &amp;A153 &amp; "&lt;/td&gt;&lt;td&gt;" &amp; B153 &amp; "&lt;/td&gt;&lt;/tr&gt;"</f>
        <v>&lt;tr&gt;&lt;td class='table-first-column'&gt;Example:&lt;/td&gt;&lt;td&gt;&lt;span class='formula'&gt;IF(Commission__c &gt;= 1000000, "YES", "NO")&lt;/span&gt; assigns the YES value with a commission greater than or equal to one million. Note, this is a text formula field that uses a custom currency field called Commission.&lt;/td&gt;&lt;/tr&gt;</v>
      </c>
    </row>
    <row r="154" spans="1:3" x14ac:dyDescent="0.2">
      <c r="C154" s="34" t="s">
        <v>192</v>
      </c>
    </row>
    <row r="156" spans="1:3" x14ac:dyDescent="0.2">
      <c r="A156" s="23" t="s">
        <v>148</v>
      </c>
      <c r="B156" s="23" t="s">
        <v>236</v>
      </c>
      <c r="C156" t="str">
        <f>"&lt;div class='v-space'&gt;&lt;/div&gt;&lt;div id='" &amp; B156 &amp;"'&gt;&lt;h2&gt;" &amp;A156&amp; "&lt;/h2&gt;&lt;table&gt;&lt;tbody&gt;"</f>
        <v>&lt;div class='v-space'&gt;&lt;/div&gt;&lt;div id='and_s'&gt;&lt;h2&gt;&amp;&amp; (AND)&lt;/h2&gt;&lt;table&gt;&lt;tbody&gt;</v>
      </c>
    </row>
    <row r="157" spans="1:3" ht="28" x14ac:dyDescent="0.2">
      <c r="A157" s="26" t="s">
        <v>164</v>
      </c>
      <c r="B157" s="27" t="s">
        <v>94</v>
      </c>
      <c r="C157" t="str">
        <f>"&lt;tr&gt;&lt;td class='table-first-column'&gt;" &amp;A157 &amp; "&lt;/td&gt;&lt;td&gt;" &amp; B157 &amp; "&lt;/td&gt;&lt;/tr&gt;"</f>
        <v>&lt;tr&gt;&lt;td class='table-first-column'&gt;Description:&lt;/td&gt;&lt;td&gt;Evaluates if two values or expressions are both true. Use this operator as an alternative to the logical function AND.&lt;/td&gt;&lt;/tr&gt;</v>
      </c>
    </row>
    <row r="158" spans="1:3" ht="70" customHeight="1" x14ac:dyDescent="0.2">
      <c r="A158" s="26" t="s">
        <v>165</v>
      </c>
      <c r="B158" s="28" t="s">
        <v>193</v>
      </c>
      <c r="C158" t="str">
        <f>"&lt;tr&gt;&lt;td class='table-first-column'&gt;" &amp;A158 &amp; "&lt;/td&gt;&lt;td&gt;" &amp; B158 &amp; "&lt;/td&gt;&lt;/tr&gt;"</f>
        <v>&lt;tr&gt;&lt;td class='table-first-column'&gt;Use:&lt;/td&gt;&lt;td&gt;&lt;span class='formula'&gt;(logical1) &amp;&amp; (logical2)&lt;/span&gt; and replace &lt;span class='formula'&gt;logical1&lt;/span&gt; and &lt;span class='formula'&gt;logical2&lt;/span&gt; with the values or expressions that you want evaluated.&lt;/td&gt;&lt;/tr&gt;</v>
      </c>
    </row>
    <row r="159" spans="1:3" ht="69" customHeight="1" x14ac:dyDescent="0.2">
      <c r="A159" s="26" t="s">
        <v>166</v>
      </c>
      <c r="B159" s="28" t="s">
        <v>245</v>
      </c>
      <c r="C159" t="str">
        <f>"&lt;tr&gt;&lt;td class='table-first-column'&gt;" &amp;A159 &amp; "&lt;/td&gt;&lt;td&gt;" &amp; B159 &amp; "&lt;/td&gt;&lt;/tr&gt;"</f>
        <v>&lt;tr&gt;&lt;td class='table-first-column'&gt;Example:&lt;/td&gt;&lt;td&gt;&lt;span class='formula'&gt;IF((Price&lt;100 &amp;&amp; Quantity&lt;5),"Small", null)&lt;/span&gt;&lt;div class='v-space-s'&gt;&lt;/div&gt;This formula displays Small if the price is less than 100 and quantity is less than five. Otherwise, this field is blank.&lt;/td&gt;&lt;/tr&gt;</v>
      </c>
    </row>
    <row r="160" spans="1:3" x14ac:dyDescent="0.2">
      <c r="C160" s="34" t="s">
        <v>192</v>
      </c>
    </row>
    <row r="163" spans="1:3" x14ac:dyDescent="0.2">
      <c r="A163" s="23" t="s">
        <v>95</v>
      </c>
      <c r="B163" s="23" t="s">
        <v>235</v>
      </c>
      <c r="C163" t="str">
        <f>"&lt;div class='v-space'&gt;&lt;/div&gt;&lt;div id='" &amp; B163 &amp;"'&gt;&lt;h2&gt;" &amp;A163&amp; "&lt;/h2&gt;&lt;table&gt;&lt;tbody&gt;"</f>
        <v>&lt;div class='v-space'&gt;&lt;/div&gt;&lt;div id='or_s'&gt;&lt;h2&gt;|| (OR)&lt;/h2&gt;&lt;table&gt;&lt;tbody&gt;</v>
      </c>
    </row>
    <row r="164" spans="1:3" ht="28" x14ac:dyDescent="0.2">
      <c r="A164" s="26" t="s">
        <v>164</v>
      </c>
      <c r="B164" s="27" t="s">
        <v>96</v>
      </c>
      <c r="C164" t="str">
        <f>"&lt;tr&gt;&lt;td class='table-first-column'&gt;" &amp;A164 &amp; "&lt;/td&gt;&lt;td&gt;" &amp; B164 &amp; "&lt;/td&gt;&lt;/tr&gt;"</f>
        <v>&lt;tr&gt;&lt;td class='table-first-column'&gt;Description:&lt;/td&gt;&lt;td&gt;Evaluates if at least one of multiple values or expressions is true. Use this operator as an alternative to the logical function OR.&lt;/td&gt;&lt;/tr&gt;</v>
      </c>
    </row>
    <row r="165" spans="1:3" ht="29" x14ac:dyDescent="0.2">
      <c r="A165" s="26" t="s">
        <v>165</v>
      </c>
      <c r="B165" s="28" t="s">
        <v>185</v>
      </c>
      <c r="C165" t="str">
        <f>"&lt;tr&gt;&lt;td class='table-first-column'&gt;" &amp;A165 &amp; "&lt;/td&gt;&lt;td&gt;" &amp; B165 &amp; "&lt;/td&gt;&lt;/tr&gt;"</f>
        <v>&lt;tr&gt;&lt;td class='table-first-column'&gt;Use:&lt;/td&gt;&lt;td&gt;&lt;span class='formula'&gt;(logical1) || (logical2)&lt;/span&gt; and replace any number of logical references with the values or expressions you want evaluated.&lt;/td&gt;&lt;/tr&gt;</v>
      </c>
    </row>
    <row r="166" spans="1:3" ht="76" customHeight="1" x14ac:dyDescent="0.2">
      <c r="A166" s="26" t="s">
        <v>166</v>
      </c>
      <c r="B166" s="28" t="s">
        <v>244</v>
      </c>
      <c r="C166" t="str">
        <f>"&lt;tr&gt;&lt;td class='table-first-column'&gt;" &amp;A166 &amp; "&lt;/td&gt;&lt;td&gt;" &amp; B166 &amp; "&lt;/td&gt;&lt;/tr&gt;"</f>
        <v>&lt;tr&gt;&lt;td class='table-first-column'&gt;Example:&lt;/td&gt;&lt;td&gt;&lt;span class='formula'&gt;IF((Color__c == "Red" || Size__c &lt; 5),"Beautifual", "Normal")&lt;/span&gt;&lt;div class='v-space-s'&gt;&lt;/div&gt;This formula returns the category of a particular type of stone. If the color of the stone is Red or the size is less than 5, it is a “Beautiful” stone.&lt;/td&gt;&lt;/tr&gt;</v>
      </c>
    </row>
    <row r="167" spans="1:3" x14ac:dyDescent="0.2">
      <c r="C167" s="34" t="s">
        <v>192</v>
      </c>
    </row>
    <row r="168" spans="1:3" x14ac:dyDescent="0.2">
      <c r="A168" s="23"/>
      <c r="B168" s="23"/>
    </row>
    <row r="169" spans="1:3" x14ac:dyDescent="0.2">
      <c r="A169" s="23" t="s">
        <v>149</v>
      </c>
      <c r="B169" s="23" t="s">
        <v>163</v>
      </c>
      <c r="C169" t="str">
        <f>"&lt;div class='v-space'&gt;&lt;/div&gt;&lt;div id='" &amp; B169 &amp;"'&gt;&lt;h2&gt;" &amp;A169&amp; "&lt;/h2&gt;&lt;table&gt;&lt;tbody&gt;"</f>
        <v>&lt;div class='v-space'&gt;&lt;/div&gt;&lt;div id='concatenate'&gt;&lt;h2&gt;&amp; (Concatenate)&lt;/h2&gt;&lt;table&gt;&lt;tbody&gt;</v>
      </c>
    </row>
    <row r="170" spans="1:3" x14ac:dyDescent="0.2">
      <c r="A170" s="26" t="s">
        <v>164</v>
      </c>
      <c r="B170" s="27" t="s">
        <v>102</v>
      </c>
      <c r="C170" t="str">
        <f>"&lt;tr&gt;&lt;td class='table-first-column'&gt;" &amp;A170 &amp; "&lt;/td&gt;&lt;td&gt;" &amp; B170 &amp; "&lt;/td&gt;&lt;/tr&gt;"</f>
        <v>&lt;tr&gt;&lt;td class='table-first-column'&gt;Description:&lt;/td&gt;&lt;td&gt;Connects two or more strings.&lt;/td&gt;&lt;/tr&gt;</v>
      </c>
    </row>
    <row r="171" spans="1:3" ht="28" x14ac:dyDescent="0.2">
      <c r="A171" s="26" t="s">
        <v>165</v>
      </c>
      <c r="B171" s="29" t="s">
        <v>194</v>
      </c>
      <c r="C171" t="str">
        <f>"&lt;tr&gt;&lt;td class='table-first-column'&gt;" &amp;A171 &amp; "&lt;/td&gt;&lt;td&gt;" &amp; B171 &amp; "&lt;/td&gt;&lt;/tr&gt;"</f>
        <v>&lt;tr&gt;&lt;td class='table-first-column'&gt;Use:&lt;/td&gt;&lt;td&gt;&lt;span class='formula'&gt;string1 &amp; string2&lt;/span&gt; and replace each string with merge fields, expressions, or other values.&lt;/td&gt;&lt;/tr&gt;</v>
      </c>
    </row>
    <row r="172" spans="1:3" ht="60" x14ac:dyDescent="0.2">
      <c r="A172" s="26" t="s">
        <v>166</v>
      </c>
      <c r="B172" s="28" t="s">
        <v>243</v>
      </c>
      <c r="C172" t="str">
        <f>"&lt;tr&gt;&lt;td class='table-first-column'&gt;" &amp;A172 &amp; "&lt;/td&gt;&lt;td&gt;" &amp; B172 &amp; "&lt;/td&gt;&lt;/tr&gt;"</f>
        <v>&lt;tr&gt;&lt;td class='table-first-column'&gt;Example:&lt;/td&gt;&lt;td&gt;&lt;span class='formula'&gt;"Expense-" &amp; Trip_Name__c &amp; "-" &amp; ExpenseNum__c&lt;/span&gt; &lt;div class='v-space-s'&gt;&lt;/div&gt;This formula displays the text Expense- followed by trip name and the expense number. This is a text formula field that uses an expense number custom field.&lt;/td&gt;&lt;/tr&gt;</v>
      </c>
    </row>
    <row r="173" spans="1:3" x14ac:dyDescent="0.2">
      <c r="C173" s="34" t="s">
        <v>192</v>
      </c>
    </row>
    <row r="175" spans="1:3" x14ac:dyDescent="0.2">
      <c r="A175" s="23" t="s">
        <v>686</v>
      </c>
      <c r="B175" s="23" t="str">
        <f>SUBSTITUTE(LOWER(A175), " ", "_")</f>
        <v>add_days</v>
      </c>
      <c r="C175" t="str">
        <f>"&lt;div class='v-space'&gt;&lt;/div&gt;&lt;div id='" &amp; B175 &amp;"'&gt;&lt;h2&gt;" &amp;A175&amp; "&lt;/h2&gt;&lt;table&gt;&lt;tbody&gt;"</f>
        <v>&lt;div class='v-space'&gt;&lt;/div&gt;&lt;div id='add_days'&gt;&lt;h2&gt;ADD_DAYS&lt;/h2&gt;&lt;table&gt;&lt;tbody&gt;</v>
      </c>
    </row>
    <row r="176" spans="1:3" x14ac:dyDescent="0.2">
      <c r="A176" s="26" t="s">
        <v>164</v>
      </c>
      <c r="B176" s="27" t="s">
        <v>107</v>
      </c>
      <c r="C176" t="str">
        <f>"&lt;tr&gt;&lt;td class='table-first-column'&gt;" &amp;A176 &amp; "&lt;/td&gt;&lt;td&gt;" &amp; B176 &amp; "&lt;/td&gt;&lt;/tr&gt;"</f>
        <v>&lt;tr&gt;&lt;td class='table-first-column'&gt;Description:&lt;/td&gt;&lt;td&gt;Returns the date that is the indicated number of days before or after a specified date. &lt;/td&gt;&lt;/tr&gt;</v>
      </c>
    </row>
    <row r="177" spans="1:3" ht="31" x14ac:dyDescent="0.2">
      <c r="A177" s="26" t="s">
        <v>165</v>
      </c>
      <c r="B177" s="28" t="s">
        <v>688</v>
      </c>
      <c r="C177" t="str">
        <f>"&lt;tr&gt;&lt;td class='table-first-column'&gt;" &amp;A177 &amp; "&lt;/td&gt;&lt;td&gt;" &amp; B177 &amp; "&lt;/td&gt;&lt;/tr&gt;"</f>
        <v>&lt;tr&gt;&lt;td class='table-first-column'&gt;Use:&lt;/td&gt;&lt;td&gt;&lt;span class='formula'&gt;ADD_DAYS (date/datetime, num)&lt;/span&gt; and replace date with the start date and num with the number of days to be added.&lt;/td&gt;&lt;/tr&gt;</v>
      </c>
    </row>
    <row r="178" spans="1:3" ht="45" x14ac:dyDescent="0.2">
      <c r="A178" s="26" t="s">
        <v>166</v>
      </c>
      <c r="B178" s="28" t="s">
        <v>692</v>
      </c>
      <c r="C178" t="str">
        <f>"&lt;tr&gt;&lt;td class='table-first-column'&gt;" &amp;A178 &amp; "&lt;/td&gt;&lt;td&gt;" &amp; B178 &amp; "&lt;/td&gt;&lt;/tr&gt;"</f>
        <v>&lt;tr&gt;&lt;td class='table-first-column'&gt;Example:&lt;/td&gt;&lt;td&gt;&lt;span class='formula'&gt;ADD_DAYS(StartDate, 5)&lt;/span&gt;&lt;div class='v-space-s'&gt;&lt;/div&gt;Adds 5 days to the start date. For example, if the start date is &lt;b&gt;September 20, 2017&lt;/b&gt;, the resulting date is &lt;b&gt;September 25, 2017&lt;/b&gt;.&lt;/td&gt;&lt;/tr&gt;</v>
      </c>
    </row>
    <row r="179" spans="1:3" x14ac:dyDescent="0.2">
      <c r="C179" s="34" t="s">
        <v>192</v>
      </c>
    </row>
    <row r="181" spans="1:3" x14ac:dyDescent="0.2">
      <c r="A181" s="23" t="s">
        <v>687</v>
      </c>
      <c r="B181" s="23" t="str">
        <f>SUBSTITUTE(LOWER(A181), " ", "_")</f>
        <v>add_months</v>
      </c>
      <c r="C181" t="str">
        <f>"&lt;div class='v-space'&gt;&lt;/div&gt;&lt;div id='" &amp; B181 &amp;"'&gt;&lt;h2&gt;" &amp;A181&amp; "&lt;/h2&gt;&lt;table&gt;&lt;tbody&gt;"</f>
        <v>&lt;div class='v-space'&gt;&lt;/div&gt;&lt;div id='add_months'&gt;&lt;h2&gt;ADD_MONTHS&lt;/h2&gt;&lt;table&gt;&lt;tbody&gt;</v>
      </c>
    </row>
    <row r="182" spans="1:3" ht="42" x14ac:dyDescent="0.2">
      <c r="A182" s="26" t="s">
        <v>164</v>
      </c>
      <c r="B182" s="27" t="s">
        <v>106</v>
      </c>
      <c r="C182" t="str">
        <f>"&lt;tr&gt;&lt;td class='table-first-column'&gt;" &amp;A182 &amp; "&lt;/td&gt;&lt;td&gt;" &amp; B182 &amp; "&lt;/td&gt;&lt;/tr&gt;"</f>
        <v>&lt;tr&gt;&lt;td class='table-first-column'&gt;Description:&lt;/td&gt;&lt;td&gt;Returns the date that is the indicated number of months before or after a specified date. If the specified date is the last day of the month, the resulting date is the last day of the resulting month. Otherwise, the result has the same date component as the specified date.&lt;/td&gt;&lt;/tr&gt;</v>
      </c>
    </row>
    <row r="183" spans="1:3" ht="52" customHeight="1" x14ac:dyDescent="0.2">
      <c r="A183" s="26" t="s">
        <v>165</v>
      </c>
      <c r="B183" s="28" t="s">
        <v>693</v>
      </c>
      <c r="C183" t="str">
        <f>"&lt;tr&gt;&lt;td class='table-first-column'&gt;" &amp;A183 &amp; "&lt;/td&gt;&lt;td&gt;" &amp; B183 &amp; "&lt;/td&gt;&lt;/tr&gt;"</f>
        <v>&lt;tr&gt;&lt;td class='table-first-column'&gt;Use:&lt;/td&gt;&lt;td&gt;&lt;span class='formula'&gt;ADD_MONTHS (date/datetime, num) &lt;/span&gt;and replace &lt;span class='formula'&gt;date&lt;/span&gt; with the start date and &lt;span class='formula'&gt;num&lt;/span&gt; with the number of months to be added.&lt;/td&gt;&lt;/tr&gt;</v>
      </c>
    </row>
    <row r="184" spans="1:3" ht="75" x14ac:dyDescent="0.2">
      <c r="A184" s="26" t="s">
        <v>166</v>
      </c>
      <c r="B184" s="28" t="s">
        <v>694</v>
      </c>
      <c r="C184" t="str">
        <f>"&lt;tr&gt;&lt;td class='table-first-column'&gt;" &amp;A184 &amp; "&lt;/td&gt;&lt;td&gt;" &amp; B184 &amp; "&lt;/td&gt;&lt;/tr&gt;"</f>
        <v>&lt;tr&gt;&lt;td class='table-first-column'&gt;Example:&lt;/td&gt;&lt;td&gt;&lt;span class='formula'&gt;ADD_MONTHS(StartDate, 5)&lt;/span&gt;&lt;div class='v-space-s'&gt;&lt;/div&gt;Adds 5 months to the start date. For example, if the start date is &lt;b&gt;September 20, 2017&lt;/b&gt;, the resulting date is &lt;b&gt;February 20, 2018&lt;/b&gt;, If the start date is &lt;b&gt;September 30, 2017&lt;/b&gt;, the resulting date is &lt;b&gt;February 28, 2018&lt;/b&gt;.&lt;/td&gt;&lt;/tr&gt;</v>
      </c>
    </row>
    <row r="185" spans="1:3" x14ac:dyDescent="0.2">
      <c r="C185" s="34" t="s">
        <v>192</v>
      </c>
    </row>
    <row r="186" spans="1:3" x14ac:dyDescent="0.2">
      <c r="C186" s="34"/>
    </row>
    <row r="187" spans="1:3" x14ac:dyDescent="0.2">
      <c r="A187" s="23" t="s">
        <v>614</v>
      </c>
      <c r="B187" s="23" t="str">
        <f>SUBSTITUTE(LOWER(A187), " ", "_")</f>
        <v>agg_avg</v>
      </c>
      <c r="C187" t="str">
        <f>"&lt;div class='v-space'&gt;&lt;/div&gt;&lt;div id='" &amp; B187 &amp;"'&gt;&lt;h2&gt;" &amp;A187&amp; "&lt;/h2&gt;&lt;table&gt;&lt;tbody&gt;"</f>
        <v>&lt;div class='v-space'&gt;&lt;/div&gt;&lt;div id='agg_avg'&gt;&lt;h2&gt;AGG_AVG&lt;/h2&gt;&lt;table&gt;&lt;tbody&gt;</v>
      </c>
    </row>
    <row r="188" spans="1:3" ht="28" x14ac:dyDescent="0.2">
      <c r="A188" s="26" t="s">
        <v>164</v>
      </c>
      <c r="B188" s="27" t="s">
        <v>634</v>
      </c>
      <c r="C188" t="str">
        <f>"&lt;tr&gt;&lt;td class='table-first-column'&gt;" &amp;A188 &amp; "&lt;/td&gt;&lt;td&gt;" &amp; B188 &amp; "&lt;/td&gt;&lt;/tr&gt;"</f>
        <v>&lt;tr&gt;&lt;td class='table-first-column'&gt;Description:&lt;/td&gt;&lt;td&gt;Returns the average value of a numeric field matching the query criteria(optional) on the aggregate object from the Source with the group field filtered by the values retrieved from the Source Object. &lt;/td&gt;&lt;/tr&gt;</v>
      </c>
    </row>
    <row r="189" spans="1:3" ht="44" x14ac:dyDescent="0.2">
      <c r="A189" s="26" t="s">
        <v>165</v>
      </c>
      <c r="B189" s="28" t="s">
        <v>621</v>
      </c>
      <c r="C189" t="str">
        <f>"&lt;tr&gt;&lt;td class='table-first-column'&gt;" &amp;A189 &amp; "&lt;/td&gt;&lt;td&gt;" &amp; B189 &amp; "&lt;/td&gt;&lt;/tr&gt;"</f>
        <v>&lt;tr&gt;&lt;td class='table-first-column'&gt;Use:&lt;/td&gt;&lt;td&gt;&lt;span class='formula'&gt;AGG_AVG(aggregate_object_name, aggregate_field, group_field, group_values_field_on_source_object, [additional_criteria]) &lt;/span&gt;&lt;/td&gt;&lt;/tr&gt;</v>
      </c>
    </row>
    <row r="190" spans="1:3" ht="90" x14ac:dyDescent="0.2">
      <c r="A190" s="26" t="s">
        <v>166</v>
      </c>
      <c r="B190" s="28" t="s">
        <v>624</v>
      </c>
      <c r="C190" t="str">
        <f>"&lt;tr&gt;&lt;td class='table-first-column'&gt;" &amp;A190 &amp; "&lt;/td&gt;&lt;td&gt;" &amp; B190 &amp; "&lt;/td&gt;&lt;/tr&gt;"</f>
        <v>&lt;tr&gt;&lt;td class='table-first-column'&gt;Example:&lt;/td&gt;&lt;td&gt;Assuming the Source Object Name on the Executable is set as "Account", &lt;span class='formula'&gt;AGG_AVG("Opportunity", "Amount", "AccountId", "Id", "StageName='Closed Win')&lt;/span&gt;caculates the average Amount of the Opportunities grouped by the AccountId field whose Stage is "Closed Win" and the group field AccountId falls into Id values of the Account data retrieved from the Source.&lt;div class='v-space-s'&gt;&lt;/div&gt;&lt;/td&gt;&lt;/tr&gt;</v>
      </c>
    </row>
    <row r="191" spans="1:3" ht="69" customHeight="1" x14ac:dyDescent="0.2">
      <c r="A191" s="26" t="s">
        <v>187</v>
      </c>
      <c r="B191" s="32" t="s">
        <v>633</v>
      </c>
      <c r="C191" t="str">
        <f>"&lt;tr&gt;&lt;td class='table-first-column'&gt;" &amp;A191 &amp; "&lt;/td&gt;&lt;td&gt;" &amp; B191 &amp; "&lt;/td&gt;&lt;/tr&gt;"</f>
        <v>&lt;tr&gt;&lt;td class='table-first-column'&gt;Tips:&lt;/td&gt;&lt;td&gt;Aggregate functions in DSP are bulkified, and multiple aggregate functions on the same Executalbe are combined before making SOQL calls to gain the best performance. Using aggregate functions in conjunction with the "Skip Record Update If No Changes?" field to efficiently avoid DMLs for large data calculations.&lt;/td&gt;&lt;/tr&gt;</v>
      </c>
    </row>
    <row r="192" spans="1:3" x14ac:dyDescent="0.2">
      <c r="C192" s="34" t="s">
        <v>192</v>
      </c>
    </row>
    <row r="193" spans="1:3" x14ac:dyDescent="0.2">
      <c r="C193" s="34"/>
    </row>
    <row r="194" spans="1:3" x14ac:dyDescent="0.2">
      <c r="A194" s="23" t="s">
        <v>615</v>
      </c>
      <c r="B194" s="23" t="str">
        <f>SUBSTITUTE(LOWER(A194), " ", "_")</f>
        <v>agg_count</v>
      </c>
      <c r="C194" t="str">
        <f>"&lt;div class='v-space'&gt;&lt;/div&gt;&lt;div id='" &amp; B194 &amp;"'&gt;&lt;h2&gt;" &amp;A194&amp; "&lt;/h2&gt;&lt;table&gt;&lt;tbody&gt;"</f>
        <v>&lt;div class='v-space'&gt;&lt;/div&gt;&lt;div id='agg_count'&gt;&lt;h2&gt;AGG_COUNT&lt;/h2&gt;&lt;table&gt;&lt;tbody&gt;</v>
      </c>
    </row>
    <row r="195" spans="1:3" ht="28" x14ac:dyDescent="0.2">
      <c r="A195" s="26" t="s">
        <v>164</v>
      </c>
      <c r="B195" s="27" t="s">
        <v>635</v>
      </c>
      <c r="C195" t="str">
        <f>"&lt;tr&gt;&lt;td class='table-first-column'&gt;" &amp;A195 &amp; "&lt;/td&gt;&lt;td&gt;" &amp; B195 &amp; "&lt;/td&gt;&lt;/tr&gt;"</f>
        <v>&lt;tr&gt;&lt;td class='table-first-column'&gt;Description:&lt;/td&gt;&lt;td&gt;Returns the number of rows matching the query criteria(optional) on the aggregate object from the Source with the group field filtered by the values retrieved from the Source Object. &lt;/td&gt;&lt;/tr&gt;</v>
      </c>
    </row>
    <row r="196" spans="1:3" ht="44" x14ac:dyDescent="0.2">
      <c r="A196" s="26" t="s">
        <v>165</v>
      </c>
      <c r="B196" s="28" t="s">
        <v>622</v>
      </c>
      <c r="C196" t="str">
        <f>"&lt;tr&gt;&lt;td class='table-first-column'&gt;" &amp;A196 &amp; "&lt;/td&gt;&lt;td&gt;" &amp; B196 &amp; "&lt;/td&gt;&lt;/tr&gt;"</f>
        <v>&lt;tr&gt;&lt;td class='table-first-column'&gt;Use:&lt;/td&gt;&lt;td&gt;&lt;span class='formula'&gt;AGG_COUNT(aggregate_object_name, aggregate_field, group_field, group_values_field_on_source_object, [additional_criteria]) &lt;/span&gt;&lt;/td&gt;&lt;/tr&gt;</v>
      </c>
    </row>
    <row r="197" spans="1:3" ht="90" x14ac:dyDescent="0.2">
      <c r="A197" s="26" t="s">
        <v>166</v>
      </c>
      <c r="B197" s="28" t="s">
        <v>625</v>
      </c>
      <c r="C197" t="str">
        <f>"&lt;tr&gt;&lt;td class='table-first-column'&gt;" &amp;A197 &amp; "&lt;/td&gt;&lt;td&gt;" &amp; B197 &amp; "&lt;/td&gt;&lt;/tr&gt;"</f>
        <v>&lt;tr&gt;&lt;td class='table-first-column'&gt;Example:&lt;/td&gt;&lt;td&gt;Assuming the Source Object Name on the Executable is set as "Account", &lt;span class='formula'&gt;AGG_COUNT("Opportunity", "Id", "AccountId", "Id", "StageName='Closed Win')&lt;/span&gt;caculates the number of the Opportunities grouped by the AccountId field whose Stage is "Closed Win" and the group field AccountId falls into Id values of the Account data retrieved from the Source.&lt;div class='v-space-s'&gt;&lt;/div&gt;&lt;/td&gt;&lt;/tr&gt;</v>
      </c>
    </row>
    <row r="198" spans="1:3" ht="69" customHeight="1" x14ac:dyDescent="0.2">
      <c r="A198" s="26" t="s">
        <v>187</v>
      </c>
      <c r="B198" s="32" t="s">
        <v>633</v>
      </c>
      <c r="C198" t="str">
        <f>"&lt;tr&gt;&lt;td class='table-first-column'&gt;" &amp;A198 &amp; "&lt;/td&gt;&lt;td&gt;" &amp; B198 &amp; "&lt;/td&gt;&lt;/tr&gt;"</f>
        <v>&lt;tr&gt;&lt;td class='table-first-column'&gt;Tips:&lt;/td&gt;&lt;td&gt;Aggregate functions in DSP are bulkified, and multiple aggregate functions on the same Executalbe are combined before making SOQL calls to gain the best performance. Using aggregate functions in conjunction with the "Skip Record Update If No Changes?" field to efficiently avoid DMLs for large data calculations.&lt;/td&gt;&lt;/tr&gt;</v>
      </c>
    </row>
    <row r="199" spans="1:3" x14ac:dyDescent="0.2">
      <c r="C199" s="34" t="s">
        <v>192</v>
      </c>
    </row>
    <row r="200" spans="1:3" x14ac:dyDescent="0.2">
      <c r="C200" s="34"/>
    </row>
    <row r="201" spans="1:3" x14ac:dyDescent="0.2">
      <c r="A201" s="23" t="s">
        <v>616</v>
      </c>
      <c r="B201" s="23" t="str">
        <f>SUBSTITUTE(LOWER(A201), " ", "_")</f>
        <v>agg_count_distinct</v>
      </c>
      <c r="C201" t="str">
        <f>"&lt;div class='v-space'&gt;&lt;/div&gt;&lt;div id='" &amp; B201 &amp;"'&gt;&lt;h2&gt;" &amp;A201&amp; "&lt;/h2&gt;&lt;table&gt;&lt;tbody&gt;"</f>
        <v>&lt;div class='v-space'&gt;&lt;/div&gt;&lt;div id='agg_count_distinct'&gt;&lt;h2&gt;AGG_COUNT_DISTINCT&lt;/h2&gt;&lt;table&gt;&lt;tbody&gt;</v>
      </c>
    </row>
    <row r="202" spans="1:3" ht="28" x14ac:dyDescent="0.2">
      <c r="A202" s="26" t="s">
        <v>164</v>
      </c>
      <c r="B202" s="27" t="s">
        <v>636</v>
      </c>
      <c r="C202" t="str">
        <f>"&lt;tr&gt;&lt;td class='table-first-column'&gt;" &amp;A202 &amp; "&lt;/td&gt;&lt;td&gt;" &amp; B202 &amp; "&lt;/td&gt;&lt;/tr&gt;"</f>
        <v>&lt;tr&gt;&lt;td class='table-first-column'&gt;Description:&lt;/td&gt;&lt;td&gt;Returns the number of distinct non-null field values matching the query criteria(optional) on the aggregate object from the Source with the group field filtered by the values retrieved from the Source Object. &lt;/td&gt;&lt;/tr&gt;</v>
      </c>
    </row>
    <row r="203" spans="1:3" ht="45" x14ac:dyDescent="0.2">
      <c r="A203" s="26" t="s">
        <v>165</v>
      </c>
      <c r="B203" s="28" t="s">
        <v>623</v>
      </c>
      <c r="C203" t="str">
        <f>"&lt;tr&gt;&lt;td class='table-first-column'&gt;" &amp;A203 &amp; "&lt;/td&gt;&lt;td&gt;" &amp; B203 &amp; "&lt;/td&gt;&lt;/tr&gt;"</f>
        <v>&lt;tr&gt;&lt;td class='table-first-column'&gt;Use:&lt;/td&gt;&lt;td&gt;&lt;span class='formula'&gt;AGG_COUNT_DISTINCT(aggregate_object_name, aggregate_field, group_field, group_values_field_on_source_object, [additional_criteria]) &lt;/span&gt;&lt;/td&gt;&lt;/tr&gt;</v>
      </c>
    </row>
    <row r="204" spans="1:3" ht="117" customHeight="1" x14ac:dyDescent="0.2">
      <c r="A204" s="26" t="s">
        <v>166</v>
      </c>
      <c r="B204" s="28" t="s">
        <v>626</v>
      </c>
      <c r="C204" t="str">
        <f>"&lt;tr&gt;&lt;td class='table-first-column'&gt;" &amp;A204 &amp; "&lt;/td&gt;&lt;td&gt;" &amp; B204 &amp; "&lt;/td&gt;&lt;/tr&gt;"</f>
        <v>&lt;tr&gt;&lt;td class='table-first-column'&gt;Example:&lt;/td&gt;&lt;td&gt;Assuming the Source Object Name on the Executable is set as "Account", &lt;span class='formula'&gt;AGG_COUNT_DISTINCT("Opportunity", "Type", "AccountId", "Id", "StageName='Closed Win')&lt;/span&gt;caculates the number of distinct non-null Type values on the Opportunities grouped by the AccountId field whose Stage is "Closed Win" and the group field AccountId falls into Id values of the Account data retrieved from the Source.&lt;div class='v-space-s'&gt;&lt;/div&gt;&lt;/td&gt;&lt;/tr&gt;</v>
      </c>
    </row>
    <row r="205" spans="1:3" ht="69" customHeight="1" x14ac:dyDescent="0.2">
      <c r="A205" s="26" t="s">
        <v>187</v>
      </c>
      <c r="B205" s="32" t="s">
        <v>633</v>
      </c>
      <c r="C205" t="str">
        <f>"&lt;tr&gt;&lt;td class='table-first-column'&gt;" &amp;A205 &amp; "&lt;/td&gt;&lt;td&gt;" &amp; B205 &amp; "&lt;/td&gt;&lt;/tr&gt;"</f>
        <v>&lt;tr&gt;&lt;td class='table-first-column'&gt;Tips:&lt;/td&gt;&lt;td&gt;Aggregate functions in DSP are bulkified, and multiple aggregate functions on the same Executalbe are combined before making SOQL calls to gain the best performance. Using aggregate functions in conjunction with the "Skip Record Update If No Changes?" field to efficiently avoid DMLs for large data calculations.&lt;/td&gt;&lt;/tr&gt;</v>
      </c>
    </row>
    <row r="206" spans="1:3" x14ac:dyDescent="0.2">
      <c r="C206" s="34" t="s">
        <v>192</v>
      </c>
    </row>
    <row r="207" spans="1:3" x14ac:dyDescent="0.2">
      <c r="C207" s="34"/>
    </row>
    <row r="208" spans="1:3" x14ac:dyDescent="0.2">
      <c r="A208" s="23" t="s">
        <v>617</v>
      </c>
      <c r="B208" s="23" t="str">
        <f>SUBSTITUTE(LOWER(A208), " ", "_")</f>
        <v>agg_max</v>
      </c>
      <c r="C208" t="str">
        <f>"&lt;div class='v-space'&gt;&lt;/div&gt;&lt;div id='" &amp; B208 &amp;"'&gt;&lt;h2&gt;" &amp;A208&amp; "&lt;/h2&gt;&lt;table&gt;&lt;tbody&gt;"</f>
        <v>&lt;div class='v-space'&gt;&lt;/div&gt;&lt;div id='agg_max'&gt;&lt;h2&gt;AGG_MAX&lt;/h2&gt;&lt;table&gt;&lt;tbody&gt;</v>
      </c>
    </row>
    <row r="209" spans="1:3" ht="28" x14ac:dyDescent="0.2">
      <c r="A209" s="26" t="s">
        <v>164</v>
      </c>
      <c r="B209" s="27" t="s">
        <v>637</v>
      </c>
      <c r="C209" t="str">
        <f>"&lt;tr&gt;&lt;td class='table-first-column'&gt;" &amp;A209 &amp; "&lt;/td&gt;&lt;td&gt;" &amp; B209 &amp; "&lt;/td&gt;&lt;/tr&gt;"</f>
        <v>&lt;tr&gt;&lt;td class='table-first-column'&gt;Description:&lt;/td&gt;&lt;td&gt;Returns the maximum value of a field matching the query criteria(optional) on the aggregate object from the Source with the group field filtered by the values retrieved from the Source Object. &lt;/td&gt;&lt;/tr&gt;</v>
      </c>
    </row>
    <row r="210" spans="1:3" ht="44" x14ac:dyDescent="0.2">
      <c r="A210" s="26" t="s">
        <v>165</v>
      </c>
      <c r="B210" s="28" t="s">
        <v>627</v>
      </c>
      <c r="C210" t="str">
        <f>"&lt;tr&gt;&lt;td class='table-first-column'&gt;" &amp;A210 &amp; "&lt;/td&gt;&lt;td&gt;" &amp; B210 &amp; "&lt;/td&gt;&lt;/tr&gt;"</f>
        <v>&lt;tr&gt;&lt;td class='table-first-column'&gt;Use:&lt;/td&gt;&lt;td&gt;&lt;span class='formula'&gt;AGG_MAX(aggregate_object_name, aggregate_field, group_field, group_values_field_on_source_object, [additional_criteria]) &lt;/span&gt;&lt;/td&gt;&lt;/tr&gt;</v>
      </c>
    </row>
    <row r="211" spans="1:3" ht="90" x14ac:dyDescent="0.2">
      <c r="A211" s="26" t="s">
        <v>166</v>
      </c>
      <c r="B211" s="28" t="s">
        <v>628</v>
      </c>
      <c r="C211" t="str">
        <f>"&lt;tr&gt;&lt;td class='table-first-column'&gt;" &amp;A211 &amp; "&lt;/td&gt;&lt;td&gt;" &amp; B211 &amp; "&lt;/td&gt;&lt;/tr&gt;"</f>
        <v>&lt;tr&gt;&lt;td class='table-first-column'&gt;Example:&lt;/td&gt;&lt;td&gt;Assuming the Source Object Name on the Executable is set as "Account", &lt;span class='formula'&gt;AGG_MAX("Opportunity", "Amount", "AccountId", "Id", "StageName='Closed Win')&lt;/span&gt;caculates the max amount of Opportunities grouped by the AccountId field whose Stage is "Closed Win" and the group field AccountId falls into Id values of the Account data retrieved from the Source.&lt;div class='v-space-s'&gt;&lt;/div&gt;&lt;/td&gt;&lt;/tr&gt;</v>
      </c>
    </row>
    <row r="212" spans="1:3" ht="69" customHeight="1" x14ac:dyDescent="0.2">
      <c r="A212" s="26" t="s">
        <v>187</v>
      </c>
      <c r="B212" s="32" t="s">
        <v>633</v>
      </c>
      <c r="C212" t="str">
        <f>"&lt;tr&gt;&lt;td class='table-first-column'&gt;" &amp;A212 &amp; "&lt;/td&gt;&lt;td&gt;" &amp; B212 &amp; "&lt;/td&gt;&lt;/tr&gt;"</f>
        <v>&lt;tr&gt;&lt;td class='table-first-column'&gt;Tips:&lt;/td&gt;&lt;td&gt;Aggregate functions in DSP are bulkified, and multiple aggregate functions on the same Executalbe are combined before making SOQL calls to gain the best performance. Using aggregate functions in conjunction with the "Skip Record Update If No Changes?" field to efficiently avoid DMLs for large data calculations.&lt;/td&gt;&lt;/tr&gt;</v>
      </c>
    </row>
    <row r="213" spans="1:3" x14ac:dyDescent="0.2">
      <c r="C213" s="34" t="s">
        <v>192</v>
      </c>
    </row>
    <row r="214" spans="1:3" x14ac:dyDescent="0.2">
      <c r="C214" s="34"/>
    </row>
    <row r="215" spans="1:3" x14ac:dyDescent="0.2">
      <c r="A215" s="23" t="s">
        <v>618</v>
      </c>
      <c r="B215" s="23" t="str">
        <f>SUBSTITUTE(LOWER(A215), " ", "_")</f>
        <v>agg_min</v>
      </c>
      <c r="C215" t="str">
        <f>"&lt;div class='v-space'&gt;&lt;/div&gt;&lt;div id='" &amp; B215 &amp;"'&gt;&lt;h2&gt;" &amp;A215&amp; "&lt;/h2&gt;&lt;table&gt;&lt;tbody&gt;"</f>
        <v>&lt;div class='v-space'&gt;&lt;/div&gt;&lt;div id='agg_min'&gt;&lt;h2&gt;AGG_MIN&lt;/h2&gt;&lt;table&gt;&lt;tbody&gt;</v>
      </c>
    </row>
    <row r="216" spans="1:3" ht="28" x14ac:dyDescent="0.2">
      <c r="A216" s="26" t="s">
        <v>164</v>
      </c>
      <c r="B216" s="27" t="s">
        <v>638</v>
      </c>
      <c r="C216" t="str">
        <f>"&lt;tr&gt;&lt;td class='table-first-column'&gt;" &amp;A216 &amp; "&lt;/td&gt;&lt;td&gt;" &amp; B216 &amp; "&lt;/td&gt;&lt;/tr&gt;"</f>
        <v>&lt;tr&gt;&lt;td class='table-first-column'&gt;Description:&lt;/td&gt;&lt;td&gt;Returns the minimum value of a field matching the query criteria(optional) on the aggregate object from the Source with the group field filtered by the values retrieved from the Source Object. &lt;/td&gt;&lt;/tr&gt;</v>
      </c>
    </row>
    <row r="217" spans="1:3" ht="44" x14ac:dyDescent="0.2">
      <c r="A217" s="26" t="s">
        <v>165</v>
      </c>
      <c r="B217" s="28" t="s">
        <v>629</v>
      </c>
      <c r="C217" t="str">
        <f>"&lt;tr&gt;&lt;td class='table-first-column'&gt;" &amp;A217 &amp; "&lt;/td&gt;&lt;td&gt;" &amp; B217 &amp; "&lt;/td&gt;&lt;/tr&gt;"</f>
        <v>&lt;tr&gt;&lt;td class='table-first-column'&gt;Use:&lt;/td&gt;&lt;td&gt;&lt;span class='formula'&gt;AGG_MIN(aggregate_object_name, aggregate_field, group_field, group_values_field_on_source_object, [additional_criteria]) &lt;/span&gt;&lt;/td&gt;&lt;/tr&gt;</v>
      </c>
    </row>
    <row r="218" spans="1:3" ht="90" x14ac:dyDescent="0.2">
      <c r="A218" s="26" t="s">
        <v>166</v>
      </c>
      <c r="B218" s="28" t="s">
        <v>631</v>
      </c>
      <c r="C218" t="str">
        <f>"&lt;tr&gt;&lt;td class='table-first-column'&gt;" &amp;A218 &amp; "&lt;/td&gt;&lt;td&gt;" &amp; B218 &amp; "&lt;/td&gt;&lt;/tr&gt;"</f>
        <v>&lt;tr&gt;&lt;td class='table-first-column'&gt;Example:&lt;/td&gt;&lt;td&gt;Assuming the Source Object Name on the Executable is set as "Account", &lt;span class='formula'&gt;AGG_MIN("Opportunity", "Amount", "AccountId", "Id", "StageName='Closed Win')&lt;/span&gt;caculates the minimum amount of Opportunities grouped by the AccountId field whose Stage is "Closed Win" and the group field AccountId falls into Id values of the Account data retrieved from the Source.&lt;div class='v-space-s'&gt;&lt;/div&gt;&lt;/td&gt;&lt;/tr&gt;</v>
      </c>
    </row>
    <row r="219" spans="1:3" ht="69" customHeight="1" x14ac:dyDescent="0.2">
      <c r="A219" s="26" t="s">
        <v>187</v>
      </c>
      <c r="B219" s="32" t="s">
        <v>633</v>
      </c>
      <c r="C219" t="str">
        <f>"&lt;tr&gt;&lt;td class='table-first-column'&gt;" &amp;A219 &amp; "&lt;/td&gt;&lt;td&gt;" &amp; B219 &amp; "&lt;/td&gt;&lt;/tr&gt;"</f>
        <v>&lt;tr&gt;&lt;td class='table-first-column'&gt;Tips:&lt;/td&gt;&lt;td&gt;Aggregate functions in DSP are bulkified, and multiple aggregate functions on the same Executalbe are combined before making SOQL calls to gain the best performance. Using aggregate functions in conjunction with the "Skip Record Update If No Changes?" field to efficiently avoid DMLs for large data calculations.&lt;/td&gt;&lt;/tr&gt;</v>
      </c>
    </row>
    <row r="220" spans="1:3" x14ac:dyDescent="0.2">
      <c r="C220" s="34" t="s">
        <v>192</v>
      </c>
    </row>
    <row r="221" spans="1:3" x14ac:dyDescent="0.2">
      <c r="C221" s="34"/>
    </row>
    <row r="222" spans="1:3" x14ac:dyDescent="0.2">
      <c r="A222" s="23" t="s">
        <v>619</v>
      </c>
      <c r="B222" s="23" t="str">
        <f>SUBSTITUTE(LOWER(A222), " ", "_")</f>
        <v>agg_sum</v>
      </c>
      <c r="C222" t="str">
        <f>"&lt;div class='v-space'&gt;&lt;/div&gt;&lt;div id='" &amp; B222 &amp;"'&gt;&lt;h2&gt;" &amp;A222&amp; "&lt;/h2&gt;&lt;table&gt;&lt;tbody&gt;"</f>
        <v>&lt;div class='v-space'&gt;&lt;/div&gt;&lt;div id='agg_sum'&gt;&lt;h2&gt;AGG_SUM&lt;/h2&gt;&lt;table&gt;&lt;tbody&gt;</v>
      </c>
    </row>
    <row r="223" spans="1:3" ht="28" x14ac:dyDescent="0.2">
      <c r="A223" s="26" t="s">
        <v>164</v>
      </c>
      <c r="B223" s="27" t="s">
        <v>638</v>
      </c>
      <c r="C223" t="str">
        <f>"&lt;tr&gt;&lt;td class='table-first-column'&gt;" &amp;A223 &amp; "&lt;/td&gt;&lt;td&gt;" &amp; B223 &amp; "&lt;/td&gt;&lt;/tr&gt;"</f>
        <v>&lt;tr&gt;&lt;td class='table-first-column'&gt;Description:&lt;/td&gt;&lt;td&gt;Returns the minimum value of a field matching the query criteria(optional) on the aggregate object from the Source with the group field filtered by the values retrieved from the Source Object. &lt;/td&gt;&lt;/tr&gt;</v>
      </c>
    </row>
    <row r="224" spans="1:3" ht="44" x14ac:dyDescent="0.2">
      <c r="A224" s="26" t="s">
        <v>165</v>
      </c>
      <c r="B224" s="28" t="s">
        <v>630</v>
      </c>
      <c r="C224" t="str">
        <f>"&lt;tr&gt;&lt;td class='table-first-column'&gt;" &amp;A224 &amp; "&lt;/td&gt;&lt;td&gt;" &amp; B224 &amp; "&lt;/td&gt;&lt;/tr&gt;"</f>
        <v>&lt;tr&gt;&lt;td class='table-first-column'&gt;Use:&lt;/td&gt;&lt;td&gt;&lt;span class='formula'&gt;AGG_SUM(aggregate_object_name, aggregate_field, group_field, group_values_field_on_source_object, [additional_criteria]) &lt;/span&gt;&lt;/td&gt;&lt;/tr&gt;</v>
      </c>
    </row>
    <row r="225" spans="1:3" ht="90" x14ac:dyDescent="0.2">
      <c r="A225" s="26" t="s">
        <v>166</v>
      </c>
      <c r="B225" s="28" t="s">
        <v>632</v>
      </c>
      <c r="C225" t="str">
        <f>"&lt;tr&gt;&lt;td class='table-first-column'&gt;" &amp;A225 &amp; "&lt;/td&gt;&lt;td&gt;" &amp; B225 &amp; "&lt;/td&gt;&lt;/tr&gt;"</f>
        <v>&lt;tr&gt;&lt;td class='table-first-column'&gt;Example:&lt;/td&gt;&lt;td&gt;Assuming the Source Object Name on the Executable is set as "Account", &lt;span class='formula'&gt;AGG_SUM("Opportunity", "Amount", "AccountId", "Id", "StageName='Closed Win')&lt;/span&gt;caculates the sum amount of Opportunities grouped by the AccountId field whose Stage is "Closed Win" and the group field AccountId falls into Id values of the Account data retrieved from the Source.&lt;div class='v-space-s'&gt;&lt;/div&gt;&lt;/td&gt;&lt;/tr&gt;</v>
      </c>
    </row>
    <row r="226" spans="1:3" ht="69" customHeight="1" x14ac:dyDescent="0.2">
      <c r="A226" s="26" t="s">
        <v>187</v>
      </c>
      <c r="B226" s="32" t="s">
        <v>633</v>
      </c>
      <c r="C226" t="str">
        <f>"&lt;tr&gt;&lt;td class='table-first-column'&gt;" &amp;A226 &amp; "&lt;/td&gt;&lt;td&gt;" &amp; B226 &amp; "&lt;/td&gt;&lt;/tr&gt;"</f>
        <v>&lt;tr&gt;&lt;td class='table-first-column'&gt;Tips:&lt;/td&gt;&lt;td&gt;Aggregate functions in DSP are bulkified, and multiple aggregate functions on the same Executalbe are combined before making SOQL calls to gain the best performance. Using aggregate functions in conjunction with the "Skip Record Update If No Changes?" field to efficiently avoid DMLs for large data calculations.&lt;/td&gt;&lt;/tr&gt;</v>
      </c>
    </row>
    <row r="227" spans="1:3" x14ac:dyDescent="0.2">
      <c r="C227" s="34" t="s">
        <v>192</v>
      </c>
    </row>
    <row r="228" spans="1:3" x14ac:dyDescent="0.2">
      <c r="C228" s="34"/>
    </row>
    <row r="230" spans="1:3" ht="17" x14ac:dyDescent="0.2">
      <c r="A230" s="26" t="s">
        <v>238</v>
      </c>
      <c r="B230" s="24" t="s">
        <v>161</v>
      </c>
      <c r="C230" t="str">
        <f>"&lt;div class='v-space'&gt;&lt;/div&gt;&lt;div id='" &amp; B230 &amp;"'&gt;&lt;h2&gt;" &amp;A230&amp; "&lt;/h2&gt;&lt;table&gt;&lt;tbody&gt;"</f>
        <v>&lt;div class='v-space'&gt;&lt;/div&gt;&lt;div id='and'&gt;&lt;h2&gt;AND&lt;/h2&gt;&lt;table&gt;&lt;tbody&gt;</v>
      </c>
    </row>
    <row r="231" spans="1:3" ht="51" x14ac:dyDescent="0.2">
      <c r="A231" s="23" t="s">
        <v>164</v>
      </c>
      <c r="B231" s="24" t="s">
        <v>239</v>
      </c>
      <c r="C231" t="str">
        <f>"&lt;tr&gt;&lt;td class='table-first-column'&gt;" &amp;A231 &amp; "&lt;/td&gt;&lt;td&gt;" &amp; B231 &amp; "&lt;/td&gt;&lt;/tr&gt;"</f>
        <v>&lt;tr&gt;&lt;td class='table-first-column'&gt;Description:&lt;/td&gt;&lt;td&gt;Determines if expressions are true or false. Returns TRUE if all expressions are true. Returns FALSE if any expression is false. Use this function as an alternative to the operator &lt;span class='formula'&gt;&amp;&amp; (AND)&lt;/span&gt;.&lt;/td&gt;&lt;/tr&gt;</v>
      </c>
    </row>
    <row r="232" spans="1:3" ht="34" x14ac:dyDescent="0.2">
      <c r="A232" s="23" t="s">
        <v>165</v>
      </c>
      <c r="B232" s="24" t="s">
        <v>240</v>
      </c>
      <c r="C232" t="str">
        <f>"&lt;tr&gt;&lt;td class='table-first-column'&gt;" &amp;A232 &amp; "&lt;/td&gt;&lt;td&gt;" &amp; B232 &amp; "&lt;/td&gt;&lt;/tr&gt;"</f>
        <v>&lt;tr&gt;&lt;td class='table-first-column'&gt;Use:&lt;/td&gt;&lt;td&gt;&lt;span class='formula'&gt;AND(logical1, logical2...)&lt;/span&gt; and replace any number of logical references with the expressions you want evaluated.&lt;/td&gt;&lt;/tr&gt;</v>
      </c>
    </row>
    <row r="233" spans="1:3" x14ac:dyDescent="0.2">
      <c r="B233" s="10"/>
      <c r="C233" s="34" t="s">
        <v>192</v>
      </c>
    </row>
    <row r="234" spans="1:3" x14ac:dyDescent="0.2">
      <c r="C234" s="34"/>
    </row>
    <row r="235" spans="1:3" x14ac:dyDescent="0.2">
      <c r="A235" s="23" t="s">
        <v>760</v>
      </c>
      <c r="B235" s="23" t="str">
        <f>SUBSTITUTE(LOWER(A235), " ", "_")</f>
        <v>base64_encode</v>
      </c>
      <c r="C235" t="str">
        <f>"&lt;div class='v-space'&gt;&lt;/div&gt;&lt;div id='" &amp; B235 &amp;"'&gt;&lt;h2&gt;" &amp;A235&amp; "&lt;/h2&gt;&lt;table&gt;&lt;tbody&gt;"</f>
        <v>&lt;div class='v-space'&gt;&lt;/div&gt;&lt;div id='base64_encode'&gt;&lt;h2&gt;BASE64_ENCODE&lt;/h2&gt;&lt;table&gt;&lt;tbody&gt;</v>
      </c>
    </row>
    <row r="236" spans="1:3" x14ac:dyDescent="0.2">
      <c r="A236" s="26" t="s">
        <v>164</v>
      </c>
      <c r="B236" s="27" t="s">
        <v>763</v>
      </c>
      <c r="C236" t="str">
        <f>"&lt;tr&gt;&lt;td class='table-first-column'&gt;" &amp;A236 &amp; "&lt;/td&gt;&lt;td&gt;" &amp; B236 &amp; "&lt;/td&gt;&lt;/tr&gt;"</f>
        <v>&lt;tr&gt;&lt;td class='table-first-column'&gt;Description:&lt;/td&gt;&lt;td&gt;Encode a String value to BASE64 format.&lt;/td&gt;&lt;/tr&gt;</v>
      </c>
    </row>
    <row r="237" spans="1:3" ht="87" customHeight="1" x14ac:dyDescent="0.2">
      <c r="A237" s="26" t="s">
        <v>165</v>
      </c>
      <c r="B237" s="28" t="s">
        <v>764</v>
      </c>
      <c r="C237" t="str">
        <f>"&lt;tr&gt;&lt;td class='table-first-column'&gt;" &amp;A237 &amp; "&lt;/td&gt;&lt;td&gt;" &amp; B237 &amp; "&lt;/td&gt;&lt;/tr&gt;"</f>
        <v>&lt;tr&gt;&lt;td class='table-first-column'&gt;Use:&lt;/td&gt;&lt;td&gt;&lt;span class='formula'&gt;BASE64_ENCODE(string)&lt;/span&gt;&lt;/td&gt;&lt;/tr&gt;</v>
      </c>
    </row>
    <row r="238" spans="1:3" x14ac:dyDescent="0.2">
      <c r="C238" s="34" t="s">
        <v>192</v>
      </c>
    </row>
    <row r="239" spans="1:3" x14ac:dyDescent="0.2">
      <c r="C239" s="34"/>
    </row>
    <row r="240" spans="1:3" x14ac:dyDescent="0.2">
      <c r="A240" s="23" t="s">
        <v>761</v>
      </c>
      <c r="B240" s="23" t="str">
        <f>SUBSTITUTE(LOWER(A240), " ", "_")</f>
        <v>base64_decode</v>
      </c>
      <c r="C240" t="str">
        <f>"&lt;div class='v-space'&gt;&lt;/div&gt;&lt;div id='" &amp; B240 &amp;"'&gt;&lt;h2&gt;" &amp;A240&amp; "&lt;/h2&gt;&lt;table&gt;&lt;tbody&gt;"</f>
        <v>&lt;div class='v-space'&gt;&lt;/div&gt;&lt;div id='base64_decode'&gt;&lt;h2&gt;BASE64_DECODE&lt;/h2&gt;&lt;table&gt;&lt;tbody&gt;</v>
      </c>
    </row>
    <row r="241" spans="1:3" x14ac:dyDescent="0.2">
      <c r="A241" s="26" t="s">
        <v>164</v>
      </c>
      <c r="B241" s="27" t="s">
        <v>765</v>
      </c>
      <c r="C241" t="str">
        <f>"&lt;tr&gt;&lt;td class='table-first-column'&gt;" &amp;A241 &amp; "&lt;/td&gt;&lt;td&gt;" &amp; B241 &amp; "&lt;/td&gt;&lt;/tr&gt;"</f>
        <v>&lt;tr&gt;&lt;td class='table-first-column'&gt;Description:&lt;/td&gt;&lt;td&gt;Decode a BASE64 format to the original string.&lt;/td&gt;&lt;/tr&gt;</v>
      </c>
    </row>
    <row r="242" spans="1:3" ht="87" customHeight="1" x14ac:dyDescent="0.2">
      <c r="A242" s="26" t="s">
        <v>165</v>
      </c>
      <c r="B242" s="28" t="s">
        <v>766</v>
      </c>
      <c r="C242" t="str">
        <f>"&lt;tr&gt;&lt;td class='table-first-column'&gt;" &amp;A242 &amp; "&lt;/td&gt;&lt;td&gt;" &amp; B242 &amp; "&lt;/td&gt;&lt;/tr&gt;"</f>
        <v>&lt;tr&gt;&lt;td class='table-first-column'&gt;Use:&lt;/td&gt;&lt;td&gt;&lt;span class='formula'&gt;BASE64_DECODE(encoding)&lt;/span&gt;&lt;/td&gt;&lt;/tr&gt;</v>
      </c>
    </row>
    <row r="243" spans="1:3" x14ac:dyDescent="0.2">
      <c r="C243" s="34" t="s">
        <v>192</v>
      </c>
    </row>
    <row r="245" spans="1:3" x14ac:dyDescent="0.2">
      <c r="A245" s="23" t="s">
        <v>712</v>
      </c>
      <c r="B245" s="23" t="str">
        <f>SUBSTITUTE(LOWER(A245), " ", "_")</f>
        <v>blank_value</v>
      </c>
      <c r="C245" t="str">
        <f>"&lt;div class='v-space'&gt;&lt;/div&gt;&lt;div id='" &amp; B245 &amp;"'&gt;&lt;h2&gt;" &amp;A245&amp; "&lt;/h2&gt;&lt;table&gt;&lt;tbody&gt;"</f>
        <v>&lt;div class='v-space'&gt;&lt;/div&gt;&lt;div id='blank_value'&gt;&lt;h2&gt;BLANK_VALUE&lt;/h2&gt;&lt;table&gt;&lt;tbody&gt;</v>
      </c>
    </row>
    <row r="246" spans="1:3" ht="28" x14ac:dyDescent="0.2">
      <c r="A246" s="26" t="s">
        <v>164</v>
      </c>
      <c r="B246" s="27" t="s">
        <v>117</v>
      </c>
      <c r="C246" t="str">
        <f>"&lt;tr&gt;&lt;td class='table-first-column'&gt;" &amp;A246 &amp; "&lt;/td&gt;&lt;td&gt;" &amp; B246 &amp; "&lt;/td&gt;&lt;/tr&gt;"</f>
        <v>&lt;tr&gt;&lt;td class='table-first-column'&gt;Description:&lt;/td&gt;&lt;td&gt;Determines if an expression has a value and returns a substitute expression if it doesn’t. If the expression has a value, returns the value of the expression.&lt;/td&gt;&lt;/tr&gt;</v>
      </c>
    </row>
    <row r="247" spans="1:3" ht="87" customHeight="1" x14ac:dyDescent="0.2">
      <c r="A247" s="26" t="s">
        <v>165</v>
      </c>
      <c r="B247" s="28" t="s">
        <v>713</v>
      </c>
      <c r="C247" t="str">
        <f>"&lt;tr&gt;&lt;td class='table-first-column'&gt;" &amp;A247 &amp; "&lt;/td&gt;&lt;td&gt;" &amp; B247 &amp; "&lt;/td&gt;&lt;/tr&gt;"</f>
        <v>&lt;tr&gt;&lt;td class='table-first-column'&gt;Use:&lt;/td&gt;&lt;td&gt;&lt;span class='formula'&gt;BLANK_VALUE(expression, substitute_expression)&lt;/span&gt; and replace expression with the expression you want evaluated; replace substitute_expression with the value you want to replace any blank values.&lt;/td&gt;&lt;/tr&gt;</v>
      </c>
    </row>
    <row r="248" spans="1:3" ht="98" x14ac:dyDescent="0.2">
      <c r="A248" s="26" t="s">
        <v>186</v>
      </c>
      <c r="B248" s="27" t="s">
        <v>714</v>
      </c>
      <c r="C248" t="str">
        <f>"&lt;tr&gt;&lt;td class='table-first-column'&gt;" &amp;A248 &amp; "&lt;/td&gt;&lt;td&gt;" &amp; B248 &amp; "&lt;/td&gt;&lt;/tr&gt;"</f>
        <v>&lt;tr&gt;&lt;td class='table-first-column'&gt;Example&lt;/td&gt;&lt;td&gt;&lt;b&gt;Example 1&lt;/b&gt;&lt;div class='v-space-s'&gt;&lt;/div&gt;&lt;span class='formula'&gt;BLANK_VALUE(Department, “Undesignated”)&lt;/span&gt;&lt;div class='v-space-s'&gt;&lt;/div&gt;This formula returns the value of the Department field if the Department field contains a value. If the Department field is empty, this formula returns the word Undesignated.&lt;div class='v-space'&gt;&lt;/div&gt;&lt;b&gt;Example 2&lt;/b&gt;&lt;div class='v-space-s'&gt;&lt;/div&gt;&lt;span class='formula'&gt;BLANK_VALUE(Payment_Due_Date__c, StartDate)&lt;/span&gt;&lt;div class='v-space-s'&gt;&lt;/div&gt;This formula returns the contract start date whenever Payment Due Date is blank. Payment Due Date is a custom date field.&lt;/td&gt;&lt;/tr&gt;</v>
      </c>
    </row>
    <row r="249" spans="1:3" x14ac:dyDescent="0.2">
      <c r="C249" s="34" t="s">
        <v>192</v>
      </c>
    </row>
    <row r="250" spans="1:3" x14ac:dyDescent="0.2">
      <c r="C250" s="34"/>
    </row>
    <row r="252" spans="1:3" x14ac:dyDescent="0.2">
      <c r="A252" s="23" t="s">
        <v>125</v>
      </c>
      <c r="B252" s="23" t="str">
        <f>SUBSTITUTE(LOWER(A252), " ", "_")</f>
        <v>contains</v>
      </c>
      <c r="C252" t="str">
        <f>"&lt;div class='v-space'&gt;&lt;/div&gt;&lt;div id='" &amp; B252 &amp;"'&gt;&lt;h2&gt;" &amp;A252&amp; "&lt;/h2&gt;&lt;table&gt;&lt;tbody&gt;"</f>
        <v>&lt;div class='v-space'&gt;&lt;/div&gt;&lt;div id='contains'&gt;&lt;h2&gt;CONTAINS&lt;/h2&gt;&lt;table&gt;&lt;tbody&gt;</v>
      </c>
    </row>
    <row r="253" spans="1:3" ht="28" x14ac:dyDescent="0.2">
      <c r="A253" s="26" t="s">
        <v>164</v>
      </c>
      <c r="B253" s="27" t="s">
        <v>126</v>
      </c>
      <c r="C253" t="str">
        <f>"&lt;tr&gt;&lt;td class='table-first-column'&gt;" &amp;A253 &amp; "&lt;/td&gt;&lt;td&gt;" &amp; B253 &amp; "&lt;/td&gt;&lt;/tr&gt;"</f>
        <v>&lt;tr&gt;&lt;td class='table-first-column'&gt;Description:&lt;/td&gt;&lt;td&gt;Compares two arguments of text and returns TRUE if the first argument contains the second argument. If not, returns FALSE.&lt;/td&gt;&lt;/tr&gt;</v>
      </c>
    </row>
    <row r="254" spans="1:3" ht="47" customHeight="1" x14ac:dyDescent="0.2">
      <c r="A254" s="26" t="s">
        <v>165</v>
      </c>
      <c r="B254" s="28" t="s">
        <v>195</v>
      </c>
      <c r="C254" t="str">
        <f>"&lt;tr&gt;&lt;td class='table-first-column'&gt;" &amp;A254 &amp; "&lt;/td&gt;&lt;td&gt;" &amp; B254 &amp; "&lt;/td&gt;&lt;/tr&gt;"</f>
        <v>&lt;tr&gt;&lt;td class='table-first-column'&gt;Use:&lt;/td&gt;&lt;td&gt;&lt;span class='formula'&gt;CONTAINS(text, compare_text)&lt;/span&gt; and replace &lt;span class='formula'&gt;text&lt;/span&gt; with the text that contains the value of &lt;span class='formula'&gt;compare_text&lt;/span&gt;.&lt;/td&gt;&lt;/tr&gt;</v>
      </c>
    </row>
    <row r="255" spans="1:3" ht="123" customHeight="1" x14ac:dyDescent="0.2">
      <c r="A255" s="26"/>
      <c r="B255" s="27" t="s">
        <v>252</v>
      </c>
      <c r="C255" t="str">
        <f>"&lt;tr&gt;&lt;td class='table-first-column'&gt;" &amp;A255 &amp; "&lt;/td&gt;&lt;td&gt;" &amp; B255 &amp; "&lt;/td&gt;&lt;/tr&gt;"</f>
        <v>&lt;tr&gt;&lt;td class='table-first-column'&gt;&lt;/td&gt;&lt;td&gt;&lt;span class='formula'&gt;IF(CONTAINS(Product_Type__c, "part"), "Parts", "Service")&lt;/span&gt;&lt;div class='v-space-s'&gt;&lt;/div&gt;This formula checks the content of a custom text field named Product_Type__c and returns Parts for any product with the word “part” in it. Otherwise, it returns Service. Note that the values are case-sensitive, so if a Product_Type__c field contains the text “Part” or “PART,” this formula returns Services.&lt;/td&gt;&lt;/tr&gt;</v>
      </c>
    </row>
    <row r="256" spans="1:3" x14ac:dyDescent="0.2">
      <c r="A256" s="26" t="s">
        <v>187</v>
      </c>
      <c r="B256" s="32" t="s">
        <v>188</v>
      </c>
      <c r="C256" t="str">
        <f>"&lt;tr&gt;&lt;td class='table-first-column'&gt;" &amp;A256 &amp; "&lt;/td&gt;&lt;td&gt;" &amp; B256 &amp; "&lt;/td&gt;&lt;/tr&gt;"</f>
        <v>&lt;tr&gt;&lt;td class='table-first-column'&gt;Tips:&lt;/td&gt;&lt;td&gt;This function is case-sensitive so be sure your compare_text value has the correct capitalization.&lt;/td&gt;&lt;/tr&gt;</v>
      </c>
    </row>
    <row r="257" spans="1:3" x14ac:dyDescent="0.2">
      <c r="C257" s="34" t="s">
        <v>192</v>
      </c>
    </row>
    <row r="259" spans="1:3" x14ac:dyDescent="0.2">
      <c r="A259" s="23" t="s">
        <v>108</v>
      </c>
      <c r="B259" s="23" t="str">
        <f>SUBSTITUTE(LOWER(A259), " ", "_")</f>
        <v>date</v>
      </c>
      <c r="C259" t="str">
        <f>"&lt;div class='v-space'&gt;&lt;/div&gt;&lt;div id='" &amp; B259 &amp;"'&gt;&lt;h2&gt;" &amp;A259&amp; "&lt;/h2&gt;&lt;table&gt;&lt;tbody&gt;"</f>
        <v>&lt;div class='v-space'&gt;&lt;/div&gt;&lt;div id='date'&gt;&lt;h2&gt;DATE&lt;/h2&gt;&lt;table&gt;&lt;tbody&gt;</v>
      </c>
    </row>
    <row r="260" spans="1:3" x14ac:dyDescent="0.2">
      <c r="A260" s="26" t="s">
        <v>164</v>
      </c>
      <c r="B260" s="27" t="s">
        <v>189</v>
      </c>
      <c r="C260" t="str">
        <f>"&lt;tr&gt;&lt;td class='table-first-column'&gt;" &amp;A260 &amp; "&lt;/td&gt;&lt;td&gt;" &amp; B260 &amp; "&lt;/td&gt;&lt;/tr&gt;"</f>
        <v>&lt;tr&gt;&lt;td class='table-first-column'&gt;Description:&lt;/td&gt;&lt;td&gt;Returns a date value from year, month, and day values you enter. &lt;/td&gt;&lt;/tr&gt;</v>
      </c>
    </row>
    <row r="261" spans="1:3" ht="29" x14ac:dyDescent="0.2">
      <c r="A261" s="26" t="s">
        <v>165</v>
      </c>
      <c r="B261" s="28" t="s">
        <v>190</v>
      </c>
      <c r="C261" t="str">
        <f>"&lt;tr&gt;&lt;td class='table-first-column'&gt;" &amp;A261 &amp; "&lt;/td&gt;&lt;td&gt;" &amp; B261 &amp; "&lt;/td&gt;&lt;/tr&gt;"</f>
        <v>&lt;tr&gt;&lt;td class='table-first-column'&gt;Use:&lt;/td&gt;&lt;td&gt;&lt;span class='formula'&gt;DATE(year,month,day)&lt;/span&gt; and use year with a four-digit year, month with a two-digit month, and day with a two-digit day.&lt;/td&gt;&lt;/tr&gt;</v>
      </c>
    </row>
    <row r="262" spans="1:3" ht="38" customHeight="1" x14ac:dyDescent="0.2">
      <c r="A262" s="26" t="s">
        <v>166</v>
      </c>
      <c r="B262" s="28" t="s">
        <v>191</v>
      </c>
      <c r="C262" t="str">
        <f>"&lt;tr&gt;&lt;td class='table-first-column'&gt;" &amp;A262 &amp; "&lt;/td&gt;&lt;td&gt;" &amp; B262 &amp; "&lt;/td&gt;&lt;/tr&gt;"</f>
        <v>&lt;tr&gt;&lt;td class='table-first-column'&gt;Example:&lt;/td&gt;&lt;td&gt;&lt;span class='formula'&gt;DATE(2005, 01, 02)&lt;/span&gt; creates a date field of January 2, 2005.&lt;/td&gt;&lt;/tr&gt;</v>
      </c>
    </row>
    <row r="263" spans="1:3" x14ac:dyDescent="0.2">
      <c r="C263" s="34" t="s">
        <v>192</v>
      </c>
    </row>
    <row r="264" spans="1:3" ht="33" customHeight="1" x14ac:dyDescent="0.2"/>
    <row r="266" spans="1:3" x14ac:dyDescent="0.2">
      <c r="A266" s="23" t="s">
        <v>110</v>
      </c>
      <c r="B266" s="23" t="str">
        <f>SUBSTITUTE(LOWER(A266), " ", "_")</f>
        <v>daysbetween</v>
      </c>
      <c r="C266" t="str">
        <f>"&lt;div class='v-space'&gt;&lt;/div&gt;&lt;div id='" &amp; B266 &amp;"'&gt;&lt;h2&gt;" &amp;A266&amp; "&lt;/h2&gt;&lt;table&gt;&lt;tbody&gt;"</f>
        <v>&lt;div class='v-space'&gt;&lt;/div&gt;&lt;div id='daysbetween'&gt;&lt;h2&gt;DAYSBETWEEN&lt;/h2&gt;&lt;table&gt;&lt;tbody&gt;</v>
      </c>
    </row>
    <row r="267" spans="1:3" x14ac:dyDescent="0.2">
      <c r="A267" s="26" t="s">
        <v>164</v>
      </c>
      <c r="B267" s="27" t="s">
        <v>197</v>
      </c>
      <c r="C267" t="str">
        <f>"&lt;tr&gt;&lt;td class='table-first-column'&gt;" &amp;A267 &amp; "&lt;/td&gt;&lt;td&gt;" &amp; B267 &amp; "&lt;/td&gt;&lt;/tr&gt;"</f>
        <v>&lt;tr&gt;&lt;td class='table-first-column'&gt;Description:&lt;/td&gt;&lt;td&gt;Returns a integer value that is the difference between two dates. &lt;/td&gt;&lt;/tr&gt;</v>
      </c>
    </row>
    <row r="268" spans="1:3" x14ac:dyDescent="0.2">
      <c r="A268" s="26" t="s">
        <v>165</v>
      </c>
      <c r="B268" s="39" t="s">
        <v>198</v>
      </c>
      <c r="C268" t="str">
        <f>"&lt;tr&gt;&lt;td class='table-first-column'&gt;" &amp;A268 &amp; "&lt;/td&gt;&lt;td&gt;" &amp; B268 &amp; "&lt;/td&gt;&lt;/tr&gt;"</f>
        <v>&lt;tr&gt;&lt;td class='table-first-column'&gt;Use:&lt;/td&gt;&lt;td&gt;&lt;span class='formula'&gt;DAYSBETWEEN(date1, date2) &lt;/span&gt;&lt;/td&gt;&lt;/tr&gt;</v>
      </c>
    </row>
    <row r="269" spans="1:3" ht="30" x14ac:dyDescent="0.2">
      <c r="A269" s="26" t="s">
        <v>166</v>
      </c>
      <c r="B269" s="39" t="s">
        <v>199</v>
      </c>
      <c r="C269" t="str">
        <f>"&lt;tr&gt;&lt;td class='table-first-column'&gt;" &amp;A269 &amp; "&lt;/td&gt;&lt;td&gt;" &amp; B269 &amp; "&lt;/td&gt;&lt;/tr&gt;"</f>
        <v>&lt;tr&gt;&lt;td class='table-first-column'&gt;Example:&lt;/td&gt;&lt;td&gt;&lt;span class='formula'&gt;DAYSBETWEEN(Birthdate__c, TODAY()) calculates days since the Birthdate__c.&lt;/span&gt;&lt;/td&gt;&lt;/tr&gt;</v>
      </c>
    </row>
    <row r="270" spans="1:3" x14ac:dyDescent="0.2">
      <c r="C270" s="34" t="s">
        <v>192</v>
      </c>
    </row>
    <row r="272" spans="1:3" x14ac:dyDescent="0.2">
      <c r="A272" s="23" t="s">
        <v>662</v>
      </c>
      <c r="B272" s="23" t="str">
        <f>SUBSTITUTE(LOWER(A272), " ", "_")</f>
        <v>escape_html4</v>
      </c>
      <c r="C272" t="str">
        <f>"&lt;div class='v-space'&gt;&lt;/div&gt;&lt;div id='" &amp; B272 &amp;"'&gt;&lt;h2&gt;" &amp;A272&amp; "&lt;/h2&gt;&lt;table&gt;&lt;tbody&gt;"</f>
        <v>&lt;div class='v-space'&gt;&lt;/div&gt;&lt;div id='escape_html4'&gt;&lt;h2&gt;ESCAPE_HTML4&lt;/h2&gt;&lt;table&gt;&lt;tbody&gt;</v>
      </c>
    </row>
    <row r="273" spans="1:3" ht="28" x14ac:dyDescent="0.2">
      <c r="A273" s="35" t="s">
        <v>164</v>
      </c>
      <c r="B273" s="27" t="s">
        <v>663</v>
      </c>
      <c r="C273" t="str">
        <f>"&lt;tr&gt;&lt;td class='table-first-column'&gt;" &amp;A273 &amp; "&lt;/td&gt;&lt;td&gt;" &amp; B273 &amp; "&lt;/td&gt;&lt;/tr&gt;"</f>
        <v>&lt;tr&gt;&lt;td class='table-first-column'&gt;Description:&lt;/td&gt;&lt;td&gt;Escapes the characters in a String using HTML 4.0 entities. It is equal to Apex String class's &lt;span class='formula'&gt;escapeHtml4()&lt;/span method.&lt;/td&gt;&lt;/tr&gt;</v>
      </c>
    </row>
    <row r="274" spans="1:3" ht="55" customHeight="1" x14ac:dyDescent="0.2">
      <c r="A274" s="36" t="s">
        <v>165</v>
      </c>
      <c r="B274" s="28" t="s">
        <v>666</v>
      </c>
      <c r="C274" t="str">
        <f>"&lt;tr&gt;&lt;td class='table-first-column'&gt;" &amp;A274 &amp; "&lt;/td&gt;&lt;td&gt;" &amp; B274 &amp; "&lt;/td&gt;&lt;/tr&gt;"</f>
        <v>&lt;tr&gt;&lt;td class='table-first-column'&gt;Use:&lt;/td&gt;&lt;td&gt;&lt;span class='formula'&gt;ESCAPE_HTML4(text)&lt;/span&gt; and replace expression with a text value, merge field, or expression.&lt;/td&gt;&lt;/tr&gt;</v>
      </c>
    </row>
    <row r="275" spans="1:3" x14ac:dyDescent="0.2">
      <c r="C275" s="34" t="s">
        <v>192</v>
      </c>
    </row>
    <row r="277" spans="1:3" x14ac:dyDescent="0.2">
      <c r="A277" s="23" t="s">
        <v>664</v>
      </c>
      <c r="B277" s="23" t="str">
        <f>SUBSTITUTE(LOWER(A277), " ", "_")</f>
        <v>escape_xml</v>
      </c>
      <c r="C277" t="str">
        <f>"&lt;div class='v-space'&gt;&lt;/div&gt;&lt;div id='" &amp; B277 &amp;"'&gt;&lt;h2&gt;" &amp;A277&amp; "&lt;/h2&gt;&lt;table&gt;&lt;tbody&gt;"</f>
        <v>&lt;div class='v-space'&gt;&lt;/div&gt;&lt;div id='escape_xml'&gt;&lt;h2&gt;ESCAPE_XML&lt;/h2&gt;&lt;table&gt;&lt;tbody&gt;</v>
      </c>
    </row>
    <row r="278" spans="1:3" ht="28" x14ac:dyDescent="0.2">
      <c r="A278" s="35" t="s">
        <v>164</v>
      </c>
      <c r="B278" s="27" t="s">
        <v>665</v>
      </c>
      <c r="C278" t="str">
        <f>"&lt;tr&gt;&lt;td class='table-first-column'&gt;" &amp;A278 &amp; "&lt;/td&gt;&lt;td&gt;" &amp; B278 &amp; "&lt;/td&gt;&lt;/tr&gt;"</f>
        <v>&lt;tr&gt;&lt;td class='table-first-column'&gt;Description:&lt;/td&gt;&lt;td&gt;Escapes the characters in a String using XML entities. It is equal to Apex String class's &lt;span class='formula'&gt;escapeXml()&lt;/span method.&lt;/td&gt;&lt;/tr&gt;</v>
      </c>
    </row>
    <row r="279" spans="1:3" ht="55" customHeight="1" x14ac:dyDescent="0.2">
      <c r="A279" s="36" t="s">
        <v>165</v>
      </c>
      <c r="B279" s="28" t="s">
        <v>667</v>
      </c>
      <c r="C279" t="str">
        <f>"&lt;tr&gt;&lt;td class='table-first-column'&gt;" &amp;A279 &amp; "&lt;/td&gt;&lt;td&gt;" &amp; B279 &amp; "&lt;/td&gt;&lt;/tr&gt;"</f>
        <v>&lt;tr&gt;&lt;td class='table-first-column'&gt;Use:&lt;/td&gt;&lt;td&gt;&lt;span class='formula'&gt;ESCAPE_XML(text)&lt;/span&gt; and replace expression with a text value, merge field, or expression.&lt;/td&gt;&lt;/tr&gt;</v>
      </c>
    </row>
    <row r="280" spans="1:3" x14ac:dyDescent="0.2">
      <c r="C280" s="34" t="s">
        <v>192</v>
      </c>
    </row>
    <row r="282" spans="1:3" x14ac:dyDescent="0.2">
      <c r="A282" s="23" t="s">
        <v>767</v>
      </c>
      <c r="B282" s="23" t="str">
        <f>SUBSTITUTE(LOWER(A282), " ", "_")</f>
        <v>ends_with</v>
      </c>
      <c r="C282" t="str">
        <f>"&lt;div class='v-space'&gt;&lt;/div&gt;&lt;div id='" &amp; B282 &amp;"'&gt;&lt;h2&gt;" &amp;A282&amp; "&lt;/h2&gt;&lt;table&gt;&lt;tbody&gt;"</f>
        <v>&lt;div class='v-space'&gt;&lt;/div&gt;&lt;div id='ends_with'&gt;&lt;h2&gt;ENDS_WITH&lt;/h2&gt;&lt;table&gt;&lt;tbody&gt;</v>
      </c>
    </row>
    <row r="283" spans="1:3" x14ac:dyDescent="0.2">
      <c r="A283" s="26" t="s">
        <v>164</v>
      </c>
      <c r="B283" s="27" t="s">
        <v>769</v>
      </c>
      <c r="C283" t="str">
        <f>"&lt;tr&gt;&lt;td class='table-first-column'&gt;" &amp;A283 &amp; "&lt;/td&gt;&lt;td&gt;" &amp; B283 &amp; "&lt;/td&gt;&lt;/tr&gt;"</f>
        <v>&lt;tr&gt;&lt;td class='table-first-column'&gt;Description:&lt;/td&gt;&lt;td&gt;Determines if string ends with specific characters and returns TRUE if it does. Returns FALSE if it doesn't.&lt;/td&gt;&lt;/tr&gt;</v>
      </c>
    </row>
    <row r="284" spans="1:3" ht="45" x14ac:dyDescent="0.2">
      <c r="A284" s="26" t="s">
        <v>165</v>
      </c>
      <c r="B284" s="28" t="s">
        <v>768</v>
      </c>
      <c r="C284" t="str">
        <f>"&lt;tr&gt;&lt;td class='table-first-column'&gt;" &amp;A284 &amp; "&lt;/td&gt;&lt;td&gt;" &amp; B284 &amp; "&lt;/td&gt;&lt;/tr&gt;"</f>
        <v>&lt;tr&gt;&lt;td class='table-first-column'&gt;Use:&lt;/td&gt;&lt;td&gt;&lt;span class='formula'&gt;ENDS_WITH(string, compare_string)&lt;/span&gt; and replace text, compare_text with the characters or fields you want to compare.&lt;/td&gt;&lt;/tr&gt;</v>
      </c>
    </row>
    <row r="285" spans="1:3" ht="103" customHeight="1" x14ac:dyDescent="0.2">
      <c r="A285" s="26" t="s">
        <v>166</v>
      </c>
      <c r="B285" s="28" t="s">
        <v>770</v>
      </c>
      <c r="C285" t="str">
        <f>"&lt;tr&gt;&lt;td class='table-first-column'&gt;" &amp;A285 &amp; "&lt;/td&gt;&lt;td&gt;" &amp; B285 &amp; "&lt;/td&gt;&lt;/tr&gt;"</f>
        <v>&lt;tr&gt;&lt;td class='table-first-column'&gt;Example:&lt;/td&gt;&lt;td&gt;&lt;span class='formula'&gt;IF(ENDS_WITH (Product_type__c, "ICU"), "Medical", "Technical")&lt;/span&gt;&lt;div class='v-space-s'&gt;&lt;/div&gt;This example returns the text &lt;b&gt;Medical&lt;/b&gt; if the text in any Product Type custom text field ends with &lt;b&gt;ICU&lt;/b&gt;. For all other products, it displays &lt;b&gt;Technical&lt;/b&gt;.&lt;/td&gt;&lt;/tr&gt;</v>
      </c>
    </row>
    <row r="286" spans="1:3" x14ac:dyDescent="0.2">
      <c r="C286" s="34" t="s">
        <v>192</v>
      </c>
    </row>
    <row r="287" spans="1:3" x14ac:dyDescent="0.2">
      <c r="C287" s="34"/>
    </row>
    <row r="288" spans="1:3" x14ac:dyDescent="0.2">
      <c r="A288" s="23" t="s">
        <v>741</v>
      </c>
      <c r="B288" s="23" t="str">
        <f>SUBSTITUTE(LOWER(A288), " ", "_")</f>
        <v>index_of</v>
      </c>
      <c r="C288" t="str">
        <f>"&lt;div class='v-space'&gt;&lt;/div&gt;&lt;div id='" &amp; B288 &amp;"'&gt;&lt;h2&gt;" &amp;A288&amp; "&lt;/h2&gt;&lt;table&gt;&lt;tbody&gt;"</f>
        <v>&lt;div class='v-space'&gt;&lt;/div&gt;&lt;div id='index_of'&gt;&lt;h2&gt;INDEX_OF&lt;/h2&gt;&lt;table&gt;&lt;tbody&gt;</v>
      </c>
    </row>
    <row r="289" spans="1:3" x14ac:dyDescent="0.2">
      <c r="A289" s="26" t="s">
        <v>200</v>
      </c>
      <c r="B289" s="27" t="s">
        <v>746</v>
      </c>
      <c r="C289" t="str">
        <f>"&lt;tr&gt;&lt;td class='table-first-column'&gt;" &amp;A289 &amp; "&lt;/td&gt;&lt;td&gt;" &amp; B289 &amp; "&lt;/td&gt;&lt;/tr&gt;"</f>
        <v>&lt;tr&gt;&lt;td class='table-first-column'&gt;Description:​​&lt;/td&gt;&lt;td&gt;Returns the first index of substring in the full string, case sensitive.&lt;/td&gt;&lt;/tr&gt;</v>
      </c>
    </row>
    <row r="290" spans="1:3" x14ac:dyDescent="0.2">
      <c r="A290" s="26" t="s">
        <v>165</v>
      </c>
      <c r="B290" s="28" t="s">
        <v>743</v>
      </c>
      <c r="C290" t="str">
        <f>"&lt;tr&gt;&lt;td class='table-first-column'&gt;" &amp;A290 &amp; "&lt;/td&gt;&lt;td&gt;" &amp; B290 &amp; "&lt;/td&gt;&lt;/tr&gt;"</f>
        <v>&lt;tr&gt;&lt;td class='table-first-column'&gt;Use:&lt;/td&gt;&lt;td&gt;&lt;span class='formula'&gt;INDEX_OF(string, substring, [index])&lt;/span&gt;.&lt;/td&gt;&lt;/tr&gt;</v>
      </c>
    </row>
    <row r="291" spans="1:3" x14ac:dyDescent="0.2">
      <c r="A291" s="26" t="s">
        <v>166</v>
      </c>
      <c r="B291" s="28" t="s">
        <v>744</v>
      </c>
      <c r="C291" t="str">
        <f>"&lt;tr&gt;&lt;td class='table-first-column'&gt;" &amp;A291 &amp; "&lt;/td&gt;&lt;td&gt;" &amp; B291 &amp; "&lt;/td&gt;&lt;/tr&gt;"</f>
        <v>&lt;tr&gt;&lt;td class='table-first-column'&gt;Example:&lt;/td&gt;&lt;td&gt;&lt;span class='formula'&gt;INDEX_OF("abcdbcdefg", "bcd")&lt;/span&gt; returns 1.&lt;/td&gt;&lt;/tr&gt;</v>
      </c>
    </row>
    <row r="292" spans="1:3" x14ac:dyDescent="0.2">
      <c r="C292" s="34" t="s">
        <v>192</v>
      </c>
    </row>
    <row r="293" spans="1:3" x14ac:dyDescent="0.2">
      <c r="C293" s="34"/>
    </row>
    <row r="294" spans="1:3" x14ac:dyDescent="0.2">
      <c r="A294" s="23" t="s">
        <v>742</v>
      </c>
      <c r="B294" s="23" t="str">
        <f>SUBSTITUTE(LOWER(A294), " ", "_")</f>
        <v>index_of_ignore_case</v>
      </c>
      <c r="C294" t="str">
        <f>"&lt;div class='v-space'&gt;&lt;/div&gt;&lt;div id='" &amp; B294 &amp;"'&gt;&lt;h2&gt;" &amp;A294&amp; "&lt;/h2&gt;&lt;table&gt;&lt;tbody&gt;"</f>
        <v>&lt;div class='v-space'&gt;&lt;/div&gt;&lt;div id='index_of_ignore_case'&gt;&lt;h2&gt;INDEX_OF_IGNORE_CASE&lt;/h2&gt;&lt;table&gt;&lt;tbody&gt;</v>
      </c>
    </row>
    <row r="295" spans="1:3" x14ac:dyDescent="0.2">
      <c r="A295" s="26" t="s">
        <v>200</v>
      </c>
      <c r="B295" s="27" t="s">
        <v>745</v>
      </c>
      <c r="C295" t="str">
        <f>"&lt;tr&gt;&lt;td class='table-first-column'&gt;" &amp;A295 &amp; "&lt;/td&gt;&lt;td&gt;" &amp; B295 &amp; "&lt;/td&gt;&lt;/tr&gt;"</f>
        <v>&lt;tr&gt;&lt;td class='table-first-column'&gt;Description:​​&lt;/td&gt;&lt;td&gt;Returns the first index of substring in the full string, case insensitive.&lt;/td&gt;&lt;/tr&gt;</v>
      </c>
    </row>
    <row r="296" spans="1:3" ht="30" x14ac:dyDescent="0.2">
      <c r="A296" s="26" t="s">
        <v>165</v>
      </c>
      <c r="B296" s="28" t="s">
        <v>747</v>
      </c>
      <c r="C296" t="str">
        <f>"&lt;tr&gt;&lt;td class='table-first-column'&gt;" &amp;A296 &amp; "&lt;/td&gt;&lt;td&gt;" &amp; B296 &amp; "&lt;/td&gt;&lt;/tr&gt;"</f>
        <v>&lt;tr&gt;&lt;td class='table-first-column'&gt;Use:&lt;/td&gt;&lt;td&gt;&lt;span class='formula'&gt;INDEX_OF_IGNORE_CASE(string, substring, [index])&lt;/span&gt;.&lt;/td&gt;&lt;/tr&gt;</v>
      </c>
    </row>
    <row r="297" spans="1:3" ht="30" x14ac:dyDescent="0.2">
      <c r="A297" s="26" t="s">
        <v>166</v>
      </c>
      <c r="B297" s="28" t="s">
        <v>748</v>
      </c>
      <c r="C297" t="str">
        <f>"&lt;tr&gt;&lt;td class='table-first-column'&gt;" &amp;A297 &amp; "&lt;/td&gt;&lt;td&gt;" &amp; B297 &amp; "&lt;/td&gt;&lt;/tr&gt;"</f>
        <v>&lt;tr&gt;&lt;td class='table-first-column'&gt;Example:&lt;/td&gt;&lt;td&gt;&lt;span class='formula'&gt;INDEX_OF_IGNORE_CASE("abcdbcdefg", "BcD")&lt;/span&gt; returns 1.&lt;/td&gt;&lt;/tr&gt;</v>
      </c>
    </row>
    <row r="298" spans="1:3" x14ac:dyDescent="0.2">
      <c r="C298" s="34" t="s">
        <v>192</v>
      </c>
    </row>
    <row r="299" spans="1:3" ht="22" customHeight="1" x14ac:dyDescent="0.2"/>
    <row r="300" spans="1:3" x14ac:dyDescent="0.2">
      <c r="A300" s="23" t="s">
        <v>727</v>
      </c>
      <c r="B300" s="23" t="str">
        <f>SUBSTITUTE(LOWER(A300), " ", "_")</f>
        <v>is_blank</v>
      </c>
      <c r="C300" t="str">
        <f>"&lt;div class='v-space'&gt;&lt;/div&gt;&lt;div id='" &amp; B300 &amp;"'&gt;&lt;h2&gt;" &amp;A300&amp; "&lt;/h2&gt;&lt;table&gt;&lt;tbody&gt;"</f>
        <v>&lt;div class='v-space'&gt;&lt;/div&gt;&lt;div id='is_blank'&gt;&lt;h2&gt;IS_BLANK&lt;/h2&gt;&lt;table&gt;&lt;tbody&gt;</v>
      </c>
    </row>
    <row r="301" spans="1:3" ht="28" x14ac:dyDescent="0.2">
      <c r="A301" s="26" t="s">
        <v>200</v>
      </c>
      <c r="B301" s="27" t="s">
        <v>120</v>
      </c>
      <c r="C301" t="str">
        <f>"&lt;tr&gt;&lt;td class='table-first-column'&gt;" &amp;A301 &amp; "&lt;/td&gt;&lt;td&gt;" &amp; B301 &amp; "&lt;/td&gt;&lt;/tr&gt;"</f>
        <v>&lt;tr&gt;&lt;td class='table-first-column'&gt;Description:​​&lt;/td&gt;&lt;td&gt;Determines if an expression has a value and returns TRUE if it does not. If it contains a value, this function returns FALSE.&lt;/td&gt;&lt;/tr&gt;</v>
      </c>
    </row>
    <row r="302" spans="1:3" ht="30" x14ac:dyDescent="0.2">
      <c r="A302" s="26" t="s">
        <v>165</v>
      </c>
      <c r="B302" s="28" t="s">
        <v>728</v>
      </c>
      <c r="C302" t="str">
        <f>"&lt;tr&gt;&lt;td class='table-first-column'&gt;" &amp;A302 &amp; "&lt;/td&gt;&lt;td&gt;" &amp; B302 &amp; "&lt;/td&gt;&lt;/tr&gt;"</f>
        <v>&lt;tr&gt;&lt;td class='table-first-column'&gt;Use:&lt;/td&gt;&lt;td&gt;&lt;span class='formula'&gt;IS_BLANK(expression)&lt;/span&gt; and replace expression with the expression you want evaluated.&lt;/td&gt;&lt;/tr&gt;</v>
      </c>
    </row>
    <row r="303" spans="1:3" x14ac:dyDescent="0.2">
      <c r="A303" s="26" t="s">
        <v>166</v>
      </c>
      <c r="B303" s="31" t="s">
        <v>729</v>
      </c>
      <c r="C303" t="str">
        <f>"&lt;tr&gt;&lt;td class='table-first-column'&gt;" &amp;A303 &amp; "&lt;/td&gt;&lt;td&gt;" &amp; B303 &amp; "&lt;/td&gt;&lt;/tr&gt;"</f>
        <v>&lt;tr&gt;&lt;td class='table-first-column'&gt;Example:&lt;/td&gt;&lt;td&gt;&lt;span class='formula'&gt;IF(IS_BLANK(Maint_Amount__c), 0, 1)&lt;/span&gt;&lt;/td&gt;&lt;/tr&gt;</v>
      </c>
    </row>
    <row r="304" spans="1:3" x14ac:dyDescent="0.2">
      <c r="C304" s="34" t="s">
        <v>192</v>
      </c>
    </row>
    <row r="306" spans="1:3" x14ac:dyDescent="0.2">
      <c r="A306" s="23" t="s">
        <v>730</v>
      </c>
      <c r="B306" s="23" t="str">
        <f>SUBSTITUTE(LOWER(A306), " ", "_")</f>
        <v>is_first_in_batch</v>
      </c>
      <c r="C306" t="str">
        <f>"&lt;div class='v-space'&gt;&lt;/div&gt;&lt;div id='" &amp; B306 &amp;"'&gt;&lt;h2&gt;" &amp;A306&amp; "&lt;/h2&gt;&lt;table&gt;&lt;tbody&gt;"</f>
        <v>&lt;div class='v-space'&gt;&lt;/div&gt;&lt;div id='is_first_in_batch'&gt;&lt;h2&gt;IS_FIRST_IN_BATCH&lt;/h2&gt;&lt;table&gt;&lt;tbody&gt;</v>
      </c>
    </row>
    <row r="307" spans="1:3" ht="46" customHeight="1" x14ac:dyDescent="0.2">
      <c r="A307" s="26" t="s">
        <v>200</v>
      </c>
      <c r="B307" s="27" t="s">
        <v>812</v>
      </c>
      <c r="C307" t="str">
        <f>"&lt;tr&gt;&lt;td class='table-first-column'&gt;" &amp;A307 &amp; "&lt;/td&gt;&lt;td&gt;" &amp; B307 &amp; "&lt;/td&gt;&lt;/tr&gt;"</f>
        <v>&lt;tr&gt;&lt;td class='table-first-column'&gt;Description:​​&lt;/td&gt;&lt;td&gt;Determines if a field's value of the currently being evaluated record first appears in the batch. Typically this function can be used in the "In Scope Filter" to filter in the scoped source records in a batch, or in the field mappings to conditionally evaluate values.&lt;/td&gt;&lt;/tr&gt;</v>
      </c>
    </row>
    <row r="308" spans="1:3" ht="45" x14ac:dyDescent="0.2">
      <c r="A308" s="26" t="s">
        <v>165</v>
      </c>
      <c r="B308" s="28" t="s">
        <v>731</v>
      </c>
      <c r="C308" t="str">
        <f>"&lt;tr&gt;&lt;td class='table-first-column'&gt;" &amp;A308 &amp; "&lt;/td&gt;&lt;td&gt;" &amp; B308 &amp; "&lt;/td&gt;&lt;/tr&gt;"</f>
        <v>&lt;tr&gt;&lt;td class='table-first-column'&gt;Use:&lt;/td&gt;&lt;td&gt;&lt;span class='formula'&gt;IS_FIRST_IN_BATCH(field_name)&lt;/span&gt; and replace &lt;span class='formula'&gt;field_name&lt;/span&gt; with the field name of the source object.&lt;/td&gt;&lt;/tr&gt;</v>
      </c>
    </row>
    <row r="309" spans="1:3" ht="30" x14ac:dyDescent="0.2">
      <c r="A309" s="26" t="s">
        <v>166</v>
      </c>
      <c r="B309" s="28" t="s">
        <v>732</v>
      </c>
      <c r="C309" t="str">
        <f>"&lt;tr&gt;&lt;td class='table-first-column'&gt;" &amp;A309 &amp; "&lt;/td&gt;&lt;td&gt;" &amp; B309 &amp; "&lt;/td&gt;&lt;/tr&gt;"</f>
        <v>&lt;tr&gt;&lt;td class='table-first-column'&gt;Example:&lt;/td&gt;&lt;td&gt;&lt;span class='formula'&gt;IS_FIRST_IN_BATCH("Name") returns true if the current source record's Name first appears in the batch.&lt;/span&gt;&lt;/td&gt;&lt;/tr&gt;</v>
      </c>
    </row>
    <row r="310" spans="1:3" x14ac:dyDescent="0.2">
      <c r="B310" s="28"/>
      <c r="C310" s="34" t="s">
        <v>192</v>
      </c>
    </row>
    <row r="312" spans="1:3" x14ac:dyDescent="0.2">
      <c r="A312" s="25" t="s">
        <v>720</v>
      </c>
      <c r="B312" s="23" t="str">
        <f>SUBSTITUTE(LOWER(A312), " ", "_")</f>
        <v>is_number</v>
      </c>
      <c r="C312" t="str">
        <f>"&lt;div class='v-space'&gt;&lt;/div&gt;&lt;div id='" &amp; B312 &amp;"'&gt;&lt;h2&gt;" &amp;A312&amp; "&lt;/h2&gt;&lt;table&gt;&lt;tbody&gt;"</f>
        <v>&lt;div class='v-space'&gt;&lt;/div&gt;&lt;div id='is_number'&gt;&lt;h2&gt;IS_NUMBER&lt;/h2&gt;&lt;table&gt;&lt;tbody&gt;</v>
      </c>
    </row>
    <row r="313" spans="1:3" x14ac:dyDescent="0.2">
      <c r="A313" s="26" t="s">
        <v>164</v>
      </c>
      <c r="B313" s="27" t="s">
        <v>121</v>
      </c>
      <c r="C313" t="str">
        <f>"&lt;tr&gt;&lt;td class='table-first-column'&gt;" &amp;A313 &amp; "&lt;/td&gt;&lt;td&gt;" &amp; B313 &amp; "&lt;/td&gt;&lt;/tr&gt;"</f>
        <v>&lt;tr&gt;&lt;td class='table-first-column'&gt;Description:&lt;/td&gt;&lt;td&gt;Determines if a text value is a number and returns TRUE if it is. Otherwise, it returns FALSE.&lt;/td&gt;&lt;/tr&gt;</v>
      </c>
    </row>
    <row r="314" spans="1:3" ht="30" x14ac:dyDescent="0.2">
      <c r="A314" s="26" t="s">
        <v>165</v>
      </c>
      <c r="B314" s="28" t="s">
        <v>724</v>
      </c>
      <c r="C314" t="str">
        <f>"&lt;tr&gt;&lt;td class='table-first-column'&gt;" &amp;A314 &amp; "&lt;/td&gt;&lt;td&gt;" &amp; B314 &amp; "&lt;/td&gt;&lt;/tr&gt;"</f>
        <v>&lt;tr&gt;&lt;td class='table-first-column'&gt;Use:&lt;/td&gt;&lt;td&gt;&lt;span class='formula'&gt;IS_NUMBER(text)&lt;/span&gt; and replace text with the merge field name for the text field.&lt;/td&gt;&lt;/tr&gt;</v>
      </c>
    </row>
    <row r="315" spans="1:3" ht="30" x14ac:dyDescent="0.2">
      <c r="A315" s="26" t="s">
        <v>166</v>
      </c>
      <c r="B315" s="28" t="s">
        <v>725</v>
      </c>
      <c r="C315" t="str">
        <f>"&lt;tr&gt;&lt;td class='table-first-column'&gt;" &amp;A315 &amp; "&lt;/td&gt;&lt;td&gt;" &amp; B315 &amp; "&lt;/td&gt;&lt;/tr&gt;"</f>
        <v>&lt;tr&gt;&lt;td class='table-first-column'&gt;Example:&lt;/td&gt;&lt;td&gt;&lt;span class='formula'&gt;OR(LEN(Bank_Account_Number__c) &lt;&gt; 10, NOT(IS_NUMBER(Bank_Account_Number__c)))&lt;/span&gt;&lt;/td&gt;&lt;/tr&gt;</v>
      </c>
    </row>
    <row r="316" spans="1:3" ht="84" x14ac:dyDescent="0.2">
      <c r="A316" s="26" t="s">
        <v>187</v>
      </c>
      <c r="B316" s="32" t="s">
        <v>726</v>
      </c>
      <c r="C316" t="str">
        <f>"&lt;tr&gt;&lt;td class='table-first-column'&gt;" &amp;A316 &amp; "&lt;/td&gt;&lt;td&gt;" &amp; B316 &amp; "&lt;/td&gt;&lt;/tr&gt;"</f>
        <v>&lt;tr&gt;&lt;td class='table-first-column'&gt;Tips:&lt;/td&gt;&lt;td&gt;&lt;ul&gt;&lt;li&gt;This function returns FALSE for blank values.&lt;div class='v-space-s'&gt;&lt;/div&gt;The IS_NUMBER function is not aware of your locale. For example, &lt;span class='formula'&gt;IS_NUMBER("123,12")&lt;/span&gt; and &lt;span class='formula'&gt;IS_NUMBER("1 000")&lt;/span&gt; return FALSE even if the user's locale is “French.”&lt;/li&gt;&lt;li&gt;Chinese, Japanese, Korean, and special characters including a space return FALSE.&lt;/li&gt;&lt;li&gt;The IS_NUMBER function returns TRUE for scientific formatting such as “2E2” or “123.123.”&lt;/li&gt;&lt;/ul&gt;&lt;/td&gt;&lt;/tr&gt;</v>
      </c>
    </row>
    <row r="317" spans="1:3" x14ac:dyDescent="0.2">
      <c r="C317" s="34" t="s">
        <v>192</v>
      </c>
    </row>
    <row r="318" spans="1:3" x14ac:dyDescent="0.2">
      <c r="C318" s="34"/>
    </row>
    <row r="319" spans="1:3" x14ac:dyDescent="0.2">
      <c r="A319" s="23" t="s">
        <v>733</v>
      </c>
      <c r="B319" s="23" t="str">
        <f>SUBSTITUTE(LOWER(A319), " ", "_")</f>
        <v>last_index_of</v>
      </c>
      <c r="C319" t="str">
        <f>"&lt;div class='v-space'&gt;&lt;/div&gt;&lt;div id='" &amp; B319 &amp;"'&gt;&lt;h2&gt;" &amp;A319&amp; "&lt;/h2&gt;&lt;table&gt;&lt;tbody&gt;"</f>
        <v>&lt;div class='v-space'&gt;&lt;/div&gt;&lt;div id='last_index_of'&gt;&lt;h2&gt;LAST_INDEX_OF&lt;/h2&gt;&lt;table&gt;&lt;tbody&gt;</v>
      </c>
    </row>
    <row r="320" spans="1:3" x14ac:dyDescent="0.2">
      <c r="A320" s="26" t="s">
        <v>200</v>
      </c>
      <c r="B320" s="27" t="s">
        <v>750</v>
      </c>
      <c r="C320" t="str">
        <f>"&lt;tr&gt;&lt;td class='table-first-column'&gt;" &amp;A320 &amp; "&lt;/td&gt;&lt;td&gt;" &amp; B320 &amp; "&lt;/td&gt;&lt;/tr&gt;"</f>
        <v>&lt;tr&gt;&lt;td class='table-first-column'&gt;Description:​​&lt;/td&gt;&lt;td&gt;Returns the last index of substring in the full string, case sensitive.&lt;/td&gt;&lt;/tr&gt;</v>
      </c>
    </row>
    <row r="321" spans="1:3" x14ac:dyDescent="0.2">
      <c r="A321" s="26" t="s">
        <v>165</v>
      </c>
      <c r="B321" s="28" t="s">
        <v>749</v>
      </c>
      <c r="C321" t="str">
        <f>"&lt;tr&gt;&lt;td class='table-first-column'&gt;" &amp;A321 &amp; "&lt;/td&gt;&lt;td&gt;" &amp; B321 &amp; "&lt;/td&gt;&lt;/tr&gt;"</f>
        <v>&lt;tr&gt;&lt;td class='table-first-column'&gt;Use:&lt;/td&gt;&lt;td&gt;&lt;span class='formula'&gt;LAST_INDEX_OF(string, substring, [index])&lt;/span&gt;.&lt;/td&gt;&lt;/tr&gt;</v>
      </c>
    </row>
    <row r="322" spans="1:3" ht="36" customHeight="1" x14ac:dyDescent="0.2">
      <c r="A322" s="26" t="s">
        <v>166</v>
      </c>
      <c r="B322" s="28" t="s">
        <v>751</v>
      </c>
      <c r="C322" t="str">
        <f>"&lt;tr&gt;&lt;td class='table-first-column'&gt;" &amp;A322 &amp; "&lt;/td&gt;&lt;td&gt;" &amp; B322 &amp; "&lt;/td&gt;&lt;/tr&gt;"</f>
        <v>&lt;tr&gt;&lt;td class='table-first-column'&gt;Example:&lt;/td&gt;&lt;td&gt;&lt;span class='formula'&gt;LAST_INDEX_OF("abcdbcdefg", "bcd")&lt;/span&gt; returns 4.&lt;/td&gt;&lt;/tr&gt;</v>
      </c>
    </row>
    <row r="323" spans="1:3" x14ac:dyDescent="0.2">
      <c r="C323" s="34" t="s">
        <v>192</v>
      </c>
    </row>
    <row r="324" spans="1:3" x14ac:dyDescent="0.2">
      <c r="C324" s="34"/>
    </row>
    <row r="325" spans="1:3" x14ac:dyDescent="0.2">
      <c r="A325" s="23" t="s">
        <v>734</v>
      </c>
      <c r="B325" s="23" t="str">
        <f>SUBSTITUTE(LOWER(A325), " ", "_")</f>
        <v>last_index_of_ignore_case</v>
      </c>
      <c r="C325" t="str">
        <f>"&lt;div class='v-space'&gt;&lt;/div&gt;&lt;div id='" &amp; B325 &amp;"'&gt;&lt;h2&gt;" &amp;A325&amp; "&lt;/h2&gt;&lt;table&gt;&lt;tbody&gt;"</f>
        <v>&lt;div class='v-space'&gt;&lt;/div&gt;&lt;div id='last_index_of_ignore_case'&gt;&lt;h2&gt;LAST_INDEX_OF_IGNORE_CASE&lt;/h2&gt;&lt;table&gt;&lt;tbody&gt;</v>
      </c>
    </row>
    <row r="326" spans="1:3" x14ac:dyDescent="0.2">
      <c r="A326" s="26" t="s">
        <v>200</v>
      </c>
      <c r="B326" s="27" t="s">
        <v>752</v>
      </c>
      <c r="C326" t="str">
        <f>"&lt;tr&gt;&lt;td class='table-first-column'&gt;" &amp;A326 &amp; "&lt;/td&gt;&lt;td&gt;" &amp; B326 &amp; "&lt;/td&gt;&lt;/tr&gt;"</f>
        <v>&lt;tr&gt;&lt;td class='table-first-column'&gt;Description:​​&lt;/td&gt;&lt;td&gt;Returns the last index of substring in the full string, case insensitive.&lt;/td&gt;&lt;/tr&gt;</v>
      </c>
    </row>
    <row r="327" spans="1:3" ht="30" x14ac:dyDescent="0.2">
      <c r="A327" s="26" t="s">
        <v>165</v>
      </c>
      <c r="B327" s="28" t="s">
        <v>753</v>
      </c>
      <c r="C327" t="str">
        <f>"&lt;tr&gt;&lt;td class='table-first-column'&gt;" &amp;A327 &amp; "&lt;/td&gt;&lt;td&gt;" &amp; B327 &amp; "&lt;/td&gt;&lt;/tr&gt;"</f>
        <v>&lt;tr&gt;&lt;td class='table-first-column'&gt;Use:&lt;/td&gt;&lt;td&gt;&lt;span class='formula'&gt;LAST_INDEX_OF_IGNORE_CASE(string, substring, [index])&lt;/span&gt;.&lt;/td&gt;&lt;/tr&gt;</v>
      </c>
    </row>
    <row r="328" spans="1:3" ht="30" x14ac:dyDescent="0.2">
      <c r="A328" s="26" t="s">
        <v>166</v>
      </c>
      <c r="B328" s="28" t="s">
        <v>754</v>
      </c>
      <c r="C328" t="str">
        <f>"&lt;tr&gt;&lt;td class='table-first-column'&gt;" &amp;A328 &amp; "&lt;/td&gt;&lt;td&gt;" &amp; B328 &amp; "&lt;/td&gt;&lt;/tr&gt;"</f>
        <v>&lt;tr&gt;&lt;td class='table-first-column'&gt;Example:&lt;/td&gt;&lt;td&gt;&lt;span class='formula'&gt;LAST_INDEX_OF_IGNORE_CASE("abcdbcdefg", "BcD")&lt;/span&gt; returns 4.&lt;/td&gt;&lt;/tr&gt;</v>
      </c>
    </row>
    <row r="329" spans="1:3" x14ac:dyDescent="0.2">
      <c r="C329" s="34" t="s">
        <v>192</v>
      </c>
    </row>
    <row r="331" spans="1:3" x14ac:dyDescent="0.2">
      <c r="A331" s="23" t="s">
        <v>127</v>
      </c>
      <c r="B331" s="23" t="str">
        <f>SUBSTITUTE(LOWER(A331), " ", "_")</f>
        <v>left</v>
      </c>
      <c r="C331" t="str">
        <f>"&lt;div class='v-space'&gt;&lt;/div&gt;&lt;div id='" &amp; B331 &amp;"'&gt;&lt;h2&gt;" &amp;A331&amp; "&lt;/h2&gt;&lt;table&gt;&lt;tbody&gt;"</f>
        <v>&lt;div class='v-space'&gt;&lt;/div&gt;&lt;div id='left'&gt;&lt;h2&gt;LEFT&lt;/h2&gt;&lt;table&gt;&lt;tbody&gt;</v>
      </c>
    </row>
    <row r="332" spans="1:3" x14ac:dyDescent="0.2">
      <c r="A332" s="26" t="s">
        <v>164</v>
      </c>
      <c r="B332" s="27" t="s">
        <v>128</v>
      </c>
      <c r="C332" t="str">
        <f>"&lt;tr&gt;&lt;td class='table-first-column'&gt;" &amp;A332 &amp; "&lt;/td&gt;&lt;td&gt;" &amp; B332 &amp; "&lt;/td&gt;&lt;/tr&gt;"</f>
        <v>&lt;tr&gt;&lt;td class='table-first-column'&gt;Description:&lt;/td&gt;&lt;td&gt;Returns the specified number of characters from the beginning of a text string.&lt;/td&gt;&lt;/tr&gt;</v>
      </c>
    </row>
    <row r="333" spans="1:3" ht="43" x14ac:dyDescent="0.2">
      <c r="A333" s="26" t="s">
        <v>165</v>
      </c>
      <c r="B333" s="28" t="s">
        <v>201</v>
      </c>
      <c r="C333" t="str">
        <f>"&lt;tr&gt;&lt;td class='table-first-column'&gt;" &amp;A333 &amp; "&lt;/td&gt;&lt;td&gt;" &amp; B333 &amp; "&lt;/td&gt;&lt;/tr&gt;"</f>
        <v>&lt;tr&gt;&lt;td class='table-first-column'&gt;Use:&lt;/td&gt;&lt;td&gt;&lt;span class='formula'&gt;LEFT(text, num_chars)&lt;/span&gt; and replace text with the field or expression you want returned; replace &lt;span class='formula'&gt;num_chars&lt;/span&gt; with the number of characters from the left you want returned.&lt;/td&gt;&lt;/tr&gt;</v>
      </c>
    </row>
    <row r="334" spans="1:3" ht="75" x14ac:dyDescent="0.2">
      <c r="A334" s="26" t="s">
        <v>166</v>
      </c>
      <c r="B334" s="28" t="s">
        <v>241</v>
      </c>
      <c r="C334" t="str">
        <f>"&lt;tr&gt;&lt;td class='table-first-column'&gt;" &amp;A334 &amp; "&lt;/td&gt;&lt;td&gt;" &amp; B334 &amp; "&lt;/td&gt;&lt;/tr&gt;"</f>
        <v>&lt;tr&gt;&lt;td class='table-first-column'&gt;Example:&lt;/td&gt;&lt;td&gt;&lt;span class='formula'&gt;TRIM(LEFT(LastName, 5)) &amp; "-" &amp; TRIM(RIGHT(SSN__c, 4))&lt;/span&gt;&lt;div class='v-space-s'&gt;&lt;/div&gt;This formula displays the first five characters of a name and the last four characters of a social security number separated by a dash. Note that this example uses a text custom field called SSN.&lt;/td&gt;&lt;/tr&gt;</v>
      </c>
    </row>
    <row r="335" spans="1:3" x14ac:dyDescent="0.2">
      <c r="C335" s="34" t="s">
        <v>192</v>
      </c>
    </row>
    <row r="337" spans="1:3" x14ac:dyDescent="0.2">
      <c r="A337" s="23" t="s">
        <v>129</v>
      </c>
      <c r="B337" s="23" t="str">
        <f>SUBSTITUTE(LOWER(A337), " ", "_")</f>
        <v>len</v>
      </c>
      <c r="C337" t="str">
        <f>"&lt;div class='v-space'&gt;&lt;/div&gt;&lt;div id='" &amp; B337 &amp;"'&gt;&lt;h2&gt;" &amp;A337&amp; "&lt;/h2&gt;&lt;table&gt;&lt;tbody&gt;"</f>
        <v>&lt;div class='v-space'&gt;&lt;/div&gt;&lt;div id='len'&gt;&lt;h2&gt;LEN&lt;/h2&gt;&lt;table&gt;&lt;tbody&gt;</v>
      </c>
    </row>
    <row r="338" spans="1:3" x14ac:dyDescent="0.2">
      <c r="A338" s="26" t="s">
        <v>164</v>
      </c>
      <c r="B338" s="27" t="s">
        <v>130</v>
      </c>
      <c r="C338" t="str">
        <f>"&lt;tr&gt;&lt;td class='table-first-column'&gt;" &amp;A338 &amp; "&lt;/td&gt;&lt;td&gt;" &amp; B338 &amp; "&lt;/td&gt;&lt;/tr&gt;"</f>
        <v>&lt;tr&gt;&lt;td class='table-first-column'&gt;Description:&lt;/td&gt;&lt;td&gt;Returns the number of characters in a specified text string.&lt;/td&gt;&lt;/tr&gt;</v>
      </c>
    </row>
    <row r="339" spans="1:3" ht="29" x14ac:dyDescent="0.2">
      <c r="A339" s="26" t="s">
        <v>165</v>
      </c>
      <c r="B339" s="28" t="s">
        <v>202</v>
      </c>
      <c r="C339" t="str">
        <f>"&lt;tr&gt;&lt;td class='table-first-column'&gt;" &amp;A339 &amp; "&lt;/td&gt;&lt;td&gt;" &amp; B339 &amp; "&lt;/td&gt;&lt;/tr&gt;"</f>
        <v>&lt;tr&gt;&lt;td class='table-first-column'&gt;Use:&lt;/td&gt;&lt;td&gt;&lt;span class='formula'&gt;LEN(text)&lt;/span&gt; and replace text with the field or expression whose length you want returned.&lt;/td&gt;&lt;/tr&gt;</v>
      </c>
    </row>
    <row r="340" spans="1:3" ht="45" x14ac:dyDescent="0.2">
      <c r="A340" s="26" t="s">
        <v>166</v>
      </c>
      <c r="B340" s="28" t="s">
        <v>242</v>
      </c>
      <c r="C340" t="str">
        <f>"&lt;tr&gt;&lt;td class='table-first-column'&gt;" &amp;A340 &amp; "&lt;/td&gt;&lt;td&gt;" &amp; B340 &amp; "&lt;/td&gt;&lt;/tr&gt;"</f>
        <v>&lt;tr&gt;&lt;td class='table-first-column'&gt;Example:&lt;/td&gt;&lt;td&gt;&lt;span class='formula'&gt;LEN(PartNumber__c)&lt;/span&gt;&lt;div class='v-space-s'&gt;&lt;/div&gt;This formula returns the number of characters in a Product Code field.&lt;/td&gt;&lt;/tr&gt;</v>
      </c>
    </row>
    <row r="341" spans="1:3" x14ac:dyDescent="0.2">
      <c r="A341" s="23"/>
      <c r="B341" s="23"/>
      <c r="C341" s="34" t="s">
        <v>192</v>
      </c>
    </row>
    <row r="342" spans="1:3" x14ac:dyDescent="0.2">
      <c r="C342" s="34"/>
    </row>
    <row r="343" spans="1:3" x14ac:dyDescent="0.2">
      <c r="A343" s="23" t="s">
        <v>460</v>
      </c>
      <c r="B343" s="23" t="str">
        <f>SUBSTITUTE(LOWER(A343), " ", "_")</f>
        <v>max</v>
      </c>
      <c r="C343" t="str">
        <f>"&lt;div class='v-space'&gt;&lt;/div&gt;&lt;div id='" &amp; B343 &amp;"'&gt;&lt;h2&gt;" &amp;A343&amp; "&lt;/h2&gt;&lt;table&gt;&lt;tbody&gt;"</f>
        <v>&lt;div class='v-space'&gt;&lt;/div&gt;&lt;div id='max'&gt;&lt;h2&gt;MAX&lt;/h2&gt;&lt;table&gt;&lt;tbody&gt;</v>
      </c>
    </row>
    <row r="344" spans="1:3" x14ac:dyDescent="0.2">
      <c r="A344" s="26" t="s">
        <v>164</v>
      </c>
      <c r="B344" s="27" t="s">
        <v>461</v>
      </c>
      <c r="C344" t="str">
        <f>"&lt;tr&gt;&lt;td class='table-first-column'&gt;" &amp;A344 &amp; "&lt;/td&gt;&lt;td&gt;" &amp; B344 &amp; "&lt;/td&gt;&lt;/tr&gt;"</f>
        <v>&lt;tr&gt;&lt;td class='table-first-column'&gt;Description:&lt;/td&gt;&lt;td&gt;Returns the highest number from a list of numbers.&lt;/td&gt;&lt;/tr&gt;</v>
      </c>
    </row>
    <row r="345" spans="1:3" ht="44" customHeight="1" x14ac:dyDescent="0.2">
      <c r="A345" s="26" t="s">
        <v>165</v>
      </c>
      <c r="B345" s="28" t="s">
        <v>462</v>
      </c>
      <c r="C345" t="str">
        <f>"&lt;tr&gt;&lt;td class='table-first-column'&gt;" &amp;A345 &amp; "&lt;/td&gt;&lt;td&gt;" &amp; B345 &amp; "&lt;/td&gt;&lt;/tr&gt;"</f>
        <v>&lt;tr&gt;&lt;td class='table-first-column'&gt;Use:&lt;/td&gt;&lt;td&gt;&lt;span class='formula'&gt;MAX(num1, num2,…)&lt;/span&gt; and replace number with the fields or expressions from which you want to retrieve the highest number.&lt;/td&gt;&lt;/tr&gt;</v>
      </c>
    </row>
    <row r="346" spans="1:3" ht="119" customHeight="1" x14ac:dyDescent="0.2">
      <c r="A346" s="26" t="s">
        <v>166</v>
      </c>
      <c r="B346" s="41" t="s">
        <v>466</v>
      </c>
      <c r="C346" t="str">
        <f>"&lt;tr&gt;&lt;td class='table-first-column'&gt;" &amp;A346 &amp; "&lt;/td&gt;&lt;td&gt;" &amp; B346 &amp; "&lt;/td&gt;&lt;/tr&gt;"</f>
        <v>&lt;tr&gt;&lt;td class='table-first-column'&gt;Example:&lt;/td&gt;&lt;td&gt;&lt;b&gt;Service Charge&lt;/b&gt;&lt;div class='v-space'&gt;&lt;/div&gt;&lt;span class='formula'&gt;MAX(0.06 * Total_Cost__c, Min_Service_Charge__c)&lt;/span&gt;&lt;div class='v-space'&gt;&lt;/div&gt;In this example, the formula field calculates a service charge of 6% of the total cost or a minimum service charge, whichever is greater. Note that Min Service Charge is a custom currency field with a default value of $15. However, you could make it a formula field if your minimum service charge is always the same amount.&lt;/td&gt;&lt;/tr&gt;</v>
      </c>
    </row>
    <row r="347" spans="1:3" x14ac:dyDescent="0.2">
      <c r="C347" s="34" t="s">
        <v>192</v>
      </c>
    </row>
    <row r="348" spans="1:3" x14ac:dyDescent="0.2">
      <c r="C348" s="34"/>
    </row>
    <row r="349" spans="1:3" x14ac:dyDescent="0.2">
      <c r="A349" s="23" t="s">
        <v>463</v>
      </c>
      <c r="B349" s="23" t="str">
        <f>SUBSTITUTE(LOWER(A349), " ", "_")</f>
        <v>min</v>
      </c>
      <c r="C349" t="str">
        <f>"&lt;div class='v-space'&gt;&lt;/div&gt;&lt;div id='" &amp; B349 &amp;"'&gt;&lt;h2&gt;" &amp;A349&amp; "&lt;/h2&gt;&lt;table&gt;&lt;tbody&gt;"</f>
        <v>&lt;div class='v-space'&gt;&lt;/div&gt;&lt;div id='min'&gt;&lt;h2&gt;MIN&lt;/h2&gt;&lt;table&gt;&lt;tbody&gt;</v>
      </c>
    </row>
    <row r="350" spans="1:3" x14ac:dyDescent="0.2">
      <c r="A350" s="26" t="s">
        <v>164</v>
      </c>
      <c r="B350" s="27" t="s">
        <v>464</v>
      </c>
      <c r="C350" t="str">
        <f>"&lt;tr&gt;&lt;td class='table-first-column'&gt;" &amp;A350 &amp; "&lt;/td&gt;&lt;td&gt;" &amp; B350 &amp; "&lt;/td&gt;&lt;/tr&gt;"</f>
        <v>&lt;tr&gt;&lt;td class='table-first-column'&gt;Description:&lt;/td&gt;&lt;td&gt;Returns the lowest number from a list of numbers.&lt;/td&gt;&lt;/tr&gt;</v>
      </c>
    </row>
    <row r="351" spans="1:3" ht="44" customHeight="1" x14ac:dyDescent="0.2">
      <c r="A351" s="26" t="s">
        <v>165</v>
      </c>
      <c r="B351" s="28" t="s">
        <v>494</v>
      </c>
      <c r="C351" t="str">
        <f>"&lt;tr&gt;&lt;td class='table-first-column'&gt;" &amp;A351 &amp; "&lt;/td&gt;&lt;td&gt;" &amp; B351 &amp; "&lt;/td&gt;&lt;/tr&gt;"</f>
        <v>&lt;tr&gt;&lt;td class='table-first-column'&gt;Use:&lt;/td&gt;&lt;td&gt;&lt;span class='formula'&gt;MIN(num1, num2,…)&lt;/span&gt;  and replace number with the fields or expressions from which you want to retrieve the lowest number.&lt;/td&gt;&lt;/tr&gt;</v>
      </c>
    </row>
    <row r="352" spans="1:3" ht="119" customHeight="1" x14ac:dyDescent="0.2">
      <c r="A352" s="26" t="s">
        <v>166</v>
      </c>
      <c r="B352" s="41" t="s">
        <v>465</v>
      </c>
      <c r="C352" t="str">
        <f>"&lt;tr&gt;&lt;td class='table-first-column'&gt;" &amp;A352 &amp; "&lt;/td&gt;&lt;td&gt;" &amp; B352 &amp; "&lt;/td&gt;&lt;/tr&gt;"</f>
        <v>&lt;tr&gt;&lt;td class='table-first-column'&gt;Example:&lt;/td&gt;&lt;td&gt;&lt;b&gt;401K Matching&lt;/b&gt;&lt;div class='v-space'&gt;&lt;/div&gt;&lt;span class='formula'&gt;MIN(250, Contribution__c /2)&lt;/span&gt;&lt;div class='v-space'&gt;&lt;/div&gt; This example formula determines which amount to provide in employee 401K matching based on a matching program of half of the employee's contribution or $250, whichever is less. It assumes you have custom currency field for Contribution.&lt;/td&gt;&lt;/tr&gt;</v>
      </c>
    </row>
    <row r="353" spans="1:3" x14ac:dyDescent="0.2">
      <c r="C353" s="34" t="s">
        <v>192</v>
      </c>
    </row>
    <row r="355" spans="1:3" x14ac:dyDescent="0.2">
      <c r="A355" s="23" t="s">
        <v>122</v>
      </c>
      <c r="B355" s="23" t="str">
        <f>SUBSTITUTE(LOWER(A355), " ", "_")</f>
        <v>not</v>
      </c>
      <c r="C355" t="str">
        <f>"&lt;div class='v-space'&gt;&lt;/div&gt;&lt;div id='" &amp; B355 &amp;"'&gt;&lt;h2&gt;" &amp;A355&amp; "&lt;/h2&gt;&lt;table&gt;&lt;tbody&gt;"</f>
        <v>&lt;div class='v-space'&gt;&lt;/div&gt;&lt;div id='not'&gt;&lt;h2&gt;NOT&lt;/h2&gt;&lt;table&gt;&lt;tbody&gt;</v>
      </c>
    </row>
    <row r="356" spans="1:3" x14ac:dyDescent="0.2">
      <c r="A356" s="26" t="s">
        <v>164</v>
      </c>
      <c r="B356" s="27" t="s">
        <v>123</v>
      </c>
      <c r="C356" t="str">
        <f>"&lt;tr&gt;&lt;td class='table-first-column'&gt;" &amp;A356 &amp; "&lt;/td&gt;&lt;td&gt;" &amp; B356 &amp; "&lt;/td&gt;&lt;/tr&gt;"</f>
        <v>&lt;tr&gt;&lt;td class='table-first-column'&gt;Description:&lt;/td&gt;&lt;td&gt;Returns FALSE for TRUE and TRUE for FALSE.&lt;/td&gt;&lt;/tr&gt;</v>
      </c>
    </row>
    <row r="357" spans="1:3" ht="29" x14ac:dyDescent="0.2">
      <c r="A357" s="26" t="s">
        <v>165</v>
      </c>
      <c r="B357" s="28" t="s">
        <v>206</v>
      </c>
      <c r="C357" t="str">
        <f>"&lt;tr&gt;&lt;td class='table-first-column'&gt;" &amp;A357 &amp; "&lt;/td&gt;&lt;td&gt;" &amp; B357 &amp; "&lt;/td&gt;&lt;/tr&gt;"</f>
        <v>&lt;tr&gt;&lt;td class='table-first-column'&gt;Use:&lt;/td&gt;&lt;td&gt;&lt;span class='formula'&gt;NOT(logical)&lt;/span&gt; and replace &lt;span class='formula'&gt;logical&lt;/span&gt; with the expression that you want evaluated.&lt;/td&gt;&lt;/tr&gt;</v>
      </c>
    </row>
    <row r="358" spans="1:3" ht="60" x14ac:dyDescent="0.2">
      <c r="A358" s="26" t="s">
        <v>166</v>
      </c>
      <c r="B358" s="28" t="s">
        <v>689</v>
      </c>
      <c r="C358" t="str">
        <f>"&lt;tr&gt;&lt;td class='table-first-column'&gt;" &amp;A358 &amp; "&lt;/td&gt;&lt;td&gt;" &amp; B358 &amp; "&lt;/td&gt;&lt;/tr&gt;"</f>
        <v>&lt;tr&gt;&lt;td class='table-first-column'&gt;Example:&lt;/td&gt;&lt;td&gt;&lt;span class='formula'&gt;IF(NOT(Status == "Open"), ClosedDate, ADD_DAYS(CreatedDate, 3))&lt;/span&gt;, checks to see if the Status is NOT Open and if so, return the ClosedDate, otherwise return the CreatedDate plus 3 days, as the Expected Close Date.&lt;/td&gt;&lt;/tr&gt;</v>
      </c>
    </row>
    <row r="359" spans="1:3" x14ac:dyDescent="0.2">
      <c r="C359" s="34" t="s">
        <v>192</v>
      </c>
    </row>
    <row r="361" spans="1:3" x14ac:dyDescent="0.2">
      <c r="A361" s="23" t="s">
        <v>112</v>
      </c>
      <c r="B361" s="23" t="str">
        <f>SUBSTITUTE(LOWER(A361), " ", "_")</f>
        <v>now</v>
      </c>
      <c r="C361" t="str">
        <f>"&lt;div class='v-space'&gt;&lt;/div&gt;&lt;div id='" &amp; B361 &amp;"'&gt;&lt;h2&gt;" &amp;A361&amp; "&lt;/h2&gt;&lt;table&gt;&lt;tbody&gt;"</f>
        <v>&lt;div class='v-space'&gt;&lt;/div&gt;&lt;div id='now'&gt;&lt;h2&gt;NOW&lt;/h2&gt;&lt;table&gt;&lt;tbody&gt;</v>
      </c>
    </row>
    <row r="362" spans="1:3" x14ac:dyDescent="0.2">
      <c r="A362" s="26" t="s">
        <v>164</v>
      </c>
      <c r="B362" s="27" t="s">
        <v>113</v>
      </c>
      <c r="C362" t="str">
        <f>"&lt;tr&gt;&lt;td class='table-first-column'&gt;" &amp;A362 &amp; "&lt;/td&gt;&lt;td&gt;" &amp; B362 &amp; "&lt;/td&gt;&lt;/tr&gt;"</f>
        <v>&lt;tr&gt;&lt;td class='table-first-column'&gt;Description:&lt;/td&gt;&lt;td&gt;Returns a date/time representing the current moment.&lt;/td&gt;&lt;/tr&gt;</v>
      </c>
    </row>
    <row r="363" spans="1:3" x14ac:dyDescent="0.2">
      <c r="A363" s="26" t="s">
        <v>165</v>
      </c>
      <c r="B363" s="28" t="s">
        <v>207</v>
      </c>
      <c r="C363" t="str">
        <f>"&lt;tr&gt;&lt;td class='table-first-column'&gt;" &amp;A363 &amp; "&lt;/td&gt;&lt;td&gt;" &amp; B363 &amp; "&lt;/td&gt;&lt;/tr&gt;"</f>
        <v>&lt;tr&gt;&lt;td class='table-first-column'&gt;Use:&lt;/td&gt;&lt;td&gt;&lt;span class='formula'&gt;NOW()&lt;/span&gt;&lt;/td&gt;&lt;/tr&gt;</v>
      </c>
    </row>
    <row r="364" spans="1:3" ht="60" x14ac:dyDescent="0.2">
      <c r="A364" s="26" t="s">
        <v>166</v>
      </c>
      <c r="B364" s="28" t="s">
        <v>690</v>
      </c>
      <c r="C364" t="str">
        <f>"&lt;tr&gt;&lt;td class='table-first-column'&gt;" &amp;A364 &amp; "&lt;/td&gt;&lt;td&gt;" &amp; B364 &amp; "&lt;/td&gt;&lt;/tr&gt;"</f>
        <v>&lt;tr&gt;&lt;td class='table-first-column'&gt;Example:&lt;/td&gt;&lt;td&gt;&lt;span class='formula'&gt;IF(Status == "Open", ADD_DAYS(CreatedDate, 3)), ClosedDate)&lt;/span&gt;&lt;div class='v-space'&gt;&lt;/div&gt;This formula checks to see if the Status is open and if so, return CreatedDate plus 3 days, otherwise return the ClosedDate, as the Expected Close Date.&lt;/td&gt;&lt;/tr&gt;</v>
      </c>
    </row>
    <row r="365" spans="1:3" ht="56" x14ac:dyDescent="0.2">
      <c r="A365" s="26" t="s">
        <v>187</v>
      </c>
      <c r="B365" s="32" t="s">
        <v>691</v>
      </c>
      <c r="C365" t="str">
        <f>"&lt;tr&gt;&lt;td class='table-first-column'&gt;" &amp;A365 &amp; "&lt;/td&gt;&lt;td&gt;" &amp; B365 &amp; "&lt;/td&gt;&lt;/tr&gt;"</f>
        <v>&lt;tr&gt;&lt;td class='table-first-column'&gt;Tips:&lt;/td&gt;&lt;td&gt;&lt;ul&gt;&lt;li&gt;Do not remove the parentheses.&lt;/li&gt;&lt;li&gt;Keep the parentheses empty. They do not need to contain a value.&lt;/li&gt;&lt;li&gt;Use a date/time field in a NOW function instead of a date field. &lt;/li&gt;&lt;li&gt;Use TODAY if you prefer to use a date field.&lt;/li&gt;&lt;li&gt;Dates and times are always calculated using the user’s time zone.&lt;/li&gt;&lt;li&gt;Use ADD_DAYS to add days to a datetime field.&lt;/li&gt;&lt;/ul&gt;&lt;/td&gt;&lt;/tr&gt;</v>
      </c>
    </row>
    <row r="366" spans="1:3" x14ac:dyDescent="0.2">
      <c r="B366" s="40"/>
      <c r="C366" s="34" t="s">
        <v>192</v>
      </c>
    </row>
    <row r="367" spans="1:3" ht="20" customHeight="1" x14ac:dyDescent="0.2">
      <c r="B367" s="10"/>
    </row>
    <row r="368" spans="1:3" ht="17" x14ac:dyDescent="0.2">
      <c r="A368" s="26" t="s">
        <v>208</v>
      </c>
      <c r="B368" s="24" t="s">
        <v>162</v>
      </c>
      <c r="C368" t="str">
        <f>"&lt;div class='v-space'&gt;&lt;/div&gt;&lt;div id='" &amp; B368 &amp;"'&gt;&lt;h2&gt;" &amp;A368&amp; "&lt;/h2&gt;&lt;table&gt;&lt;tbody&gt;"</f>
        <v>&lt;div class='v-space'&gt;&lt;/div&gt;&lt;div id='or'&gt;&lt;h2&gt;OR&lt;/h2&gt;&lt;table&gt;&lt;tbody&gt;</v>
      </c>
    </row>
    <row r="369" spans="1:3" ht="51" x14ac:dyDescent="0.2">
      <c r="A369" s="23" t="s">
        <v>164</v>
      </c>
      <c r="B369" s="24" t="s">
        <v>210</v>
      </c>
      <c r="C369" t="str">
        <f>"&lt;tr&gt;&lt;td class='table-first-column'&gt;" &amp;A369 &amp; "&lt;/td&gt;&lt;td&gt;" &amp; B369 &amp; "&lt;/td&gt;&lt;/tr&gt;"</f>
        <v>&lt;tr&gt;&lt;td class='table-first-column'&gt;Description:&lt;/td&gt;&lt;td&gt;Determines if expressions are true or false. Returns TRUE if any expression is true. Returns FALSE if all expressions are false. Use this function as an alternative to the operator &lt;span class='formula'&gt;|| (OR)&lt;/span&gt;.&lt;/td&gt;&lt;/tr&gt;</v>
      </c>
    </row>
    <row r="370" spans="1:3" ht="34" x14ac:dyDescent="0.2">
      <c r="A370" s="23" t="s">
        <v>165</v>
      </c>
      <c r="B370" s="24" t="s">
        <v>209</v>
      </c>
      <c r="C370" t="str">
        <f>"&lt;tr&gt;&lt;td class='table-first-column'&gt;" &amp;A370 &amp; "&lt;/td&gt;&lt;td&gt;" &amp; B370 &amp; "&lt;/td&gt;&lt;/tr&gt;"</f>
        <v>&lt;tr&gt;&lt;td class='table-first-column'&gt;Use:&lt;/td&gt;&lt;td&gt;&lt;span class='formula'&gt;OR(logical1, logical2...)&lt;/span&gt; and replace any number of logical references with the expressions you want evaluated.&lt;/td&gt;&lt;/tr&gt;</v>
      </c>
    </row>
    <row r="371" spans="1:3" x14ac:dyDescent="0.2">
      <c r="B371" s="10"/>
      <c r="C371" s="34" t="s">
        <v>192</v>
      </c>
    </row>
    <row r="372" spans="1:3" x14ac:dyDescent="0.2">
      <c r="C372" s="34"/>
    </row>
    <row r="373" spans="1:3" x14ac:dyDescent="0.2">
      <c r="A373" s="23" t="s">
        <v>456</v>
      </c>
      <c r="B373" s="23" t="str">
        <f>SUBSTITUTE(LOWER(A373), " ", "_")</f>
        <v>randomize</v>
      </c>
      <c r="C373" t="str">
        <f>"&lt;div class='v-space'&gt;&lt;/div&gt;&lt;div id='" &amp; B373 &amp;"'&gt;&lt;h2&gt;" &amp;A373&amp; "&lt;/h2&gt;&lt;table&gt;&lt;tbody&gt;"</f>
        <v>&lt;div class='v-space'&gt;&lt;/div&gt;&lt;div id='randomize'&gt;&lt;h2&gt;RANDOMIZE&lt;/h2&gt;&lt;table&gt;&lt;tbody&gt;</v>
      </c>
    </row>
    <row r="374" spans="1:3" x14ac:dyDescent="0.2">
      <c r="A374" s="26" t="s">
        <v>164</v>
      </c>
      <c r="B374" s="42" t="s">
        <v>140</v>
      </c>
      <c r="C374" t="str">
        <f>"&lt;tr&gt;&lt;td class='table-first-column'&gt;" &amp;A374 &amp; "&lt;/td&gt;&lt;td&gt;" &amp; B374 &amp; "&lt;/td&gt;&lt;/tr&gt;"</f>
        <v>&lt;tr&gt;&lt;td class='table-first-column'&gt;Description:&lt;/td&gt;&lt;td&gt;Masks the input value randomly based on the data types.&lt;/td&gt;&lt;/tr&gt;</v>
      </c>
    </row>
    <row r="375" spans="1:3" ht="29" x14ac:dyDescent="0.2">
      <c r="A375" s="26" t="s">
        <v>165</v>
      </c>
      <c r="B375" s="28" t="s">
        <v>457</v>
      </c>
      <c r="C375" t="str">
        <f>"&lt;tr&gt;&lt;td class='table-first-column'&gt;" &amp;A375 &amp; "&lt;/td&gt;&lt;td&gt;" &amp; B375 &amp; "&lt;/td&gt;&lt;/tr&gt;"</f>
        <v>&lt;tr&gt;&lt;td class='table-first-column'&gt;Use:&lt;/td&gt;&lt;td&gt;&lt;span class='formula'&gt;RANDOMIZE(text/number/date/boolean)&lt;/span&gt; and replace the value of the expression randomly.&lt;/td&gt;&lt;/tr&gt;</v>
      </c>
    </row>
    <row r="376" spans="1:3" ht="248" x14ac:dyDescent="0.2">
      <c r="A376" s="26" t="s">
        <v>166</v>
      </c>
      <c r="B376" s="28" t="s">
        <v>459</v>
      </c>
      <c r="C376" t="str">
        <f>"&lt;tr&gt;&lt;td class='table-first-column'&gt;" &amp;A376 &amp; "&lt;/td&gt;&lt;td&gt;" &amp; B376 &amp; "&lt;/td&gt;&lt;/tr&gt;"</f>
        <v>&lt;tr&gt;&lt;td class='table-first-column'&gt;Example:&lt;/td&gt;&lt;td&gt;&lt;span class='formula'&gt;RANDOMIZE(Classified__c)&lt;/span&gt; checks the Classified__c characters one by one and replace a number char with a random number char and an English char with a random English char. For example, if the value is “abcd1200”, the result could be “jadj8374”.&lt;div class='v-space-s'&gt;&lt;/div&gt;&lt;span class='formula'&gt;RANDOMIZE(SSN__c)&lt;/span&gt; checks the SSN__c in characters one by one and replace a number character with a random number. For example, if the SSN__c is 873-98-0000, the result could be “292-77-7312”.&lt;div class='v-space-s'&gt;&lt;/div&gt;&lt;span class='formula'&gt;RANDOMIZE(Revenue)&lt;/span&gt; checks the Revenue value and replace a random numeric that is less than the Revenue.&lt;div class='v-space-s'&gt;&lt;/div&gt;&lt;span class='formula'&gt;RANDOMIZE(Birthdate)&lt;/span&gt; checks the Birthdate value and replace a random date that is less than 1000 days prior to the Birthdate. For example, if the Birthdate is 2001-02-01, the result could be 1999-03-25.&lt;div class='v-space-s'&gt;&lt;/div&gt;&lt;span class='formula'&gt;RANDOMIZE(Is_From_CA__c)&lt;/span&gt; generate a random Boolean value for the Is_From_CA__c.&lt;div class='v-space-s'&gt;&lt;/div&gt;&lt;/td&gt;&lt;/tr&gt;</v>
      </c>
    </row>
    <row r="377" spans="1:3" ht="63" customHeight="1" x14ac:dyDescent="0.2">
      <c r="A377" s="26" t="s">
        <v>204</v>
      </c>
      <c r="B377" s="32" t="s">
        <v>458</v>
      </c>
      <c r="C377" t="str">
        <f>"&lt;tr&gt;&lt;td class='table-first-column'&gt;" &amp;A377 &amp; "&lt;/td&gt;&lt;td&gt;" &amp; B377 &amp; "&lt;/td&gt;&lt;/tr&gt;"</f>
        <v>&lt;tr&gt;&lt;td class='table-first-column'&gt;Tips:&lt;/td&gt;&lt;td&gt;Both &lt;span class='formula'&gt;SCRAMBLE&lt;/span&gt; and &lt;span class='formula'&gt;RANDOMIZE&lt;/span&gt; functions cannot be set in the mapping if the target connection is a production. An exception will be thrown if that happens when saving the mappings on the Fields Mapper or during the Mapping’s execution.&lt;/td&gt;&lt;/tr&gt;</v>
      </c>
    </row>
    <row r="378" spans="1:3" x14ac:dyDescent="0.2">
      <c r="C378" s="34" t="s">
        <v>192</v>
      </c>
    </row>
    <row r="379" spans="1:3" x14ac:dyDescent="0.2">
      <c r="C379" s="34"/>
    </row>
    <row r="380" spans="1:3" x14ac:dyDescent="0.2">
      <c r="A380" s="23" t="s">
        <v>757</v>
      </c>
      <c r="B380" s="23" t="str">
        <f>SUBSTITUTE(LOWER(A380), " ", "_")</f>
        <v>replace</v>
      </c>
      <c r="C380" t="str">
        <f>"&lt;div class='v-space'&gt;&lt;/div&gt;&lt;div id='" &amp; B380 &amp;"'&gt;&lt;h2&gt;" &amp;A380&amp; "&lt;/h2&gt;&lt;table&gt;&lt;tbody&gt;"</f>
        <v>&lt;div class='v-space'&gt;&lt;/div&gt;&lt;div id='replace'&gt;&lt;h2&gt;REPLACE&lt;/h2&gt;&lt;table&gt;&lt;tbody&gt;</v>
      </c>
    </row>
    <row r="381" spans="1:3" x14ac:dyDescent="0.2">
      <c r="A381" s="26" t="s">
        <v>164</v>
      </c>
      <c r="B381" s="27" t="s">
        <v>133</v>
      </c>
      <c r="C381" t="str">
        <f>"&lt;tr&gt;&lt;td class='table-first-column'&gt;" &amp;A381 &amp; "&lt;/td&gt;&lt;td&gt;" &amp; B381 &amp; "&lt;/td&gt;&lt;/tr&gt;"</f>
        <v>&lt;tr&gt;&lt;td class='table-first-column'&gt;Description:&lt;/td&gt;&lt;td&gt;Substitutes new text for old text in a text string.&lt;/td&gt;&lt;/tr&gt;</v>
      </c>
    </row>
    <row r="382" spans="1:3" ht="75" x14ac:dyDescent="0.2">
      <c r="A382" s="26" t="s">
        <v>165</v>
      </c>
      <c r="B382" s="28" t="s">
        <v>755</v>
      </c>
      <c r="C382" t="str">
        <f>"&lt;tr&gt;&lt;td class='table-first-column'&gt;" &amp;A382 &amp; "&lt;/td&gt;&lt;td&gt;" &amp; B382 &amp; "&lt;/td&gt;&lt;/tr&gt;"</f>
        <v>&lt;tr&gt;&lt;td class='table-first-column'&gt;Use:&lt;/td&gt;&lt;td&gt;&lt;span class='formula'&gt;REPLACE(text, old_text, new_text)&lt;/span&gt; and replace &lt;span class='formula'&gt;text&lt;/span&gt; with the field or value for which you want to substitute values, &lt;span class='formula'&gt;old_text&lt;/span&gt; with the text you want replaced, and &lt;span class='formula'&gt;new_text&lt;/span&gt; with the text you want to replace the &lt;span class='formula'&gt;old_text&lt;/span&gt;.&lt;/td&gt;&lt;/tr&gt;</v>
      </c>
    </row>
    <row r="383" spans="1:3" ht="105" x14ac:dyDescent="0.2">
      <c r="A383" s="26" t="s">
        <v>166</v>
      </c>
      <c r="B383" s="28" t="s">
        <v>756</v>
      </c>
      <c r="C383" t="str">
        <f>"&lt;tr&gt;&lt;td class='table-first-column'&gt;" &amp;A383 &amp; "&lt;/td&gt;&lt;td&gt;" &amp; B383 &amp; "&lt;/td&gt;&lt;/tr&gt;"</f>
        <v>&lt;tr&gt;&lt;td class='table-first-column'&gt;Example:&lt;/td&gt;&lt;td&gt;&lt;span class='formula'&gt;REPLACE(Name, "Coupon", "Discount")&lt;/span&gt; returns the name of an opportunity that contains the term “Coupon” with the opportunity name plus “Discount” wherever the term “Coupon” existed.&lt;div class='v-space-s'&gt;&lt;/div&gt;&lt;span class='formula'&gt;REPLACE(Email, LEFT(Email, FIND("@", Email)), "www.") &lt;/span&gt;finds the location of the @ sign in a person's email address to determine the length of text to replace with a “www.” as a means of deriving their website address.&lt;/td&gt;&lt;/tr&gt;</v>
      </c>
    </row>
    <row r="384" spans="1:3" ht="42" x14ac:dyDescent="0.2">
      <c r="A384" s="26" t="s">
        <v>187</v>
      </c>
      <c r="B384" s="32" t="s">
        <v>224</v>
      </c>
      <c r="C384" t="str">
        <f>"&lt;tr&gt;&lt;td class='table-first-column'&gt;" &amp;A384 &amp; "&lt;/td&gt;&lt;td&gt;" &amp; B384 &amp; "&lt;/td&gt;&lt;/tr&gt;"</f>
        <v>&lt;tr&gt;&lt;td class='table-first-column'&gt;Tips:&lt;/td&gt;&lt;td&gt;&lt;ul&gt;&lt;li&gt;Each term provided in quotes is case-sensitive.&lt;/li&gt;&lt;li&gt;If the &lt;span class='formula'&gt;old_text&lt;/span&gt; appears more than once, each occurrence is replaced with the &lt;span class='formula'&gt;new_text&lt;/span&gt; value provided, even when that results in duplicates.&lt;/li&gt;&lt;/ul&gt;&lt;/td&gt;&lt;/tr&gt;</v>
      </c>
    </row>
    <row r="385" spans="1:3" x14ac:dyDescent="0.2">
      <c r="C385" s="34" t="s">
        <v>192</v>
      </c>
    </row>
    <row r="387" spans="1:3" x14ac:dyDescent="0.2">
      <c r="C387" s="34"/>
    </row>
    <row r="389" spans="1:3" x14ac:dyDescent="0.2">
      <c r="B389" s="10"/>
    </row>
    <row r="390" spans="1:3" x14ac:dyDescent="0.2">
      <c r="A390" s="25" t="s">
        <v>131</v>
      </c>
      <c r="B390" s="23" t="str">
        <f>SUBSTITUTE(LOWER(A390), " ", "_")</f>
        <v>right</v>
      </c>
      <c r="C390" t="str">
        <f>"&lt;div class='v-space'&gt;&lt;/div&gt;&lt;div id='" &amp; B390 &amp;"'&gt;&lt;h2&gt;" &amp;A390&amp; "&lt;/h2&gt;&lt;table&gt;&lt;tbody&gt;"</f>
        <v>&lt;div class='v-space'&gt;&lt;/div&gt;&lt;div id='right'&gt;&lt;h2&gt;RIGHT&lt;/h2&gt;&lt;table&gt;&lt;tbody&gt;</v>
      </c>
    </row>
    <row r="391" spans="1:3" x14ac:dyDescent="0.2">
      <c r="A391" s="26" t="s">
        <v>164</v>
      </c>
      <c r="B391" s="27" t="s">
        <v>132</v>
      </c>
      <c r="C391" t="str">
        <f>"&lt;tr&gt;&lt;td class='table-first-column'&gt;" &amp;A391 &amp; "&lt;/td&gt;&lt;td&gt;" &amp; B391 &amp; "&lt;/td&gt;&lt;/tr&gt;"</f>
        <v>&lt;tr&gt;&lt;td class='table-first-column'&gt;Description:&lt;/td&gt;&lt;td&gt;Returns the specified number of characters from the end of a text string.&lt;/td&gt;&lt;/tr&gt;</v>
      </c>
    </row>
    <row r="392" spans="1:3" ht="43" x14ac:dyDescent="0.2">
      <c r="A392" s="26" t="s">
        <v>165</v>
      </c>
      <c r="B392" s="28" t="s">
        <v>212</v>
      </c>
      <c r="C392" t="str">
        <f>"&lt;tr&gt;&lt;td class='table-first-column'&gt;" &amp;A392 &amp; "&lt;/td&gt;&lt;td&gt;" &amp; B392 &amp; "&lt;/td&gt;&lt;/tr&gt;"</f>
        <v>&lt;tr&gt;&lt;td class='table-first-column'&gt;Use:&lt;/td&gt;&lt;td&gt;&lt;span class='formula'&gt;RIGHT(text, num_chars)&lt;/span&gt; and replace &lt;span class='formula'&gt;text&lt;/span&gt; with the field or expression you want returned; replace &lt;span class='formula'&gt;num_chars&lt;/span&gt; with the number of characters from the right you want returned.&lt;/td&gt;&lt;/tr&gt;</v>
      </c>
    </row>
    <row r="393" spans="1:3" ht="45" x14ac:dyDescent="0.2">
      <c r="A393" s="26" t="s">
        <v>166</v>
      </c>
      <c r="B393" s="28" t="s">
        <v>211</v>
      </c>
      <c r="C393" t="str">
        <f>"&lt;tr&gt;&lt;td class='table-first-column'&gt;" &amp;A393 &amp; "&lt;/td&gt;&lt;td&gt;" &amp; B393 &amp; "&lt;/td&gt;&lt;/tr&gt;"</f>
        <v>&lt;tr&gt;&lt;td class='table-first-column'&gt;Example:&lt;/td&gt;&lt;td&gt;&lt;span class='formula'&gt;TRIM(LEFT(LastName, 5))&amp;"-"&amp;TRIM(RIGHT(SSN__c, 4))&lt;/span&gt; displays the first five characters of a name and the last four characters of a social security number separated by a dash. Note that this assumes you have a text custom field called SSN.&lt;/td&gt;&lt;/tr&gt;</v>
      </c>
    </row>
    <row r="394" spans="1:3" ht="28" x14ac:dyDescent="0.2">
      <c r="A394" s="26" t="s">
        <v>187</v>
      </c>
      <c r="B394" s="32" t="s">
        <v>213</v>
      </c>
      <c r="C394" t="str">
        <f>"&lt;tr&gt;&lt;td class='table-first-column'&gt;" &amp;A394 &amp; "&lt;/td&gt;&lt;td&gt;" &amp; B394 &amp; "&lt;/td&gt;&lt;/tr&gt;"</f>
        <v>&lt;tr&gt;&lt;td class='table-first-column'&gt;Tips:&lt;/td&gt;&lt;td&gt;&lt;ul&gt;&lt;li&gt;Reference auto-number fields as text fields in formulas.&lt;/li&gt;&lt;li&gt;If the &lt;span class='formula'&gt;num_chars&lt;/span&gt; value is less than zero, DSP replaces the value with zero.&lt;/li&gt;&lt;/ul&gt;&lt;/td&gt;&lt;/tr&gt;</v>
      </c>
    </row>
    <row r="395" spans="1:3" x14ac:dyDescent="0.2">
      <c r="C395" s="34" t="s">
        <v>192</v>
      </c>
    </row>
    <row r="397" spans="1:3" x14ac:dyDescent="0.2">
      <c r="A397" s="23" t="s">
        <v>150</v>
      </c>
      <c r="B397" s="23" t="str">
        <f>SUBSTITUTE(LOWER(A397), " ", "_")</f>
        <v>round</v>
      </c>
      <c r="C397" t="str">
        <f>"&lt;div class='v-space'&gt;&lt;/div&gt;&lt;div id='" &amp; B397 &amp;"'&gt;&lt;h2&gt;" &amp;A397&amp; "&lt;/h2&gt;&lt;table&gt;&lt;tbody&gt;"</f>
        <v>&lt;div class='v-space'&gt;&lt;/div&gt;&lt;div id='round'&gt;&lt;h2&gt;ROUND&lt;/h2&gt;&lt;table&gt;&lt;tbody&gt;</v>
      </c>
    </row>
    <row r="398" spans="1:3" ht="28" x14ac:dyDescent="0.2">
      <c r="A398" s="43" t="s">
        <v>164</v>
      </c>
      <c r="B398" s="42" t="s">
        <v>215</v>
      </c>
      <c r="C398" t="str">
        <f>"&lt;tr&gt;&lt;td class='table-first-column'&gt;" &amp;A398 &amp; "&lt;/td&gt;&lt;td&gt;" &amp; B398 &amp; "&lt;/td&gt;&lt;/tr&gt;"</f>
        <v>&lt;tr&gt;&lt;td class='table-first-column'&gt;Description:&lt;/td&gt;&lt;td&gt;Returns the nearest number to a number you specify, constraining the new number by a specified number of digits.&lt;/td&gt;&lt;/tr&gt;</v>
      </c>
    </row>
    <row r="399" spans="1:3" ht="43" x14ac:dyDescent="0.2">
      <c r="A399" s="43" t="s">
        <v>165</v>
      </c>
      <c r="B399" s="28" t="s">
        <v>216</v>
      </c>
      <c r="C399" t="str">
        <f>"&lt;tr&gt;&lt;td class='table-first-column'&gt;" &amp;A399 &amp; "&lt;/td&gt;&lt;td&gt;" &amp; B399 &amp; "&lt;/td&gt;&lt;/tr&gt;"</f>
        <v>&lt;tr&gt;&lt;td class='table-first-column'&gt;Use:&lt;/td&gt;&lt;td&gt;&lt;span class='formula'&gt;ROUND(number, num_digits)&lt;/span&gt; and replace number with the field or expression you want rounded; replace num_digits with the number of decimal places you want to consider when rounding.&lt;/td&gt;&lt;/tr&gt;</v>
      </c>
    </row>
    <row r="400" spans="1:3" ht="54" customHeight="1" x14ac:dyDescent="0.2">
      <c r="A400" s="43" t="s">
        <v>166</v>
      </c>
      <c r="B400" s="28" t="s">
        <v>219</v>
      </c>
      <c r="C400" t="str">
        <f>"&lt;tr&gt;&lt;td class='table-first-column'&gt;" &amp;A400 &amp; "&lt;/td&gt;&lt;td&gt;" &amp; B400 &amp; "&lt;/td&gt;&lt;/tr&gt;"</f>
        <v>&lt;tr&gt;&lt;td class='table-first-column'&gt;Example:&lt;/td&gt;&lt;td&gt;&lt;span class='formula'&gt;ROUND (1.5, 0) = 2&lt;/span&gt;&lt;div class='v-space-s'&gt;&lt;/div&gt;&lt;span class='formula'&gt;ROUND (1.2345, 0) = 1&lt;/span&gt;&lt;div class='v-space-s'&gt;&lt;/div&gt;&lt;span class='formula'&gt;ROUND (-1.5, 0) = -2&lt;/span&gt;&lt;div class='v-space-s'&gt;&lt;/div&gt;&lt;span class='formula'&gt;ROUND (225.49823, 2) = 225.50&lt;/span&gt;&lt;div class='v-space-s'&gt;&lt;/div&gt;&lt;b&gt;Simple Discounting&lt;/b&gt;&lt;span class='formula'&gt;ROUND(Amount-Amount* Discount_Percent__c,2)&lt;/span&gt;&lt;div class='v-space-s'&gt;&lt;/div&gt;Use this formula to calculate the discounted amount of an opportunity rounded off to two digits. This example is a number formula field on opportunities that uses a custom percent field called Discount Percent.&lt;/td&gt;&lt;/tr&gt;</v>
      </c>
    </row>
    <row r="401" spans="1:3" ht="98" x14ac:dyDescent="0.2">
      <c r="A401" s="43" t="s">
        <v>187</v>
      </c>
      <c r="B401" s="44" t="s">
        <v>220</v>
      </c>
      <c r="C401" t="str">
        <f>"&lt;tr&gt;&lt;td class='table-first-column'&gt;" &amp;A401 &amp; "&lt;/td&gt;&lt;td&gt;" &amp; B401 &amp; "&lt;/td&gt;&lt;/tr&gt;"</f>
        <v>&lt;tr&gt;&lt;td class='table-first-column'&gt;Tips:&lt;/td&gt;&lt;td&gt;&lt;ul&gt;&lt;li&gt;Enter zero for num_digits to round a number to the nearest integer.&lt;/li&gt;&lt;li&gt;DSP automatically rounds numbers based on the decimal places you specify. For example, a custom number field with two decimal places stores 1.50 when you enter 1.49999.&lt;/li&gt;&lt;li&gt;DSP uses the round half-up rounding algorithm. Half-way values are always rounded up. For example, 1.45 is rounded to 1.5. –1.45 is rounded to –1.5.&lt;/li&gt;&lt;li&gt;The decimal numbers displayed depend on the decimal places you selected when defining the field in the custom field wizard. The &lt;span class='formula'&gt;num_digits&lt;/span&gt; represents the number of digits considered when rounding.&lt;/li&gt;&lt;/ul&gt;&lt;/td&gt;&lt;/tr&gt;</v>
      </c>
    </row>
    <row r="402" spans="1:3" x14ac:dyDescent="0.2">
      <c r="C402" s="34" t="s">
        <v>192</v>
      </c>
    </row>
    <row r="404" spans="1:3" x14ac:dyDescent="0.2">
      <c r="A404" s="23" t="s">
        <v>138</v>
      </c>
      <c r="B404" s="23" t="str">
        <f>SUBSTITUTE(LOWER(A404), " ", "_")</f>
        <v>scramble</v>
      </c>
      <c r="C404" t="str">
        <f>"&lt;div class='v-space'&gt;&lt;/div&gt;&lt;div id='" &amp; B404 &amp;"'&gt;&lt;h2&gt;" &amp;A404&amp; "&lt;/h2&gt;&lt;table&gt;&lt;tbody&gt;"</f>
        <v>&lt;div class='v-space'&gt;&lt;/div&gt;&lt;div id='scramble'&gt;&lt;h2&gt;SCRAMBLE&lt;/h2&gt;&lt;table&gt;&lt;tbody&gt;</v>
      </c>
    </row>
    <row r="405" spans="1:3" x14ac:dyDescent="0.2">
      <c r="A405" s="26" t="s">
        <v>164</v>
      </c>
      <c r="B405" s="42" t="s">
        <v>221</v>
      </c>
      <c r="C405" t="str">
        <f>"&lt;tr&gt;&lt;td class='table-first-column'&gt;" &amp;A405 &amp; "&lt;/td&gt;&lt;td&gt;" &amp; B405 &amp; "&lt;/td&gt;&lt;/tr&gt;"</f>
        <v>&lt;tr&gt;&lt;td class='table-first-column'&gt;Description:&lt;/td&gt;&lt;td&gt;Returns the field value from a random record within the retrieved source data.&lt;/td&gt;&lt;/tr&gt;</v>
      </c>
    </row>
    <row r="406" spans="1:3" ht="46" x14ac:dyDescent="0.2">
      <c r="A406" s="26" t="s">
        <v>165</v>
      </c>
      <c r="B406" s="28" t="s">
        <v>467</v>
      </c>
      <c r="C406" t="str">
        <f>"&lt;tr&gt;&lt;td class='table-first-column'&gt;" &amp;A406 &amp; "&lt;/td&gt;&lt;td&gt;" &amp; B406 &amp; "&lt;/td&gt;&lt;/tr&gt;"</f>
        <v>&lt;tr&gt;&lt;td class='table-first-column'&gt;Use:&lt;/td&gt;&lt;td&gt;&lt;span class='formula'&gt;SCRAMBLE(srcField)&lt;/span&gt; and replace &lt;span class='formula'&gt;fieldName&lt;/span&gt; with the field you want to extract the value from a random source record within the execution.&lt;/td&gt;&lt;/tr&gt;</v>
      </c>
    </row>
    <row r="407" spans="1:3" ht="29" x14ac:dyDescent="0.2">
      <c r="A407" s="26" t="s">
        <v>166</v>
      </c>
      <c r="B407" s="28" t="s">
        <v>222</v>
      </c>
      <c r="C407" t="str">
        <f>"&lt;tr&gt;&lt;td class='table-first-column'&gt;" &amp;A407 &amp; "&lt;/td&gt;&lt;td&gt;" &amp; B407 &amp; "&lt;/td&gt;&lt;/tr&gt;"</f>
        <v>&lt;tr&gt;&lt;td class='table-first-column'&gt;Example:&lt;/td&gt;&lt;td&gt;&lt;span class='formula'&gt;SCRAMBLE(firstName)&lt;/span&gt;returns one of the source records’ firstName randomly. &lt;/td&gt;&lt;/tr&gt;</v>
      </c>
    </row>
    <row r="408" spans="1:3" ht="76" customHeight="1" x14ac:dyDescent="0.2">
      <c r="A408" s="26" t="s">
        <v>187</v>
      </c>
      <c r="B408" s="32" t="s">
        <v>223</v>
      </c>
      <c r="C408" t="str">
        <f>"&lt;tr&gt;&lt;td class='table-first-column'&gt;" &amp;A408 &amp; "&lt;/td&gt;&lt;td&gt;" &amp; B408 &amp; "&lt;/td&gt;&lt;/tr&gt;"</f>
        <v>&lt;tr&gt;&lt;td class='table-first-column'&gt;Tips:&lt;/td&gt;&lt;td&gt;&lt;ul&gt;&lt;li&gt;Both &lt;span class='formula'&gt;Scramble&lt;/span&gt; and &lt;span class='formula'&gt;Mask&lt;/span&gt; functions cannot be set in the mapping if the target connection is a production. An exception will be thrown if that happens when saving the mappings on the Fields Mapper or during the Mapping’s execution.&lt;/li&gt;&lt;li&gt;Use this function to scramble fields when populating a sandbox’s data from a production environment.&lt;/li&gt;&lt;/ul&gt;&lt;/td&gt;&lt;/tr&gt;</v>
      </c>
    </row>
    <row r="409" spans="1:3" x14ac:dyDescent="0.2">
      <c r="C409" s="34" t="s">
        <v>192</v>
      </c>
    </row>
    <row r="411" spans="1:3" x14ac:dyDescent="0.2">
      <c r="A411" s="23" t="s">
        <v>758</v>
      </c>
      <c r="B411" s="23" t="str">
        <f>SUBSTITUTE(LOWER(A411), " ", "_")</f>
        <v>starts_with</v>
      </c>
      <c r="C411" t="str">
        <f>"&lt;div class='v-space'&gt;&lt;/div&gt;&lt;div id='" &amp; B411 &amp;"'&gt;&lt;h2&gt;" &amp;A411&amp; "&lt;/h2&gt;&lt;table&gt;&lt;tbody&gt;"</f>
        <v>&lt;div class='v-space'&gt;&lt;/div&gt;&lt;div id='starts_with'&gt;&lt;h2&gt;STARTS_WITH&lt;/h2&gt;&lt;table&gt;&lt;tbody&gt;</v>
      </c>
    </row>
    <row r="412" spans="1:3" x14ac:dyDescent="0.2">
      <c r="A412" s="26" t="s">
        <v>164</v>
      </c>
      <c r="B412" s="27" t="s">
        <v>124</v>
      </c>
      <c r="C412" t="str">
        <f>"&lt;tr&gt;&lt;td class='table-first-column'&gt;" &amp;A412 &amp; "&lt;/td&gt;&lt;td&gt;" &amp; B412 &amp; "&lt;/td&gt;&lt;/tr&gt;"</f>
        <v>&lt;tr&gt;&lt;td class='table-first-column'&gt;Description:&lt;/td&gt;&lt;td&gt;Determines if text begins with specific characters and returns TRUE if it does. Returns FALSE if it doesn't.&lt;/td&gt;&lt;/tr&gt;</v>
      </c>
    </row>
    <row r="413" spans="1:3" ht="45" x14ac:dyDescent="0.2">
      <c r="A413" s="26" t="s">
        <v>165</v>
      </c>
      <c r="B413" s="28" t="s">
        <v>762</v>
      </c>
      <c r="C413" t="str">
        <f>"&lt;tr&gt;&lt;td class='table-first-column'&gt;" &amp;A413 &amp; "&lt;/td&gt;&lt;td&gt;" &amp; B413 &amp; "&lt;/td&gt;&lt;/tr&gt;"</f>
        <v>&lt;tr&gt;&lt;td class='table-first-column'&gt;Use:&lt;/td&gt;&lt;td&gt;&lt;span class='formula'&gt;STARTS_WITH(string, compare_string)&lt;/span&gt; and replace text, compare_text with the characters or fields you want to compare.&lt;/td&gt;&lt;/tr&gt;</v>
      </c>
    </row>
    <row r="414" spans="1:3" ht="75" x14ac:dyDescent="0.2">
      <c r="A414" s="26" t="s">
        <v>166</v>
      </c>
      <c r="B414" s="28" t="s">
        <v>759</v>
      </c>
      <c r="C414" t="str">
        <f>"&lt;tr&gt;&lt;td class='table-first-column'&gt;" &amp;A414 &amp; "&lt;/td&gt;&lt;td&gt;" &amp; B414 &amp; "&lt;/td&gt;&lt;/tr&gt;"</f>
        <v>&lt;tr&gt;&lt;td class='table-first-column'&gt;Example:&lt;/td&gt;&lt;td&gt;&lt;span class='formula'&gt;IF(STARTS_WITH (Product_type__c, "ICU"), "Medical", "Technical")&lt;/span&gt;&lt;div class='v-space-s'&gt;&lt;/div&gt;This example returns the text &lt;b&gt;Medical&lt;/b&gt; if the text in any Product Type custom text field begins with &lt;b&gt;ICU&lt;/b&gt;. For all other products, it displays &lt;b&gt;Technical&lt;/b&gt;.&lt;/td&gt;&lt;/tr&gt;</v>
      </c>
    </row>
    <row r="415" spans="1:3" x14ac:dyDescent="0.2">
      <c r="C415" s="34" t="s">
        <v>192</v>
      </c>
    </row>
    <row r="416" spans="1:3" x14ac:dyDescent="0.2">
      <c r="C416" s="34"/>
    </row>
    <row r="417" spans="1:3" x14ac:dyDescent="0.2">
      <c r="A417" s="23" t="s">
        <v>771</v>
      </c>
      <c r="B417" s="23" t="str">
        <f>SUBSTITUTE(LOWER(A417), " ", "_")</f>
        <v>substring</v>
      </c>
      <c r="C417" t="str">
        <f>"&lt;div class='v-space'&gt;&lt;/div&gt;&lt;div id='" &amp; B417 &amp;"'&gt;&lt;h2&gt;" &amp;A417&amp; "&lt;/h2&gt;&lt;table&gt;&lt;tbody&gt;"</f>
        <v>&lt;div class='v-space'&gt;&lt;/div&gt;&lt;div id='substring'&gt;&lt;h2&gt;SUBSTRING&lt;/h2&gt;&lt;table&gt;&lt;tbody&gt;</v>
      </c>
    </row>
    <row r="418" spans="1:3" ht="42" x14ac:dyDescent="0.2">
      <c r="A418" s="26" t="s">
        <v>164</v>
      </c>
      <c r="B418" s="27" t="s">
        <v>777</v>
      </c>
      <c r="C418" t="str">
        <f>"&lt;tr&gt;&lt;td class='table-first-column'&gt;" &amp;A418 &amp; "&lt;/td&gt;&lt;td&gt;" &amp; B418 &amp; "&lt;/td&gt;&lt;/tr&gt;"</f>
        <v>&lt;tr&gt;&lt;td class='table-first-column'&gt;Description:&lt;/td&gt;&lt;td&gt;Returns a new String that begins with the character at the specified zero-based startIndex and extends to the character at endIndex - 1. It is equal to the Apex: &lt;span class='formula'&gt;String.substring(startIndex, endIndex)&lt;/span&gt;&lt;/td&gt;&lt;/tr&gt;</v>
      </c>
    </row>
    <row r="419" spans="1:3" ht="87" customHeight="1" x14ac:dyDescent="0.2">
      <c r="A419" s="26" t="s">
        <v>165</v>
      </c>
      <c r="B419" s="28" t="s">
        <v>778</v>
      </c>
      <c r="C419" t="str">
        <f>"&lt;tr&gt;&lt;td class='table-first-column'&gt;" &amp;A419 &amp; "&lt;/td&gt;&lt;td&gt;" &amp; B419 &amp; "&lt;/td&gt;&lt;/tr&gt;"</f>
        <v>&lt;tr&gt;&lt;td class='table-first-column'&gt;Use:&lt;/td&gt;&lt;td&gt;&lt;span class='formula'&gt;SUBSTRING(string, start_index, end_index)&lt;/span&gt;&lt;/td&gt;&lt;/tr&gt;</v>
      </c>
    </row>
    <row r="420" spans="1:3" x14ac:dyDescent="0.2">
      <c r="C420" s="34" t="s">
        <v>192</v>
      </c>
    </row>
    <row r="421" spans="1:3" x14ac:dyDescent="0.2">
      <c r="C421" s="34"/>
    </row>
    <row r="422" spans="1:3" x14ac:dyDescent="0.2">
      <c r="A422" s="23" t="s">
        <v>772</v>
      </c>
      <c r="B422" s="23" t="str">
        <f>SUBSTITUTE(LOWER(A422), " ", "_")</f>
        <v>substring_after</v>
      </c>
      <c r="C422" t="str">
        <f>"&lt;div class='v-space'&gt;&lt;/div&gt;&lt;div id='" &amp; B422 &amp;"'&gt;&lt;h2&gt;" &amp;A422&amp; "&lt;/h2&gt;&lt;table&gt;&lt;tbody&gt;"</f>
        <v>&lt;div class='v-space'&gt;&lt;/div&gt;&lt;div id='substring_after'&gt;&lt;h2&gt;SUBSTRING_AFTER&lt;/h2&gt;&lt;table&gt;&lt;tbody&gt;</v>
      </c>
    </row>
    <row r="423" spans="1:3" ht="28" x14ac:dyDescent="0.2">
      <c r="A423" s="26" t="s">
        <v>164</v>
      </c>
      <c r="B423" s="27" t="s">
        <v>779</v>
      </c>
      <c r="C423" t="str">
        <f>"&lt;tr&gt;&lt;td class='table-first-column'&gt;" &amp;A423 &amp; "&lt;/td&gt;&lt;td&gt;" &amp; B423 &amp; "&lt;/td&gt;&lt;/tr&gt;"</f>
        <v>&lt;tr&gt;&lt;td class='table-first-column'&gt;Description:&lt;/td&gt;&lt;td&gt;Returns the substring that occurs after the first occurrence of the specified separator. It is equal to the Apex: &lt;span class='formula'&gt;String.substringAfter(separator)&lt;/span&gt;&lt;/td&gt;&lt;/tr&gt;</v>
      </c>
    </row>
    <row r="424" spans="1:3" ht="87" customHeight="1" x14ac:dyDescent="0.2">
      <c r="A424" s="26" t="s">
        <v>165</v>
      </c>
      <c r="B424" s="28" t="s">
        <v>780</v>
      </c>
      <c r="C424" t="str">
        <f>"&lt;tr&gt;&lt;td class='table-first-column'&gt;" &amp;A424 &amp; "&lt;/td&gt;&lt;td&gt;" &amp; B424 &amp; "&lt;/td&gt;&lt;/tr&gt;"</f>
        <v>&lt;tr&gt;&lt;td class='table-first-column'&gt;Use:&lt;/td&gt;&lt;td&gt;&lt;span class='formula'&gt;SUBSTRING_AFTER(string, seprator)&lt;/span&gt;&lt;/td&gt;&lt;/tr&gt;</v>
      </c>
    </row>
    <row r="425" spans="1:3" x14ac:dyDescent="0.2">
      <c r="C425" s="34" t="s">
        <v>192</v>
      </c>
    </row>
    <row r="426" spans="1:3" x14ac:dyDescent="0.2">
      <c r="C426" s="34"/>
    </row>
    <row r="427" spans="1:3" x14ac:dyDescent="0.2">
      <c r="A427" s="23" t="s">
        <v>773</v>
      </c>
      <c r="B427" s="23" t="str">
        <f>SUBSTITUTE(LOWER(A427), " ", "_")</f>
        <v>substring_after_last</v>
      </c>
      <c r="C427" t="str">
        <f>"&lt;div class='v-space'&gt;&lt;/div&gt;&lt;div id='" &amp; B427 &amp;"'&gt;&lt;h2&gt;" &amp;A427&amp; "&lt;/h2&gt;&lt;table&gt;&lt;tbody&gt;"</f>
        <v>&lt;div class='v-space'&gt;&lt;/div&gt;&lt;div id='substring_after_last'&gt;&lt;h2&gt;SUBSTRING_AFTER_LAST&lt;/h2&gt;&lt;table&gt;&lt;tbody&gt;</v>
      </c>
    </row>
    <row r="428" spans="1:3" ht="28" x14ac:dyDescent="0.2">
      <c r="A428" s="26" t="s">
        <v>164</v>
      </c>
      <c r="B428" s="27" t="s">
        <v>781</v>
      </c>
      <c r="C428" t="str">
        <f>"&lt;tr&gt;&lt;td class='table-first-column'&gt;" &amp;A428 &amp; "&lt;/td&gt;&lt;td&gt;" &amp; B428 &amp; "&lt;/td&gt;&lt;/tr&gt;"</f>
        <v>&lt;tr&gt;&lt;td class='table-first-column'&gt;Description:&lt;/td&gt;&lt;td&gt;Returns the substring that occurs after the last occurrence of the specified separator. It is equal to the Apex: &lt;span class='formula'&gt;String.substringAfterLast(separator)&lt;/span&gt;&lt;/td&gt;&lt;/tr&gt;</v>
      </c>
    </row>
    <row r="429" spans="1:3" ht="87" customHeight="1" x14ac:dyDescent="0.2">
      <c r="A429" s="26" t="s">
        <v>165</v>
      </c>
      <c r="B429" s="28" t="s">
        <v>782</v>
      </c>
      <c r="C429" t="str">
        <f>"&lt;tr&gt;&lt;td class='table-first-column'&gt;" &amp;A429 &amp; "&lt;/td&gt;&lt;td&gt;" &amp; B429 &amp; "&lt;/td&gt;&lt;/tr&gt;"</f>
        <v>&lt;tr&gt;&lt;td class='table-first-column'&gt;Use:&lt;/td&gt;&lt;td&gt;&lt;span class='formula'&gt;SUBSTRING_AFTER_LAST(string, seprator)&lt;/span&gt;&lt;/td&gt;&lt;/tr&gt;</v>
      </c>
    </row>
    <row r="430" spans="1:3" x14ac:dyDescent="0.2">
      <c r="C430" s="34" t="s">
        <v>192</v>
      </c>
    </row>
    <row r="431" spans="1:3" x14ac:dyDescent="0.2">
      <c r="C431" s="34"/>
    </row>
    <row r="432" spans="1:3" x14ac:dyDescent="0.2">
      <c r="A432" s="23" t="s">
        <v>774</v>
      </c>
      <c r="B432" s="23" t="str">
        <f>SUBSTITUTE(LOWER(A432), " ", "_")</f>
        <v>substring_before</v>
      </c>
      <c r="C432" t="str">
        <f>"&lt;div class='v-space'&gt;&lt;/div&gt;&lt;div id='" &amp; B432 &amp;"'&gt;&lt;h2&gt;" &amp;A432&amp; "&lt;/h2&gt;&lt;table&gt;&lt;tbody&gt;"</f>
        <v>&lt;div class='v-space'&gt;&lt;/div&gt;&lt;div id='substring_before'&gt;&lt;h2&gt;SUBSTRING_BEFORE&lt;/h2&gt;&lt;table&gt;&lt;tbody&gt;</v>
      </c>
    </row>
    <row r="433" spans="1:3" ht="28" x14ac:dyDescent="0.2">
      <c r="A433" s="26" t="s">
        <v>164</v>
      </c>
      <c r="B433" s="27" t="s">
        <v>786</v>
      </c>
      <c r="C433" t="str">
        <f>"&lt;tr&gt;&lt;td class='table-first-column'&gt;" &amp;A433 &amp; "&lt;/td&gt;&lt;td&gt;" &amp; B433 &amp; "&lt;/td&gt;&lt;/tr&gt;"</f>
        <v>&lt;tr&gt;&lt;td class='table-first-column'&gt;Description:&lt;/td&gt;&lt;td&gt;Returns the substring that occurs before the first occurrence of the specified separator. It is equal to the Apex: &lt;span class='formula'&gt;String.substringBefore(separator)&lt;/span&gt;&lt;/td&gt;&lt;/tr&gt;</v>
      </c>
    </row>
    <row r="434" spans="1:3" ht="87" customHeight="1" x14ac:dyDescent="0.2">
      <c r="A434" s="26" t="s">
        <v>165</v>
      </c>
      <c r="B434" s="28" t="s">
        <v>783</v>
      </c>
      <c r="C434" t="str">
        <f>"&lt;tr&gt;&lt;td class='table-first-column'&gt;" &amp;A434 &amp; "&lt;/td&gt;&lt;td&gt;" &amp; B434 &amp; "&lt;/td&gt;&lt;/tr&gt;"</f>
        <v>&lt;tr&gt;&lt;td class='table-first-column'&gt;Use:&lt;/td&gt;&lt;td&gt;&lt;span class='formula'&gt;SUBSTRING_BEFORE(string, seprator)&lt;/span&gt;&lt;/td&gt;&lt;/tr&gt;</v>
      </c>
    </row>
    <row r="435" spans="1:3" x14ac:dyDescent="0.2">
      <c r="C435" s="34" t="s">
        <v>192</v>
      </c>
    </row>
    <row r="436" spans="1:3" x14ac:dyDescent="0.2">
      <c r="C436" s="34"/>
    </row>
    <row r="437" spans="1:3" x14ac:dyDescent="0.2">
      <c r="A437" s="23" t="s">
        <v>775</v>
      </c>
      <c r="B437" s="23" t="str">
        <f>SUBSTITUTE(LOWER(A437), " ", "_")</f>
        <v>substring_before_last</v>
      </c>
      <c r="C437" t="str">
        <f>"&lt;div class='v-space'&gt;&lt;/div&gt;&lt;div id='" &amp; B437 &amp;"'&gt;&lt;h2&gt;" &amp;A437&amp; "&lt;/h2&gt;&lt;table&gt;&lt;tbody&gt;"</f>
        <v>&lt;div class='v-space'&gt;&lt;/div&gt;&lt;div id='substring_before_last'&gt;&lt;h2&gt;SUBSTRING_BEFORE_LAST&lt;/h2&gt;&lt;table&gt;&lt;tbody&gt;</v>
      </c>
    </row>
    <row r="438" spans="1:3" ht="28" x14ac:dyDescent="0.2">
      <c r="A438" s="26" t="s">
        <v>164</v>
      </c>
      <c r="B438" s="27" t="s">
        <v>785</v>
      </c>
      <c r="C438" t="str">
        <f>"&lt;tr&gt;&lt;td class='table-first-column'&gt;" &amp;A438 &amp; "&lt;/td&gt;&lt;td&gt;" &amp; B438 &amp; "&lt;/td&gt;&lt;/tr&gt;"</f>
        <v>&lt;tr&gt;&lt;td class='table-first-column'&gt;Description:&lt;/td&gt;&lt;td&gt;Returns the substring that occurs before the last occurrence of the specified separator. It is equal to the Apex: &lt;span class='formula'&gt;String.substringBeforeLast(separator)&lt;/span&gt;&lt;/td&gt;&lt;/tr&gt;</v>
      </c>
    </row>
    <row r="439" spans="1:3" ht="87" customHeight="1" x14ac:dyDescent="0.2">
      <c r="A439" s="26" t="s">
        <v>165</v>
      </c>
      <c r="B439" s="28" t="s">
        <v>784</v>
      </c>
      <c r="C439" t="str">
        <f>"&lt;tr&gt;&lt;td class='table-first-column'&gt;" &amp;A439 &amp; "&lt;/td&gt;&lt;td&gt;" &amp; B439 &amp; "&lt;/td&gt;&lt;/tr&gt;"</f>
        <v>&lt;tr&gt;&lt;td class='table-first-column'&gt;Use:&lt;/td&gt;&lt;td&gt;&lt;span class='formula'&gt;SUBSTRING_BEFORE_LAST(string, seprator)&lt;/span&gt;&lt;/td&gt;&lt;/tr&gt;</v>
      </c>
    </row>
    <row r="440" spans="1:3" x14ac:dyDescent="0.2">
      <c r="C440" s="34" t="s">
        <v>192</v>
      </c>
    </row>
    <row r="441" spans="1:3" x14ac:dyDescent="0.2">
      <c r="C441" s="34"/>
    </row>
    <row r="442" spans="1:3" x14ac:dyDescent="0.2">
      <c r="C442" s="34"/>
    </row>
    <row r="443" spans="1:3" x14ac:dyDescent="0.2">
      <c r="A443" s="23" t="s">
        <v>776</v>
      </c>
      <c r="B443" s="23" t="str">
        <f>SUBSTITUTE(LOWER(A443), " ", "_")</f>
        <v>substring_between</v>
      </c>
      <c r="C443" t="str">
        <f>"&lt;div class='v-space'&gt;&lt;/div&gt;&lt;div id='" &amp; B443 &amp;"'&gt;&lt;h2&gt;" &amp;A443&amp; "&lt;/h2&gt;&lt;table&gt;&lt;tbody&gt;"</f>
        <v>&lt;div class='v-space'&gt;&lt;/div&gt;&lt;div id='substring_between'&gt;&lt;h2&gt;SUBSTRING_BETWEEN&lt;/h2&gt;&lt;table&gt;&lt;tbody&gt;</v>
      </c>
    </row>
    <row r="444" spans="1:3" ht="28" x14ac:dyDescent="0.2">
      <c r="A444" s="26" t="s">
        <v>164</v>
      </c>
      <c r="B444" s="27" t="s">
        <v>787</v>
      </c>
      <c r="C444" t="str">
        <f>"&lt;tr&gt;&lt;td class='table-first-column'&gt;" &amp;A444 &amp; "&lt;/td&gt;&lt;td&gt;" &amp; B444 &amp; "&lt;/td&gt;&lt;/tr&gt;"</f>
        <v>&lt;tr&gt;&lt;td class='table-first-column'&gt;Description:&lt;/td&gt;&lt;td&gt;Returns the substring that occurs between the two specified Strings. It is equal to the Apex: &lt;span class='formula'&gt;String.substringBetween(open, close)&lt;/span&gt;&lt;/td&gt;&lt;/tr&gt;</v>
      </c>
    </row>
    <row r="445" spans="1:3" ht="87" customHeight="1" x14ac:dyDescent="0.2">
      <c r="A445" s="26" t="s">
        <v>165</v>
      </c>
      <c r="B445" s="28" t="s">
        <v>788</v>
      </c>
      <c r="C445" t="str">
        <f>"&lt;tr&gt;&lt;td class='table-first-column'&gt;" &amp;A445 &amp; "&lt;/td&gt;&lt;td&gt;" &amp; B445 &amp; "&lt;/td&gt;&lt;/tr&gt;"</f>
        <v>&lt;tr&gt;&lt;td class='table-first-column'&gt;Use:&lt;/td&gt;&lt;td&gt;&lt;span class='formula'&gt;SUBSTRING_BETWEEN(string, open, close)&lt;/span&gt;&lt;/td&gt;&lt;/tr&gt;</v>
      </c>
    </row>
    <row r="446" spans="1:3" x14ac:dyDescent="0.2">
      <c r="C446" s="34" t="s">
        <v>192</v>
      </c>
    </row>
    <row r="447" spans="1:3" x14ac:dyDescent="0.2">
      <c r="C447" s="34"/>
    </row>
    <row r="449" spans="1:3" x14ac:dyDescent="0.2">
      <c r="A449" s="23" t="s">
        <v>698</v>
      </c>
      <c r="B449" s="23" t="str">
        <f>SUBSTITUTE(LOWER(A449), " ", "_")</f>
        <v>to_blob</v>
      </c>
      <c r="C449" t="str">
        <f>"&lt;div class='v-space'&gt;&lt;/div&gt;&lt;div id='" &amp; B449 &amp;"'&gt;&lt;h2&gt;" &amp;A449&amp; "&lt;/h2&gt;&lt;table&gt;&lt;tbody&gt;"</f>
        <v>&lt;div class='v-space'&gt;&lt;/div&gt;&lt;div id='to_blob'&gt;&lt;h2&gt;TO_BLOB&lt;/h2&gt;&lt;table&gt;&lt;tbody&gt;</v>
      </c>
    </row>
    <row r="450" spans="1:3" ht="28" x14ac:dyDescent="0.2">
      <c r="A450" s="26" t="s">
        <v>164</v>
      </c>
      <c r="B450" s="27" t="s">
        <v>661</v>
      </c>
      <c r="C450" t="str">
        <f>"&lt;tr&gt;&lt;td class='table-first-column'&gt;" &amp;A450 &amp; "&lt;/td&gt;&lt;td&gt;" &amp; B450 &amp; "&lt;/td&gt;&lt;/tr&gt;"</f>
        <v>&lt;tr&gt;&lt;td class='table-first-column'&gt;Description:&lt;/td&gt;&lt;td&gt;Convert a String value to the Apex Blob type. It is equal to the Apex: &lt;span class='formula'&gt;Blob.valueOf()&lt;/span&gt;&lt;/td&gt;&lt;/tr&gt;</v>
      </c>
    </row>
    <row r="451" spans="1:3" ht="87" customHeight="1" x14ac:dyDescent="0.2">
      <c r="A451" s="26" t="s">
        <v>165</v>
      </c>
      <c r="B451" s="28" t="s">
        <v>707</v>
      </c>
      <c r="C451" t="str">
        <f>"&lt;tr&gt;&lt;td class='table-first-column'&gt;" &amp;A451 &amp; "&lt;/td&gt;&lt;td&gt;" &amp; B451 &amp; "&lt;/td&gt;&lt;/tr&gt;"</f>
        <v>&lt;tr&gt;&lt;td class='table-first-column'&gt;Use:&lt;/td&gt;&lt;td&gt;&lt;span class='formula'&gt;TO_BLOB(string)&lt;/span&gt;&lt;/td&gt;&lt;/tr&gt;</v>
      </c>
    </row>
    <row r="452" spans="1:3" x14ac:dyDescent="0.2">
      <c r="C452" s="34" t="s">
        <v>192</v>
      </c>
    </row>
    <row r="453" spans="1:3" x14ac:dyDescent="0.2">
      <c r="C453" s="34"/>
    </row>
    <row r="454" spans="1:3" x14ac:dyDescent="0.2">
      <c r="C454" s="34"/>
    </row>
    <row r="455" spans="1:3" x14ac:dyDescent="0.2">
      <c r="A455" s="23" t="s">
        <v>699</v>
      </c>
      <c r="B455" s="23" t="str">
        <f>SUBSTITUTE(LOWER(A455), " ", "_")</f>
        <v>to_boolean</v>
      </c>
      <c r="C455" t="str">
        <f>"&lt;div class='v-space'&gt;&lt;/div&gt;&lt;div id='" &amp; B455 &amp;"'&gt;&lt;h2&gt;" &amp;A455&amp; "&lt;/h2&gt;&lt;table&gt;&lt;tbody&gt;"</f>
        <v>&lt;div class='v-space'&gt;&lt;/div&gt;&lt;div id='to_boolean'&gt;&lt;h2&gt;TO_BOOLEAN&lt;/h2&gt;&lt;table&gt;&lt;tbody&gt;</v>
      </c>
    </row>
    <row r="456" spans="1:3" x14ac:dyDescent="0.2">
      <c r="A456" s="26" t="s">
        <v>164</v>
      </c>
      <c r="B456" s="27" t="s">
        <v>701</v>
      </c>
      <c r="C456" t="str">
        <f>"&lt;tr&gt;&lt;td class='table-first-column'&gt;" &amp;A456 &amp; "&lt;/td&gt;&lt;td&gt;" &amp; B456 &amp; "&lt;/td&gt;&lt;/tr&gt;"</f>
        <v>&lt;tr&gt;&lt;td class='table-first-column'&gt;Description:&lt;/td&gt;&lt;td&gt;Converts a string value into boolean anywhere formulas are used. &lt;/td&gt;&lt;/tr&gt;</v>
      </c>
    </row>
    <row r="457" spans="1:3" ht="45" x14ac:dyDescent="0.2">
      <c r="A457" s="26" t="s">
        <v>165</v>
      </c>
      <c r="B457" s="28" t="s">
        <v>702</v>
      </c>
      <c r="C457" t="str">
        <f>"&lt;tr&gt;&lt;td class='table-first-column'&gt;" &amp;A457 &amp; "&lt;/td&gt;&lt;td&gt;" &amp; B457 &amp; "&lt;/td&gt;&lt;/tr&gt;"</f>
        <v>&lt;tr&gt;&lt;td class='table-first-column'&gt;Use:&lt;/td&gt;&lt;td&gt;&lt;span class='formula'&gt;TO_BOOLEAN(string)&lt;/span&gt; and replace &lt;span class='formula'&gt;string&lt;/span&gt; with the field or expression you want to convert to boolean format.&lt;/td&gt;&lt;/tr&gt;</v>
      </c>
    </row>
    <row r="458" spans="1:3" ht="45" x14ac:dyDescent="0.2">
      <c r="A458" s="26" t="s">
        <v>166</v>
      </c>
      <c r="B458" s="28" t="s">
        <v>703</v>
      </c>
      <c r="C458" t="str">
        <f>"&lt;tr&gt;&lt;td class='table-first-column'&gt;" &amp;A458 &amp; "&lt;/td&gt;&lt;td&gt;" &amp; B458 &amp; "&lt;/td&gt;&lt;/tr&gt;"</f>
        <v>&lt;tr&gt;&lt;td class='table-first-column'&gt;Example:&lt;/td&gt;&lt;td&gt;&lt;b&gt;Expected Boolean&lt;/b&gt;&lt;div class='v-space-s'&gt;&lt;/div&gt;&lt;span class='formula'&gt;TO_BOOLEAN("true")&lt;/span&gt; returns the expected a boolean value TRUE where the input type is a string.&lt;/td&gt;&lt;/tr&gt;</v>
      </c>
    </row>
    <row r="459" spans="1:3" ht="34" customHeight="1" x14ac:dyDescent="0.2">
      <c r="A459" s="26" t="s">
        <v>187</v>
      </c>
      <c r="B459" s="32" t="s">
        <v>789</v>
      </c>
      <c r="C459" t="str">
        <f>"&lt;tr&gt;&lt;td class='table-first-column'&gt;" &amp;A459 &amp; "&lt;/td&gt;&lt;td&gt;" &amp; B459 &amp; "&lt;/td&gt;&lt;/tr&gt;"</f>
        <v>&lt;tr&gt;&lt;td class='table-first-column'&gt;Tips:&lt;/td&gt;&lt;td&gt;&lt;ul&gt;&lt;li&gt;If the input value is NULL, the function will return a NULL value instead of FALSE&lt;/li&gt;&lt;/ul&gt;&lt;/td&gt;&lt;/tr&gt;</v>
      </c>
    </row>
    <row r="460" spans="1:3" x14ac:dyDescent="0.2">
      <c r="C460" s="34" t="s">
        <v>192</v>
      </c>
    </row>
    <row r="461" spans="1:3" x14ac:dyDescent="0.2">
      <c r="C461" s="34"/>
    </row>
    <row r="462" spans="1:3" x14ac:dyDescent="0.2">
      <c r="C462" s="34"/>
    </row>
    <row r="463" spans="1:3" x14ac:dyDescent="0.2">
      <c r="A463" s="23" t="s">
        <v>704</v>
      </c>
      <c r="B463" s="23" t="str">
        <f>SUBSTITUTE(LOWER(A463), " ", "_")</f>
        <v>to_date</v>
      </c>
      <c r="C463" t="str">
        <f>"&lt;div class='v-space'&gt;&lt;/div&gt;&lt;div id='" &amp; B463 &amp;"'&gt;&lt;h2&gt;" &amp;A463&amp; "&lt;/h2&gt;&lt;table&gt;&lt;tbody&gt;"</f>
        <v>&lt;div class='v-space'&gt;&lt;/div&gt;&lt;div id='to_date'&gt;&lt;h2&gt;TO_DATE&lt;/h2&gt;&lt;table&gt;&lt;tbody&gt;</v>
      </c>
    </row>
    <row r="464" spans="1:3" ht="17" x14ac:dyDescent="0.2">
      <c r="A464" s="35" t="s">
        <v>164</v>
      </c>
      <c r="B464" s="27" t="s">
        <v>109</v>
      </c>
      <c r="C464" t="str">
        <f>"&lt;tr&gt;&lt;td class='table-first-column'&gt;" &amp;A464 &amp; "&lt;/td&gt;&lt;td&gt;" &amp; B464 &amp; "&lt;/td&gt;&lt;/tr&gt;"</f>
        <v>&lt;tr&gt;&lt;td class='table-first-column'&gt;Description:&lt;/td&gt;&lt;td&gt;Returns a date value for a date/time or text expression.&lt;/td&gt;&lt;/tr&gt;</v>
      </c>
    </row>
    <row r="465" spans="1:3" ht="45" x14ac:dyDescent="0.2">
      <c r="A465" s="36" t="s">
        <v>165</v>
      </c>
      <c r="B465" s="28" t="s">
        <v>706</v>
      </c>
      <c r="C465" t="str">
        <f>"&lt;tr&gt;&lt;td class='table-first-column'&gt;" &amp;A465 &amp; "&lt;/td&gt;&lt;td&gt;" &amp; B465 &amp; "&lt;/td&gt;&lt;/tr&gt;"</f>
        <v>&lt;tr&gt;&lt;td class='table-first-column'&gt;Use:&lt;/td&gt;&lt;td&gt;&lt;span class='formula'&gt;TO_DATE(string/datetime)&lt;/span&gt; and replace expression with a date/time or string value, merge field, or expression.&lt;/td&gt;&lt;/tr&gt;</v>
      </c>
    </row>
    <row r="466" spans="1:3" ht="102" customHeight="1" x14ac:dyDescent="0.2">
      <c r="A466" s="36" t="s">
        <v>166</v>
      </c>
      <c r="B466" s="28" t="s">
        <v>705</v>
      </c>
      <c r="C466" t="str">
        <f>"&lt;tr&gt;&lt;td class='table-first-column'&gt;" &amp;A466 &amp; "&lt;/td&gt;&lt;td&gt;" &amp; B466 &amp; "&lt;/td&gt;&lt;/tr&gt;"</f>
        <v>&lt;tr&gt;&lt;td class='table-first-column'&gt;Example:&lt;/td&gt;&lt;td&gt;&lt;b&gt;Closed Date&lt;/b&gt;&lt;div class='v-space-s'&gt;&lt;/div&gt;&lt;span class='formula'&gt;TO_DATE(ClosedDate)&lt;/span&gt; displays a date field based on the value of the Date/Time Closed field.&lt;div class='v-space'&gt;&lt;/div&gt;&lt;b&gt;Date Value&lt;/b&gt;&lt;div class='v-space-s'&gt;&lt;/div&gt;&lt;span class='formula'&gt;TO_DATE("2005-11-15")&lt;/span&gt; returns November 15, 2005 as a date value.&lt;/td&gt;&lt;/tr&gt;</v>
      </c>
    </row>
    <row r="467" spans="1:3" ht="67" customHeight="1" x14ac:dyDescent="0.2">
      <c r="A467" s="38" t="s">
        <v>187</v>
      </c>
      <c r="B467" s="37" t="s">
        <v>196</v>
      </c>
      <c r="C467" t="str">
        <f>"&lt;tr&gt;&lt;td class='table-first-column'&gt;" &amp;A467 &amp; "&lt;/td&gt;&lt;td&gt;" &amp; B467 &amp; "&lt;/td&gt;&lt;/tr&gt;"</f>
        <v>&lt;tr&gt;&lt;td class='table-first-column'&gt;Tips:&lt;/td&gt;&lt;td&gt;&lt;ul&gt;&lt;li&gt;If the field referenced in the function isn't a valid text or date/time field, the formula field throws an exception.&lt;/li&gt;&lt;li&gt;When entering a date, surround the date with quotes and use the following format: YYYY-MM-DD, that is, a four-digit year, two-digit month, and two-digit day.&lt;/li&gt;&lt;li&gt;If the expression doesn't match valid date ranges, such as the MM isn't between 01 and 12, an exception will be thrown.&lt;/li&gt;&lt;li&gt;Dates and times are always calculated using the user’s time zone.&lt;/li&gt;&lt;/td&gt;&lt;/tr&gt;</v>
      </c>
    </row>
    <row r="468" spans="1:3" x14ac:dyDescent="0.2">
      <c r="C468" s="34" t="s">
        <v>192</v>
      </c>
    </row>
    <row r="469" spans="1:3" x14ac:dyDescent="0.2">
      <c r="C469" s="34"/>
    </row>
    <row r="470" spans="1:3" x14ac:dyDescent="0.2">
      <c r="A470" s="23" t="s">
        <v>708</v>
      </c>
      <c r="B470" s="23" t="str">
        <f>SUBSTITUTE(LOWER(A470), " ", "_")</f>
        <v>to_datetime</v>
      </c>
      <c r="C470" t="str">
        <f>"&lt;div class='v-space'&gt;&lt;/div&gt;&lt;div id='" &amp; B470 &amp;"'&gt;&lt;h2&gt;" &amp;A470&amp; "&lt;/h2&gt;&lt;table&gt;&lt;tbody&gt;"</f>
        <v>&lt;div class='v-space'&gt;&lt;/div&gt;&lt;div id='to_datetime'&gt;&lt;h2&gt;TO_DATETIME&lt;/h2&gt;&lt;table&gt;&lt;tbody&gt;</v>
      </c>
    </row>
    <row r="471" spans="1:3" ht="17" x14ac:dyDescent="0.2">
      <c r="A471" s="35" t="s">
        <v>164</v>
      </c>
      <c r="B471" s="27" t="s">
        <v>709</v>
      </c>
      <c r="C471" t="str">
        <f>"&lt;tr&gt;&lt;td class='table-first-column'&gt;" &amp;A471 &amp; "&lt;/td&gt;&lt;td&gt;" &amp; B471 &amp; "&lt;/td&gt;&lt;/tr&gt;"</f>
        <v>&lt;tr&gt;&lt;td class='table-first-column'&gt;Description:&lt;/td&gt;&lt;td&gt;Returns a datetime value for a text expression.&lt;/td&gt;&lt;/tr&gt;</v>
      </c>
    </row>
    <row r="472" spans="1:3" ht="30" x14ac:dyDescent="0.2">
      <c r="A472" s="36" t="s">
        <v>165</v>
      </c>
      <c r="B472" s="28" t="s">
        <v>710</v>
      </c>
      <c r="C472" t="str">
        <f>"&lt;tr&gt;&lt;td class='table-first-column'&gt;" &amp;A472 &amp; "&lt;/td&gt;&lt;td&gt;" &amp; B472 &amp; "&lt;/td&gt;&lt;/tr&gt;"</f>
        <v>&lt;tr&gt;&lt;td class='table-first-column'&gt;Use:&lt;/td&gt;&lt;td&gt;&lt;span class='formula'&gt;TO_DATETIME(string)&lt;/span&gt; and replace expression with a string value, merge field, or expression.&lt;/td&gt;&lt;/tr&gt;</v>
      </c>
    </row>
    <row r="473" spans="1:3" ht="102" customHeight="1" x14ac:dyDescent="0.2">
      <c r="A473" s="36" t="s">
        <v>166</v>
      </c>
      <c r="B473" s="28" t="s">
        <v>711</v>
      </c>
      <c r="C473" t="str">
        <f>"&lt;tr&gt;&lt;td class='table-first-column'&gt;" &amp;A473 &amp; "&lt;/td&gt;&lt;td&gt;" &amp; B473 &amp; "&lt;/td&gt;&lt;/tr&gt;"</f>
        <v>&lt;tr&gt;&lt;td class='table-first-column'&gt;Example:&lt;/td&gt;&lt;td&gt;&lt;div class='v-space-s'&gt;&lt;/div&gt;&lt;span class='formula'&gt;TO_DATETIME("yyyy-MM-ddTHH:mm:ss.SSSZ")&lt;/span&gt; converts a string value in the format to a Datetime type.An input value example: "2002-10-09T19:00:00Z"&lt;/td&gt;&lt;/tr&gt;</v>
      </c>
    </row>
    <row r="474" spans="1:3" x14ac:dyDescent="0.2">
      <c r="C474" s="34" t="s">
        <v>192</v>
      </c>
    </row>
    <row r="476" spans="1:3" x14ac:dyDescent="0.2">
      <c r="A476" s="23" t="s">
        <v>720</v>
      </c>
      <c r="B476" s="23" t="str">
        <f>SUBSTITUTE(LOWER(A476), " ", "_")</f>
        <v>is_number</v>
      </c>
      <c r="C476" t="str">
        <f>"&lt;div class='v-space'&gt;&lt;/div&gt;&lt;div id='" &amp; B476 &amp;"'&gt;&lt;h2&gt;" &amp;A476&amp; "&lt;/h2&gt;&lt;table&gt;&lt;tbody&gt;"</f>
        <v>&lt;div class='v-space'&gt;&lt;/div&gt;&lt;div id='is_number'&gt;&lt;h2&gt;IS_NUMBER&lt;/h2&gt;&lt;table&gt;&lt;tbody&gt;</v>
      </c>
    </row>
    <row r="477" spans="1:3" x14ac:dyDescent="0.2">
      <c r="A477" s="26" t="s">
        <v>164</v>
      </c>
      <c r="B477" s="27" t="s">
        <v>719</v>
      </c>
      <c r="C477" t="str">
        <f>"&lt;tr&gt;&lt;td class='table-first-column'&gt;" &amp;A477 &amp; "&lt;/td&gt;&lt;td&gt;" &amp; B477 &amp; "&lt;/td&gt;&lt;/tr&gt;"</f>
        <v>&lt;tr&gt;&lt;td class='table-first-column'&gt;Description:&lt;/td&gt;&lt;td&gt;Converts a text string to a decimal number.&lt;/td&gt;&lt;/tr&gt;</v>
      </c>
    </row>
    <row r="478" spans="1:3" ht="71" customHeight="1" x14ac:dyDescent="0.2">
      <c r="A478" s="26" t="s">
        <v>165</v>
      </c>
      <c r="B478" s="28" t="s">
        <v>721</v>
      </c>
      <c r="C478" t="str">
        <f>"&lt;tr&gt;&lt;td class='table-first-column'&gt;" &amp;A478 &amp; "&lt;/td&gt;&lt;td&gt;" &amp; B478 &amp; "&lt;/td&gt;&lt;/tr&gt;"</f>
        <v>&lt;tr&gt;&lt;td class='table-first-column'&gt;Use:&lt;/td&gt;&lt;td&gt;&lt;span class='formula'&gt;IS_NUMBER(string)&lt;/span&gt; and replace &lt;span class='formula'&gt;string&lt;/span&gt; with the field or expression you want converted into a decimal.&lt;/td&gt;&lt;/tr&gt;</v>
      </c>
    </row>
    <row r="479" spans="1:3" ht="90" customHeight="1" x14ac:dyDescent="0.2">
      <c r="A479" s="26" t="s">
        <v>166</v>
      </c>
      <c r="B479" s="27" t="s">
        <v>722</v>
      </c>
      <c r="C479" t="str">
        <f>"&lt;tr&gt;&lt;td class='table-first-column'&gt;" &amp;A479 &amp; "&lt;/td&gt;&lt;td&gt;" &amp; B479 &amp; "&lt;/td&gt;&lt;/tr&gt;"</f>
        <v>&lt;tr&gt;&lt;td class='table-first-column'&gt;Example:&lt;/td&gt;&lt;td&gt;&lt;div class='v-space-s'&gt;&lt;/div&gt;&lt;span class='formula'&gt;IS_NUMBER("25.33")&lt;/span&gt; converts the string value to the decimal type.&lt;/td&gt;&lt;/tr&gt;</v>
      </c>
    </row>
    <row r="480" spans="1:3" ht="115" customHeight="1" x14ac:dyDescent="0.2">
      <c r="A480" s="26" t="s">
        <v>187</v>
      </c>
      <c r="B480" s="27" t="s">
        <v>723</v>
      </c>
      <c r="C480" t="str">
        <f>"&lt;tr&gt;&lt;td class='table-first-column'&gt;" &amp;A480 &amp; "&lt;/td&gt;&lt;td&gt;" &amp; B480 &amp; "&lt;/td&gt;&lt;/tr&gt;"</f>
        <v>&lt;tr&gt;&lt;td class='table-first-column'&gt;Tips:&lt;/td&gt;&lt;td&gt;Make sure the text in a IS_NUMBER function doesn’t include special characters other than a decimal point (period) or minus sign (dash). If the text in a VALUE function is a non-numerical/invalid format, the formula isn’t calculated and resolves to a blank value. For example, the formula &lt;span class='formula'&gt;1 + IS_NUMBER(Text_field__c)&lt;/span&gt; produces these results:&lt;div class='v-space-s'&gt;&lt;/div&gt;&lt;ul&gt;&lt;li&gt;If Text field is 123, the result is 124.&lt;/li&gt;&lt;li&gt;If Text field is blank, the result is blank.&lt;/li&gt;&lt;li&gt;If Text field is $123, the result is blank.&lt;/li&gt;&lt;li&gt;If Text field is EUR123, the result is blank.&lt;/li&gt;&lt;/ul&gt;&lt;/td&gt;&lt;/tr&gt;</v>
      </c>
    </row>
    <row r="481" spans="1:3" x14ac:dyDescent="0.2">
      <c r="C481" s="34" t="s">
        <v>192</v>
      </c>
    </row>
    <row r="482" spans="1:3" x14ac:dyDescent="0.2">
      <c r="C482" s="34"/>
    </row>
    <row r="483" spans="1:3" x14ac:dyDescent="0.2">
      <c r="C483" s="34"/>
    </row>
    <row r="484" spans="1:3" x14ac:dyDescent="0.2">
      <c r="A484" s="23" t="s">
        <v>794</v>
      </c>
      <c r="B484" s="23" t="str">
        <f>SUBSTITUTE(LOWER(A484), " ", "_")</f>
        <v>to_decimal</v>
      </c>
      <c r="C484" t="str">
        <f>"&lt;div class='v-space'&gt;&lt;/div&gt;&lt;div id='" &amp; B484 &amp;"'&gt;&lt;h2&gt;" &amp;A484&amp; "&lt;/h2&gt;&lt;table&gt;&lt;tbody&gt;"</f>
        <v>&lt;div class='v-space'&gt;&lt;/div&gt;&lt;div id='to_decimal'&gt;&lt;h2&gt;TO_DECIMAL&lt;/h2&gt;&lt;table&gt;&lt;tbody&gt;</v>
      </c>
    </row>
    <row r="485" spans="1:3" x14ac:dyDescent="0.2">
      <c r="A485" s="26" t="s">
        <v>164</v>
      </c>
      <c r="B485" s="27" t="s">
        <v>719</v>
      </c>
      <c r="C485" t="str">
        <f>"&lt;tr&gt;&lt;td class='table-first-column'&gt;" &amp;A485 &amp; "&lt;/td&gt;&lt;td&gt;" &amp; B485 &amp; "&lt;/td&gt;&lt;/tr&gt;"</f>
        <v>&lt;tr&gt;&lt;td class='table-first-column'&gt;Description:&lt;/td&gt;&lt;td&gt;Converts a text string to a decimal number.&lt;/td&gt;&lt;/tr&gt;</v>
      </c>
    </row>
    <row r="486" spans="1:3" ht="71" customHeight="1" x14ac:dyDescent="0.2">
      <c r="A486" s="26" t="s">
        <v>165</v>
      </c>
      <c r="B486" s="28" t="s">
        <v>797</v>
      </c>
      <c r="C486" t="str">
        <f>"&lt;tr&gt;&lt;td class='table-first-column'&gt;" &amp;A486 &amp; "&lt;/td&gt;&lt;td&gt;" &amp; B486 &amp; "&lt;/td&gt;&lt;/tr&gt;"</f>
        <v>&lt;tr&gt;&lt;td class='table-first-column'&gt;Use:&lt;/td&gt;&lt;td&gt;&lt;span class='formula'&gt;TO_DECIMAL(string)&lt;/span&gt; and replace parameter with the field or expression you want converted into a decimal.&lt;/td&gt;&lt;/tr&gt;</v>
      </c>
    </row>
    <row r="487" spans="1:3" ht="90" customHeight="1" x14ac:dyDescent="0.2">
      <c r="A487" s="26" t="s">
        <v>166</v>
      </c>
      <c r="B487" s="27" t="s">
        <v>795</v>
      </c>
      <c r="C487" t="str">
        <f>"&lt;tr&gt;&lt;td class='table-first-column'&gt;" &amp;A487 &amp; "&lt;/td&gt;&lt;td&gt;" &amp; B487 &amp; "&lt;/td&gt;&lt;/tr&gt;"</f>
        <v>&lt;tr&gt;&lt;td class='table-first-column'&gt;Example:&lt;/td&gt;&lt;td&gt;&lt;div class='v-space-s'&gt;&lt;/div&gt;&lt;span class='formula'&gt;TO_DECIMAL("25.3")&lt;/span&gt; converts the string value to the decimal type.&lt;/td&gt;&lt;/tr&gt;</v>
      </c>
    </row>
    <row r="488" spans="1:3" x14ac:dyDescent="0.2">
      <c r="C488" s="34" t="s">
        <v>192</v>
      </c>
    </row>
    <row r="490" spans="1:3" x14ac:dyDescent="0.2">
      <c r="A490" s="23" t="s">
        <v>715</v>
      </c>
      <c r="B490" s="23" t="str">
        <f>SUBSTITUTE(LOWER(A490), " ", "_")</f>
        <v>to_integer</v>
      </c>
      <c r="C490" t="str">
        <f>"&lt;div class='v-space'&gt;&lt;/div&gt;&lt;div id='" &amp; B490 &amp;"'&gt;&lt;h2&gt;" &amp;A490&amp; "&lt;/h2&gt;&lt;table&gt;&lt;tbody&gt;"</f>
        <v>&lt;div class='v-space'&gt;&lt;/div&gt;&lt;div id='to_integer'&gt;&lt;h2&gt;TO_INTEGER&lt;/h2&gt;&lt;table&gt;&lt;tbody&gt;</v>
      </c>
    </row>
    <row r="491" spans="1:3" x14ac:dyDescent="0.2">
      <c r="A491" s="26" t="s">
        <v>164</v>
      </c>
      <c r="B491" s="27" t="s">
        <v>717</v>
      </c>
      <c r="C491" t="str">
        <f>"&lt;tr&gt;&lt;td class='table-first-column'&gt;" &amp;A491 &amp; "&lt;/td&gt;&lt;td&gt;" &amp; B491 &amp; "&lt;/td&gt;&lt;/tr&gt;"</f>
        <v>&lt;tr&gt;&lt;td class='table-first-column'&gt;Description:&lt;/td&gt;&lt;td&gt;Converts a text string to a integer number.&lt;/td&gt;&lt;/tr&gt;</v>
      </c>
    </row>
    <row r="492" spans="1:3" ht="71" customHeight="1" x14ac:dyDescent="0.2">
      <c r="A492" s="26" t="s">
        <v>165</v>
      </c>
      <c r="B492" s="28" t="s">
        <v>796</v>
      </c>
      <c r="C492" t="str">
        <f>"&lt;tr&gt;&lt;td class='table-first-column'&gt;" &amp;A492 &amp; "&lt;/td&gt;&lt;td&gt;" &amp; B492 &amp; "&lt;/td&gt;&lt;/tr&gt;"</f>
        <v>&lt;tr&gt;&lt;td class='table-first-column'&gt;Use:&lt;/td&gt;&lt;td&gt;&lt;span class='formula'&gt;TO_INTEGER(string/decimal/double/float/integer)&lt;/span&gt; and replace parameter with the field or expression you want converted into an integer.&lt;/td&gt;&lt;/tr&gt;</v>
      </c>
    </row>
    <row r="493" spans="1:3" ht="90" customHeight="1" x14ac:dyDescent="0.2">
      <c r="A493" s="26" t="s">
        <v>166</v>
      </c>
      <c r="B493" s="27" t="s">
        <v>718</v>
      </c>
      <c r="C493" t="str">
        <f>"&lt;tr&gt;&lt;td class='table-first-column'&gt;" &amp;A493 &amp; "&lt;/td&gt;&lt;td&gt;" &amp; B493 &amp; "&lt;/td&gt;&lt;/tr&gt;"</f>
        <v>&lt;tr&gt;&lt;td class='table-first-column'&gt;Example:&lt;/td&gt;&lt;td&gt;&lt;div class='v-space-s'&gt;&lt;/div&gt;&lt;span class='formula'&gt;TO_INTEGER("25")&lt;/span&gt; converts the string value to the integer type.&lt;/td&gt;&lt;/tr&gt;</v>
      </c>
    </row>
    <row r="494" spans="1:3" ht="115" customHeight="1" x14ac:dyDescent="0.2">
      <c r="A494" s="26" t="s">
        <v>187</v>
      </c>
      <c r="B494" s="27" t="s">
        <v>716</v>
      </c>
      <c r="C494" t="str">
        <f>"&lt;tr&gt;&lt;td class='table-first-column'&gt;" &amp;A494 &amp; "&lt;/td&gt;&lt;td&gt;" &amp; B494 &amp; "&lt;/td&gt;&lt;/tr&gt;"</f>
        <v>&lt;tr&gt;&lt;td class='table-first-column'&gt;Tips:&lt;/td&gt;&lt;td&gt;&lt;ul&gt;&lt;li&gt;If the input is a string value, the string value must represent an integer.&lt;/li&gt;&lt;li&gt;If the input is a decimal, double, float or integer, the result will be the integer part of the input value.&lt;/li&gt;&lt;/ul&gt;&lt;/td&gt;&lt;/tr&gt;</v>
      </c>
    </row>
    <row r="495" spans="1:3" x14ac:dyDescent="0.2">
      <c r="C495" s="34" t="s">
        <v>192</v>
      </c>
    </row>
    <row r="498" spans="1:3" x14ac:dyDescent="0.2">
      <c r="A498" s="23" t="s">
        <v>735</v>
      </c>
      <c r="B498" s="23" t="str">
        <f>SUBSTITUTE(LOWER(A498), " ", "_")</f>
        <v>to_lower_case</v>
      </c>
      <c r="C498" t="str">
        <f>"&lt;div class='v-space'&gt;&lt;/div&gt;&lt;div id='" &amp; B498 &amp;"'&gt;&lt;h2&gt;" &amp;A498&amp; "&lt;/h2&gt;&lt;table&gt;&lt;tbody&gt;"</f>
        <v>&lt;div class='v-space'&gt;&lt;/div&gt;&lt;div id='to_lower_case'&gt;&lt;h2&gt;TO_LOWER_CASE&lt;/h2&gt;&lt;table&gt;&lt;tbody&gt;</v>
      </c>
    </row>
    <row r="499" spans="1:3" ht="28" x14ac:dyDescent="0.2">
      <c r="A499" s="26" t="s">
        <v>164</v>
      </c>
      <c r="B499" s="27" t="s">
        <v>203</v>
      </c>
      <c r="C499" t="str">
        <f>"&lt;tr&gt;&lt;td class='table-first-column'&gt;" &amp;A499 &amp; "&lt;/td&gt;&lt;td&gt;" &amp; B499 &amp; "&lt;/td&gt;&lt;/tr&gt;"</f>
        <v>&lt;tr&gt;&lt;td class='table-first-column'&gt;Description:&lt;/td&gt;&lt;td&gt;Converts all letters in the specified text string to lowercase. Any characters that are not letters are unaffected by this function. Locale rules are applied if a locale is provided.&lt;/td&gt;&lt;/tr&gt;</v>
      </c>
    </row>
    <row r="500" spans="1:3" ht="60" x14ac:dyDescent="0.2">
      <c r="A500" s="26" t="s">
        <v>165</v>
      </c>
      <c r="B500" s="28" t="s">
        <v>736</v>
      </c>
      <c r="C500" t="str">
        <f>"&lt;tr&gt;&lt;td class='table-first-column'&gt;" &amp;A500 &amp; "&lt;/td&gt;&lt;td&gt;" &amp; B500 &amp; "&lt;/td&gt;&lt;/tr&gt;"</f>
        <v>&lt;tr&gt;&lt;td class='table-first-column'&gt;Use:&lt;/td&gt;&lt;td&gt;&lt;span class='formula'&gt;TO_LOWER_CASE(text, [locale])&lt;/span&gt; and replace text with the field or text you wish to convert to lowercase, and locale with the optional two-character ISO language code or five-character locale code, if available.&lt;/td&gt;&lt;/tr&gt;</v>
      </c>
    </row>
    <row r="501" spans="1:3" ht="119" customHeight="1" x14ac:dyDescent="0.2">
      <c r="A501" s="26" t="s">
        <v>166</v>
      </c>
      <c r="B501" s="41" t="s">
        <v>737</v>
      </c>
      <c r="C501" t="str">
        <f>"&lt;tr&gt;&lt;td class='table-first-column'&gt;" &amp;A501 &amp; "&lt;/td&gt;&lt;td&gt;" &amp; B501 &amp; "&lt;/td&gt;&lt;/tr&gt;"</f>
        <v>&lt;tr&gt;&lt;td class='table-first-column'&gt;Example:&lt;/td&gt;&lt;td&gt;&lt;b&gt;MYCOMPANY.COM&lt;/b&gt;&lt;div class='v-space-s'&gt;&lt;/div&gt;&lt;span class='formula'&gt;TO_LOWER_CASE("MYCOMPANY.COM")&lt;/span&gt; returns “mycompany.com.”&lt;div class='v-space'&gt;&lt;/div&gt;&lt;b&gt;Applying Turkish Language Locale Rules&lt;/b&gt;&lt;div class='v-space-s'&gt;&lt;/div&gt;The Turkish language has two versions of the letter “i”: one dotted and one dotless. The locale rules for Turkish require the ability to capitalize the dotted i, and allow the dotless I to be lowercase. To correctly use the &lt;span class='formula'&gt;TO_LOWER_CASE()&lt;/span&gt; function with the Turkish language locale, use the Turkish locale code &lt;span class='formula'&gt;tr&lt;/span&gt; in the &lt;span class='formula'&gt;TO_LOWER_CASE()&lt;/span&gt; function as follows:&lt;div class='v-space-s'&gt;&lt;/div&gt;&lt;span class='formula'&gt;TO_LOWER_CASE(text, "tr")&lt;/span&gt;&lt;/td&gt;&lt;/tr&gt;</v>
      </c>
    </row>
    <row r="502" spans="1:3" x14ac:dyDescent="0.2">
      <c r="C502" s="34" t="s">
        <v>192</v>
      </c>
    </row>
    <row r="504" spans="1:3" x14ac:dyDescent="0.2">
      <c r="A504" s="23" t="s">
        <v>695</v>
      </c>
      <c r="B504" s="23" t="str">
        <f>SUBSTITUTE(LOWER(A504), " ", "_")</f>
        <v>to_string</v>
      </c>
      <c r="C504" t="str">
        <f>"&lt;div class='v-space'&gt;&lt;/div&gt;&lt;div id='" &amp; B504 &amp;"'&gt;&lt;h2&gt;" &amp;A504&amp; "&lt;/h2&gt;&lt;table&gt;&lt;tbody&gt;"</f>
        <v>&lt;div class='v-space'&gt;&lt;/div&gt;&lt;div id='to_string'&gt;&lt;h2&gt;TO_STRING&lt;/h2&gt;&lt;table&gt;&lt;tbody&gt;</v>
      </c>
    </row>
    <row r="505" spans="1:3" ht="56" x14ac:dyDescent="0.2">
      <c r="A505" s="26" t="s">
        <v>164</v>
      </c>
      <c r="B505" s="27" t="s">
        <v>700</v>
      </c>
      <c r="C505" t="str">
        <f>"&lt;tr&gt;&lt;td class='table-first-column'&gt;" &amp;A505 &amp; "&lt;/td&gt;&lt;td&gt;" &amp; B505 &amp; "&lt;/td&gt;&lt;/tr&gt;"</f>
        <v>&lt;tr&gt;&lt;td class='table-first-column'&gt;Description:&lt;/td&gt;&lt;td&gt;Converts a percent, number, date, date/time, or currency type of value into text anywhere formulas are used. Also, converts picklist values to text in approval rules, approval step rules, workflow rules, escalation rules, assignment rules, auto-response rules, validation rules, formula fields, field updates, and custom buttons and links.&lt;/td&gt;&lt;/tr&gt;</v>
      </c>
    </row>
    <row r="506" spans="1:3" ht="60" x14ac:dyDescent="0.2">
      <c r="A506" s="26" t="s">
        <v>165</v>
      </c>
      <c r="B506" s="28" t="s">
        <v>696</v>
      </c>
      <c r="C506" t="str">
        <f>"&lt;tr&gt;&lt;td class='table-first-column'&gt;" &amp;A506 &amp; "&lt;/td&gt;&lt;td&gt;" &amp; B506 &amp; "&lt;/td&gt;&lt;/tr&gt;"</f>
        <v>&lt;tr&gt;&lt;td class='table-first-column'&gt;Use:&lt;/td&gt;&lt;td&gt;&lt;span class='formula'&gt;TO_STRING(value)&lt;/span&gt; and replace &lt;span class='formula'&gt;value&lt;/span&gt; with the field or expression you want to convert to text format. Avoid using any special characters besides a decimal point (period) or minus sign (dash) in this function.&lt;/td&gt;&lt;/tr&gt;</v>
      </c>
    </row>
    <row r="507" spans="1:3" ht="75" x14ac:dyDescent="0.2">
      <c r="A507" s="26" t="s">
        <v>166</v>
      </c>
      <c r="B507" s="28" t="s">
        <v>697</v>
      </c>
      <c r="C507" t="str">
        <f>"&lt;tr&gt;&lt;td class='table-first-column'&gt;" &amp;A507 &amp; "&lt;/td&gt;&lt;td&gt;" &amp; B507 &amp; "&lt;/td&gt;&lt;/tr&gt;"</f>
        <v>&lt;tr&gt;&lt;td class='table-first-column'&gt;Example:&lt;/td&gt;&lt;td&gt;&lt;b&gt;Expected Revenue in Text&lt;/b&gt;&lt;div class='v-space-s'&gt;&lt;/div&gt;&lt;span class='formula'&gt;TO_STRING(ExpectedRevenue)&lt;/span&gt; returns the expected revenue amount of an opportunity in text format without a dollar sign. For example, if the Expected Revenue of a campaign is "$200,000," this formula calculates  “200000.”&lt;/td&gt;&lt;/tr&gt;</v>
      </c>
    </row>
    <row r="508" spans="1:3" ht="98" x14ac:dyDescent="0.2">
      <c r="A508" s="26" t="s">
        <v>187</v>
      </c>
      <c r="B508" s="32" t="s">
        <v>225</v>
      </c>
      <c r="C508" t="str">
        <f>"&lt;tr&gt;&lt;td class='table-first-column'&gt;" &amp;A508 &amp; "&lt;/td&gt;&lt;td&gt;" &amp; B508 &amp; "&lt;/td&gt;&lt;/tr&gt;"</f>
        <v>&lt;tr&gt;&lt;td class='table-first-column'&gt;Tips:&lt;/td&gt;&lt;td&gt;&lt;ul&gt;&lt;li&gt;The returned text is not formatted with any currency, percent symbols, or commas.&lt;/li&gt;&lt;li&gt;Values are not sensitive to locale. For example, 24.42 EUR is converted into the number 24.42.&lt;/li&gt;&lt;li&gt;Percents are returned in the form of a decimal.&lt;/li&gt;&lt;li&gt;Dates are returned in the form of YYYY-MM-DD, that is, a four-digit year and two-digit month and day.&lt;/li&gt;&lt;li&gt;Date/time values are returned in the form of YYYY-MM-DD HH:MM:SSZ where YYYY is a four-digit year, MM is a two-digit month, DD is a two-digit day, HH is the two-digit hour, MM are the minutes, SS are the seconds, and Z represents the zero meridian indicating the time is returned in UTC time zone.&lt;/li&gt;&lt;/ul&gt;&lt;/td&gt;&lt;/tr&gt;</v>
      </c>
    </row>
    <row r="509" spans="1:3" x14ac:dyDescent="0.2">
      <c r="C509" s="34" t="s">
        <v>192</v>
      </c>
    </row>
    <row r="510" spans="1:3" x14ac:dyDescent="0.2">
      <c r="C510" s="34"/>
    </row>
    <row r="512" spans="1:3" x14ac:dyDescent="0.2">
      <c r="A512" s="23" t="s">
        <v>114</v>
      </c>
      <c r="B512" s="23" t="str">
        <f>SUBSTITUTE(LOWER(A512), " ", "_")</f>
        <v>today</v>
      </c>
      <c r="C512" t="str">
        <f>"&lt;div class='v-space'&gt;&lt;/div&gt;&lt;div id='" &amp; B512 &amp;"'&gt;&lt;h2&gt;" &amp;A512&amp; "&lt;/h2&gt;&lt;table&gt;&lt;tbody&gt;"</f>
        <v>&lt;div class='v-space'&gt;&lt;/div&gt;&lt;div id='today'&gt;&lt;h2&gt;TODAY&lt;/h2&gt;&lt;table&gt;&lt;tbody&gt;</v>
      </c>
    </row>
    <row r="513" spans="1:3" x14ac:dyDescent="0.2">
      <c r="A513" s="26" t="s">
        <v>164</v>
      </c>
      <c r="B513" s="27" t="s">
        <v>115</v>
      </c>
      <c r="C513" t="str">
        <f>"&lt;tr&gt;&lt;td class='table-first-column'&gt;" &amp;A513 &amp; "&lt;/td&gt;&lt;td&gt;" &amp; B513 &amp; "&lt;/td&gt;&lt;/tr&gt;"</f>
        <v>&lt;tr&gt;&lt;td class='table-first-column'&gt;Description:&lt;/td&gt;&lt;td&gt;Returns the current date as a date data type.&lt;/td&gt;&lt;/tr&gt;</v>
      </c>
    </row>
    <row r="514" spans="1:3" x14ac:dyDescent="0.2">
      <c r="A514" s="26" t="s">
        <v>165</v>
      </c>
      <c r="B514" s="28" t="s">
        <v>226</v>
      </c>
      <c r="C514" t="str">
        <f>"&lt;tr&gt;&lt;td class='table-first-column'&gt;" &amp;A514 &amp; "&lt;/td&gt;&lt;td&gt;" &amp; B514 &amp; "&lt;/td&gt;&lt;/tr&gt;"</f>
        <v>&lt;tr&gt;&lt;td class='table-first-column'&gt;Use:&lt;/td&gt;&lt;td&gt;&lt;span class='formula'&gt;TODAY()&lt;/span&gt;&lt;/td&gt;&lt;/tr&gt;</v>
      </c>
    </row>
    <row r="515" spans="1:3" ht="29" x14ac:dyDescent="0.2">
      <c r="A515" s="26" t="s">
        <v>166</v>
      </c>
      <c r="B515" s="28" t="s">
        <v>227</v>
      </c>
      <c r="C515" t="str">
        <f>"&lt;tr&gt;&lt;td class='table-first-column'&gt;" &amp;A515 &amp; "&lt;/td&gt;&lt;td&gt;" &amp; B515 &amp; "&lt;/td&gt;&lt;/tr&gt;"</f>
        <v>&lt;tr&gt;&lt;td class='table-first-column'&gt;Example:&lt;/td&gt;&lt;td&gt;&lt;span class='formula'&gt;DAYSBETWEEN(TODAY(), Sample_date_c)&lt;/span&gt; calculates how many days in the sample are left.&lt;/td&gt;&lt;/tr&gt;</v>
      </c>
    </row>
    <row r="516" spans="1:3" ht="70" x14ac:dyDescent="0.2">
      <c r="A516" s="26" t="s">
        <v>187</v>
      </c>
      <c r="B516" s="32" t="s">
        <v>228</v>
      </c>
      <c r="C516" t="str">
        <f>"&lt;tr&gt;&lt;td class='table-first-column'&gt;" &amp;A516 &amp; "&lt;/td&gt;&lt;td&gt;" &amp; B516 &amp; "&lt;/td&gt;&lt;/tr&gt;"</f>
        <v>&lt;tr&gt;&lt;td class='table-first-column'&gt;Tips:&lt;/td&gt;&lt;td&gt;&lt;ul&gt;&lt;li&gt;Do not remove the parentheses.&lt;/li&gt;&lt;li&gt;Keep the parentheses empty. They do not need to contain a value.&lt;/li&gt;&lt;li&gt;Use a date field with a &lt;span class='formula'&gt;TODAY&lt;/span&gt; function instead of a date/time field. Last Activity Date is a date field whereas Created Date and Last Modified Date are date/time fields.&lt;/li&gt;&lt;li&gt;See NOW if you prefer to use a date/time field.&lt;/li&gt;&lt;li&gt;Dates and times are always calculated using the user’s time zone.&lt;/li&gt;&lt;/ul&gt;&lt;/td&gt;&lt;/tr&gt;</v>
      </c>
    </row>
    <row r="517" spans="1:3" x14ac:dyDescent="0.2">
      <c r="C517" s="34" t="s">
        <v>192</v>
      </c>
    </row>
    <row r="520" spans="1:3" x14ac:dyDescent="0.2">
      <c r="A520" s="23" t="s">
        <v>135</v>
      </c>
      <c r="B520" s="23" t="str">
        <f>SUBSTITUTE(LOWER(A520), " ", "_")</f>
        <v>trim</v>
      </c>
      <c r="C520" t="str">
        <f>"&lt;div class='v-space'&gt;&lt;/div&gt;&lt;div id='" &amp; B520 &amp;"'&gt;&lt;h2&gt;" &amp;A520&amp; "&lt;/h2&gt;&lt;table&gt;&lt;tbody&gt;"</f>
        <v>&lt;div class='v-space'&gt;&lt;/div&gt;&lt;div id='trim'&gt;&lt;h2&gt;TRIM&lt;/h2&gt;&lt;table&gt;&lt;tbody&gt;</v>
      </c>
    </row>
    <row r="521" spans="1:3" x14ac:dyDescent="0.2">
      <c r="A521" s="26" t="s">
        <v>164</v>
      </c>
      <c r="B521" s="27" t="s">
        <v>136</v>
      </c>
      <c r="C521" t="str">
        <f>"&lt;tr&gt;&lt;td class='table-first-column'&gt;" &amp;A521 &amp; "&lt;/td&gt;&lt;td&gt;" &amp; B521 &amp; "&lt;/td&gt;&lt;/tr&gt;"</f>
        <v>&lt;tr&gt;&lt;td class='table-first-column'&gt;Description:&lt;/td&gt;&lt;td&gt;Removes the spaces and tabs from the beginning and end of a text string.&lt;/td&gt;&lt;/tr&gt;</v>
      </c>
    </row>
    <row r="522" spans="1:3" ht="29" x14ac:dyDescent="0.2">
      <c r="A522" s="26" t="s">
        <v>165</v>
      </c>
      <c r="B522" s="28" t="s">
        <v>229</v>
      </c>
      <c r="C522" t="str">
        <f>"&lt;tr&gt;&lt;td class='table-first-column'&gt;" &amp;A522 &amp; "&lt;/td&gt;&lt;td&gt;" &amp; B522 &amp; "&lt;/td&gt;&lt;/tr&gt;"</f>
        <v>&lt;tr&gt;&lt;td class='table-first-column'&gt;Use:&lt;/td&gt;&lt;td&gt;&lt;span class='formula'&gt;TRIM(text)&lt;/span&gt; and replace text with the field or expression you want to trim.&lt;/td&gt;&lt;/tr&gt;</v>
      </c>
    </row>
    <row r="523" spans="1:3" ht="44" x14ac:dyDescent="0.2">
      <c r="A523" s="26" t="s">
        <v>166</v>
      </c>
      <c r="B523" s="28" t="s">
        <v>230</v>
      </c>
      <c r="C523" t="str">
        <f>"&lt;tr&gt;&lt;td class='table-first-column'&gt;" &amp;A523 &amp; "&lt;/td&gt;&lt;td&gt;" &amp; B523 &amp; "&lt;/td&gt;&lt;/tr&gt;"</f>
        <v>&lt;tr&gt;&lt;td class='table-first-column'&gt;Example:&lt;/td&gt;&lt;td&gt;&lt;span class='formula'&gt;TRIM(LEFT(LastName,5))&amp; "-" &amp; RIGHT(FirstName, 1)&lt;/span&gt; returns a network ID for users that contains the first five characters of their last name and first character of their first name separated by a dash.&lt;/td&gt;&lt;/tr&gt;</v>
      </c>
    </row>
    <row r="524" spans="1:3" x14ac:dyDescent="0.2">
      <c r="C524" s="34" t="s">
        <v>192</v>
      </c>
    </row>
    <row r="526" spans="1:3" x14ac:dyDescent="0.2">
      <c r="A526" s="23" t="s">
        <v>738</v>
      </c>
      <c r="B526" s="23" t="str">
        <f>SUBSTITUTE(LOWER(A526), " ", "_")</f>
        <v>to_upper_case</v>
      </c>
      <c r="C526" t="str">
        <f>"&lt;div class='v-space'&gt;&lt;/div&gt;&lt;div id='" &amp; B526 &amp;"'&gt;&lt;h2&gt;" &amp;A526&amp; "&lt;/h2&gt;&lt;table&gt;&lt;tbody&gt;"</f>
        <v>&lt;div class='v-space'&gt;&lt;/div&gt;&lt;div id='to_upper_case'&gt;&lt;h2&gt;TO_UPPER_CASE&lt;/h2&gt;&lt;table&gt;&lt;tbody&gt;</v>
      </c>
    </row>
    <row r="527" spans="1:3" ht="28" x14ac:dyDescent="0.2">
      <c r="A527" s="26" t="s">
        <v>164</v>
      </c>
      <c r="B527" s="27" t="s">
        <v>231</v>
      </c>
      <c r="C527" t="str">
        <f>"&lt;tr&gt;&lt;td class='table-first-column'&gt;" &amp;A527 &amp; "&lt;/td&gt;&lt;td&gt;" &amp; B527 &amp; "&lt;/td&gt;&lt;/tr&gt;"</f>
        <v>&lt;tr&gt;&lt;td class='table-first-column'&gt;Description:&lt;/td&gt;&lt;td&gt;Converts all letters in the specified text string to uppercase. Any characters that are not letters are unaffected by this function. Locale rules are applied if a locale is provided.&lt;/td&gt;&lt;/tr&gt;</v>
      </c>
    </row>
    <row r="528" spans="1:3" ht="60" customHeight="1" x14ac:dyDescent="0.2">
      <c r="A528" s="26" t="s">
        <v>165</v>
      </c>
      <c r="B528" s="28" t="s">
        <v>739</v>
      </c>
      <c r="C528" t="str">
        <f>"&lt;tr&gt;&lt;td class='table-first-column'&gt;" &amp;A528 &amp; "&lt;/td&gt;&lt;td&gt;" &amp; B528 &amp; "&lt;/td&gt;&lt;/tr&gt;"</f>
        <v>&lt;tr&gt;&lt;td class='table-first-column'&gt;Use:&lt;/td&gt;&lt;td&gt;&lt;span class='formula'&gt;TO_UPPER_CASE(text, [locale])&lt;/span&gt; and replace &lt;span class='formula'&gt;text&lt;/span&gt; with the field or expression you wish to convert to uppercase, and &lt;span class='formula'&gt;locale&lt;/span&gt; with the optional two-character ISO language code or five-character locale code, if available.&lt;/td&gt;&lt;/tr&gt;</v>
      </c>
    </row>
    <row r="529" spans="1:3" ht="126" x14ac:dyDescent="0.2">
      <c r="A529" s="26" t="s">
        <v>166</v>
      </c>
      <c r="B529" s="27" t="s">
        <v>740</v>
      </c>
      <c r="C529" t="str">
        <f>"&lt;tr&gt;&lt;td class='table-first-column'&gt;" &amp;A529 &amp; "&lt;/td&gt;&lt;td&gt;" &amp; B529 &amp; "&lt;/td&gt;&lt;/tr&gt;"</f>
        <v>&lt;tr&gt;&lt;td class='table-first-column'&gt;Example:&lt;/td&gt;&lt;td&gt;&lt;b&gt;MYCOMPANY.COM&lt;/b&gt;&lt;div class='v-space-s'&gt;&lt;/div&gt;&lt;span class='formula'&gt;TO_UPPER_CASE("mycompany.com")&lt;/span&gt; returns “MYCOMPANY.COM.”&lt;div class='v-space'&gt;&lt;/div&gt;&lt;b&gt;Applying Turkish Language Locale Rules&lt;/b&gt;&lt;div class='v-space-s'&gt;&lt;/div&gt;The Turkish language has two versions of the letter i: one dotted and one dotless. The locale rules for Turkish require the ability to capitalize the dotted i, and allow the dotless I to be lowercase. To correctly use the &lt;span class='formula'&gt;TO_UPPER_CASE()&lt;/span&gt; function with the Turkish language locale, use the Turkish locale code &lt;span class='formula'&gt;tr&lt;/span&gt; in the &lt;span class='formula'&gt;TO_UPPER_CASE()&lt;/span&gt; function as follows:&lt;div class='v-space-s'&gt;&lt;/div&gt;&lt;span class='formula'&gt;TO_UPPER_CASE(text, "tr")&lt;/span&gt;&lt;div class='v-space-s'&gt;&lt;/div&gt;This ensures that any dotted i in the text does not transform to a dotless I.&lt;/td&gt;&lt;/tr&gt;</v>
      </c>
    </row>
    <row r="530" spans="1:3" x14ac:dyDescent="0.2">
      <c r="C530" s="34" t="s">
        <v>192</v>
      </c>
    </row>
    <row r="532" spans="1:3" x14ac:dyDescent="0.2">
      <c r="A532" s="23" t="s">
        <v>141</v>
      </c>
      <c r="B532" s="23" t="str">
        <f>SUBSTITUTE(LOWER(A532), " ", "_")</f>
        <v>vlookup</v>
      </c>
      <c r="C532" t="str">
        <f>"&lt;div class='v-space'&gt;&lt;/div&gt;&lt;div id='" &amp; B532 &amp;"'&gt;&lt;h2&gt;" &amp;A532&amp; "&lt;/h2&gt;&lt;table&gt;&lt;tbody&gt;"</f>
        <v>&lt;div class='v-space'&gt;&lt;/div&gt;&lt;div id='vlookup'&gt;&lt;h2&gt;VLOOKUP&lt;/h2&gt;&lt;table&gt;&lt;tbody&gt;</v>
      </c>
    </row>
    <row r="533" spans="1:3" ht="82" customHeight="1" x14ac:dyDescent="0.2">
      <c r="A533" s="26" t="s">
        <v>164</v>
      </c>
      <c r="B533" s="27" t="s">
        <v>142</v>
      </c>
      <c r="C533" t="str">
        <f>"&lt;tr&gt;&lt;td class='table-first-column'&gt;" &amp;A533 &amp; "&lt;/td&gt;&lt;td&gt;" &amp; B533 &amp; "&lt;/td&gt;&lt;/tr&gt;"</f>
        <v>&lt;tr&gt;&lt;td class='table-first-column'&gt;Description:&lt;/td&gt;&lt;td&gt;Returns a value by looking up a related value on a custom object similar to the &lt;span class='formula'&gt;VLOOKUP()&lt;/span&gt; Excel function.&lt;/td&gt;&lt;/tr&gt;</v>
      </c>
    </row>
    <row r="534" spans="1:3" ht="158" x14ac:dyDescent="0.2">
      <c r="A534" s="26" t="s">
        <v>165</v>
      </c>
      <c r="B534" s="28" t="s">
        <v>233</v>
      </c>
      <c r="C534" t="str">
        <f>"&lt;tr&gt;&lt;td class='table-first-column'&gt;" &amp;A534 &amp; "&lt;/td&gt;&lt;td&gt;" &amp; B534 &amp; "&lt;/td&gt;&lt;/tr&gt;"</f>
        <v>&lt;tr&gt;&lt;td class='table-first-column'&gt;Use:&lt;/td&gt;&lt;td&gt;&lt;span class='formula'&gt;VLOOKUP(lookup_object_name, field_name_to_return, field_name_on_lookup_object, lookup_field_value, [connection_name])&lt;/span&gt; &lt;div class='v-space-s'&gt;&lt;/div&gt;Replace &lt;span class='formula'&gt;field_name_to_return&lt;/span&gt; with the field that contains the value you want returned, &lt;span class='formula'&gt;field_name_on_lookup_object&lt;/span&gt; with the field name on the related object that contains the value you want to match, and &lt;span class='formula'&gt;lookup_field_value&lt;/span&gt; defines the field’s value that is extracted from the retrieved source data you want to match. &lt;span class='formula'&gt;connection_name&lt;/span&gt; is optional, if provided, DSP checks against the Connection indicated by the &lt;span class='formula'&gt;connection_name&lt;/span&gt; to lookup the values. If not provided, the default Connection is the target on the Mapping.&lt;/td&gt;&lt;/tr&gt;</v>
      </c>
    </row>
    <row r="535" spans="1:3" ht="131" customHeight="1" x14ac:dyDescent="0.2">
      <c r="A535" s="26" t="s">
        <v>166</v>
      </c>
      <c r="B535" s="28" t="s">
        <v>234</v>
      </c>
      <c r="C535" t="str">
        <f>"&lt;tr&gt;&lt;td class='table-first-column'&gt;" &amp;A535 &amp; "&lt;/td&gt;&lt;td&gt;" &amp; B535 &amp; "&lt;/td&gt;&lt;/tr&gt;"</f>
        <v>&lt;tr&gt;&lt;td class='table-first-column'&gt;Example:&lt;/td&gt;&lt;td&gt;&lt;span class='formula'&gt;VLOOKUP("RecordType", "Id", "DeveloperName","PersonAccount")&lt;/span&gt; tries to return the RecordType Id whose DeveloperName is "PersonAccount" in the target connection.&lt;div class='v-space-s'&gt;&lt;/div&gt;&lt;span class='formula'&gt;VLOOKUP("Account", "Name", "Source_System_Id__c", AccountId)&lt;/span&gt; tries to lookup the Name value of the matched Account by checking the AccountId value on Contact in the source connection against the Source_System_Id__c field in the target connection.&lt;/td&gt;&lt;/tr&gt;</v>
      </c>
    </row>
    <row r="536" spans="1:3" ht="185" x14ac:dyDescent="0.2">
      <c r="A536" s="26" t="s">
        <v>187</v>
      </c>
      <c r="B536" s="32" t="s">
        <v>232</v>
      </c>
      <c r="C536" t="str">
        <f>"&lt;tr&gt;&lt;td class='table-first-column'&gt;" &amp;A536 &amp; "&lt;/td&gt;&lt;td&gt;" &amp; B536 &amp; "&lt;/td&gt;&lt;/tr&gt;"</f>
        <v>&lt;tr&gt;&lt;td class='table-first-column'&gt;Tips:&lt;/td&gt;&lt;td&gt;&lt;ul&gt;&lt;li&gt;If a parameter passed to the function has double quotes “”, it means String literals (constant values) are passed; without double quotes “”, DSP will treat it as a dynamic attribute whose value will be retrieved via srcRecord.attribute. In the examples above, on the lookup_field_value parameter, the first example uses a dynamic attribute AccountId, while the second example uses a static string literal “PersonAccount”. &lt;/li&gt;&lt;li&gt;DSP supports matching RecordType with DeveloperName directly. Either a VLOOKUP function or a DeveloperName in the mapping works.&lt;/li&gt;&lt;li&gt;The VLOOKUP performs a SOQL query against the connection’s database, DSP combines and caches the query result if the &lt;span class='formula'&gt;connection, lookup_object_name&lt;/span&gt;, &lt;span class='formula'&gt;field_name_on_lookup_object&lt;/span&gt; are the same on the same Mapping, in which case only 1 query will be issued.&lt;/li&gt;&lt;li&gt;To maintain relationships for reference type of fields, use External Id or native Salesforce Id whenever possible for the best performance gain.&lt;/li&gt;&lt;li&gt;The field indicated by the &lt;span class='formula'&gt;field_name_on_lookup_object&lt;/span&gt;  must be a Text type of field.&lt;/li&gt;&lt;li&gt;If more than one record matches, the value from the first record is returned.&lt;/li&gt;&lt;/ul&gt;&lt;/td&gt;&lt;/tr&gt;</v>
      </c>
    </row>
    <row r="537" spans="1:3" x14ac:dyDescent="0.2">
      <c r="C537" s="34" t="s">
        <v>192</v>
      </c>
    </row>
    <row r="538" spans="1:3" x14ac:dyDescent="0.2">
      <c r="C538" t="s">
        <v>217</v>
      </c>
    </row>
    <row r="539" spans="1:3" x14ac:dyDescent="0.2">
      <c r="C539" t="s">
        <v>217</v>
      </c>
    </row>
    <row r="548" spans="5:5" x14ac:dyDescent="0.2">
      <c r="E548" t="s">
        <v>205</v>
      </c>
    </row>
    <row r="549" spans="5:5" x14ac:dyDescent="0.2">
      <c r="E549" t="s">
        <v>217</v>
      </c>
    </row>
    <row r="550" spans="5:5" x14ac:dyDescent="0.2">
      <c r="E550" t="s">
        <v>218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978A78-3EA5-6649-B537-E61B0F40FF3C}">
  <dimension ref="A2:D143"/>
  <sheetViews>
    <sheetView tabSelected="1" topLeftCell="C69" zoomScale="150" workbookViewId="0">
      <selection activeCell="D85" sqref="D85"/>
    </sheetView>
  </sheetViews>
  <sheetFormatPr baseColWidth="10" defaultRowHeight="16" x14ac:dyDescent="0.2"/>
  <cols>
    <col min="1" max="1" width="28" customWidth="1"/>
    <col min="2" max="2" width="116.1640625" bestFit="1" customWidth="1"/>
  </cols>
  <sheetData>
    <row r="2" spans="1:4" x14ac:dyDescent="0.2">
      <c r="D2" t="str">
        <f>"&lt;div class='back-to-top-box'&gt;&lt;a href='#title'&gt;&amp;#8679; Back to Top&lt;/a&gt;&lt;/div&gt;"</f>
        <v>&lt;div class='back-to-top-box'&gt;&lt;a href='#title'&gt;&amp;#8679; Back to Top&lt;/a&gt;&lt;/div&gt;</v>
      </c>
    </row>
    <row r="3" spans="1:4" x14ac:dyDescent="0.2">
      <c r="A3" t="s">
        <v>474</v>
      </c>
      <c r="D3" t="str">
        <f>"&lt;h1 id='title'&gt;" &amp; A3 &amp; "&lt;/h1&gt;"</f>
        <v>&lt;h1 id='title'&gt;Formula&lt;/h1&gt;</v>
      </c>
    </row>
    <row r="7" spans="1:4" x14ac:dyDescent="0.2">
      <c r="D7" t="str">
        <f>"&lt;div&gt;&lt;ul&gt;"</f>
        <v>&lt;div&gt;&lt;ul&gt;</v>
      </c>
    </row>
    <row r="8" spans="1:4" x14ac:dyDescent="0.2">
      <c r="A8" t="s">
        <v>10</v>
      </c>
      <c r="B8" t="str">
        <f>SUBSTITUTE(LOWER(A8), " ", "_")</f>
        <v>elements_of_a_formula</v>
      </c>
      <c r="D8" t="str">
        <f t="shared" ref="D8:D17" si="0">"&lt;li&gt;&lt;a href='#" &amp; B8 &amp; "'&gt;" &amp;A8 &amp; "&lt;/a&gt;&lt;/li&gt;"</f>
        <v>&lt;li&gt;&lt;a href='#elements_of_a_formula'&gt;Elements of a Formula&lt;/a&gt;&lt;/li&gt;</v>
      </c>
    </row>
    <row r="9" spans="1:4" x14ac:dyDescent="0.2">
      <c r="A9" t="s">
        <v>11</v>
      </c>
      <c r="B9" t="str">
        <f>SUBSTITUTE(LOWER(A9), " ", "_")</f>
        <v>math_operators</v>
      </c>
      <c r="D9" t="str">
        <f t="shared" si="0"/>
        <v>&lt;li&gt;&lt;a href='#math_operators'&gt;Math Operators&lt;/a&gt;&lt;/li&gt;</v>
      </c>
    </row>
    <row r="10" spans="1:4" x14ac:dyDescent="0.2">
      <c r="A10" t="s">
        <v>12</v>
      </c>
      <c r="B10" t="str">
        <f>SUBSTITUTE(LOWER(A10), " ", "_")</f>
        <v>logical_operators</v>
      </c>
      <c r="D10" t="str">
        <f t="shared" si="0"/>
        <v>&lt;li&gt;&lt;a href='#logical_operators'&gt;Logical Operators&lt;/a&gt;&lt;/li&gt;</v>
      </c>
    </row>
    <row r="11" spans="1:4" x14ac:dyDescent="0.2">
      <c r="A11" t="s">
        <v>13</v>
      </c>
      <c r="B11" t="str">
        <f t="shared" ref="B11:B17" si="1">SUBSTITUTE(LOWER(A11), " ", "_")</f>
        <v>text_operators</v>
      </c>
      <c r="D11" t="str">
        <f t="shared" si="0"/>
        <v>&lt;li&gt;&lt;a href='#text_operators'&gt;Text Operators&lt;/a&gt;&lt;/li&gt;</v>
      </c>
    </row>
    <row r="12" spans="1:4" x14ac:dyDescent="0.2">
      <c r="A12" t="s">
        <v>105</v>
      </c>
      <c r="B12" t="str">
        <f t="shared" si="1"/>
        <v>date_and_time_functions</v>
      </c>
      <c r="D12" t="str">
        <f t="shared" si="0"/>
        <v>&lt;li&gt;&lt;a href='#date_and_time_functions'&gt;Date and Time Functions&lt;/a&gt;&lt;/li&gt;</v>
      </c>
    </row>
    <row r="13" spans="1:4" x14ac:dyDescent="0.2">
      <c r="A13" t="s">
        <v>116</v>
      </c>
      <c r="B13" t="str">
        <f t="shared" si="1"/>
        <v>logical_functions</v>
      </c>
      <c r="D13" t="str">
        <f t="shared" si="0"/>
        <v>&lt;li&gt;&lt;a href='#logical_functions'&gt;Logical Functions&lt;/a&gt;&lt;/li&gt;</v>
      </c>
    </row>
    <row r="14" spans="1:4" x14ac:dyDescent="0.2">
      <c r="A14" t="s">
        <v>143</v>
      </c>
      <c r="B14" t="str">
        <f t="shared" si="1"/>
        <v>math_functions</v>
      </c>
      <c r="D14" t="str">
        <f t="shared" si="0"/>
        <v>&lt;li&gt;&lt;a href='#math_functions'&gt;Math Functions&lt;/a&gt;&lt;/li&gt;</v>
      </c>
    </row>
    <row r="15" spans="1:4" x14ac:dyDescent="0.2">
      <c r="A15" t="s">
        <v>16</v>
      </c>
      <c r="B15" t="str">
        <f t="shared" si="1"/>
        <v>text_functions</v>
      </c>
      <c r="D15" t="str">
        <f t="shared" si="0"/>
        <v>&lt;li&gt;&lt;a href='#text_functions'&gt;Text Functions&lt;/a&gt;&lt;/li&gt;</v>
      </c>
    </row>
    <row r="16" spans="1:4" x14ac:dyDescent="0.2">
      <c r="A16" t="s">
        <v>620</v>
      </c>
      <c r="B16" t="str">
        <f t="shared" si="1"/>
        <v>aggregate_functions</v>
      </c>
      <c r="D16" t="str">
        <f t="shared" si="0"/>
        <v>&lt;li&gt;&lt;a href='#aggregate_functions'&gt;Aggregate Functions&lt;/a&gt;&lt;/li&gt;</v>
      </c>
    </row>
    <row r="17" spans="1:4" x14ac:dyDescent="0.2">
      <c r="A17" t="s">
        <v>17</v>
      </c>
      <c r="B17" t="str">
        <f t="shared" si="1"/>
        <v>advanced_functions</v>
      </c>
      <c r="D17" t="str">
        <f t="shared" si="0"/>
        <v>&lt;li&gt;&lt;a href='#advanced_functions'&gt;Advanced Functions&lt;/a&gt;&lt;/li&gt;</v>
      </c>
    </row>
    <row r="19" spans="1:4" x14ac:dyDescent="0.2">
      <c r="D19" t="str">
        <f>"&lt;/ul&gt;&lt;/div&gt;"</f>
        <v>&lt;/ul&gt;&lt;/div&gt;</v>
      </c>
    </row>
    <row r="23" spans="1:4" x14ac:dyDescent="0.2">
      <c r="A23" t="s">
        <v>10</v>
      </c>
      <c r="D23" t="str">
        <f>"&lt;div class='v-space'&gt;&lt;/div&gt;&lt;div id='" &amp; SUBSTITUTE(LOWER(A23), " ", "_") &amp;"'&gt;&lt;h2&gt;" &amp; A23 &amp; "&lt;/h2&gt;"</f>
        <v>&lt;div class='v-space'&gt;&lt;/div&gt;&lt;div id='elements_of_a_formula'&gt;&lt;h2&gt;Elements of a Formula&lt;/h2&gt;</v>
      </c>
    </row>
    <row r="24" spans="1:4" ht="34" x14ac:dyDescent="0.2">
      <c r="B24" s="10" t="s">
        <v>144</v>
      </c>
      <c r="D24" t="str">
        <f>"&lt;p&gt;"&amp;B24&amp;"&lt;/p&gt;"</f>
        <v>&lt;p&gt;A formula can contain references to the values of source fields, operators, functions, literal values, or other formulas. Use any or all of these elements to build a formula.&lt;/p&gt;</v>
      </c>
    </row>
    <row r="25" spans="1:4" ht="17" thickBot="1" x14ac:dyDescent="0.25">
      <c r="A25" t="s">
        <v>104</v>
      </c>
      <c r="B25" t="s">
        <v>23</v>
      </c>
      <c r="D25" t="str">
        <f>"&lt;table&gt;&lt;thead&gt;&lt;th class='table-column-name'&gt;" &amp; A25 &amp; "&lt;/th&gt;&lt;th&gt;" &amp; B25 &amp; "&lt;/th&gt;&lt;/thead&gt;&lt;tbody&gt;"</f>
        <v>&lt;table&gt;&lt;thead&gt;&lt;th class='table-column-name'&gt;Element&lt;/th&gt;&lt;th&gt;Description&lt;/th&gt;&lt;/thead&gt;&lt;tbody&gt;</v>
      </c>
    </row>
    <row r="26" spans="1:4" ht="99" thickBot="1" x14ac:dyDescent="0.25">
      <c r="A26" s="11" t="s">
        <v>69</v>
      </c>
      <c r="B26" s="12" t="s">
        <v>75</v>
      </c>
      <c r="D26" t="str">
        <f>"&lt;tr&gt;&lt;td&gt;" &amp;A26 &amp; "&lt;/td&gt;&lt;td&gt;" &amp; B26 &amp; "&lt;/td&gt;&lt;/tr&gt;"</f>
        <v>&lt;tr&gt;&lt;td&gt;Literal Value&lt;/td&gt;&lt;td&gt;&lt;p&gt;A text string or number you enter that is not calculated or changed. For example, if you have a value that’s always multiplied by 2% of an amount, your formula would contain the literal value of 2% of that amount: &lt;span class='formula'&gt;ROUND((Amount*0.02), 2)&lt;/span&gt;&lt;p&gt;This example contains every possible part of a formula:&lt;/p&gt;&lt;ul&gt;&lt;li&gt;A function called &lt;span class='formula'&gt;ROUND&lt;/span&gt; used to return a number rounded to a specified number of decimal places.&lt;/li&gt;&lt;li&gt;A field reference called &lt;span class='formula'&gt;Amount&lt;/span&gt;.&lt;/li&gt;&lt;li&gt;An operator, &lt;span class='formula'&gt;*&lt;/span&gt;, that tells the formula builder to multiply the contents of the Amount field by the literal value, &lt;span class='formula'&gt;0.02&lt;/span&gt;.&lt;/li&gt;&lt;li&gt;A literal number, &lt;span class='formula'&gt;0.02&lt;/span&gt;. Use the decimal value for all percents. To include actual text in your formula, enclose it in quotes.&lt;/li&gt;&lt;li&gt;The last number &lt;span class='formula'&gt;2&lt;/span&gt; in this formula is the input required for the &lt;span class='formula'&gt;ROUND&lt;/span&gt; function that determines the number of decimal places to return.&lt;/li&gt;&lt;/ul&gt;&lt;/td&gt;&lt;/tr&gt;</v>
      </c>
    </row>
    <row r="27" spans="1:4" ht="60" thickBot="1" x14ac:dyDescent="0.25">
      <c r="A27" s="13" t="s">
        <v>70</v>
      </c>
      <c r="B27" s="14" t="s">
        <v>425</v>
      </c>
      <c r="D27" t="str">
        <f>"&lt;tr&gt;&lt;td&gt;" &amp;A27 &amp; "&lt;/td&gt;&lt;td&gt;" &amp; B27 &amp; "&lt;/td&gt;&lt;/tr&gt;"</f>
        <v>&lt;tr&gt;&lt;td&gt;Field Reference&lt;/td&gt;&lt;td&gt;Reference the value of another custom or standard field using a merge field. The syntax for a merge field is &lt;span class='formula'&gt;field_name&lt;/span&gt; for a standard field or &lt;span class='formula'&gt;field_name__c&lt;/span&gt; for a custom field. The syntax for a merge field on a related object is &lt;span class='formula'&gt;object_name__r.field_name&lt;/span&gt;. &lt;div class='slds-box note-box_outer'&gt;&lt;div class='note-box'&gt;&lt;p class='title'&gt;Note:&lt;/p&gt;&lt;p&gt;The &lt;span class='formula'&gt;Field Reference&lt;/span&gt; is case sensitive.&lt;/p&gt;&lt;/div&gt;&lt;/div&gt;&lt;/td&gt;&lt;/tr&gt;</v>
      </c>
    </row>
    <row r="28" spans="1:4" ht="29" thickBot="1" x14ac:dyDescent="0.25">
      <c r="A28" s="15" t="s">
        <v>71</v>
      </c>
      <c r="B28" s="14" t="s">
        <v>73</v>
      </c>
      <c r="D28" t="str">
        <f>"&lt;tr&gt;&lt;td&gt;" &amp;A28 &amp; "&lt;/td&gt;&lt;td&gt;" &amp; B28 &amp; "&lt;/td&gt;&lt;/tr&gt;"</f>
        <v>&lt;tr&gt;&lt;td&gt;Function&lt;/td&gt;&lt;td&gt;A system-defined formula that can require input from you and returns a value or values. For example, &lt;span class='formula'&gt;TODAY()&lt;/span&gt; does not require input but returns the current date. The &lt;span class='formula'&gt;TEXT(value)&lt;/span&gt; function requires your percent, number, or currency input and returns text.&lt;/td&gt;&lt;/tr&gt;</v>
      </c>
    </row>
    <row r="29" spans="1:4" ht="29" thickBot="1" x14ac:dyDescent="0.25">
      <c r="A29" s="16" t="s">
        <v>72</v>
      </c>
      <c r="B29" s="17" t="s">
        <v>74</v>
      </c>
      <c r="D29" t="str">
        <f>"&lt;tr&gt;&lt;td&gt;" &amp;A29 &amp; "&lt;/td&gt;&lt;td&gt;" &amp; B29 &amp; "&lt;/td&gt;&lt;/tr&gt;"</f>
        <v>&lt;tr&gt;&lt;td&gt;Operator&lt;/td&gt;&lt;td&gt;A symbol that specifies the type of calculation to perform or the order in which to do it. For example, the &lt;span class='formula'&gt;+&lt;/span&gt; symbol specifies two values should be added. The open and close parentheses specify which expressions you want evaluated first.&lt;/td&gt;&lt;/tr&gt;</v>
      </c>
    </row>
    <row r="30" spans="1:4" ht="29" thickBot="1" x14ac:dyDescent="0.25">
      <c r="A30" s="16" t="s">
        <v>472</v>
      </c>
      <c r="B30" s="17" t="s">
        <v>473</v>
      </c>
      <c r="D30" t="str">
        <f>"&lt;tr&gt;&lt;td&gt;" &amp;A30 &amp; "&lt;/td&gt;&lt;td&gt;" &amp; B30 &amp; "&lt;/td&gt;&lt;/tr&gt;"</f>
        <v>&lt;tr&gt;&lt;td&gt;Apex Class&lt;/td&gt;&lt;td&gt;A custom Apex class name that implements the package Apex interface &lt;span class='formula'&gt;pushtopics.TargetValueMapper&lt;/span&gt; to handle complex transformation logic. The format to be defined in the mapping is  &lt;span class='formula'&gt;{!apexClassName}&lt;/span&gt;.&lt;/td&gt;&lt;/tr&gt;</v>
      </c>
    </row>
    <row r="31" spans="1:4" x14ac:dyDescent="0.2">
      <c r="D31" t="str">
        <f>"&lt;/tbody&gt;&lt;/table&gt;&lt;/div&gt;"</f>
        <v>&lt;/tbody&gt;&lt;/table&gt;&lt;/div&gt;</v>
      </c>
    </row>
    <row r="35" spans="1:4" x14ac:dyDescent="0.2">
      <c r="A35" t="s">
        <v>11</v>
      </c>
      <c r="D35" t="str">
        <f>"&lt;div class='v-space'&gt;&lt;/div&gt;&lt;div id='" &amp; SUBSTITUTE(LOWER(A35), " ", "_") &amp;"'&gt;&lt;h2&gt;" &amp; A35 &amp; "&lt;/h2&gt;"</f>
        <v>&lt;div class='v-space'&gt;&lt;/div&gt;&lt;div id='math_operators'&gt;&lt;h2&gt;Math Operators&lt;/h2&gt;</v>
      </c>
    </row>
    <row r="36" spans="1:4" x14ac:dyDescent="0.2">
      <c r="A36" t="s">
        <v>72</v>
      </c>
      <c r="B36" t="s">
        <v>23</v>
      </c>
      <c r="D36" t="str">
        <f>"&lt;table&gt;&lt;thead&gt;&lt;th class='table-column-name'&gt;" &amp; A36 &amp; "&lt;/th&gt;&lt;th&gt;" &amp; B36 &amp; "&lt;/th&gt;&lt;/thead&gt;&lt;tbody&gt;"</f>
        <v>&lt;table&gt;&lt;thead&gt;&lt;th class='table-column-name'&gt;Operator&lt;/th&gt;&lt;th&gt;Description&lt;/th&gt;&lt;/thead&gt;&lt;tbody&gt;</v>
      </c>
    </row>
    <row r="37" spans="1:4" x14ac:dyDescent="0.2">
      <c r="A37" t="s">
        <v>76</v>
      </c>
      <c r="B37" t="s">
        <v>77</v>
      </c>
      <c r="D37" t="str">
        <f t="shared" ref="D37:D41" si="2">"&lt;tr&gt;&lt;td&gt;" &amp;A37 &amp; "&lt;/td&gt;&lt;td&gt;" &amp; B37 &amp; "&lt;/td&gt;&lt;/tr&gt;"</f>
        <v>&lt;tr&gt;&lt;td&gt;+ (Add)&lt;/td&gt;&lt;td&gt;Calculates the sum of two values.&lt;/td&gt;&lt;/tr&gt;</v>
      </c>
    </row>
    <row r="38" spans="1:4" x14ac:dyDescent="0.2">
      <c r="A38" t="s">
        <v>78</v>
      </c>
      <c r="B38" t="s">
        <v>79</v>
      </c>
      <c r="D38" t="str">
        <f t="shared" si="2"/>
        <v>&lt;tr&gt;&lt;td&gt;- (Subtract)&lt;/td&gt;&lt;td&gt;Calculates the difference of two values.&lt;/td&gt;&lt;/tr&gt;</v>
      </c>
    </row>
    <row r="39" spans="1:4" x14ac:dyDescent="0.2">
      <c r="A39" t="s">
        <v>80</v>
      </c>
      <c r="B39" t="s">
        <v>81</v>
      </c>
      <c r="D39" t="str">
        <f t="shared" si="2"/>
        <v>&lt;tr&gt;&lt;td&gt;* (Multiply)&lt;/td&gt;&lt;td&gt;Multiplies its values.&lt;/td&gt;&lt;/tr&gt;</v>
      </c>
    </row>
    <row r="40" spans="1:4" x14ac:dyDescent="0.2">
      <c r="A40" t="s">
        <v>82</v>
      </c>
      <c r="B40" t="s">
        <v>83</v>
      </c>
      <c r="D40" t="str">
        <f t="shared" si="2"/>
        <v>&lt;tr&gt;&lt;td&gt;/ (Divide)&lt;/td&gt;&lt;td&gt;Divides its values.&lt;/td&gt;&lt;/tr&gt;</v>
      </c>
    </row>
    <row r="41" spans="1:4" ht="34" x14ac:dyDescent="0.2">
      <c r="A41" t="s">
        <v>84</v>
      </c>
      <c r="B41" s="10" t="s">
        <v>85</v>
      </c>
      <c r="D41" t="str">
        <f t="shared" si="2"/>
        <v>&lt;tr&gt;&lt;td&gt;() (Open Parenthesis and Close Parenthesis)&lt;/td&gt;&lt;td&gt;Specifies that the expressions within the open parenthesis and close parenthesis are evaluated first. All other expressions are evaluated using standard operator precedence.&lt;/td&gt;&lt;/tr&gt;</v>
      </c>
    </row>
    <row r="42" spans="1:4" x14ac:dyDescent="0.2">
      <c r="D42" t="str">
        <f>"&lt;/tbody&gt;&lt;/table&gt;&lt;/div&gt;"</f>
        <v>&lt;/tbody&gt;&lt;/table&gt;&lt;/div&gt;</v>
      </c>
    </row>
    <row r="46" spans="1:4" x14ac:dyDescent="0.2">
      <c r="A46" t="s">
        <v>12</v>
      </c>
      <c r="D46" t="str">
        <f>"&lt;div class='v-space'&gt;&lt;/div&gt;&lt;div id='" &amp; SUBSTITUTE(LOWER(A46), " ", "_") &amp;"'&gt;&lt;h2&gt;" &amp; A46 &amp; "&lt;/h2&gt;"</f>
        <v>&lt;div class='v-space'&gt;&lt;/div&gt;&lt;div id='logical_operators'&gt;&lt;h2&gt;Logical Operators&lt;/h2&gt;</v>
      </c>
    </row>
    <row r="47" spans="1:4" x14ac:dyDescent="0.2">
      <c r="A47" t="s">
        <v>72</v>
      </c>
      <c r="B47" t="s">
        <v>23</v>
      </c>
      <c r="D47" t="str">
        <f>"&lt;table&gt;&lt;thead&gt;&lt;th class='table-column-name'&gt;" &amp; A47 &amp; "&lt;/th&gt;&lt;th&gt;" &amp; B47 &amp; "&lt;/th&gt;&lt;/thead&gt;&lt;tbody&gt;"</f>
        <v>&lt;table&gt;&lt;thead&gt;&lt;th class='table-column-name'&gt;Operator&lt;/th&gt;&lt;th&gt;Description&lt;/th&gt;&lt;/thead&gt;&lt;tbody&gt;</v>
      </c>
    </row>
    <row r="48" spans="1:4" x14ac:dyDescent="0.2">
      <c r="A48" s="18" t="s">
        <v>86</v>
      </c>
      <c r="B48" s="18" t="s">
        <v>87</v>
      </c>
      <c r="D48" t="str">
        <f t="shared" ref="D48:D55" si="3">"&lt;tr&gt;&lt;td&gt;" &amp;A48 &amp; "&lt;/td&gt;&lt;td&gt;" &amp; B48 &amp; "&lt;/td&gt;&lt;/tr&gt;"</f>
        <v>&lt;tr&gt;&lt;td&gt;== (Equal)&lt;/td&gt;&lt;td&gt;Evaluates if two values are equivalent. The = and == operators are interchangeable.&lt;/td&gt;&lt;/tr&gt;</v>
      </c>
    </row>
    <row r="49" spans="1:4" x14ac:dyDescent="0.2">
      <c r="A49" s="18" t="s">
        <v>88</v>
      </c>
      <c r="B49" s="18" t="s">
        <v>89</v>
      </c>
      <c r="D49" t="str">
        <f t="shared" si="3"/>
        <v>&lt;tr&gt;&lt;td&gt;!= (Not Equal)&lt;/td&gt;&lt;td&gt;Evaluates if two values aren’t equivalent.&lt;/td&gt;&lt;/tr&gt;</v>
      </c>
    </row>
    <row r="50" spans="1:4" x14ac:dyDescent="0.2">
      <c r="A50" s="18" t="s">
        <v>100</v>
      </c>
      <c r="B50" s="18" t="s">
        <v>90</v>
      </c>
      <c r="D50" t="str">
        <f t="shared" si="3"/>
        <v>&lt;tr&gt;&lt;td&gt;&amp;lt; (Less Than)&lt;/td&gt;&lt;td&gt;Evaluates if a value is less than the value that follows this symbol.&lt;/td&gt;&lt;/tr&gt;</v>
      </c>
    </row>
    <row r="51" spans="1:4" x14ac:dyDescent="0.2">
      <c r="A51" s="18" t="s">
        <v>99</v>
      </c>
      <c r="B51" s="18" t="s">
        <v>91</v>
      </c>
      <c r="D51" t="str">
        <f t="shared" si="3"/>
        <v>&lt;tr&gt;&lt;td&gt;&amp;gt; (Greater Than)&lt;/td&gt;&lt;td&gt;Evaluates if a value is greater than the value that follows this symbol.&lt;/td&gt;&lt;/tr&gt;</v>
      </c>
    </row>
    <row r="52" spans="1:4" x14ac:dyDescent="0.2">
      <c r="A52" s="18" t="s">
        <v>101</v>
      </c>
      <c r="B52" s="18" t="s">
        <v>92</v>
      </c>
      <c r="D52" t="str">
        <f t="shared" si="3"/>
        <v>&lt;tr&gt;&lt;td&gt;&amp;lt;= (Less Than or Equal)&lt;/td&gt;&lt;td&gt;Evaluates if a value is less than or equal to the value that follows this symbol.&lt;/td&gt;&lt;/tr&gt;</v>
      </c>
    </row>
    <row r="53" spans="1:4" x14ac:dyDescent="0.2">
      <c r="A53" s="18" t="s">
        <v>98</v>
      </c>
      <c r="B53" s="18" t="s">
        <v>93</v>
      </c>
      <c r="D53" t="str">
        <f t="shared" si="3"/>
        <v>&lt;tr&gt;&lt;td&gt;&amp;gt;= (Greater Than or Equal)&lt;/td&gt;&lt;td&gt;Evaluates if a value is greater than or equal to the value that follows this symbol.&lt;/td&gt;&lt;/tr&gt;</v>
      </c>
    </row>
    <row r="54" spans="1:4" x14ac:dyDescent="0.2">
      <c r="A54" s="18" t="s">
        <v>97</v>
      </c>
      <c r="B54" s="18" t="s">
        <v>94</v>
      </c>
      <c r="D54" t="str">
        <f t="shared" si="3"/>
        <v>&lt;tr&gt;&lt;td&gt;&amp;amp;&amp;amp; (AND)&lt;/td&gt;&lt;td&gt;Evaluates if two values or expressions are both true. Use this operator as an alternative to the logical function AND.&lt;/td&gt;&lt;/tr&gt;</v>
      </c>
    </row>
    <row r="55" spans="1:4" x14ac:dyDescent="0.2">
      <c r="A55" s="18" t="s">
        <v>95</v>
      </c>
      <c r="B55" s="18" t="s">
        <v>96</v>
      </c>
      <c r="D55" t="str">
        <f t="shared" si="3"/>
        <v>&lt;tr&gt;&lt;td&gt;|| (OR)&lt;/td&gt;&lt;td&gt;Evaluates if at least one of multiple values or expressions is true. Use this operator as an alternative to the logical function OR.&lt;/td&gt;&lt;/tr&gt;</v>
      </c>
    </row>
    <row r="56" spans="1:4" x14ac:dyDescent="0.2">
      <c r="D56" t="str">
        <f>"&lt;/tbody&gt;&lt;/table&gt;&lt;/div&gt;"</f>
        <v>&lt;/tbody&gt;&lt;/table&gt;&lt;/div&gt;</v>
      </c>
    </row>
    <row r="60" spans="1:4" x14ac:dyDescent="0.2">
      <c r="A60" t="s">
        <v>13</v>
      </c>
      <c r="D60" t="str">
        <f>"&lt;div class='v-space'&gt;&lt;/div&gt;&lt;div id='" &amp; SUBSTITUTE(LOWER(A60), " ", "_") &amp;"'&gt;&lt;h2&gt;" &amp; A60 &amp; "&lt;/h2&gt;"</f>
        <v>&lt;div class='v-space'&gt;&lt;/div&gt;&lt;div id='text_operators'&gt;&lt;h2&gt;Text Operators&lt;/h2&gt;</v>
      </c>
    </row>
    <row r="61" spans="1:4" x14ac:dyDescent="0.2">
      <c r="A61" t="s">
        <v>72</v>
      </c>
      <c r="B61" t="s">
        <v>23</v>
      </c>
      <c r="D61" t="str">
        <f>"&lt;table&gt;&lt;thead&gt;&lt;th class='table-column-name'&gt;" &amp; A61 &amp; "&lt;/th&gt;&lt;th&gt;" &amp; B61 &amp; "&lt;/th&gt;&lt;/thead&gt;&lt;tbody&gt;"</f>
        <v>&lt;table&gt;&lt;thead&gt;&lt;th class='table-column-name'&gt;Operator&lt;/th&gt;&lt;th&gt;Description&lt;/th&gt;&lt;/thead&gt;&lt;tbody&gt;</v>
      </c>
    </row>
    <row r="62" spans="1:4" x14ac:dyDescent="0.2">
      <c r="A62" t="s">
        <v>103</v>
      </c>
      <c r="B62" t="s">
        <v>102</v>
      </c>
      <c r="D62" t="str">
        <f t="shared" ref="D62" si="4">"&lt;tr&gt;&lt;td&gt;" &amp;A62 &amp; "&lt;/td&gt;&lt;td&gt;" &amp; B62 &amp; "&lt;/td&gt;&lt;/tr&gt;"</f>
        <v>&lt;tr&gt;&lt;td&gt;&amp;amp; (Concatenate)&lt;/td&gt;&lt;td&gt;Connects two or more strings.&lt;/td&gt;&lt;/tr&gt;</v>
      </c>
    </row>
    <row r="63" spans="1:4" x14ac:dyDescent="0.2">
      <c r="D63" t="str">
        <f>"&lt;/tbody&gt;&lt;/table&gt;&lt;/div&gt;"</f>
        <v>&lt;/tbody&gt;&lt;/table&gt;&lt;/div&gt;</v>
      </c>
    </row>
    <row r="65" spans="1:4" x14ac:dyDescent="0.2">
      <c r="A65" t="s">
        <v>105</v>
      </c>
      <c r="D65" t="str">
        <f>"&lt;div class='v-space'&gt;&lt;/div&gt;&lt;div id='" &amp; SUBSTITUTE(LOWER(A65), " ", "_") &amp;"'&gt;&lt;h2&gt;" &amp; A65 &amp; "&lt;/h2&gt;"</f>
        <v>&lt;div class='v-space'&gt;&lt;/div&gt;&lt;div id='date_and_time_functions'&gt;&lt;h2&gt;Date and Time Functions&lt;/h2&gt;</v>
      </c>
    </row>
    <row r="66" spans="1:4" x14ac:dyDescent="0.2">
      <c r="A66" t="s">
        <v>71</v>
      </c>
      <c r="B66" t="s">
        <v>23</v>
      </c>
      <c r="D66" t="str">
        <f>"&lt;table&gt;&lt;thead&gt;&lt;th class='table-column-name'&gt;" &amp; A66 &amp; "&lt;/th&gt;&lt;th&gt;" &amp; B66 &amp; "&lt;/th&gt;&lt;/thead&gt;&lt;tbody&gt;"</f>
        <v>&lt;table&gt;&lt;thead&gt;&lt;th class='table-column-name'&gt;Function&lt;/th&gt;&lt;th&gt;Description&lt;/th&gt;&lt;/thead&gt;&lt;tbody&gt;</v>
      </c>
    </row>
    <row r="67" spans="1:4" ht="17" x14ac:dyDescent="0.2">
      <c r="A67" t="s">
        <v>686</v>
      </c>
      <c r="B67" s="10" t="s">
        <v>468</v>
      </c>
      <c r="D67" t="str">
        <f>"&lt;tr&gt;&lt;td&gt;&lt;a href='transformation_calculate_field_values.html#" &amp; LOWER(A67) &amp; "'&gt;" &amp;A67 &amp; "&lt;/A&gt;&lt;/td&gt;&lt;td&gt;" &amp; B67 &amp; "&lt;/td&gt;&lt;/tr&gt;"</f>
        <v>&lt;tr&gt;&lt;td&gt;&lt;a href='transformation_calculate_field_values.html#add_days'&gt;ADD_DAYS&lt;/A&gt;&lt;/td&gt;&lt;td&gt;Returns the date that is the indicated number of days before or after a specified date/datetime. &lt;/td&gt;&lt;/tr&gt;</v>
      </c>
    </row>
    <row r="68" spans="1:4" ht="51" x14ac:dyDescent="0.2">
      <c r="A68" t="s">
        <v>687</v>
      </c>
      <c r="B68" s="10" t="s">
        <v>469</v>
      </c>
      <c r="D68" t="str">
        <f>"&lt;tr&gt;&lt;td&gt;&lt;a href='transformation_calculate_field_values.html#" &amp; LOWER(A68) &amp; "'&gt;" &amp;A68 &amp; "&lt;/A&gt;&lt;/td&gt;&lt;td&gt;" &amp; B68 &amp; "&lt;/td&gt;&lt;/tr&gt;"</f>
        <v>&lt;tr&gt;&lt;td&gt;&lt;a href='transformation_calculate_field_values.html#add_months'&gt;ADD_MONTHS&lt;/A&gt;&lt;/td&gt;&lt;td&gt;Returns the date that is the indicated number of months before or after a specified date/datetime. If the specified date is the last day of the month, the resulting date is the last day of the resulting month. Otherwise, the result has the same date component as the specified date.&lt;/td&gt;&lt;/tr&gt;</v>
      </c>
    </row>
    <row r="69" spans="1:4" ht="17" x14ac:dyDescent="0.2">
      <c r="A69" t="s">
        <v>108</v>
      </c>
      <c r="B69" s="10" t="s">
        <v>214</v>
      </c>
      <c r="D69" t="str">
        <f>"&lt;tr&gt;&lt;td&gt;&lt;a href='transformation_calculate_field_values.html#" &amp; LOWER(A69) &amp; "'&gt;" &amp;A69 &amp; "&lt;/A&gt;&lt;/td&gt;&lt;td&gt;" &amp; B69 &amp; "&lt;/td&gt;&lt;/tr&gt;"</f>
        <v>&lt;tr&gt;&lt;td&gt;&lt;a href='transformation_calculate_field_values.html#date'&gt;DATE&lt;/A&gt;&lt;/td&gt;&lt;td&gt;Returns a date value from year, month, and day values you enter.&lt;/td&gt;&lt;/tr&gt;</v>
      </c>
    </row>
    <row r="70" spans="1:4" ht="17" x14ac:dyDescent="0.2">
      <c r="A70" t="s">
        <v>110</v>
      </c>
      <c r="B70" s="10" t="s">
        <v>111</v>
      </c>
      <c r="D70" t="str">
        <f>"&lt;tr&gt;&lt;td&gt;&lt;a href='transformation_calculate_field_values.html#" &amp; LOWER(A70) &amp; "'&gt;" &amp;A70 &amp; "&lt;/A&gt;&lt;/td&gt;&lt;td&gt;" &amp; B70 &amp; "&lt;/td&gt;&lt;/tr&gt;"</f>
        <v>&lt;tr&gt;&lt;td&gt;&lt;a href='transformation_calculate_field_values.html#daysbetween'&gt;DAYSBETWEEN&lt;/A&gt;&lt;/td&gt;&lt;td&gt;Returns the date difference between the two days.&lt;/td&gt;&lt;/tr&gt;</v>
      </c>
    </row>
    <row r="71" spans="1:4" ht="17" x14ac:dyDescent="0.2">
      <c r="A71" t="s">
        <v>112</v>
      </c>
      <c r="B71" s="10" t="s">
        <v>792</v>
      </c>
      <c r="D71" t="str">
        <f>"&lt;tr&gt;&lt;td&gt;&lt;a href='transformation_calculate_field_values.html#" &amp; LOWER(A71) &amp; "'&gt;" &amp;A71 &amp; "&lt;/A&gt;&lt;/td&gt;&lt;td&gt;" &amp; B71 &amp; "&lt;/td&gt;&lt;/tr&gt;"</f>
        <v>&lt;tr&gt;&lt;td&gt;&lt;a href='transformation_calculate_field_values.html#now'&gt;NOW&lt;/A&gt;&lt;/td&gt;&lt;td&gt;Returns a datetime representing the current moment.&lt;/td&gt;&lt;/tr&gt;</v>
      </c>
    </row>
    <row r="72" spans="1:4" ht="17" x14ac:dyDescent="0.2">
      <c r="A72" t="s">
        <v>114</v>
      </c>
      <c r="B72" s="10" t="s">
        <v>115</v>
      </c>
      <c r="D72" t="str">
        <f>"&lt;tr&gt;&lt;td&gt;&lt;a href='transformation_calculate_field_values.html#" &amp; LOWER(A72) &amp; "'&gt;" &amp;A72 &amp; "&lt;/A&gt;&lt;/td&gt;&lt;td&gt;" &amp; B72 &amp; "&lt;/td&gt;&lt;/tr&gt;"</f>
        <v>&lt;tr&gt;&lt;td&gt;&lt;a href='transformation_calculate_field_values.html#today'&gt;TODAY&lt;/A&gt;&lt;/td&gt;&lt;td&gt;Returns the current date as a date data type.&lt;/td&gt;&lt;/tr&gt;</v>
      </c>
    </row>
    <row r="73" spans="1:4" ht="17" x14ac:dyDescent="0.2">
      <c r="A73" t="s">
        <v>704</v>
      </c>
      <c r="B73" s="10" t="s">
        <v>791</v>
      </c>
      <c r="D73" t="str">
        <f>"&lt;tr&gt;&lt;td&gt;&lt;a href='transformation_calculate_field_values.html#" &amp; LOWER(A73) &amp; "'&gt;" &amp;A73 &amp; "&lt;/A&gt;&lt;/td&gt;&lt;td&gt;" &amp; B73 &amp; "&lt;/td&gt;&lt;/tr&gt;"</f>
        <v>&lt;tr&gt;&lt;td&gt;&lt;a href='transformation_calculate_field_values.html#to_date'&gt;TO_DATE&lt;/A&gt;&lt;/td&gt;&lt;td&gt;Returns a date value for a datetime or text expression.&lt;/td&gt;&lt;/tr&gt;</v>
      </c>
    </row>
    <row r="74" spans="1:4" ht="17" x14ac:dyDescent="0.2">
      <c r="A74" t="s">
        <v>708</v>
      </c>
      <c r="B74" s="10" t="s">
        <v>793</v>
      </c>
      <c r="D74" t="str">
        <f>"&lt;tr&gt;&lt;td&gt;&lt;a href='transformation_calculate_field_values.html#" &amp; LOWER(A74) &amp; "'&gt;" &amp;A74 &amp; "&lt;/A&gt;&lt;/td&gt;&lt;td&gt;" &amp; B74 &amp; "&lt;/td&gt;&lt;/tr&gt;"</f>
        <v>&lt;tr&gt;&lt;td&gt;&lt;a href='transformation_calculate_field_values.html#to_datetime'&gt;TO_DATETIME&lt;/A&gt;&lt;/td&gt;&lt;td&gt;Returns a datetime value for a text expression in the ISO 8601 format.&lt;/td&gt;&lt;/tr&gt;</v>
      </c>
    </row>
    <row r="75" spans="1:4" x14ac:dyDescent="0.2">
      <c r="D75" t="str">
        <f>"&lt;/tbody&gt;&lt;/table&gt;&lt;/div&gt;"</f>
        <v>&lt;/tbody&gt;&lt;/table&gt;&lt;/div&gt;</v>
      </c>
    </row>
    <row r="77" spans="1:4" x14ac:dyDescent="0.2">
      <c r="A77" t="s">
        <v>116</v>
      </c>
      <c r="D77" t="str">
        <f>"&lt;div class='v-space'&gt;&lt;/div&gt;&lt;div id='" &amp; SUBSTITUTE(LOWER(A77), " ", "_") &amp;"'&gt;&lt;h2&gt;" &amp; A77 &amp; "&lt;/h2&gt;"</f>
        <v>&lt;div class='v-space'&gt;&lt;/div&gt;&lt;div id='logical_functions'&gt;&lt;h2&gt;Logical Functions&lt;/h2&gt;</v>
      </c>
    </row>
    <row r="78" spans="1:4" x14ac:dyDescent="0.2">
      <c r="A78" t="s">
        <v>71</v>
      </c>
      <c r="B78" t="s">
        <v>23</v>
      </c>
      <c r="D78" t="str">
        <f>"&lt;table&gt;&lt;thead&gt;&lt;th class='table-column-name'&gt;" &amp; A78 &amp; "&lt;/th&gt;&lt;th&gt;" &amp; B78 &amp; "&lt;/th&gt;&lt;/thead&gt;&lt;tbody&gt;"</f>
        <v>&lt;table&gt;&lt;thead&gt;&lt;th class='table-column-name'&gt;Function&lt;/th&gt;&lt;th&gt;Description&lt;/th&gt;&lt;/thead&gt;&lt;tbody&gt;</v>
      </c>
    </row>
    <row r="79" spans="1:4" x14ac:dyDescent="0.2">
      <c r="A79" t="s">
        <v>238</v>
      </c>
      <c r="B79" t="s">
        <v>470</v>
      </c>
      <c r="D79" t="str">
        <f>"&lt;tr&gt;&lt;td&gt;&lt;a href='transformation_calculate_field_values.html#" &amp; LOWER(A79) &amp; "'&gt;" &amp;A79 &amp; "&lt;/A&gt;&lt;/td&gt;&lt;td&gt;" &amp; B79 &amp; "&lt;/td&gt;&lt;/tr&gt;"</f>
        <v>&lt;tr&gt;&lt;td&gt;&lt;a href='transformation_calculate_field_values.html#and'&gt;AND&lt;/A&gt;&lt;/td&gt;&lt;td&gt;Returns a TRUE response if all values are true; returns a FALSE response if one or more values are false.&lt;/td&gt;&lt;/tr&gt;</v>
      </c>
    </row>
    <row r="80" spans="1:4" ht="34" x14ac:dyDescent="0.2">
      <c r="A80" t="s">
        <v>712</v>
      </c>
      <c r="B80" s="10" t="s">
        <v>117</v>
      </c>
      <c r="D80" t="str">
        <f>"&lt;tr&gt;&lt;td&gt;&lt;a href='transformation_calculate_field_values.html#" &amp; LOWER(A80) &amp; "'&gt;" &amp;A80 &amp; "&lt;/A&gt;&lt;/td&gt;&lt;td&gt;" &amp; B80 &amp; "&lt;/td&gt;&lt;/tr&gt;"</f>
        <v>&lt;tr&gt;&lt;td&gt;&lt;a href='transformation_calculate_field_values.html#blank_value'&gt;BLANK_VALUE&lt;/A&gt;&lt;/td&gt;&lt;td&gt;Determines if an expression has a value and returns a substitute expression if it doesn’t. If the expression has a value, returns the value of the expression.&lt;/td&gt;&lt;/tr&gt;</v>
      </c>
    </row>
    <row r="81" spans="1:4" ht="17" x14ac:dyDescent="0.2">
      <c r="A81" t="s">
        <v>118</v>
      </c>
      <c r="B81" s="10" t="s">
        <v>119</v>
      </c>
      <c r="D81" t="str">
        <f>"&lt;tr&gt;&lt;td&gt;&lt;a href='transformation_calculate_field_values.html#" &amp; LOWER(A81) &amp; "'&gt;" &amp;A81 &amp; "&lt;/A&gt;&lt;/td&gt;&lt;td&gt;" &amp; B81 &amp; "&lt;/td&gt;&lt;/tr&gt;"</f>
        <v>&lt;tr&gt;&lt;td&gt;&lt;a href='transformation_calculate_field_values.html#if'&gt;IF&lt;/A&gt;&lt;/td&gt;&lt;td&gt;Determines if expressions are true or false. Returns a given value if true and another value if false.&lt;/td&gt;&lt;/tr&gt;</v>
      </c>
    </row>
    <row r="82" spans="1:4" ht="17" x14ac:dyDescent="0.2">
      <c r="A82" t="s">
        <v>727</v>
      </c>
      <c r="B82" s="10" t="s">
        <v>120</v>
      </c>
      <c r="D82" t="str">
        <f>"&lt;tr&gt;&lt;td&gt;&lt;a href='transformation_calculate_field_values.html#" &amp; LOWER(A82) &amp; "'&gt;" &amp;A82 &amp; "&lt;/A&gt;&lt;/td&gt;&lt;td&gt;" &amp; B82 &amp; "&lt;/td&gt;&lt;/tr&gt;"</f>
        <v>&lt;tr&gt;&lt;td&gt;&lt;a href='transformation_calculate_field_values.html#is_blank'&gt;IS_BLANK&lt;/A&gt;&lt;/td&gt;&lt;td&gt;Determines if an expression has a value and returns TRUE if it does not. If it contains a value, this function returns FALSE.&lt;/td&gt;&lt;/tr&gt;</v>
      </c>
    </row>
    <row r="83" spans="1:4" ht="17" x14ac:dyDescent="0.2">
      <c r="A83" t="s">
        <v>720</v>
      </c>
      <c r="B83" s="10" t="s">
        <v>121</v>
      </c>
      <c r="D83" t="str">
        <f>"&lt;tr&gt;&lt;td&gt;&lt;a href='transformation_calculate_field_values.html#" &amp; LOWER(A83) &amp; "'&gt;" &amp;A83 &amp; "&lt;/A&gt;&lt;/td&gt;&lt;td&gt;" &amp; B83 &amp; "&lt;/td&gt;&lt;/tr&gt;"</f>
        <v>&lt;tr&gt;&lt;td&gt;&lt;a href='transformation_calculate_field_values.html#is_number'&gt;IS_NUMBER&lt;/A&gt;&lt;/td&gt;&lt;td&gt;Determines if a text value is a number and returns TRUE if it is. Otherwise, it returns FALSE.&lt;/td&gt;&lt;/tr&gt;</v>
      </c>
    </row>
    <row r="84" spans="1:4" ht="17" x14ac:dyDescent="0.2">
      <c r="A84" t="s">
        <v>122</v>
      </c>
      <c r="B84" s="10" t="s">
        <v>123</v>
      </c>
      <c r="D84" t="str">
        <f>"&lt;tr&gt;&lt;td&gt;&lt;a href='transformation_calculate_field_values.html#" &amp; LOWER(A84) &amp; "'&gt;" &amp;A84 &amp; "&lt;/A&gt;&lt;/td&gt;&lt;td&gt;" &amp; B84 &amp; "&lt;/td&gt;&lt;/tr&gt;"</f>
        <v>&lt;tr&gt;&lt;td&gt;&lt;a href='transformation_calculate_field_values.html#not'&gt;NOT&lt;/A&gt;&lt;/td&gt;&lt;td&gt;Returns FALSE for TRUE and TRUE for FALSE.&lt;/td&gt;&lt;/tr&gt;</v>
      </c>
    </row>
    <row r="85" spans="1:4" ht="17" x14ac:dyDescent="0.2">
      <c r="A85" t="s">
        <v>208</v>
      </c>
      <c r="B85" s="10" t="s">
        <v>471</v>
      </c>
      <c r="D85" t="str">
        <f>"&lt;tr&gt;&lt;td&gt;&lt;a href='transformation_calculate_field_values.html#" &amp; LOWER(A85) &amp; "'&gt;" &amp;A85 &amp; "&lt;/A&gt;&lt;/td&gt;&lt;td&gt;" &amp; B85 &amp; "&lt;/td&gt;&lt;/tr&gt;"</f>
        <v>&lt;tr&gt;&lt;td&gt;&lt;a href='transformation_calculate_field_values.html#or'&gt;OR&lt;/A&gt;&lt;/td&gt;&lt;td&gt;Determines if expressions are true or false. Returns TRUE if any expression is true. Returns FALSE if all expressions are false.&lt;/td&gt;&lt;/tr&gt;</v>
      </c>
    </row>
    <row r="86" spans="1:4" x14ac:dyDescent="0.2">
      <c r="D86" t="str">
        <f>"&lt;/tbody&gt;&lt;/table&gt;&lt;/div&gt;"</f>
        <v>&lt;/tbody&gt;&lt;/table&gt;&lt;/div&gt;</v>
      </c>
    </row>
    <row r="89" spans="1:4" x14ac:dyDescent="0.2">
      <c r="A89" t="s">
        <v>143</v>
      </c>
      <c r="D89" t="str">
        <f>"&lt;div class='v-space'&gt;&lt;/div&gt;&lt;div id='" &amp; SUBSTITUTE(LOWER(A89), " ", "_") &amp;"'&gt;&lt;h2&gt;" &amp; A89 &amp; "&lt;/h2&gt;"</f>
        <v>&lt;div class='v-space'&gt;&lt;/div&gt;&lt;div id='math_functions'&gt;&lt;h2&gt;Math Functions&lt;/h2&gt;</v>
      </c>
    </row>
    <row r="90" spans="1:4" x14ac:dyDescent="0.2">
      <c r="A90" t="s">
        <v>71</v>
      </c>
      <c r="B90" t="s">
        <v>23</v>
      </c>
      <c r="D90" t="str">
        <f>"&lt;table&gt;&lt;thead&gt;&lt;th class='table-column-name'&gt;" &amp; A90 &amp; "&lt;/th&gt;&lt;th&gt;" &amp; B90 &amp; "&lt;/th&gt;&lt;/thead&gt;&lt;tbody&gt;"</f>
        <v>&lt;table&gt;&lt;thead&gt;&lt;th class='table-column-name'&gt;Function&lt;/th&gt;&lt;th&gt;Description&lt;/th&gt;&lt;/thead&gt;&lt;tbody&gt;</v>
      </c>
    </row>
    <row r="91" spans="1:4" ht="17" x14ac:dyDescent="0.2">
      <c r="A91" s="10" t="s">
        <v>460</v>
      </c>
      <c r="B91" s="10" t="s">
        <v>461</v>
      </c>
      <c r="D91" t="str">
        <f>"&lt;tr&gt;&lt;td&gt;&lt;a href='transformation_calculate_field_values.html#" &amp; LOWER(A91) &amp; "'&gt;" &amp;A91 &amp; "&lt;/A&gt;&lt;/td&gt;&lt;td&gt;" &amp; B91 &amp; "&lt;/td&gt;&lt;/tr&gt;"</f>
        <v>&lt;tr&gt;&lt;td&gt;&lt;a href='transformation_calculate_field_values.html#max'&gt;MAX&lt;/A&gt;&lt;/td&gt;&lt;td&gt;Returns the highest number from a list of numbers.&lt;/td&gt;&lt;/tr&gt;</v>
      </c>
    </row>
    <row r="92" spans="1:4" x14ac:dyDescent="0.2">
      <c r="A92" t="s">
        <v>463</v>
      </c>
      <c r="B92" t="s">
        <v>464</v>
      </c>
      <c r="D92" t="str">
        <f>"&lt;tr&gt;&lt;td&gt;&lt;a href='transformation_calculate_field_values.html#" &amp; LOWER(A92) &amp; "'&gt;" &amp;A92 &amp; "&lt;/A&gt;&lt;/td&gt;&lt;td&gt;" &amp; B92 &amp; "&lt;/td&gt;&lt;/tr&gt;"</f>
        <v>&lt;tr&gt;&lt;td&gt;&lt;a href='transformation_calculate_field_values.html#min'&gt;MIN&lt;/A&gt;&lt;/td&gt;&lt;td&gt;Returns the lowest number from a list of numbers.&lt;/td&gt;&lt;/tr&gt;</v>
      </c>
    </row>
    <row r="93" spans="1:4" x14ac:dyDescent="0.2">
      <c r="A93" t="s">
        <v>150</v>
      </c>
      <c r="B93" t="s">
        <v>215</v>
      </c>
      <c r="D93" t="str">
        <f>"&lt;tr&gt;&lt;td&gt;&lt;a href='transformation_calculate_field_values.html#" &amp; LOWER(A93) &amp; "'&gt;" &amp;A93 &amp; "&lt;/A&gt;&lt;/td&gt;&lt;td&gt;" &amp; B93 &amp; "&lt;/td&gt;&lt;/tr&gt;"</f>
        <v>&lt;tr&gt;&lt;td&gt;&lt;a href='transformation_calculate_field_values.html#round'&gt;ROUND&lt;/A&gt;&lt;/td&gt;&lt;td&gt;Returns the nearest number to a number you specify, constraining the new number by a specified number of digits.&lt;/td&gt;&lt;/tr&gt;</v>
      </c>
    </row>
    <row r="94" spans="1:4" x14ac:dyDescent="0.2">
      <c r="D94" t="str">
        <f>"&lt;/tbody&gt;&lt;/table&gt;&lt;/div&gt;"</f>
        <v>&lt;/tbody&gt;&lt;/table&gt;&lt;/div&gt;</v>
      </c>
    </row>
    <row r="97" spans="1:4" x14ac:dyDescent="0.2">
      <c r="A97" t="s">
        <v>16</v>
      </c>
      <c r="D97" t="str">
        <f>"&lt;div class='v-space'&gt;&lt;/div&gt;&lt;div id='" &amp; SUBSTITUTE(LOWER(A97), " ", "_") &amp;"'&gt;&lt;h2&gt;" &amp; A97 &amp; "&lt;/h2&gt;"</f>
        <v>&lt;div class='v-space'&gt;&lt;/div&gt;&lt;div id='text_functions'&gt;&lt;h2&gt;Text Functions&lt;/h2&gt;</v>
      </c>
    </row>
    <row r="98" spans="1:4" x14ac:dyDescent="0.2">
      <c r="A98" t="s">
        <v>71</v>
      </c>
      <c r="B98" t="s">
        <v>23</v>
      </c>
      <c r="D98" t="str">
        <f>"&lt;table&gt;&lt;thead&gt;&lt;th class='table-column-name'&gt;" &amp; A98 &amp; "&lt;/th&gt;&lt;th&gt;" &amp; B98 &amp; "&lt;/th&gt;&lt;/thead&gt;&lt;tbody&gt;"</f>
        <v>&lt;table&gt;&lt;thead&gt;&lt;th class='table-column-name'&gt;Function&lt;/th&gt;&lt;th&gt;Description&lt;/th&gt;&lt;/thead&gt;&lt;tbody&gt;</v>
      </c>
    </row>
    <row r="99" spans="1:4" ht="17" x14ac:dyDescent="0.2">
      <c r="A99" s="10" t="s">
        <v>125</v>
      </c>
      <c r="B99" s="10" t="s">
        <v>126</v>
      </c>
      <c r="D99" t="str">
        <f>"&lt;tr&gt;&lt;td&gt;&lt;a href='transformation_calculate_field_values.html#" &amp; LOWER(A99) &amp; "'&gt;" &amp;A99 &amp; "&lt;/A&gt;&lt;/td&gt;&lt;td&gt;" &amp; B99 &amp; "&lt;/td&gt;&lt;/tr&gt;"</f>
        <v>&lt;tr&gt;&lt;td&gt;&lt;a href='transformation_calculate_field_values.html#contains'&gt;CONTAINS&lt;/A&gt;&lt;/td&gt;&lt;td&gt;Compares two arguments of text and returns TRUE if the first argument contains the second argument. If not, returns FALSE.&lt;/td&gt;&lt;/tr&gt;</v>
      </c>
    </row>
    <row r="100" spans="1:4" ht="17" x14ac:dyDescent="0.2">
      <c r="A100" s="10" t="s">
        <v>741</v>
      </c>
      <c r="B100" s="10" t="s">
        <v>810</v>
      </c>
      <c r="D100" t="str">
        <f>"&lt;tr&gt;&lt;td&gt;&lt;a href='transformation_calculate_field_values.html#" &amp; LOWER(A100) &amp; "'&gt;" &amp;A100 &amp; "&lt;/A&gt;&lt;/td&gt;&lt;td&gt;" &amp; B100 &amp; "&lt;/td&gt;&lt;/tr&gt;"</f>
        <v>&lt;tr&gt;&lt;td&gt;&lt;a href='transformation_calculate_field_values.html#index_of'&gt;INDEX_OF&lt;/A&gt;&lt;/td&gt;&lt;td&gt;Returns the zero-based index of the first occurrence of the specified substring from the point of the given index.&lt;/td&gt;&lt;/tr&gt;</v>
      </c>
    </row>
    <row r="101" spans="1:4" ht="17" x14ac:dyDescent="0.2">
      <c r="A101" s="10" t="s">
        <v>742</v>
      </c>
      <c r="B101" s="10" t="s">
        <v>811</v>
      </c>
      <c r="D101" t="str">
        <f>"&lt;tr&gt;&lt;td&gt;&lt;a href='transformation_calculate_field_values.html#" &amp; LOWER(A101) &amp; "'&gt;" &amp;A101 &amp; "&lt;/A&gt;&lt;/td&gt;&lt;td&gt;" &amp; B101 &amp; "&lt;/td&gt;&lt;/tr&gt;"</f>
        <v>&lt;tr&gt;&lt;td&gt;&lt;a href='transformation_calculate_field_values.html#index_of_ignore_case'&gt;INDEX_OF_IGNORE_CASE&lt;/A&gt;&lt;/td&gt;&lt;td&gt;Returns the zero-based index of the first occurrence of the specified substring without regard to case. &lt;/td&gt;&lt;/tr&gt;</v>
      </c>
    </row>
    <row r="102" spans="1:4" ht="34" x14ac:dyDescent="0.2">
      <c r="A102" s="10" t="s">
        <v>733</v>
      </c>
      <c r="B102" s="10" t="s">
        <v>808</v>
      </c>
      <c r="D102" t="str">
        <f>"&lt;tr&gt;&lt;td&gt;&lt;a href='transformation_calculate_field_values.html#" &amp; LOWER(A102) &amp; "'&gt;" &amp;A102 &amp; "&lt;/A&gt;&lt;/td&gt;&lt;td&gt;" &amp; B102 &amp; "&lt;/td&gt;&lt;/tr&gt;"</f>
        <v>&lt;tr&gt;&lt;td&gt;&lt;a href='transformation_calculate_field_values.html#last_index_of'&gt;LAST_INDEX_OF&lt;/A&gt;&lt;/td&gt;&lt;td&gt;Returns the index of the last occurrence of the specified substring, starting from the character at index 0 and ending at the specified index.&lt;/td&gt;&lt;/tr&gt;</v>
      </c>
    </row>
    <row r="103" spans="1:4" ht="34" x14ac:dyDescent="0.2">
      <c r="A103" s="10" t="s">
        <v>734</v>
      </c>
      <c r="B103" s="10" t="s">
        <v>809</v>
      </c>
      <c r="D103" t="str">
        <f>"&lt;tr&gt;&lt;td&gt;&lt;a href='transformation_calculate_field_values.html#" &amp; LOWER(A103) &amp; "'&gt;" &amp;A103 &amp; "&lt;/A&gt;&lt;/td&gt;&lt;td&gt;" &amp; B103 &amp; "&lt;/td&gt;&lt;/tr&gt;"</f>
        <v>&lt;tr&gt;&lt;td&gt;&lt;a href='transformation_calculate_field_values.html#last_index_of_ignore_case'&gt;LAST_INDEX_OF_IGNORE_CASE&lt;/A&gt;&lt;/td&gt;&lt;td&gt;Returns the index of the last occurrence of the specified substring regardless of case, starting from the character at index 0 and ending at the specified index.&lt;/td&gt;&lt;/tr&gt;</v>
      </c>
    </row>
    <row r="104" spans="1:4" ht="17" x14ac:dyDescent="0.2">
      <c r="A104" s="10" t="s">
        <v>127</v>
      </c>
      <c r="B104" s="10" t="s">
        <v>128</v>
      </c>
      <c r="D104" t="str">
        <f>"&lt;tr&gt;&lt;td&gt;&lt;a href='transformation_calculate_field_values.html#" &amp; LOWER(A104) &amp; "'&gt;" &amp;A104 &amp; "&lt;/A&gt;&lt;/td&gt;&lt;td&gt;" &amp; B104 &amp; "&lt;/td&gt;&lt;/tr&gt;"</f>
        <v>&lt;tr&gt;&lt;td&gt;&lt;a href='transformation_calculate_field_values.html#left'&gt;LEFT&lt;/A&gt;&lt;/td&gt;&lt;td&gt;Returns the specified number of characters from the beginning of a text string.&lt;/td&gt;&lt;/tr&gt;</v>
      </c>
    </row>
    <row r="105" spans="1:4" ht="17" x14ac:dyDescent="0.2">
      <c r="A105" s="10" t="s">
        <v>129</v>
      </c>
      <c r="B105" s="10" t="s">
        <v>130</v>
      </c>
      <c r="D105" t="str">
        <f>"&lt;tr&gt;&lt;td&gt;&lt;a href='transformation_calculate_field_values.html#" &amp; LOWER(A105) &amp; "'&gt;" &amp;A105 &amp; "&lt;/A&gt;&lt;/td&gt;&lt;td&gt;" &amp; B105 &amp; "&lt;/td&gt;&lt;/tr&gt;"</f>
        <v>&lt;tr&gt;&lt;td&gt;&lt;a href='transformation_calculate_field_values.html#len'&gt;LEN&lt;/A&gt;&lt;/td&gt;&lt;td&gt;Returns the number of characters in a specified text string.&lt;/td&gt;&lt;/tr&gt;</v>
      </c>
    </row>
    <row r="106" spans="1:4" ht="17" x14ac:dyDescent="0.2">
      <c r="A106" s="10" t="s">
        <v>758</v>
      </c>
      <c r="B106" s="10" t="s">
        <v>124</v>
      </c>
      <c r="D106" t="str">
        <f>"&lt;tr&gt;&lt;td&gt;&lt;a href='transformation_calculate_field_values.html#" &amp; LOWER(A106) &amp; "'&gt;" &amp;A106 &amp; "&lt;/A&gt;&lt;/td&gt;&lt;td&gt;" &amp; B106 &amp; "&lt;/td&gt;&lt;/tr&gt;"</f>
        <v>&lt;tr&gt;&lt;td&gt;&lt;a href='transformation_calculate_field_values.html#starts_with'&gt;STARTS_WITH&lt;/A&gt;&lt;/td&gt;&lt;td&gt;Determines if text begins with specific characters and returns TRUE if it does. Returns FALSE if it doesn't.&lt;/td&gt;&lt;/tr&gt;</v>
      </c>
    </row>
    <row r="107" spans="1:4" ht="17" x14ac:dyDescent="0.2">
      <c r="A107" s="10" t="s">
        <v>771</v>
      </c>
      <c r="B107" s="10" t="s">
        <v>802</v>
      </c>
      <c r="D107" t="str">
        <f>"&lt;tr&gt;&lt;td&gt;&lt;a href='transformation_calculate_field_values.html#" &amp; LOWER(A107) &amp; "'&gt;" &amp;A107 &amp; "&lt;/A&gt;&lt;/td&gt;&lt;td&gt;" &amp; B107 &amp; "&lt;/td&gt;&lt;/tr&gt;"</f>
        <v>&lt;tr&gt;&lt;td&gt;&lt;a href='transformation_calculate_field_values.html#substring'&gt;SUBSTRING&lt;/A&gt;&lt;/td&gt;&lt;td&gt;Returns a new String that begins with the character at the specified zero-based startIndex and extends to the character at endIndex - 1.&lt;/td&gt;&lt;/tr&gt;</v>
      </c>
    </row>
    <row r="108" spans="1:4" ht="17" x14ac:dyDescent="0.2">
      <c r="A108" s="10" t="s">
        <v>772</v>
      </c>
      <c r="B108" s="10" t="s">
        <v>803</v>
      </c>
      <c r="D108" t="str">
        <f>"&lt;tr&gt;&lt;td&gt;&lt;a href='transformation_calculate_field_values.html#" &amp; LOWER(A108) &amp; "'&gt;" &amp;A108 &amp; "&lt;/A&gt;&lt;/td&gt;&lt;td&gt;" &amp; B108 &amp; "&lt;/td&gt;&lt;/tr&gt;"</f>
        <v>&lt;tr&gt;&lt;td&gt;&lt;a href='transformation_calculate_field_values.html#substring_after'&gt;SUBSTRING_AFTER&lt;/A&gt;&lt;/td&gt;&lt;td&gt;Returns the substring that occurs after the first occurrence of the specified separator.&lt;/td&gt;&lt;/tr&gt;</v>
      </c>
    </row>
    <row r="109" spans="1:4" ht="17" x14ac:dyDescent="0.2">
      <c r="A109" s="10" t="s">
        <v>773</v>
      </c>
      <c r="B109" s="10" t="s">
        <v>804</v>
      </c>
      <c r="D109" t="str">
        <f>"&lt;tr&gt;&lt;td&gt;&lt;a href='transformation_calculate_field_values.html#" &amp; LOWER(A109) &amp; "'&gt;" &amp;A109 &amp; "&lt;/A&gt;&lt;/td&gt;&lt;td&gt;" &amp; B109 &amp; "&lt;/td&gt;&lt;/tr&gt;"</f>
        <v>&lt;tr&gt;&lt;td&gt;&lt;a href='transformation_calculate_field_values.html#substring_after_last'&gt;SUBSTRING_AFTER_LAST&lt;/A&gt;&lt;/td&gt;&lt;td&gt;Returns the substring that occurs after the last occurrence of the specified separator.&lt;/td&gt;&lt;/tr&gt;</v>
      </c>
    </row>
    <row r="110" spans="1:4" ht="17" x14ac:dyDescent="0.2">
      <c r="A110" s="10" t="s">
        <v>774</v>
      </c>
      <c r="B110" s="10" t="s">
        <v>805</v>
      </c>
      <c r="D110" t="str">
        <f>"&lt;tr&gt;&lt;td&gt;&lt;a href='transformation_calculate_field_values.html#" &amp; LOWER(A110) &amp; "'&gt;" &amp;A110 &amp; "&lt;/A&gt;&lt;/td&gt;&lt;td&gt;" &amp; B110 &amp; "&lt;/td&gt;&lt;/tr&gt;"</f>
        <v>&lt;tr&gt;&lt;td&gt;&lt;a href='transformation_calculate_field_values.html#substring_before'&gt;SUBSTRING_BEFORE&lt;/A&gt;&lt;/td&gt;&lt;td&gt;Returns the substring that occurs before the first occurrence of the specified separator.&lt;/td&gt;&lt;/tr&gt;</v>
      </c>
    </row>
    <row r="111" spans="1:4" ht="17" x14ac:dyDescent="0.2">
      <c r="A111" s="10" t="s">
        <v>775</v>
      </c>
      <c r="B111" s="10" t="s">
        <v>806</v>
      </c>
      <c r="D111" t="str">
        <f>"&lt;tr&gt;&lt;td&gt;&lt;a href='transformation_calculate_field_values.html#" &amp; LOWER(A111) &amp; "'&gt;" &amp;A111 &amp; "&lt;/A&gt;&lt;/td&gt;&lt;td&gt;" &amp; B111 &amp; "&lt;/td&gt;&lt;/tr&gt;"</f>
        <v>&lt;tr&gt;&lt;td&gt;&lt;a href='transformation_calculate_field_values.html#substring_before_last'&gt;SUBSTRING_BEFORE_LAST&lt;/A&gt;&lt;/td&gt;&lt;td&gt;Returns the substring that occurs before the last occurrence of the specified separator.&lt;/td&gt;&lt;/tr&gt;</v>
      </c>
    </row>
    <row r="112" spans="1:4" ht="17" x14ac:dyDescent="0.2">
      <c r="A112" s="10" t="s">
        <v>776</v>
      </c>
      <c r="B112" s="10" t="s">
        <v>807</v>
      </c>
      <c r="D112" t="str">
        <f>"&lt;tr&gt;&lt;td&gt;&lt;a href='transformation_calculate_field_values.html#" &amp; LOWER(A112) &amp; "'&gt;" &amp;A112 &amp; "&lt;/A&gt;&lt;/td&gt;&lt;td&gt;" &amp; B112 &amp; "&lt;/td&gt;&lt;/tr&gt;"</f>
        <v>&lt;tr&gt;&lt;td&gt;&lt;a href='transformation_calculate_field_values.html#substring_between'&gt;SUBSTRING_BETWEEN&lt;/A&gt;&lt;/td&gt;&lt;td&gt;Returns the substring that occurs between the two specified Strings.&lt;/td&gt;&lt;/tr&gt;</v>
      </c>
    </row>
    <row r="113" spans="1:4" ht="17" x14ac:dyDescent="0.2">
      <c r="A113" s="10" t="s">
        <v>757</v>
      </c>
      <c r="B113" s="10" t="s">
        <v>133</v>
      </c>
      <c r="D113" t="str">
        <f>"&lt;tr&gt;&lt;td&gt;&lt;a href='transformation_calculate_field_values.html#" &amp; LOWER(A113) &amp; "'&gt;" &amp;A113 &amp; "&lt;/A&gt;&lt;/td&gt;&lt;td&gt;" &amp; B113 &amp; "&lt;/td&gt;&lt;/tr&gt;"</f>
        <v>&lt;tr&gt;&lt;td&gt;&lt;a href='transformation_calculate_field_values.html#replace'&gt;REPLACE&lt;/A&gt;&lt;/td&gt;&lt;td&gt;Substitutes new text for old text in a text string.&lt;/td&gt;&lt;/tr&gt;</v>
      </c>
    </row>
    <row r="114" spans="1:4" ht="17" x14ac:dyDescent="0.2">
      <c r="A114" s="10" t="s">
        <v>131</v>
      </c>
      <c r="B114" s="10" t="s">
        <v>132</v>
      </c>
      <c r="D114" t="str">
        <f>"&lt;tr&gt;&lt;td&gt;&lt;a href='transformation_calculate_field_values.html#" &amp; LOWER(A114) &amp; "'&gt;" &amp;A114 &amp; "&lt;/A&gt;&lt;/td&gt;&lt;td&gt;" &amp; B114 &amp; "&lt;/td&gt;&lt;/tr&gt;"</f>
        <v>&lt;tr&gt;&lt;td&gt;&lt;a href='transformation_calculate_field_values.html#right'&gt;RIGHT&lt;/A&gt;&lt;/td&gt;&lt;td&gt;Returns the specified number of characters from the end of a text string.&lt;/td&gt;&lt;/tr&gt;</v>
      </c>
    </row>
    <row r="115" spans="1:4" ht="17" x14ac:dyDescent="0.2">
      <c r="A115" s="10" t="s">
        <v>699</v>
      </c>
      <c r="B115" s="10" t="s">
        <v>799</v>
      </c>
      <c r="D115" t="str">
        <f>"&lt;tr&gt;&lt;td&gt;&lt;a href='transformation_calculate_field_values.html#" &amp; LOWER(A115) &amp; "'&gt;" &amp;A115 &amp; "&lt;/A&gt;&lt;/td&gt;&lt;td&gt;" &amp; B115 &amp; "&lt;/td&gt;&lt;/tr&gt;"</f>
        <v>&lt;tr&gt;&lt;td&gt;&lt;a href='transformation_calculate_field_values.html#to_boolean'&gt;TO_BOOLEAN&lt;/A&gt;&lt;/td&gt;&lt;td&gt;Converts a string to a boolean.&lt;/td&gt;&lt;/tr&gt;</v>
      </c>
    </row>
    <row r="116" spans="1:4" ht="17" x14ac:dyDescent="0.2">
      <c r="A116" s="10" t="s">
        <v>698</v>
      </c>
      <c r="B116" s="10" t="s">
        <v>800</v>
      </c>
      <c r="D116" t="str">
        <f>"&lt;tr&gt;&lt;td&gt;&lt;a href='transformation_calculate_field_values.html#" &amp; LOWER(A116) &amp; "'&gt;" &amp;A116 &amp; "&lt;/A&gt;&lt;/td&gt;&lt;td&gt;" &amp; B116 &amp; "&lt;/td&gt;&lt;/tr&gt;"</f>
        <v>&lt;tr&gt;&lt;td&gt;&lt;a href='transformation_calculate_field_values.html#to_blob'&gt;TO_BLOB&lt;/A&gt;&lt;/td&gt;&lt;td&gt;Converts a text string to a blob.&lt;/td&gt;&lt;/tr&gt;</v>
      </c>
    </row>
    <row r="117" spans="1:4" ht="17" x14ac:dyDescent="0.2">
      <c r="A117" s="10" t="s">
        <v>794</v>
      </c>
      <c r="B117" s="10" t="s">
        <v>798</v>
      </c>
      <c r="D117" t="str">
        <f>"&lt;tr&gt;&lt;td&gt;&lt;a href='transformation_calculate_field_values.html#" &amp; LOWER(A117) &amp; "'&gt;" &amp;A117 &amp; "&lt;/A&gt;&lt;/td&gt;&lt;td&gt;" &amp; B117 &amp; "&lt;/td&gt;&lt;/tr&gt;"</f>
        <v>&lt;tr&gt;&lt;td&gt;&lt;a href='transformation_calculate_field_values.html#to_decimal'&gt;TO_DECIMAL&lt;/A&gt;&lt;/td&gt;&lt;td&gt;Converts a text string to a decimal.&lt;/td&gt;&lt;/tr&gt;</v>
      </c>
    </row>
    <row r="118" spans="1:4" ht="17" x14ac:dyDescent="0.2">
      <c r="A118" s="10" t="s">
        <v>715</v>
      </c>
      <c r="B118" s="10" t="s">
        <v>801</v>
      </c>
      <c r="D118" t="str">
        <f>"&lt;tr&gt;&lt;td&gt;&lt;a href='transformation_calculate_field_values.html#" &amp; LOWER(A118) &amp; "'&gt;" &amp;A118 &amp; "&lt;/A&gt;&lt;/td&gt;&lt;td&gt;" &amp; B118 &amp; "&lt;/td&gt;&lt;/tr&gt;"</f>
        <v>&lt;tr&gt;&lt;td&gt;&lt;a href='transformation_calculate_field_values.html#to_integer'&gt;TO_INTEGER&lt;/A&gt;&lt;/td&gt;&lt;td&gt;Converts a string/decimal/double/float/integer value to an integer.&lt;/td&gt;&lt;/tr&gt;</v>
      </c>
    </row>
    <row r="119" spans="1:4" ht="17" x14ac:dyDescent="0.2">
      <c r="A119" s="10" t="s">
        <v>735</v>
      </c>
      <c r="B119" s="10" t="s">
        <v>137</v>
      </c>
      <c r="D119" t="str">
        <f>"&lt;tr&gt;&lt;td&gt;&lt;a href='transformation_calculate_field_values.html#" &amp; LOWER(A119) &amp; "'&gt;" &amp;A119 &amp; "&lt;/A&gt;&lt;/td&gt;&lt;td&gt;" &amp; B119 &amp; "&lt;/td&gt;&lt;/tr&gt;"</f>
        <v>&lt;tr&gt;&lt;td&gt;&lt;a href='transformation_calculate_field_values.html#to_lower_case'&gt;TO_LOWER_CASE&lt;/A&gt;&lt;/td&gt;&lt;td&gt;Converts all letters in the specified text string to uppercase. Any characters that are not letters are unaffected by this function. &lt;/td&gt;&lt;/tr&gt;</v>
      </c>
    </row>
    <row r="120" spans="1:4" ht="34" x14ac:dyDescent="0.2">
      <c r="A120" s="10" t="s">
        <v>695</v>
      </c>
      <c r="B120" s="10" t="s">
        <v>134</v>
      </c>
      <c r="D120" t="str">
        <f>"&lt;tr&gt;&lt;td&gt;&lt;a href='transformation_calculate_field_values.html#" &amp; LOWER(A120) &amp; "'&gt;" &amp;A120 &amp; "&lt;/A&gt;&lt;/td&gt;&lt;td&gt;" &amp; B120 &amp; "&lt;/td&gt;&lt;/tr&gt;"</f>
        <v>&lt;tr&gt;&lt;td&gt;&lt;a href='transformation_calculate_field_values.html#to_string'&gt;TO_STRING&lt;/A&gt;&lt;/td&gt;&lt;td&gt;Converts a percent, number, date, date/time, or currency type field into text anywhere formulas are used, equals to String.valueOf in APEX. &lt;/td&gt;&lt;/tr&gt;</v>
      </c>
    </row>
    <row r="121" spans="1:4" ht="17" x14ac:dyDescent="0.2">
      <c r="A121" s="10" t="s">
        <v>738</v>
      </c>
      <c r="B121" s="10" t="s">
        <v>137</v>
      </c>
      <c r="D121" t="str">
        <f>"&lt;tr&gt;&lt;td&gt;&lt;a href='transformation_calculate_field_values.html#" &amp; LOWER(A121) &amp; "'&gt;" &amp;A121 &amp; "&lt;/A&gt;&lt;/td&gt;&lt;td&gt;" &amp; B121 &amp; "&lt;/td&gt;&lt;/tr&gt;"</f>
        <v>&lt;tr&gt;&lt;td&gt;&lt;a href='transformation_calculate_field_values.html#to_upper_case'&gt;TO_UPPER_CASE&lt;/A&gt;&lt;/td&gt;&lt;td&gt;Converts all letters in the specified text string to uppercase. Any characters that are not letters are unaffected by this function. &lt;/td&gt;&lt;/tr&gt;</v>
      </c>
    </row>
    <row r="122" spans="1:4" ht="17" x14ac:dyDescent="0.2">
      <c r="A122" s="10" t="s">
        <v>135</v>
      </c>
      <c r="B122" s="10" t="s">
        <v>136</v>
      </c>
      <c r="D122" t="str">
        <f>"&lt;tr&gt;&lt;td&gt;&lt;a href='transformation_calculate_field_values.html#" &amp; LOWER(A122) &amp; "'&gt;" &amp;A122 &amp; "&lt;/A&gt;&lt;/td&gt;&lt;td&gt;" &amp; B122 &amp; "&lt;/td&gt;&lt;/tr&gt;"</f>
        <v>&lt;tr&gt;&lt;td&gt;&lt;a href='transformation_calculate_field_values.html#trim'&gt;TRIM&lt;/A&gt;&lt;/td&gt;&lt;td&gt;Removes the spaces and tabs from the beginning and end of a text string.&lt;/td&gt;&lt;/tr&gt;</v>
      </c>
    </row>
    <row r="123" spans="1:4" x14ac:dyDescent="0.2">
      <c r="D123" t="str">
        <f>"&lt;/tbody&gt;&lt;/table&gt;&lt;/div&gt;"</f>
        <v>&lt;/tbody&gt;&lt;/table&gt;&lt;/div&gt;</v>
      </c>
    </row>
    <row r="125" spans="1:4" x14ac:dyDescent="0.2">
      <c r="A125" t="s">
        <v>620</v>
      </c>
      <c r="D125" t="str">
        <f>"&lt;div class='v-space'&gt;&lt;/div&gt;&lt;div id='" &amp; SUBSTITUTE(LOWER(A125), " ", "_") &amp;"'&gt;&lt;h2&gt;" &amp; A125 &amp; "&lt;/h2&gt;"</f>
        <v>&lt;div class='v-space'&gt;&lt;/div&gt;&lt;div id='aggregate_functions'&gt;&lt;h2&gt;Aggregate Functions&lt;/h2&gt;</v>
      </c>
    </row>
    <row r="126" spans="1:4" x14ac:dyDescent="0.2">
      <c r="A126" t="s">
        <v>71</v>
      </c>
      <c r="B126" t="s">
        <v>23</v>
      </c>
      <c r="D126" t="str">
        <f>"&lt;table&gt;&lt;thead&gt;&lt;th class='table-column-name'&gt;" &amp; A126 &amp; "&lt;/th&gt;&lt;th&gt;" &amp; B126 &amp; "&lt;/th&gt;&lt;/thead&gt;&lt;tbody&gt;"</f>
        <v>&lt;table&gt;&lt;thead&gt;&lt;th class='table-column-name'&gt;Function&lt;/th&gt;&lt;th&gt;Description&lt;/th&gt;&lt;/thead&gt;&lt;tbody&gt;</v>
      </c>
    </row>
    <row r="127" spans="1:4" ht="17" x14ac:dyDescent="0.2">
      <c r="A127" t="s">
        <v>614</v>
      </c>
      <c r="B127" s="10" t="s">
        <v>640</v>
      </c>
      <c r="D127" t="str">
        <f>"&lt;tr&gt;&lt;td&gt;&lt;a href='transformation_calculate_field_values.html#" &amp; LOWER(A127) &amp; "'&gt;" &amp;A127 &amp; "&lt;/A&gt;&lt;/td&gt;&lt;td&gt;" &amp; B127 &amp; "&lt;/td&gt;&lt;/tr&gt;"</f>
        <v>&lt;tr&gt;&lt;td&gt;&lt;a href='transformation_calculate_field_values.html#agg_avg'&gt;AGG_AVG&lt;/A&gt;&lt;/td&gt;&lt;td&gt;Returns the average value of a numeric field matching the query criteria(optional) on the aggregate object.&lt;/td&gt;&lt;/tr&gt;</v>
      </c>
    </row>
    <row r="128" spans="1:4" x14ac:dyDescent="0.2">
      <c r="A128" t="s">
        <v>615</v>
      </c>
      <c r="B128" t="s">
        <v>641</v>
      </c>
      <c r="D128" t="str">
        <f>"&lt;tr&gt;&lt;td&gt;&lt;a href='transformation_calculate_field_values.html#" &amp; LOWER(A128) &amp; "'&gt;" &amp;A128 &amp; "&lt;/A&gt;&lt;/td&gt;&lt;td&gt;" &amp; B128 &amp; "&lt;/td&gt;&lt;/tr&gt;"</f>
        <v>&lt;tr&gt;&lt;td&gt;&lt;a href='transformation_calculate_field_values.html#agg_count'&gt;AGG_COUNT&lt;/A&gt;&lt;/td&gt;&lt;td&gt;Returns the number of rows matching the query criteria(optional) on the aggregate object.&lt;/td&gt;&lt;/tr&gt;</v>
      </c>
    </row>
    <row r="129" spans="1:4" x14ac:dyDescent="0.2">
      <c r="A129" t="s">
        <v>616</v>
      </c>
      <c r="B129" t="s">
        <v>642</v>
      </c>
      <c r="D129" t="str">
        <f>"&lt;tr&gt;&lt;td&gt;&lt;a href='transformation_calculate_field_values.html#" &amp; LOWER(A129) &amp; "'&gt;" &amp;A129 &amp; "&lt;/A&gt;&lt;/td&gt;&lt;td&gt;" &amp; B129 &amp; "&lt;/td&gt;&lt;/tr&gt;"</f>
        <v>&lt;tr&gt;&lt;td&gt;&lt;a href='transformation_calculate_field_values.html#agg_count_distinct'&gt;AGG_COUNT_DISTINCT&lt;/A&gt;&lt;/td&gt;&lt;td&gt;Returns the number of distinct non-null field values matching the query criteria(optional) on the aggregate object.&lt;/td&gt;&lt;/tr&gt;</v>
      </c>
    </row>
    <row r="130" spans="1:4" x14ac:dyDescent="0.2">
      <c r="A130" t="s">
        <v>617</v>
      </c>
      <c r="B130" t="s">
        <v>643</v>
      </c>
      <c r="D130" t="str">
        <f>"&lt;tr&gt;&lt;td&gt;&lt;a href='transformation_calculate_field_values.html#" &amp; LOWER(A130) &amp; "'&gt;" &amp;A130 &amp; "&lt;/A&gt;&lt;/td&gt;&lt;td&gt;" &amp; B130 &amp; "&lt;/td&gt;&lt;/tr&gt;"</f>
        <v>&lt;tr&gt;&lt;td&gt;&lt;a href='transformation_calculate_field_values.html#agg_max'&gt;AGG_MAX&lt;/A&gt;&lt;/td&gt;&lt;td&gt;Returns the maximum value of a field matching the query criteria(optional) on the aggregate object.&lt;/td&gt;&lt;/tr&gt;</v>
      </c>
    </row>
    <row r="131" spans="1:4" x14ac:dyDescent="0.2">
      <c r="A131" t="s">
        <v>618</v>
      </c>
      <c r="B131" t="s">
        <v>644</v>
      </c>
      <c r="D131" t="str">
        <f>"&lt;tr&gt;&lt;td&gt;&lt;a href='transformation_calculate_field_values.html#" &amp; LOWER(A131) &amp; "'&gt;" &amp;A131 &amp; "&lt;/A&gt;&lt;/td&gt;&lt;td&gt;" &amp; B131 &amp; "&lt;/td&gt;&lt;/tr&gt;"</f>
        <v>&lt;tr&gt;&lt;td&gt;&lt;a href='transformation_calculate_field_values.html#agg_min'&gt;AGG_MIN&lt;/A&gt;&lt;/td&gt;&lt;td&gt;Returns the minimum value of a field matching the query criteria(optional) on the aggregate object.&lt;/td&gt;&lt;/tr&gt;</v>
      </c>
    </row>
    <row r="132" spans="1:4" x14ac:dyDescent="0.2">
      <c r="A132" t="s">
        <v>619</v>
      </c>
      <c r="B132" t="s">
        <v>645</v>
      </c>
      <c r="D132" t="str">
        <f>"&lt;tr&gt;&lt;td&gt;&lt;a href='transformation_calculate_field_values.html#" &amp; LOWER(A132) &amp; "'&gt;" &amp;A132 &amp; "&lt;/A&gt;&lt;/td&gt;&lt;td&gt;" &amp; B132 &amp; "&lt;/td&gt;&lt;/tr&gt;"</f>
        <v>&lt;tr&gt;&lt;td&gt;&lt;a href='transformation_calculate_field_values.html#agg_sum'&gt;AGG_SUM&lt;/A&gt;&lt;/td&gt;&lt;td&gt;Returns the total sum of a numeric field matching the query criteria(optional) on the aggregate object.&lt;/td&gt;&lt;/tr&gt;</v>
      </c>
    </row>
    <row r="133" spans="1:4" x14ac:dyDescent="0.2">
      <c r="D133" t="str">
        <f>"&lt;/tbody&gt;&lt;/table&gt;&lt;/div&gt;"</f>
        <v>&lt;/tbody&gt;&lt;/table&gt;&lt;/div&gt;</v>
      </c>
    </row>
    <row r="136" spans="1:4" x14ac:dyDescent="0.2">
      <c r="A136" t="s">
        <v>17</v>
      </c>
      <c r="D136" t="str">
        <f>"&lt;div class='v-space'&gt;&lt;/div&gt;&lt;div id='" &amp; SUBSTITUTE(LOWER(A136), " ", "_") &amp;"'&gt;&lt;h2&gt;" &amp; A136 &amp; "&lt;/h2&gt;"</f>
        <v>&lt;div class='v-space'&gt;&lt;/div&gt;&lt;div id='advanced_functions'&gt;&lt;h2&gt;Advanced Functions&lt;/h2&gt;</v>
      </c>
    </row>
    <row r="137" spans="1:4" x14ac:dyDescent="0.2">
      <c r="A137" t="s">
        <v>71</v>
      </c>
      <c r="B137" t="s">
        <v>23</v>
      </c>
      <c r="D137" t="str">
        <f>"&lt;table&gt;&lt;thead&gt;&lt;th class='table-column-name'&gt;" &amp; A137 &amp; "&lt;/th&gt;&lt;th&gt;" &amp; B137 &amp; "&lt;/th&gt;&lt;/thead&gt;&lt;tbody&gt;"</f>
        <v>&lt;table&gt;&lt;thead&gt;&lt;th class='table-column-name'&gt;Function&lt;/th&gt;&lt;th&gt;Description&lt;/th&gt;&lt;/thead&gt;&lt;tbody&gt;</v>
      </c>
    </row>
    <row r="138" spans="1:4" ht="34" x14ac:dyDescent="0.2">
      <c r="A138" t="s">
        <v>730</v>
      </c>
      <c r="B138" s="10" t="s">
        <v>812</v>
      </c>
    </row>
    <row r="139" spans="1:4" x14ac:dyDescent="0.2">
      <c r="A139" t="s">
        <v>138</v>
      </c>
      <c r="B139" t="s">
        <v>139</v>
      </c>
      <c r="D139" t="str">
        <f>"&lt;tr&gt;&lt;td&gt;&lt;a href='transformation_calculate_field_values.html#" &amp; LOWER(A139) &amp; "'&gt;" &amp;A139 &amp; "&lt;/A&gt;&lt;/td&gt;&lt;td&gt;" &amp; B139 &amp; "&lt;/td&gt;&lt;/tr&gt;"</f>
        <v>&lt;tr&gt;&lt;td&gt;&lt;a href='transformation_calculate_field_values.html#scramble'&gt;SCRAMBLE&lt;/A&gt;&lt;/td&gt;&lt;td&gt;Returns the field value on a random record within the retrieved source data. &lt;/td&gt;&lt;/tr&gt;</v>
      </c>
    </row>
    <row r="140" spans="1:4" x14ac:dyDescent="0.2">
      <c r="A140" t="s">
        <v>456</v>
      </c>
      <c r="B140" t="s">
        <v>140</v>
      </c>
      <c r="D140" t="str">
        <f>"&lt;tr&gt;&lt;td&gt;&lt;a href='transformation_calculate_field_values.html#" &amp; LOWER(A140) &amp; "'&gt;" &amp;A140 &amp; "&lt;/A&gt;&lt;/td&gt;&lt;td&gt;" &amp; B140 &amp; "&lt;/td&gt;&lt;/tr&gt;"</f>
        <v>&lt;tr&gt;&lt;td&gt;&lt;a href='transformation_calculate_field_values.html#randomize'&gt;RANDOMIZE&lt;/A&gt;&lt;/td&gt;&lt;td&gt;Masks the input value randomly based on the data types.&lt;/td&gt;&lt;/tr&gt;</v>
      </c>
    </row>
    <row r="141" spans="1:4" x14ac:dyDescent="0.2">
      <c r="A141" t="s">
        <v>141</v>
      </c>
      <c r="B141" t="s">
        <v>142</v>
      </c>
      <c r="D141" t="str">
        <f>"&lt;tr&gt;&lt;td&gt;&lt;a href='transformation_calculate_field_values.html#" &amp; LOWER(A141) &amp; "'&gt;" &amp;A141 &amp; "&lt;/A&gt;&lt;/td&gt;&lt;td&gt;" &amp; B141 &amp; "&lt;/td&gt;&lt;/tr&gt;"</f>
        <v>&lt;tr&gt;&lt;td&gt;&lt;a href='transformation_calculate_field_values.html#vlookup'&gt;VLOOKUP&lt;/A&gt;&lt;/td&gt;&lt;td&gt;Returns a value by looking up a related value on a custom object similar to the &lt;span class='formula'&gt;VLOOKUP()&lt;/span&gt; Excel function.&lt;/td&gt;&lt;/tr&gt;</v>
      </c>
    </row>
    <row r="142" spans="1:4" x14ac:dyDescent="0.2">
      <c r="D142" t="str">
        <f>"&lt;/tbody&gt;&lt;/table&gt;&lt;/div&gt;"</f>
        <v>&lt;/tbody&gt;&lt;/table&gt;&lt;/div&gt;</v>
      </c>
    </row>
    <row r="143" spans="1:4" x14ac:dyDescent="0.2">
      <c r="D143" t="str">
        <f>"&lt;div class='v-space'&gt;&lt;/div&gt;"</f>
        <v>&lt;div class='v-space'&gt;&lt;/div&gt;</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E6537F-DD26-C14C-B591-1FC07772F320}">
  <dimension ref="A1:G16"/>
  <sheetViews>
    <sheetView workbookViewId="0">
      <selection activeCell="B23" sqref="B23"/>
    </sheetView>
  </sheetViews>
  <sheetFormatPr baseColWidth="10" defaultRowHeight="16" x14ac:dyDescent="0.2"/>
  <cols>
    <col min="1" max="2" width="49.33203125" customWidth="1"/>
    <col min="3" max="3" width="19.83203125" customWidth="1"/>
    <col min="4" max="4" width="60.6640625" customWidth="1"/>
    <col min="5" max="5" width="28.5" customWidth="1"/>
  </cols>
  <sheetData>
    <row r="1" spans="1:7" x14ac:dyDescent="0.2">
      <c r="A1" t="s">
        <v>0</v>
      </c>
      <c r="F1" t="str">
        <f>"&lt;h1 id='title'&gt;" &amp; A1 &amp; "&lt;/h1&gt;"</f>
        <v>&lt;h1 id='title'&gt;Connection&lt;/h1&gt;</v>
      </c>
    </row>
    <row r="2" spans="1:7" ht="85" x14ac:dyDescent="0.2">
      <c r="A2" s="10" t="s">
        <v>269</v>
      </c>
      <c r="B2" s="10"/>
      <c r="F2" t="str">
        <f>"&lt;p&gt;"&amp;A2&amp;"&lt;/p&gt;"</f>
        <v>&lt;p&gt;A Connection(pushtopics__Connection__c) defines authorization settings that can be used to connect a Salesforce instance, which can be used either as a Source where the data is retrieved from, or as a Target where the data is synced to. &lt;/p&gt;</v>
      </c>
    </row>
    <row r="5" spans="1:7" x14ac:dyDescent="0.2">
      <c r="A5" t="s">
        <v>253</v>
      </c>
      <c r="F5" t="str">
        <f>"&lt;h2&gt;" &amp; A5 &amp; "&lt;/h2&gt;"</f>
        <v>&lt;h2&gt;Fields&lt;/h2&gt;</v>
      </c>
    </row>
    <row r="7" spans="1:7" ht="17" thickBot="1" x14ac:dyDescent="0.25">
      <c r="F7" t="str">
        <f>"&lt;div class='v-space'&gt;&lt;/div&gt;&lt;div&gt;"</f>
        <v>&lt;div class='v-space'&gt;&lt;/div&gt;&lt;div&gt;</v>
      </c>
    </row>
    <row r="8" spans="1:7" ht="17" thickBot="1" x14ac:dyDescent="0.25">
      <c r="A8" s="1" t="s">
        <v>21</v>
      </c>
      <c r="B8" s="2" t="s">
        <v>257</v>
      </c>
      <c r="C8" s="2" t="s">
        <v>22</v>
      </c>
      <c r="D8" s="2" t="s">
        <v>23</v>
      </c>
      <c r="F8" t="str">
        <f>"&lt;table&gt;&lt;thead&gt;&lt;th class='table-column-name'&gt;"&amp;A8&amp;"&lt;/th&gt;&lt;th class='table-column-wide'&gt;"&amp;B8&amp;"&lt;/th&gt;&lt;th class='table-column-narrow'&gt;" &amp; C8 &amp; "&lt;/th&gt;&lt;th&gt;"&amp;D8&amp;"&lt;/th&gt;&lt;/thead&gt;&lt;tbody&gt;"</f>
        <v>&lt;table&gt;&lt;thead&gt;&lt;th class='table-column-name'&gt;Name&lt;/th&gt;&lt;th class='table-column-wide'&gt;Api Name&lt;/th&gt;&lt;th class='table-column-narrow'&gt;Required&lt;/th&gt;&lt;th&gt;Description&lt;/th&gt;&lt;/thead&gt;&lt;tbody&gt;</v>
      </c>
    </row>
    <row r="9" spans="1:7" ht="33" thickBot="1" x14ac:dyDescent="0.25">
      <c r="A9" s="3" t="s">
        <v>258</v>
      </c>
      <c r="B9" s="4" t="s">
        <v>264</v>
      </c>
      <c r="C9" s="4" t="s">
        <v>24</v>
      </c>
      <c r="D9" s="4" t="s">
        <v>271</v>
      </c>
      <c r="F9" t="str">
        <f>"&lt;tr&gt;&lt;td&gt;" &amp; A9 &amp; "&lt;/td&gt;&lt;td class='slds-truncate'&gt;" &amp; B9 &amp; "&lt;/td&gt;&lt;td&gt;" &amp; C9 &amp; "&lt;/td&gt;&lt;td&gt;" &amp; D9 &amp; "&lt;/td&gt;&lt;/tr&gt;"</f>
        <v>&lt;tr&gt;&lt;td&gt;API Name&lt;/td&gt;&lt;td class='slds-truncate'&gt;pushtopics__ApiName__c&lt;/td&gt;&lt;td&gt;Y&lt;/td&gt;&lt;td&gt;The API Name of a Connection. It is a unique and external Id field, by default hidden from the page layout  and always defaulted to the Name field value.&lt;/td&gt;&lt;/tr&gt;</v>
      </c>
      <c r="G9" t="str">
        <f>IF(LEFT(F9,1)="""",MID(F9, 1, LEN(F9) - 2),F9)</f>
        <v>&lt;tr&gt;&lt;td&gt;API Name&lt;/td&gt;&lt;td class='slds-truncate'&gt;pushtopics__ApiName__c&lt;/td&gt;&lt;td&gt;Y&lt;/td&gt;&lt;td&gt;The API Name of a Connection. It is a unique and external Id field, by default hidden from the page layout  and always defaulted to the Name field value.&lt;/td&gt;&lt;/tr&gt;</v>
      </c>
    </row>
    <row r="10" spans="1:7" ht="17" thickBot="1" x14ac:dyDescent="0.25">
      <c r="A10" s="3" t="s">
        <v>259</v>
      </c>
      <c r="B10" s="4" t="s">
        <v>21</v>
      </c>
      <c r="C10" s="4" t="s">
        <v>42</v>
      </c>
      <c r="D10" s="4" t="s">
        <v>270</v>
      </c>
      <c r="F10" t="str">
        <f t="shared" ref="F10:F15" si="0">"&lt;tr&gt;&lt;td&gt;" &amp; A10 &amp; "&lt;/td&gt;&lt;td class='slds-truncate'&gt;" &amp; B10 &amp; "&lt;/td&gt;&lt;td&gt;" &amp; C10 &amp; "&lt;/td&gt;&lt;td&gt;" &amp; D10 &amp; "&lt;/td&gt;&lt;/tr&gt;"</f>
        <v>&lt;tr&gt;&lt;td&gt;Connection Name&lt;/td&gt;&lt;td class='slds-truncate'&gt;Name&lt;/td&gt;&lt;td&gt;N&lt;/td&gt;&lt;td&gt;The Name of a Connection.&lt;/td&gt;&lt;/tr&gt;</v>
      </c>
      <c r="G10" t="str">
        <f t="shared" ref="G10:G15" si="1">IF(LEFT(F10,1)="""",MID(F10, 1, LEN(F10) - 2),F10)</f>
        <v>&lt;tr&gt;&lt;td&gt;Connection Name&lt;/td&gt;&lt;td class='slds-truncate'&gt;Name&lt;/td&gt;&lt;td&gt;N&lt;/td&gt;&lt;td&gt;The Name of a Connection.&lt;/td&gt;&lt;/tr&gt;</v>
      </c>
    </row>
    <row r="11" spans="1:7" ht="49" thickBot="1" x14ac:dyDescent="0.25">
      <c r="A11" s="3" t="s">
        <v>260</v>
      </c>
      <c r="B11" s="4" t="s">
        <v>265</v>
      </c>
      <c r="C11" s="4" t="s">
        <v>42</v>
      </c>
      <c r="D11" s="4" t="s">
        <v>482</v>
      </c>
      <c r="F11" t="str">
        <f t="shared" si="0"/>
        <v>&lt;tr&gt;&lt;td&gt;Is Current Org?&lt;/td&gt;&lt;td class='slds-truncate'&gt;pushtopics__IsCurrentOrg__c&lt;/td&gt;&lt;td&gt;N&lt;/td&gt;&lt;td&gt;Indicates whether the specified Connection is the current org or not. If checked, no other credential is needed, the data execution will run as the current user via APEX, instead of web services.&lt;/td&gt;&lt;/tr&gt;</v>
      </c>
      <c r="G11" t="str">
        <f t="shared" si="1"/>
        <v>&lt;tr&gt;&lt;td&gt;Is Current Org?&lt;/td&gt;&lt;td class='slds-truncate'&gt;pushtopics__IsCurrentOrg__c&lt;/td&gt;&lt;td&gt;N&lt;/td&gt;&lt;td&gt;Indicates whether the specified Connection is the current org or not. If checked, no other credential is needed, the data execution will run as the current user via APEX, instead of web services.&lt;/td&gt;&lt;/tr&gt;</v>
      </c>
    </row>
    <row r="12" spans="1:7" ht="49" thickBot="1" x14ac:dyDescent="0.25">
      <c r="A12" s="8" t="s">
        <v>261</v>
      </c>
      <c r="B12" s="8" t="s">
        <v>266</v>
      </c>
      <c r="C12" s="4" t="s">
        <v>42</v>
      </c>
      <c r="D12" s="6" t="s">
        <v>483</v>
      </c>
      <c r="F12" t="str">
        <f t="shared" si="0"/>
        <v>&lt;tr&gt;&lt;td&gt;Is Sandbox?&lt;/td&gt;&lt;td class='slds-truncate'&gt;pushtopics__IsSandbox__c&lt;/td&gt;&lt;td&gt;N&lt;/td&gt;&lt;td&gt;Used in conjunction with the field &lt;span class='formula'&gt;Username&lt;/span&gt; and &lt;span class='formula'&gt;Password + Security Token&lt;/span&gt;, this indicates whether the specified Connection is a sandbox or not.&lt;/td&gt;&lt;/tr&gt;</v>
      </c>
      <c r="G12" t="str">
        <f t="shared" si="1"/>
        <v>&lt;tr&gt;&lt;td&gt;Is Sandbox?&lt;/td&gt;&lt;td class='slds-truncate'&gt;pushtopics__IsSandbox__c&lt;/td&gt;&lt;td&gt;N&lt;/td&gt;&lt;td&gt;Used in conjunction with the field &lt;span class='formula'&gt;Username&lt;/span&gt; and &lt;span class='formula'&gt;Password + Security Token&lt;/span&gt;, this indicates whether the specified Connection is a sandbox or not.&lt;/td&gt;&lt;/tr&gt;</v>
      </c>
    </row>
    <row r="13" spans="1:7" ht="177" thickBot="1" x14ac:dyDescent="0.25">
      <c r="A13" s="3" t="s">
        <v>1</v>
      </c>
      <c r="B13" s="4" t="s">
        <v>267</v>
      </c>
      <c r="C13" s="4" t="s">
        <v>42</v>
      </c>
      <c r="D13" s="4" t="s">
        <v>484</v>
      </c>
      <c r="F13" t="str">
        <f t="shared" si="0"/>
        <v>&lt;tr&gt;&lt;td&gt;Named Credential&lt;/td&gt;&lt;td class='slds-truncate'&gt;pushtopics__NamedCredential__c&lt;/td&gt;&lt;td&gt;N&lt;/td&gt;&lt;td&gt;The developer name (not the label) of the Named Credential that is used to connect with a Salesforce org. The required setting for the Named Credential:&lt;br/&gt;&lt;br/&gt; Identity Type must be &lt;span class='formula'&gt;Named Principal&lt;/span&gt;, Authentication Protocol must be &lt;span class='formula'&gt;OAuth 2.0&lt;/span&gt; or &lt;span class='formula'&gt;Password Authentication&lt;/span&gt;, Allow Merge Fields in HTTP Header and Allow Merge Fields in HTTP Body must be checked.Use &lt;span class='formula'&gt;https://login.salesforce.com&lt;/span&gt; for production and &lt;span class='formula'&gt;https://test.salesforce.com&lt;/span&gt; for sandbox as the URL when the protocol is &lt;span class='formula'&gt;Password Authentication&lt;/span&gt;.&lt;/td&gt;&lt;/tr&gt;</v>
      </c>
      <c r="G13" t="str">
        <f t="shared" si="1"/>
        <v>&lt;tr&gt;&lt;td&gt;Named Credential&lt;/td&gt;&lt;td class='slds-truncate'&gt;pushtopics__NamedCredential__c&lt;/td&gt;&lt;td&gt;N&lt;/td&gt;&lt;td&gt;The developer name (not the label) of the Named Credential that is used to connect with a Salesforce org. The required setting for the Named Credential:&lt;br/&gt;&lt;br/&gt; Identity Type must be &lt;span class='formula'&gt;Named Principal&lt;/span&gt;, Authentication Protocol must be &lt;span class='formula'&gt;OAuth 2.0&lt;/span&gt; or &lt;span class='formula'&gt;Password Authentication&lt;/span&gt;, Allow Merge Fields in HTTP Header and Allow Merge Fields in HTTP Body must be checked.Use &lt;span class='formula'&gt;https://login.salesforce.com&lt;/span&gt; for production and &lt;span class='formula'&gt;https://test.salesforce.com&lt;/span&gt; for sandbox as the URL when the protocol is &lt;span class='formula'&gt;Password Authentication&lt;/span&gt;.&lt;/td&gt;&lt;/tr&gt;</v>
      </c>
    </row>
    <row r="14" spans="1:7" ht="49" thickBot="1" x14ac:dyDescent="0.25">
      <c r="A14" s="3" t="s">
        <v>262</v>
      </c>
      <c r="B14" s="4" t="s">
        <v>268</v>
      </c>
      <c r="C14" s="4" t="s">
        <v>42</v>
      </c>
      <c r="D14" s="4" t="s">
        <v>276</v>
      </c>
      <c r="F14" t="str">
        <f t="shared" si="0"/>
        <v>&lt;tr&gt;&lt;td&gt;Password + Security Token&lt;/td&gt;&lt;td class='slds-truncate'&gt;pushtopics__SalesforcePassword__c&lt;/td&gt;&lt;td&gt;N&lt;/td&gt;&lt;td&gt;The Salesforce Password + Security Token used in conjunction with the &lt;span class='formula'&gt;Username&lt;/span&gt; and &lt;span class='formula'&gt;Is Sandbox?&lt;/span&gt; to authorize a Salesforce org.&lt;/td&gt;&lt;/tr&gt;</v>
      </c>
      <c r="G14" t="str">
        <f t="shared" si="1"/>
        <v>&lt;tr&gt;&lt;td&gt;Password + Security Token&lt;/td&gt;&lt;td class='slds-truncate'&gt;pushtopics__SalesforcePassword__c&lt;/td&gt;&lt;td&gt;N&lt;/td&gt;&lt;td&gt;The Salesforce Password + Security Token used in conjunction with the &lt;span class='formula'&gt;Username&lt;/span&gt; and &lt;span class='formula'&gt;Is Sandbox?&lt;/span&gt; to authorize a Salesforce org.&lt;/td&gt;&lt;/tr&gt;</v>
      </c>
    </row>
    <row r="15" spans="1:7" ht="17" thickBot="1" x14ac:dyDescent="0.25">
      <c r="A15" s="3" t="s">
        <v>263</v>
      </c>
      <c r="B15" s="4" t="s">
        <v>440</v>
      </c>
      <c r="C15" s="4" t="s">
        <v>42</v>
      </c>
      <c r="D15" s="4" t="s">
        <v>485</v>
      </c>
      <c r="F15" t="str">
        <f t="shared" si="0"/>
        <v>&lt;tr&gt;&lt;td&gt;Username&lt;/td&gt;&lt;td class='slds-truncate'&gt;pushtopics__Username__c&lt;/td&gt;&lt;td&gt;N&lt;/td&gt;&lt;td&gt;The Username to use to connect to the specified org.&lt;/td&gt;&lt;/tr&gt;</v>
      </c>
      <c r="G15" t="str">
        <f t="shared" si="1"/>
        <v>&lt;tr&gt;&lt;td&gt;Username&lt;/td&gt;&lt;td class='slds-truncate'&gt;pushtopics__Username__c&lt;/td&gt;&lt;td&gt;N&lt;/td&gt;&lt;td&gt;The Username to use to connect to the specified org.&lt;/td&gt;&lt;/tr&gt;</v>
      </c>
    </row>
    <row r="16" spans="1:7" x14ac:dyDescent="0.2">
      <c r="F16" t="str">
        <f>"&lt;/tbody&gt;&lt;/table&gt;&lt;/div&gt;&lt;div class='v-space'&gt;&lt;/div&gt;"</f>
        <v>&lt;/tbody&gt;&lt;/table&gt;&lt;/div&gt;&lt;div class='v-space'&gt;&lt;/div&gt;</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355144-AA4D-764E-840F-43E83C0F9A7A}">
  <dimension ref="A1:C20"/>
  <sheetViews>
    <sheetView workbookViewId="0">
      <selection activeCell="F19" sqref="F19"/>
    </sheetView>
  </sheetViews>
  <sheetFormatPr baseColWidth="10" defaultRowHeight="16" x14ac:dyDescent="0.2"/>
  <cols>
    <col min="1" max="1" width="105.5" customWidth="1"/>
  </cols>
  <sheetData>
    <row r="1" spans="1:3" x14ac:dyDescent="0.2">
      <c r="C1" t="str">
        <f>"&lt;div class='v-space'&gt;&lt;/div&gt;"</f>
        <v>&lt;div class='v-space'&gt;&lt;/div&gt;</v>
      </c>
    </row>
    <row r="2" spans="1:3" x14ac:dyDescent="0.2">
      <c r="A2" t="s">
        <v>278</v>
      </c>
      <c r="C2" t="str">
        <f>"&lt;p&gt;" &amp;A2 &amp; "&lt;/p&gt;"</f>
        <v>&lt;p&gt;There are 3 ways of authorizing a Salesforce org, choose one of the following three options to authorize your Connections.&lt;/p&gt;</v>
      </c>
    </row>
    <row r="4" spans="1:3" x14ac:dyDescent="0.2">
      <c r="C4" t="str">
        <f>"&lt;div class='v-space'&gt;&lt;/div&gt;"</f>
        <v>&lt;div class='v-space'&gt;&lt;/div&gt;</v>
      </c>
    </row>
    <row r="5" spans="1:3" x14ac:dyDescent="0.2">
      <c r="A5" s="47" t="s">
        <v>273</v>
      </c>
      <c r="C5" t="str">
        <f>"&lt;h2 id='title'&gt;" &amp;A5 &amp; "&lt;/h2&gt;"</f>
        <v>&lt;h2 id='title'&gt;Option #1: Current Org&lt;/h2&gt;</v>
      </c>
    </row>
    <row r="6" spans="1:3" ht="51" x14ac:dyDescent="0.2">
      <c r="A6" s="10" t="s">
        <v>277</v>
      </c>
      <c r="C6" t="str">
        <f>"&lt;p&gt;"&amp;A6&amp;"&lt;/p&gt;"</f>
        <v>&lt;p&gt;Check &lt;span class='formula'&gt;Is Current Org?&lt;/span&gt; to indicate whether the current Connection is the current org or not. If checked, no other credential is needed, the data execution will be running in the context of the current running user using APEX instead of web services.&lt;/p&gt;</v>
      </c>
    </row>
    <row r="8" spans="1:3" x14ac:dyDescent="0.2">
      <c r="C8" t="str">
        <f>"&lt;div class='v-space'&gt;&lt;/div&gt;"</f>
        <v>&lt;div class='v-space'&gt;&lt;/div&gt;</v>
      </c>
    </row>
    <row r="9" spans="1:3" x14ac:dyDescent="0.2">
      <c r="A9" t="s">
        <v>275</v>
      </c>
      <c r="C9" t="str">
        <f>"&lt;h2 id='title'&gt;" &amp;A9 &amp; "&lt;/h2&gt;"</f>
        <v>&lt;h2 id='title'&gt;Option #2: Username + Password&lt;/h2&gt;</v>
      </c>
    </row>
    <row r="10" spans="1:3" ht="119" x14ac:dyDescent="0.2">
      <c r="A10" s="10" t="s">
        <v>279</v>
      </c>
      <c r="C10" t="str">
        <f>"&lt;p&gt;"&amp;A10&amp;"&lt;/p&gt;"</f>
        <v>&lt;p&gt;Type in your &lt;span class='formula'&gt;Username&lt;/span&gt; and &lt;span class='formula'&gt;Security Token + Password&lt;/span&gt;, and check &lt;span class='formula'&gt;Is Sandbox?&lt;/span&gt; if the Connection is a sandbox, and click Save. &lt;/p&gt;&lt;p&gt;On the saved record, click the &lt;span class='formula'&gt;Test Connection&lt;/span&gt; quick action to check if the credential is entered correctly. &lt;/p&gt; &lt;p&gt;&lt;div class='slds-box note-box_outer'&gt;&lt;div class='note-box'&gt;&lt;p class='title'&gt;Note:&lt;/p&gt;&lt;p&gt;&lt;span class='formula'&gt;Password + Security Token&lt;/span&gt; is an encrypted text field. Users with &lt;span class='formula'&gt;View Encrypted Data&lt;/span&gt; permission, and having the Object, record and field level access will be able to view value.&lt;/p&gt;&lt;/div&gt;&lt;/div&gt;&lt;/p&gt;</v>
      </c>
    </row>
    <row r="11" spans="1:3" x14ac:dyDescent="0.2">
      <c r="A11" s="10"/>
    </row>
    <row r="12" spans="1:3" x14ac:dyDescent="0.2">
      <c r="C12" t="str">
        <f>"&lt;div class='v-space'&gt;&lt;/div&gt;"</f>
        <v>&lt;div class='v-space'&gt;&lt;/div&gt;</v>
      </c>
    </row>
    <row r="13" spans="1:3" x14ac:dyDescent="0.2">
      <c r="A13" t="s">
        <v>274</v>
      </c>
      <c r="C13" t="str">
        <f>"&lt;h2 id='title'&gt;" &amp;A13 &amp; "&lt;/h2&gt;"</f>
        <v>&lt;h2 id='title'&gt;Option #3: Named Credential&lt;/h2&gt;</v>
      </c>
    </row>
    <row r="14" spans="1:3" ht="170" x14ac:dyDescent="0.2">
      <c r="A14" s="10" t="s">
        <v>281</v>
      </c>
      <c r="C14" t="str">
        <f>"&lt;p&gt;"&amp;A14&amp;"&lt;/p&gt;"</f>
        <v>&lt;p&gt;Using the Named Credential to authorize a Connection is one of the seurest means, because no packages or custom code can restore the crendentials defined in a Named Credential, which is protected by Salesforce paltform. Create your Named Credential in the setup section and add the developer name into the Connection record you are creating. DSP supports 2 types of Named Credentials - OAuth2.0 and Password Auth. The required settings for the Named Credential are as following:&lt;/p&gt;&lt;p&gt; Identity Type must be &lt;span class='formula'&gt;Named Principal&lt;/span&gt;, Authentication Protocol must be &lt;span class='formula'&gt;OAuth 2.0&lt;/span&gt; or &lt;span class='formula'&gt;Password Authentication&lt;/span&gt;, Allow Merge Fields in HTTP Header and Allow Merge Fields in HTTP Body must be checked. Use &lt;span class='formula'&gt;https://login.salesforce.com&lt;/span&gt; for production and &lt;span class='formula'&gt;https://test.salesforce.com&lt;/span&gt; for sandbox as the URL when the protocol is &lt;span class='formula'&gt;Password Authentication&lt;/span&gt;.&lt;/p&gt;</v>
      </c>
    </row>
    <row r="16" spans="1:3" x14ac:dyDescent="0.2">
      <c r="C16" t="str">
        <f>"&lt;div class='v-space'&gt;&lt;/div&gt;"</f>
        <v>&lt;div class='v-space'&gt;&lt;/div&gt;</v>
      </c>
    </row>
    <row r="17" spans="1:3" x14ac:dyDescent="0.2">
      <c r="C17" t="str">
        <f>"&lt;div class='slds-box note-box_outer'&gt;&lt;div class='note-box'&gt;"</f>
        <v>&lt;div class='slds-box note-box_outer'&gt;&lt;div class='note-box'&gt;</v>
      </c>
    </row>
    <row r="18" spans="1:3" x14ac:dyDescent="0.2">
      <c r="A18" t="s">
        <v>272</v>
      </c>
      <c r="C18" t="str">
        <f>"&lt;p class='title'&gt;"&amp;A18&amp;"&lt;/p&gt;"</f>
        <v>&lt;p class='title'&gt;Note:&lt;/p&gt;</v>
      </c>
    </row>
    <row r="19" spans="1:3" ht="170" x14ac:dyDescent="0.2">
      <c r="A19" s="10" t="s">
        <v>280</v>
      </c>
      <c r="C19" t="str">
        <f>"&lt;p&gt;"&amp;A19&amp;"&lt;/p&gt;"</f>
        <v>&lt;p&gt;&lt;b&gt;Remote Site Setting&lt;/b&gt; is a key security measure that prevents API call outs to unauthorized network addresses. A Remote Site Setting is required for the integration type of Connections. DSP automatically creates the remote site upon Connection creation or when a Connection is updated and the credential is changed, as long as the credential is valid, and the current user has the permission &lt;span class='formula'&gt;Customize Application&lt;/span&gt; or &lt;span class='formula'&gt;Modify All Data&lt;/span&gt;. If the current user does not have the permission to add a Remote Site Setting, check with your system administrator and add the Remote Site Setting accordingly. DSP never adds Remote Site Settings other than for the Connections defined by the users.&lt;/p&gt;&lt;p&gt;Upon save of a Connection record, DSP attempts to automatically create the &lt;b&gt;Remote Site Settings&lt;/b&gt;. There could be 3 Remote Site Settings created in the process if they were not already existing - &lt;span class='formula'&gt;https://login.salesforce.com&lt;/span&gt;, &lt;span class='formula'&gt;https://test.salesforce.com&lt;/span&gt; and the custom domain name of the authorized org. &lt;/p&gt;</v>
      </c>
    </row>
    <row r="20" spans="1:3" x14ac:dyDescent="0.2">
      <c r="C20" t="str">
        <f>"&lt;/div&gt;"</f>
        <v>&lt;/div&gt;</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4A7905-5E64-A04B-9F1B-65FB73BBAE28}">
  <dimension ref="A3:J24"/>
  <sheetViews>
    <sheetView workbookViewId="0">
      <selection activeCell="D25" sqref="D25"/>
    </sheetView>
  </sheetViews>
  <sheetFormatPr baseColWidth="10" defaultColWidth="49.1640625" defaultRowHeight="16" x14ac:dyDescent="0.2"/>
  <cols>
    <col min="1" max="1" width="38.1640625" customWidth="1"/>
    <col min="2" max="2" width="46" customWidth="1"/>
    <col min="3" max="3" width="11.5" customWidth="1"/>
    <col min="5" max="5" width="19.1640625" customWidth="1"/>
  </cols>
  <sheetData>
    <row r="3" spans="1:10" x14ac:dyDescent="0.2">
      <c r="A3" s="34" t="s">
        <v>253</v>
      </c>
      <c r="B3" s="34"/>
      <c r="C3" s="34"/>
      <c r="D3" s="34"/>
      <c r="E3" s="34"/>
      <c r="F3" s="34" t="s">
        <v>382</v>
      </c>
      <c r="G3" s="34"/>
      <c r="H3" s="34"/>
      <c r="I3" s="34"/>
      <c r="J3" s="34"/>
    </row>
    <row r="4" spans="1:10" x14ac:dyDescent="0.2">
      <c r="A4" s="34"/>
      <c r="B4" s="34"/>
      <c r="C4" s="34"/>
      <c r="D4" s="34"/>
      <c r="E4" s="34"/>
      <c r="F4" s="34"/>
      <c r="G4" s="34"/>
      <c r="H4" s="34"/>
      <c r="I4" s="34"/>
      <c r="J4" s="34"/>
    </row>
    <row r="5" spans="1:10" ht="17" thickBot="1" x14ac:dyDescent="0.25">
      <c r="A5" s="34"/>
      <c r="B5" s="34"/>
      <c r="C5" s="34"/>
      <c r="D5" s="34"/>
      <c r="E5" s="34"/>
      <c r="F5" s="34" t="s">
        <v>383</v>
      </c>
      <c r="G5" s="34"/>
      <c r="H5" s="34"/>
      <c r="I5" s="34"/>
      <c r="J5" s="34"/>
    </row>
    <row r="6" spans="1:10" ht="17" thickBot="1" x14ac:dyDescent="0.25">
      <c r="A6" s="52" t="s">
        <v>21</v>
      </c>
      <c r="B6" s="53" t="s">
        <v>282</v>
      </c>
      <c r="C6" s="53" t="s">
        <v>22</v>
      </c>
      <c r="D6" s="53" t="s">
        <v>23</v>
      </c>
      <c r="E6" s="34"/>
      <c r="F6" t="str">
        <f>"&lt;table&gt;&lt;thead&gt;&lt;th class='table-column-name'&gt;"&amp;A6&amp;"&lt;/th&gt;&lt;th class='table-column-wide'&gt;"&amp;B6&amp;"&lt;/th&gt;&lt;th class='table-column-narrow'&gt;" &amp; C6 &amp; "&lt;/th&gt;&lt;th&gt;"&amp;D6&amp;"&lt;/th&gt;&lt;/thead&gt;&lt;tbody&gt;"</f>
        <v>&lt;table&gt;&lt;thead&gt;&lt;th class='table-column-name'&gt;Name&lt;/th&gt;&lt;th class='table-column-wide'&gt;Developer Name&lt;/th&gt;&lt;th class='table-column-narrow'&gt;Required&lt;/th&gt;&lt;th&gt;Description&lt;/th&gt;&lt;/thead&gt;&lt;tbody&gt;</v>
      </c>
      <c r="G6" s="34"/>
      <c r="H6" s="34"/>
      <c r="I6" s="34"/>
      <c r="J6" s="34"/>
    </row>
    <row r="7" spans="1:10" ht="33" thickBot="1" x14ac:dyDescent="0.25">
      <c r="A7" s="54" t="s">
        <v>516</v>
      </c>
      <c r="B7" s="55" t="s">
        <v>515</v>
      </c>
      <c r="C7" s="55" t="s">
        <v>42</v>
      </c>
      <c r="D7" s="55" t="s">
        <v>544</v>
      </c>
      <c r="E7" s="34"/>
      <c r="F7" t="str">
        <f>"&lt;tr&gt;&lt;td&gt;" &amp; A7 &amp; "&lt;/td&gt;&lt;td class='slds-truncate'&gt;" &amp; B7 &amp; "&lt;/td&gt;&lt;td&gt;" &amp; C7 &amp; "&lt;/td&gt;&lt;td&gt;" &amp; D7 &amp; "&lt;/td&gt;&lt;/tr&gt;"</f>
        <v>&lt;tr&gt;&lt;td&gt;Day of Month&lt;/td&gt;&lt;td class='slds-truncate'&gt;pushtopics__DayOfMonth__c&lt;/td&gt;&lt;td&gt;N&lt;/td&gt;&lt;td&gt;The Nth day of the month. Used when the Frequency is "Monthly".&lt;/td&gt;&lt;/tr&gt;</v>
      </c>
      <c r="G7" s="34"/>
      <c r="H7" s="34"/>
      <c r="I7" s="34"/>
      <c r="J7" s="34"/>
    </row>
    <row r="8" spans="1:10" ht="18" thickBot="1" x14ac:dyDescent="0.25">
      <c r="A8" s="54" t="s">
        <v>517</v>
      </c>
      <c r="B8" s="50" t="s">
        <v>518</v>
      </c>
      <c r="C8" s="55" t="s">
        <v>42</v>
      </c>
      <c r="D8" s="5" t="s">
        <v>545</v>
      </c>
      <c r="E8" s="34"/>
      <c r="F8" t="str">
        <f t="shared" ref="F8:F21" si="0">"&lt;tr&gt;&lt;td&gt;" &amp; A8 &amp; "&lt;/td&gt;&lt;td class='slds-truncate'&gt;" &amp; B8 &amp; "&lt;/td&gt;&lt;td&gt;" &amp; C8 &amp; "&lt;/td&gt;&lt;td&gt;" &amp; D8 &amp; "&lt;/td&gt;&lt;/tr&gt;"</f>
        <v>&lt;tr&gt;&lt;td&gt;End Year&lt;/td&gt;&lt;td class='slds-truncate'&gt;pushtopics__EndYear__c&lt;/td&gt;&lt;td&gt;N&lt;/td&gt;&lt;td&gt;Defines which year the schdule job ends.&lt;/td&gt;&lt;/tr&gt;</v>
      </c>
      <c r="G8" s="34" t="s">
        <v>511</v>
      </c>
      <c r="H8" s="34"/>
      <c r="I8" s="34"/>
      <c r="J8" s="34"/>
    </row>
    <row r="9" spans="1:10" ht="65" thickBot="1" x14ac:dyDescent="0.25">
      <c r="A9" s="54" t="s">
        <v>519</v>
      </c>
      <c r="B9" s="55" t="s">
        <v>520</v>
      </c>
      <c r="C9" s="55" t="s">
        <v>24</v>
      </c>
      <c r="D9" s="55" t="s">
        <v>546</v>
      </c>
      <c r="E9" s="34"/>
      <c r="F9" t="str">
        <f t="shared" si="0"/>
        <v>&lt;tr&gt;&lt;td&gt;Frequency&lt;/td&gt;&lt;td class='slds-truncate'&gt;pushtopics__Frequency__c&lt;/td&gt;&lt;td&gt;Y&lt;/td&gt;&lt;td&gt;There are 4 options - One Day: only runs in a specific day defined in the Scheduled Date field; Daily: runs every day; Weekly: runs on specific week days on a weekly basis; Monthly: runs in a particular day on a monthly basis.&lt;/td&gt;&lt;/tr&gt;</v>
      </c>
      <c r="G9" s="34"/>
      <c r="H9" s="34"/>
      <c r="I9" s="34"/>
      <c r="J9" s="34"/>
    </row>
    <row r="10" spans="1:10" ht="17" thickBot="1" x14ac:dyDescent="0.25">
      <c r="A10" s="54" t="s">
        <v>521</v>
      </c>
      <c r="B10" s="55" t="s">
        <v>522</v>
      </c>
      <c r="C10" s="55" t="s">
        <v>42</v>
      </c>
      <c r="D10" s="55" t="s">
        <v>547</v>
      </c>
      <c r="E10" s="34"/>
      <c r="F10" t="str">
        <f t="shared" si="0"/>
        <v>&lt;tr&gt;&lt;td&gt;Friday&lt;/td&gt;&lt;td class='slds-truncate'&gt;pushtopics__Friday__c&lt;/td&gt;&lt;td&gt;N&lt;/td&gt;&lt;td&gt;Runs on Fridays if the Frequency is "Weekly".&lt;/td&gt;&lt;/tr&gt;</v>
      </c>
      <c r="G10" s="34"/>
      <c r="H10" s="34"/>
      <c r="I10" s="34"/>
      <c r="J10" s="34"/>
    </row>
    <row r="11" spans="1:10" ht="18" thickBot="1" x14ac:dyDescent="0.25">
      <c r="A11" s="60" t="s">
        <v>523</v>
      </c>
      <c r="B11" s="50" t="s">
        <v>524</v>
      </c>
      <c r="C11" s="55" t="s">
        <v>42</v>
      </c>
      <c r="D11" s="55" t="s">
        <v>548</v>
      </c>
      <c r="E11" s="34"/>
      <c r="F11" t="str">
        <f t="shared" si="0"/>
        <v>&lt;tr&gt;&lt;td&gt;Monday&lt;/td&gt;&lt;td class='slds-truncate'&gt;pushtopics__Monday__c&lt;/td&gt;&lt;td&gt;N&lt;/td&gt;&lt;td&gt;Runs on Mondy if the Frequency is "Weekly".&lt;/td&gt;&lt;/tr&gt;</v>
      </c>
      <c r="G11" s="34" t="s">
        <v>512</v>
      </c>
      <c r="H11" s="34"/>
      <c r="I11" s="34"/>
      <c r="J11" s="34"/>
    </row>
    <row r="12" spans="1:10" ht="49" thickBot="1" x14ac:dyDescent="0.25">
      <c r="A12" s="60" t="s">
        <v>525</v>
      </c>
      <c r="B12" s="50" t="s">
        <v>526</v>
      </c>
      <c r="C12" s="55" t="s">
        <v>42</v>
      </c>
      <c r="D12" s="55" t="s">
        <v>554</v>
      </c>
      <c r="E12" s="34"/>
      <c r="F12" t="str">
        <f t="shared" si="0"/>
        <v>&lt;tr&gt;&lt;td&gt;Only Run In Months&lt;/td&gt;&lt;td class='slds-truncate'&gt;pushtopics__OnlyRunInMonths__c&lt;/td&gt;&lt;td&gt;N&lt;/td&gt;&lt;td&gt;Defines the particular months when the schedule runs. If not selected, the schedule runs every month, except when the Frequency is set as "One Day".&lt;/td&gt;&lt;/tr&gt;</v>
      </c>
      <c r="G12" s="34" t="s">
        <v>513</v>
      </c>
      <c r="H12" s="34"/>
      <c r="I12" s="34"/>
      <c r="J12" s="34"/>
    </row>
    <row r="13" spans="1:10" ht="18" thickBot="1" x14ac:dyDescent="0.25">
      <c r="A13" s="54" t="s">
        <v>527</v>
      </c>
      <c r="B13" s="50" t="s">
        <v>528</v>
      </c>
      <c r="C13" s="55" t="s">
        <v>42</v>
      </c>
      <c r="D13" s="57" t="s">
        <v>555</v>
      </c>
      <c r="E13" s="34"/>
      <c r="F13" t="str">
        <f t="shared" si="0"/>
        <v>&lt;tr&gt;&lt;td&gt;Preferred Start Time&lt;/td&gt;&lt;td class='slds-truncate'&gt;pushtopics__PreferredStartTime__c&lt;/td&gt;&lt;td&gt;N&lt;/td&gt;&lt;td&gt;The preferred time when the schedule starts to run.&lt;/td&gt;&lt;/tr&gt;</v>
      </c>
      <c r="G13" s="34"/>
      <c r="H13" s="34"/>
      <c r="I13" s="34"/>
      <c r="J13" s="34"/>
    </row>
    <row r="14" spans="1:10" ht="35" thickBot="1" x14ac:dyDescent="0.25">
      <c r="A14" s="54" t="s">
        <v>529</v>
      </c>
      <c r="B14" s="50" t="s">
        <v>530</v>
      </c>
      <c r="C14" s="55" t="s">
        <v>42</v>
      </c>
      <c r="D14" s="5" t="s">
        <v>558</v>
      </c>
      <c r="E14" s="34"/>
      <c r="F14" t="str">
        <f t="shared" si="0"/>
        <v>&lt;tr&gt;&lt;td&gt;Run Every N Hours A Day&lt;/td&gt;&lt;td class='slds-truncate'&gt;pushtopics__RunEveryNHoursADay__c&lt;/td&gt;&lt;td&gt;N&lt;/td&gt;&lt;td&gt;Defines the gap of hours for the schedule to run from the the Preferred Start Time until midnight of the day.&lt;/td&gt;&lt;/tr&gt;</v>
      </c>
      <c r="G14" s="34" t="s">
        <v>514</v>
      </c>
      <c r="H14" s="34"/>
      <c r="I14" s="34"/>
      <c r="J14" s="34"/>
    </row>
    <row r="15" spans="1:10" ht="18" thickBot="1" x14ac:dyDescent="0.25">
      <c r="A15" s="54" t="s">
        <v>543</v>
      </c>
      <c r="B15" s="50" t="s">
        <v>531</v>
      </c>
      <c r="C15" s="55" t="s">
        <v>42</v>
      </c>
      <c r="D15" s="55" t="s">
        <v>549</v>
      </c>
      <c r="E15" s="34"/>
      <c r="F15" t="str">
        <f t="shared" si="0"/>
        <v>&lt;tr&gt;&lt;td&gt;Saturday&lt;/td&gt;&lt;td class='slds-truncate'&gt;pushtopics__Saturday__c&lt;/td&gt;&lt;td&gt;N&lt;/td&gt;&lt;td&gt;Runs on Saturday if the Frequency is "Weekly".&lt;/td&gt;&lt;/tr&gt;</v>
      </c>
      <c r="G15" s="34"/>
      <c r="H15" s="34"/>
      <c r="I15" s="34"/>
      <c r="J15" s="34"/>
    </row>
    <row r="16" spans="1:10" ht="18" thickBot="1" x14ac:dyDescent="0.25">
      <c r="A16" s="54" t="s">
        <v>542</v>
      </c>
      <c r="B16" s="50" t="s">
        <v>21</v>
      </c>
      <c r="C16" s="55" t="s">
        <v>24</v>
      </c>
      <c r="D16" s="55" t="s">
        <v>556</v>
      </c>
      <c r="E16" s="34"/>
      <c r="F16" t="str">
        <f t="shared" si="0"/>
        <v>&lt;tr&gt;&lt;td&gt;Schedule Name&lt;/td&gt;&lt;td class='slds-truncate'&gt;Name&lt;/td&gt;&lt;td&gt;Y&lt;/td&gt;&lt;td&gt;The name of the schedule.&lt;/td&gt;&lt;/tr&gt;</v>
      </c>
      <c r="G16" s="34"/>
      <c r="H16" s="34"/>
      <c r="I16" s="34"/>
      <c r="J16" s="34"/>
    </row>
    <row r="17" spans="1:10" ht="18" thickBot="1" x14ac:dyDescent="0.25">
      <c r="A17" s="60" t="s">
        <v>541</v>
      </c>
      <c r="B17" s="50" t="s">
        <v>532</v>
      </c>
      <c r="C17" s="55" t="s">
        <v>42</v>
      </c>
      <c r="D17" s="55" t="s">
        <v>557</v>
      </c>
      <c r="E17" s="34"/>
      <c r="F17" t="str">
        <f t="shared" si="0"/>
        <v>&lt;tr&gt;&lt;td&gt;Scheduled Date&lt;/td&gt;&lt;td class='slds-truncate'&gt;pushtopics__ScheduledDate__c&lt;/td&gt;&lt;td&gt;N&lt;/td&gt;&lt;td&gt;The date scheduled to run whenthe Frequency is "One Day".&lt;/td&gt;&lt;/tr&gt;</v>
      </c>
      <c r="G17" s="34" t="s">
        <v>512</v>
      </c>
      <c r="H17" s="34"/>
      <c r="I17" s="34"/>
      <c r="J17" s="34"/>
    </row>
    <row r="18" spans="1:10" ht="18" thickBot="1" x14ac:dyDescent="0.25">
      <c r="A18" s="60" t="s">
        <v>540</v>
      </c>
      <c r="B18" s="50" t="s">
        <v>533</v>
      </c>
      <c r="C18" s="55" t="s">
        <v>42</v>
      </c>
      <c r="D18" s="55" t="s">
        <v>550</v>
      </c>
      <c r="E18" s="34"/>
      <c r="F18" t="str">
        <f t="shared" si="0"/>
        <v>&lt;tr&gt;&lt;td&gt;Sunday&lt;/td&gt;&lt;td class='slds-truncate'&gt;pushtopics__Sunday__c&lt;/td&gt;&lt;td&gt;N&lt;/td&gt;&lt;td&gt;Runs on Sunday if the Frequency is "Weekly".&lt;/td&gt;&lt;/tr&gt;</v>
      </c>
      <c r="G18" s="34" t="s">
        <v>513</v>
      </c>
      <c r="H18" s="34"/>
      <c r="I18" s="34"/>
      <c r="J18" s="34"/>
    </row>
    <row r="19" spans="1:10" ht="18" thickBot="1" x14ac:dyDescent="0.25">
      <c r="A19" s="54" t="s">
        <v>539</v>
      </c>
      <c r="B19" s="50" t="s">
        <v>534</v>
      </c>
      <c r="C19" s="55" t="s">
        <v>42</v>
      </c>
      <c r="D19" s="55" t="s">
        <v>551</v>
      </c>
      <c r="E19" s="34"/>
      <c r="F19" t="str">
        <f t="shared" si="0"/>
        <v>&lt;tr&gt;&lt;td&gt;Thursday&lt;/td&gt;&lt;td class='slds-truncate'&gt;pushtopics__Thursday__c&lt;/td&gt;&lt;td&gt;N&lt;/td&gt;&lt;td&gt;Runs on Thursday if the Frequency is "Weekly".&lt;/td&gt;&lt;/tr&gt;</v>
      </c>
      <c r="G19" s="34"/>
      <c r="H19" s="34"/>
      <c r="I19" s="34"/>
      <c r="J19" s="34"/>
    </row>
    <row r="20" spans="1:10" ht="18" thickBot="1" x14ac:dyDescent="0.25">
      <c r="A20" s="54" t="s">
        <v>538</v>
      </c>
      <c r="B20" s="50" t="s">
        <v>535</v>
      </c>
      <c r="C20" s="55" t="s">
        <v>42</v>
      </c>
      <c r="D20" s="55" t="s">
        <v>552</v>
      </c>
      <c r="E20" s="34"/>
      <c r="F20" t="str">
        <f t="shared" si="0"/>
        <v>&lt;tr&gt;&lt;td&gt;Tuesday&lt;/td&gt;&lt;td class='slds-truncate'&gt;pushtopics__Tuesday__c&lt;/td&gt;&lt;td&gt;N&lt;/td&gt;&lt;td&gt;Runs on Tuesday if the Frequency is "Weekly".&lt;/td&gt;&lt;/tr&gt;</v>
      </c>
      <c r="G20" s="34" t="s">
        <v>514</v>
      </c>
      <c r="H20" s="34"/>
      <c r="I20" s="34"/>
      <c r="J20" s="34"/>
    </row>
    <row r="21" spans="1:10" ht="18" thickBot="1" x14ac:dyDescent="0.25">
      <c r="A21" s="54" t="s">
        <v>537</v>
      </c>
      <c r="B21" s="50" t="s">
        <v>536</v>
      </c>
      <c r="C21" s="55" t="s">
        <v>42</v>
      </c>
      <c r="D21" s="55" t="s">
        <v>553</v>
      </c>
      <c r="E21" s="34"/>
      <c r="F21" t="str">
        <f t="shared" si="0"/>
        <v>&lt;tr&gt;&lt;td&gt;Wednesday&lt;/td&gt;&lt;td class='slds-truncate'&gt;pushtopics__Wednesday__c&lt;/td&gt;&lt;td&gt;N&lt;/td&gt;&lt;td&gt;Runs on Wednesday if the Frequency is "Weekly".&lt;/td&gt;&lt;/tr&gt;</v>
      </c>
      <c r="G21" s="34" t="s">
        <v>514</v>
      </c>
      <c r="H21" s="34"/>
      <c r="I21" s="34"/>
      <c r="J21" s="34"/>
    </row>
    <row r="22" spans="1:10" x14ac:dyDescent="0.2">
      <c r="A22" s="34"/>
      <c r="B22" s="34"/>
      <c r="C22" s="34"/>
      <c r="D22" s="34"/>
      <c r="E22" s="34"/>
      <c r="F22" s="34" t="s">
        <v>384</v>
      </c>
      <c r="G22" s="34"/>
      <c r="H22" s="34"/>
      <c r="I22" s="34"/>
      <c r="J22" s="34"/>
    </row>
    <row r="23" spans="1:10" x14ac:dyDescent="0.2">
      <c r="A23" s="34"/>
      <c r="B23" s="34"/>
      <c r="C23" s="34"/>
      <c r="D23" s="34"/>
      <c r="E23" s="34"/>
      <c r="F23" s="34"/>
      <c r="G23" s="34"/>
      <c r="H23" s="34"/>
      <c r="I23" s="34"/>
      <c r="J23" s="34"/>
    </row>
    <row r="24" spans="1:10" x14ac:dyDescent="0.2">
      <c r="A24" s="34"/>
      <c r="B24" s="34"/>
      <c r="C24" s="34"/>
      <c r="D24" s="34"/>
      <c r="E24" s="34"/>
      <c r="F24" s="34"/>
      <c r="G24" s="34"/>
      <c r="H24" s="34"/>
      <c r="I24" s="34"/>
      <c r="J24" s="34"/>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BBBD88-6920-F04F-A21E-F4FD36D22312}">
  <dimension ref="A1:J15"/>
  <sheetViews>
    <sheetView workbookViewId="0">
      <selection activeCell="H30" sqref="H30"/>
    </sheetView>
  </sheetViews>
  <sheetFormatPr baseColWidth="10" defaultRowHeight="16" x14ac:dyDescent="0.2"/>
  <cols>
    <col min="1" max="1" width="30.1640625" customWidth="1"/>
    <col min="2" max="2" width="35.33203125" bestFit="1" customWidth="1"/>
    <col min="3" max="3" width="27.83203125" customWidth="1"/>
    <col min="4" max="4" width="41.83203125" customWidth="1"/>
  </cols>
  <sheetData>
    <row r="1" spans="1:10" x14ac:dyDescent="0.2">
      <c r="A1" s="34" t="s">
        <v>253</v>
      </c>
      <c r="B1" s="34"/>
      <c r="C1" s="34"/>
      <c r="D1" s="34"/>
      <c r="E1" s="34"/>
      <c r="F1" s="34" t="s">
        <v>382</v>
      </c>
      <c r="G1" s="34"/>
      <c r="H1" s="34"/>
      <c r="I1" s="34"/>
      <c r="J1" s="34"/>
    </row>
    <row r="2" spans="1:10" x14ac:dyDescent="0.2">
      <c r="A2" s="34"/>
      <c r="B2" s="34"/>
      <c r="C2" s="34"/>
      <c r="D2" s="34"/>
      <c r="E2" s="34"/>
      <c r="F2" s="34"/>
      <c r="G2" s="34"/>
      <c r="H2" s="34"/>
      <c r="I2" s="34"/>
      <c r="J2" s="34"/>
    </row>
    <row r="3" spans="1:10" ht="17" thickBot="1" x14ac:dyDescent="0.25">
      <c r="A3" s="34"/>
      <c r="B3" s="34"/>
      <c r="C3" s="34"/>
      <c r="D3" s="34"/>
      <c r="E3" s="34"/>
      <c r="F3" s="34" t="s">
        <v>383</v>
      </c>
      <c r="G3" s="34"/>
      <c r="H3" s="34"/>
      <c r="I3" s="34"/>
      <c r="J3" s="34"/>
    </row>
    <row r="4" spans="1:10" ht="17" thickBot="1" x14ac:dyDescent="0.25">
      <c r="A4" s="52" t="s">
        <v>21</v>
      </c>
      <c r="B4" s="53" t="s">
        <v>282</v>
      </c>
      <c r="C4" s="53" t="s">
        <v>22</v>
      </c>
      <c r="D4" s="53" t="s">
        <v>23</v>
      </c>
      <c r="E4" s="34"/>
      <c r="F4" t="str">
        <f>"&lt;table&gt;&lt;thead&gt;&lt;th class='table-column-name'&gt;"&amp;A4&amp;"&lt;/th&gt;&lt;th class='table-column-wide'&gt;"&amp;B4&amp;"&lt;/th&gt;&lt;th class='table-column-narrow'&gt;" &amp; C4 &amp; "&lt;/th&gt;&lt;th&gt;"&amp;D4&amp;"&lt;/th&gt;&lt;/thead&gt;&lt;tbody&gt;"</f>
        <v>&lt;table&gt;&lt;thead&gt;&lt;th class='table-column-name'&gt;Name&lt;/th&gt;&lt;th class='table-column-wide'&gt;Developer Name&lt;/th&gt;&lt;th class='table-column-narrow'&gt;Required&lt;/th&gt;&lt;th&gt;Description&lt;/th&gt;&lt;/thead&gt;&lt;tbody&gt;</v>
      </c>
      <c r="G4" s="34"/>
      <c r="H4" s="34"/>
      <c r="I4" s="34"/>
      <c r="J4" s="34"/>
    </row>
    <row r="5" spans="1:10" ht="18" thickBot="1" x14ac:dyDescent="0.25">
      <c r="A5" s="54" t="s">
        <v>6</v>
      </c>
      <c r="B5" s="50" t="s">
        <v>305</v>
      </c>
      <c r="C5" s="55" t="s">
        <v>42</v>
      </c>
      <c r="D5" s="55" t="s">
        <v>575</v>
      </c>
      <c r="E5" s="34"/>
      <c r="F5" t="str">
        <f>"&lt;tr&gt;&lt;td&gt;" &amp; A5 &amp; "&lt;/td&gt;&lt;td class='slds-truncate'&gt;" &amp; B5 &amp; "&lt;/td&gt;&lt;td&gt;" &amp; C5 &amp; "&lt;/td&gt;&lt;td&gt;" &amp; D5 &amp; "&lt;/td&gt;&lt;/tr&gt;"</f>
        <v>&lt;tr&gt;&lt;td&gt;Job&lt;/td&gt;&lt;td class='slds-truncate'&gt;pushtopics__Job__c&lt;/td&gt;&lt;td&gt;N&lt;/td&gt;&lt;td&gt;Master-detail relationship to the Job object.&lt;/td&gt;&lt;/tr&gt;</v>
      </c>
      <c r="G5" s="34"/>
      <c r="H5" s="34"/>
      <c r="I5" s="34"/>
      <c r="J5" s="34"/>
    </row>
    <row r="6" spans="1:10" ht="33" thickBot="1" x14ac:dyDescent="0.25">
      <c r="A6" s="56" t="s">
        <v>608</v>
      </c>
      <c r="B6" s="50" t="s">
        <v>607</v>
      </c>
      <c r="C6" s="55" t="s">
        <v>42</v>
      </c>
      <c r="D6" s="57" t="s">
        <v>609</v>
      </c>
      <c r="E6" s="34"/>
      <c r="F6" t="str">
        <f t="shared" ref="F6:F12" si="0">"&lt;tr&gt;&lt;td&gt;" &amp; A6 &amp; "&lt;/td&gt;&lt;td class='slds-truncate'&gt;" &amp; B6 &amp; "&lt;/td&gt;&lt;td&gt;" &amp; C6 &amp; "&lt;/td&gt;&lt;td&gt;" &amp; D6 &amp; "&lt;/td&gt;&lt;/tr&gt;"</f>
        <v>&lt;tr&gt;&lt;td&gt;Job Plus Schedule Must Be Unique&lt;/td&gt;&lt;td class='slds-truncate'&gt;pushtopics__JobPlusScheduleMustBeUnique__c&lt;/td&gt;&lt;td&gt;N&lt;/td&gt;&lt;td&gt;A helper field that makes sure a Schedule can only be assigned with the Job once.&lt;/td&gt;&lt;/tr&gt;</v>
      </c>
      <c r="G6" s="34"/>
      <c r="H6" s="34"/>
      <c r="I6" s="34"/>
      <c r="J6" s="34"/>
    </row>
    <row r="7" spans="1:10" ht="18" thickBot="1" x14ac:dyDescent="0.25">
      <c r="A7" s="56" t="s">
        <v>576</v>
      </c>
      <c r="B7" s="50" t="s">
        <v>21</v>
      </c>
      <c r="C7" s="55" t="s">
        <v>42</v>
      </c>
      <c r="D7" s="57" t="s">
        <v>577</v>
      </c>
      <c r="E7" s="34"/>
      <c r="F7" t="str">
        <f t="shared" si="0"/>
        <v>&lt;tr&gt;&lt;td&gt;Job Schedule Number&lt;/td&gt;&lt;td class='slds-truncate'&gt;Name&lt;/td&gt;&lt;td&gt;N&lt;/td&gt;&lt;td&gt;Auto-number.&lt;/td&gt;&lt;/tr&gt;</v>
      </c>
      <c r="G7" s="34"/>
      <c r="H7" s="34"/>
      <c r="I7" s="34"/>
      <c r="J7" s="34"/>
    </row>
    <row r="8" spans="1:10" ht="18" thickBot="1" x14ac:dyDescent="0.25">
      <c r="A8" s="54" t="s">
        <v>564</v>
      </c>
      <c r="B8" s="50" t="s">
        <v>559</v>
      </c>
      <c r="C8" s="55" t="s">
        <v>42</v>
      </c>
      <c r="D8" s="5" t="s">
        <v>570</v>
      </c>
      <c r="E8" s="34"/>
      <c r="F8" t="str">
        <f t="shared" si="0"/>
        <v>&lt;tr&gt;&lt;td&gt;Next Run Time&lt;/td&gt;&lt;td class='slds-truncate'&gt;pushtopics__NextRunTime__c&lt;/td&gt;&lt;td&gt;N&lt;/td&gt;&lt;td&gt;Next run time of the scheduled job.&lt;/td&gt;&lt;/tr&gt;</v>
      </c>
      <c r="G8" s="34" t="s">
        <v>511</v>
      </c>
      <c r="H8" s="34"/>
      <c r="I8" s="34"/>
      <c r="J8" s="34"/>
    </row>
    <row r="9" spans="1:10" ht="18" thickBot="1" x14ac:dyDescent="0.25">
      <c r="A9" s="54" t="s">
        <v>565</v>
      </c>
      <c r="B9" s="50" t="s">
        <v>560</v>
      </c>
      <c r="C9" s="55" t="s">
        <v>24</v>
      </c>
      <c r="D9" s="55" t="s">
        <v>571</v>
      </c>
      <c r="E9" s="34"/>
      <c r="F9" t="str">
        <f t="shared" si="0"/>
        <v>&lt;tr&gt;&lt;td&gt;Previous Run Time&lt;/td&gt;&lt;td class='slds-truncate'&gt;pushtopics__PreviousRunTime__c&lt;/td&gt;&lt;td&gt;Y&lt;/td&gt;&lt;td&gt;Previous run time of the schedule job.&lt;/td&gt;&lt;/tr&gt;</v>
      </c>
      <c r="G9" s="34"/>
      <c r="H9" s="34"/>
      <c r="I9" s="34"/>
      <c r="J9" s="34"/>
    </row>
    <row r="10" spans="1:10" ht="18" thickBot="1" x14ac:dyDescent="0.25">
      <c r="A10" s="54" t="s">
        <v>566</v>
      </c>
      <c r="B10" s="50" t="s">
        <v>561</v>
      </c>
      <c r="C10" s="55" t="s">
        <v>42</v>
      </c>
      <c r="D10" s="55" t="s">
        <v>572</v>
      </c>
      <c r="E10" s="34"/>
      <c r="F10" t="str">
        <f t="shared" si="0"/>
        <v>&lt;tr&gt;&lt;td&gt;Schedule&lt;/td&gt;&lt;td class='slds-truncate'&gt;pushtopics__Schedule__c&lt;/td&gt;&lt;td&gt;N&lt;/td&gt;&lt;td&gt;Master-detail relationship to the Schedule object.&lt;/td&gt;&lt;/tr&gt;</v>
      </c>
      <c r="G10" s="34"/>
      <c r="H10" s="34"/>
      <c r="I10" s="34"/>
      <c r="J10" s="34"/>
    </row>
    <row r="11" spans="1:10" ht="33" thickBot="1" x14ac:dyDescent="0.25">
      <c r="A11" s="60" t="s">
        <v>567</v>
      </c>
      <c r="B11" s="50" t="s">
        <v>562</v>
      </c>
      <c r="C11" s="55" t="s">
        <v>42</v>
      </c>
      <c r="D11" s="55" t="s">
        <v>573</v>
      </c>
      <c r="E11" s="34"/>
      <c r="F11" t="str">
        <f t="shared" si="0"/>
        <v>&lt;tr&gt;&lt;td&gt;Schedule Job ID&lt;/td&gt;&lt;td class='slds-truncate'&gt;pushtopics__ScheduleJobID__c&lt;/td&gt;&lt;td&gt;N&lt;/td&gt;&lt;td&gt;The CronTrigger ID that uniquely identifies the scheduled APEX job at the back end.&lt;/td&gt;&lt;/tr&gt;</v>
      </c>
      <c r="G11" s="34" t="s">
        <v>512</v>
      </c>
      <c r="H11" s="34"/>
      <c r="I11" s="34"/>
      <c r="J11" s="34"/>
    </row>
    <row r="12" spans="1:10" ht="18" thickBot="1" x14ac:dyDescent="0.25">
      <c r="A12" s="60" t="s">
        <v>568</v>
      </c>
      <c r="B12" s="50" t="s">
        <v>563</v>
      </c>
      <c r="C12" s="55" t="s">
        <v>42</v>
      </c>
      <c r="D12" s="55" t="s">
        <v>574</v>
      </c>
      <c r="E12" s="34"/>
      <c r="F12" t="str">
        <f t="shared" si="0"/>
        <v>&lt;tr&gt;&lt;td&gt;Schedule Status&lt;/td&gt;&lt;td class='slds-truncate'&gt;pushtopics__ScheduleStatus__c&lt;/td&gt;&lt;td&gt;N&lt;/td&gt;&lt;td&gt;The status of the scheduled job.&lt;/td&gt;&lt;/tr&gt;</v>
      </c>
      <c r="G12" s="34" t="s">
        <v>513</v>
      </c>
      <c r="H12" s="34"/>
      <c r="I12" s="34"/>
      <c r="J12" s="34"/>
    </row>
    <row r="13" spans="1:10" x14ac:dyDescent="0.2">
      <c r="A13" s="34"/>
      <c r="B13" s="34"/>
      <c r="C13" s="34"/>
      <c r="D13" s="34"/>
      <c r="E13" s="34"/>
      <c r="F13" s="34" t="s">
        <v>384</v>
      </c>
      <c r="G13" s="34"/>
      <c r="H13" s="34"/>
      <c r="I13" s="34"/>
      <c r="J13" s="34"/>
    </row>
    <row r="14" spans="1:10" x14ac:dyDescent="0.2">
      <c r="A14" s="34"/>
      <c r="B14" s="34"/>
      <c r="C14" s="34"/>
      <c r="D14" s="34"/>
      <c r="E14" s="34"/>
      <c r="F14" s="34"/>
      <c r="G14" s="34"/>
      <c r="H14" s="34"/>
      <c r="I14" s="34"/>
      <c r="J14" s="34"/>
    </row>
    <row r="15" spans="1:10" x14ac:dyDescent="0.2">
      <c r="A15" s="34"/>
      <c r="B15" s="34"/>
      <c r="C15" s="34"/>
      <c r="D15" s="34"/>
      <c r="E15" s="34"/>
      <c r="F15" s="34"/>
      <c r="G15" s="34"/>
      <c r="H15" s="34"/>
      <c r="I15" s="34"/>
      <c r="J15" s="34"/>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1650D7-A285-E04B-8344-C9E92CEE0455}">
  <dimension ref="A1:J15"/>
  <sheetViews>
    <sheetView topLeftCell="A3" workbookViewId="0">
      <selection activeCell="F1" sqref="F1:G13"/>
    </sheetView>
  </sheetViews>
  <sheetFormatPr baseColWidth="10" defaultRowHeight="16" x14ac:dyDescent="0.2"/>
  <cols>
    <col min="1" max="1" width="30.1640625" customWidth="1"/>
    <col min="2" max="2" width="35.33203125" bestFit="1" customWidth="1"/>
    <col min="3" max="3" width="27.83203125" customWidth="1"/>
    <col min="4" max="4" width="41.83203125" customWidth="1"/>
  </cols>
  <sheetData>
    <row r="1" spans="1:10" x14ac:dyDescent="0.2">
      <c r="A1" s="34" t="s">
        <v>253</v>
      </c>
      <c r="B1" s="34"/>
      <c r="C1" s="34"/>
      <c r="D1" s="34"/>
      <c r="E1" s="34"/>
      <c r="F1" s="34" t="s">
        <v>382</v>
      </c>
      <c r="G1" s="34"/>
      <c r="H1" s="34"/>
      <c r="I1" s="34"/>
      <c r="J1" s="34"/>
    </row>
    <row r="2" spans="1:10" x14ac:dyDescent="0.2">
      <c r="A2" s="34"/>
      <c r="B2" s="34"/>
      <c r="C2" s="34"/>
      <c r="D2" s="34"/>
      <c r="E2" s="34"/>
      <c r="F2" s="34"/>
      <c r="G2" s="34"/>
      <c r="H2" s="34"/>
      <c r="I2" s="34"/>
      <c r="J2" s="34"/>
    </row>
    <row r="3" spans="1:10" ht="17" thickBot="1" x14ac:dyDescent="0.25">
      <c r="A3" s="34"/>
      <c r="B3" s="34"/>
      <c r="C3" s="34"/>
      <c r="D3" s="34"/>
      <c r="E3" s="34"/>
      <c r="F3" s="34" t="s">
        <v>383</v>
      </c>
      <c r="G3" s="34"/>
      <c r="H3" s="34"/>
      <c r="I3" s="34"/>
      <c r="J3" s="34"/>
    </row>
    <row r="4" spans="1:10" ht="17" thickBot="1" x14ac:dyDescent="0.25">
      <c r="A4" s="52" t="s">
        <v>21</v>
      </c>
      <c r="B4" s="53" t="s">
        <v>282</v>
      </c>
      <c r="C4" s="53" t="s">
        <v>22</v>
      </c>
      <c r="D4" s="53" t="s">
        <v>23</v>
      </c>
      <c r="E4" s="34"/>
      <c r="F4" t="str">
        <f>"&lt;table&gt;&lt;thead&gt;&lt;th class='table-column-name'&gt;"&amp;A4&amp;"&lt;/th&gt;&lt;th class='table-column-wide'&gt;"&amp;B4&amp;"&lt;/th&gt;&lt;th class='table-column-narrow'&gt;" &amp; C4 &amp; "&lt;/th&gt;&lt;th&gt;"&amp;D4&amp;"&lt;/th&gt;&lt;/thead&gt;&lt;tbody&gt;"</f>
        <v>&lt;table&gt;&lt;thead&gt;&lt;th class='table-column-name'&gt;Name&lt;/th&gt;&lt;th class='table-column-wide'&gt;Developer Name&lt;/th&gt;&lt;th class='table-column-narrow'&gt;Required&lt;/th&gt;&lt;th&gt;Description&lt;/th&gt;&lt;/thead&gt;&lt;tbody&gt;</v>
      </c>
      <c r="G4" s="34"/>
      <c r="H4" s="34"/>
      <c r="I4" s="34"/>
      <c r="J4" s="34"/>
    </row>
    <row r="5" spans="1:10" ht="18" thickBot="1" x14ac:dyDescent="0.25">
      <c r="A5" s="54" t="s">
        <v>580</v>
      </c>
      <c r="B5" s="50" t="s">
        <v>603</v>
      </c>
      <c r="C5" s="55" t="s">
        <v>42</v>
      </c>
      <c r="D5" s="55" t="s">
        <v>569</v>
      </c>
      <c r="E5" s="34"/>
      <c r="F5" t="str">
        <f>"&lt;tr&gt;&lt;td&gt;" &amp; A5 &amp; "&lt;/td&gt;&lt;td class='slds-truncate'&gt;" &amp; B5 &amp; "&lt;/td&gt;&lt;td&gt;" &amp; C5 &amp; "&lt;/td&gt;&lt;td&gt;" &amp; D5 &amp; "&lt;/td&gt;&lt;/tr&gt;"</f>
        <v>&lt;tr&gt;&lt;td&gt;Executable&lt;/td&gt;&lt;td class='slds-truncate'&gt;pushtopics__Executable__c&lt;/td&gt;&lt;td&gt;N&lt;/td&gt;&lt;td&gt;Master-detail relationship to the Mapping object.&lt;/td&gt;&lt;/tr&gt;</v>
      </c>
      <c r="G5" s="34"/>
      <c r="H5" s="34"/>
      <c r="I5" s="34"/>
      <c r="J5" s="34"/>
    </row>
    <row r="6" spans="1:10" ht="33" thickBot="1" x14ac:dyDescent="0.25">
      <c r="A6" s="56" t="s">
        <v>606</v>
      </c>
      <c r="B6" s="50" t="s">
        <v>605</v>
      </c>
      <c r="C6" s="55" t="s">
        <v>42</v>
      </c>
      <c r="D6" s="57" t="s">
        <v>610</v>
      </c>
      <c r="E6" s="34"/>
      <c r="F6" t="str">
        <f t="shared" ref="F6:F12" si="0">"&lt;tr&gt;&lt;td&gt;" &amp; A6 &amp; "&lt;/td&gt;&lt;td class='slds-truncate'&gt;" &amp; B6 &amp; "&lt;/td&gt;&lt;td&gt;" &amp; C6 &amp; "&lt;/td&gt;&lt;td&gt;" &amp; D6 &amp; "&lt;/td&gt;&lt;/tr&gt;"</f>
        <v>&lt;tr&gt;&lt;td&gt;Executable Plus Schedule Must Be Unique&lt;/td&gt;&lt;td class='slds-truncate'&gt;pushtopics__ExecutablePlusScheduleMustBeUnique__c&lt;/td&gt;&lt;td&gt;N&lt;/td&gt;&lt;td&gt;A helper field that makes sure a Schedule can only be assigned with the Executable  once.&lt;/td&gt;&lt;/tr&gt;</v>
      </c>
      <c r="G6" s="34"/>
      <c r="H6" s="34"/>
      <c r="I6" s="34"/>
      <c r="J6" s="34"/>
    </row>
    <row r="7" spans="1:10" ht="18" thickBot="1" x14ac:dyDescent="0.25">
      <c r="A7" s="56" t="s">
        <v>604</v>
      </c>
      <c r="B7" s="50" t="s">
        <v>21</v>
      </c>
      <c r="C7" s="55" t="s">
        <v>42</v>
      </c>
      <c r="D7" s="57" t="s">
        <v>577</v>
      </c>
      <c r="E7" s="34"/>
      <c r="F7" t="str">
        <f t="shared" si="0"/>
        <v>&lt;tr&gt;&lt;td&gt;Executable Schedule Number&lt;/td&gt;&lt;td class='slds-truncate'&gt;Name&lt;/td&gt;&lt;td&gt;N&lt;/td&gt;&lt;td&gt;Auto-number.&lt;/td&gt;&lt;/tr&gt;</v>
      </c>
      <c r="G7" s="34"/>
      <c r="H7" s="34"/>
      <c r="I7" s="34"/>
      <c r="J7" s="34"/>
    </row>
    <row r="8" spans="1:10" ht="18" thickBot="1" x14ac:dyDescent="0.25">
      <c r="A8" s="54" t="s">
        <v>564</v>
      </c>
      <c r="B8" s="50" t="s">
        <v>559</v>
      </c>
      <c r="C8" s="55" t="s">
        <v>42</v>
      </c>
      <c r="D8" s="5" t="s">
        <v>570</v>
      </c>
      <c r="E8" s="34"/>
      <c r="F8" t="str">
        <f t="shared" si="0"/>
        <v>&lt;tr&gt;&lt;td&gt;Next Run Time&lt;/td&gt;&lt;td class='slds-truncate'&gt;pushtopics__NextRunTime__c&lt;/td&gt;&lt;td&gt;N&lt;/td&gt;&lt;td&gt;Next run time of the scheduled job.&lt;/td&gt;&lt;/tr&gt;</v>
      </c>
      <c r="G8" s="34" t="s">
        <v>511</v>
      </c>
      <c r="H8" s="34"/>
      <c r="I8" s="34"/>
      <c r="J8" s="34"/>
    </row>
    <row r="9" spans="1:10" ht="18" thickBot="1" x14ac:dyDescent="0.25">
      <c r="A9" s="54" t="s">
        <v>565</v>
      </c>
      <c r="B9" s="50" t="s">
        <v>560</v>
      </c>
      <c r="C9" s="55" t="s">
        <v>24</v>
      </c>
      <c r="D9" s="55" t="s">
        <v>571</v>
      </c>
      <c r="E9" s="34"/>
      <c r="F9" t="str">
        <f t="shared" si="0"/>
        <v>&lt;tr&gt;&lt;td&gt;Previous Run Time&lt;/td&gt;&lt;td class='slds-truncate'&gt;pushtopics__PreviousRunTime__c&lt;/td&gt;&lt;td&gt;Y&lt;/td&gt;&lt;td&gt;Previous run time of the schedule job.&lt;/td&gt;&lt;/tr&gt;</v>
      </c>
      <c r="G9" s="34"/>
      <c r="H9" s="34"/>
      <c r="I9" s="34"/>
      <c r="J9" s="34"/>
    </row>
    <row r="10" spans="1:10" ht="18" thickBot="1" x14ac:dyDescent="0.25">
      <c r="A10" s="54" t="s">
        <v>566</v>
      </c>
      <c r="B10" s="50" t="s">
        <v>561</v>
      </c>
      <c r="C10" s="55" t="s">
        <v>42</v>
      </c>
      <c r="D10" s="55" t="s">
        <v>572</v>
      </c>
      <c r="E10" s="34"/>
      <c r="F10" t="str">
        <f t="shared" si="0"/>
        <v>&lt;tr&gt;&lt;td&gt;Schedule&lt;/td&gt;&lt;td class='slds-truncate'&gt;pushtopics__Schedule__c&lt;/td&gt;&lt;td&gt;N&lt;/td&gt;&lt;td&gt;Master-detail relationship to the Schedule object.&lt;/td&gt;&lt;/tr&gt;</v>
      </c>
      <c r="G10" s="34"/>
      <c r="H10" s="34"/>
      <c r="I10" s="34"/>
      <c r="J10" s="34"/>
    </row>
    <row r="11" spans="1:10" ht="33" thickBot="1" x14ac:dyDescent="0.25">
      <c r="A11" s="60" t="s">
        <v>567</v>
      </c>
      <c r="B11" s="50" t="s">
        <v>562</v>
      </c>
      <c r="C11" s="55" t="s">
        <v>42</v>
      </c>
      <c r="D11" s="55" t="s">
        <v>573</v>
      </c>
      <c r="E11" s="34"/>
      <c r="F11" t="str">
        <f t="shared" si="0"/>
        <v>&lt;tr&gt;&lt;td&gt;Schedule Job ID&lt;/td&gt;&lt;td class='slds-truncate'&gt;pushtopics__ScheduleJobID__c&lt;/td&gt;&lt;td&gt;N&lt;/td&gt;&lt;td&gt;The CronTrigger ID that uniquely identifies the scheduled APEX job at the back end.&lt;/td&gt;&lt;/tr&gt;</v>
      </c>
      <c r="G11" s="34" t="s">
        <v>512</v>
      </c>
      <c r="H11" s="34"/>
      <c r="I11" s="34"/>
      <c r="J11" s="34"/>
    </row>
    <row r="12" spans="1:10" ht="18" thickBot="1" x14ac:dyDescent="0.25">
      <c r="A12" s="60" t="s">
        <v>568</v>
      </c>
      <c r="B12" s="50" t="s">
        <v>563</v>
      </c>
      <c r="C12" s="55" t="s">
        <v>42</v>
      </c>
      <c r="D12" s="55" t="s">
        <v>574</v>
      </c>
      <c r="E12" s="34"/>
      <c r="F12" t="str">
        <f t="shared" si="0"/>
        <v>&lt;tr&gt;&lt;td&gt;Schedule Status&lt;/td&gt;&lt;td class='slds-truncate'&gt;pushtopics__ScheduleStatus__c&lt;/td&gt;&lt;td&gt;N&lt;/td&gt;&lt;td&gt;The status of the scheduled job.&lt;/td&gt;&lt;/tr&gt;</v>
      </c>
      <c r="G12" s="34" t="s">
        <v>513</v>
      </c>
      <c r="H12" s="34"/>
      <c r="I12" s="34"/>
      <c r="J12" s="34"/>
    </row>
    <row r="13" spans="1:10" x14ac:dyDescent="0.2">
      <c r="A13" s="34"/>
      <c r="B13" s="34"/>
      <c r="C13" s="34"/>
      <c r="D13" s="34"/>
      <c r="E13" s="34"/>
      <c r="F13" s="34" t="s">
        <v>384</v>
      </c>
      <c r="G13" s="34"/>
      <c r="H13" s="34"/>
      <c r="I13" s="34"/>
      <c r="J13" s="34"/>
    </row>
    <row r="14" spans="1:10" x14ac:dyDescent="0.2">
      <c r="A14" s="34"/>
      <c r="B14" s="34"/>
      <c r="C14" s="34"/>
      <c r="D14" s="34"/>
      <c r="E14" s="34"/>
      <c r="F14" s="34"/>
      <c r="G14" s="34"/>
      <c r="H14" s="34"/>
      <c r="I14" s="34"/>
      <c r="J14" s="34"/>
    </row>
    <row r="15" spans="1:10" x14ac:dyDescent="0.2">
      <c r="A15" s="34"/>
      <c r="B15" s="34"/>
      <c r="C15" s="34"/>
      <c r="D15" s="34"/>
      <c r="E15" s="34"/>
      <c r="F15" s="34"/>
      <c r="G15" s="34"/>
      <c r="H15" s="34"/>
      <c r="I15" s="34"/>
      <c r="J15" s="34"/>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928BC3-4C12-0749-9703-A58827314F05}">
  <dimension ref="A1:G15"/>
  <sheetViews>
    <sheetView workbookViewId="0">
      <selection activeCell="A5" sqref="A5:XFD5"/>
    </sheetView>
  </sheetViews>
  <sheetFormatPr baseColWidth="10" defaultRowHeight="16" x14ac:dyDescent="0.2"/>
  <cols>
    <col min="1" max="1" width="35.1640625" customWidth="1"/>
    <col min="2" max="2" width="23.1640625" customWidth="1"/>
    <col min="3" max="3" width="28.6640625" customWidth="1"/>
    <col min="4" max="4" width="29.83203125" customWidth="1"/>
  </cols>
  <sheetData>
    <row r="1" spans="1:7" x14ac:dyDescent="0.2">
      <c r="A1" s="34" t="s">
        <v>253</v>
      </c>
      <c r="B1" s="34"/>
      <c r="C1" s="34"/>
      <c r="D1" s="34"/>
      <c r="E1" s="34"/>
      <c r="F1" s="34" t="s">
        <v>382</v>
      </c>
    </row>
    <row r="2" spans="1:7" x14ac:dyDescent="0.2">
      <c r="A2" s="34"/>
      <c r="B2" s="34"/>
      <c r="C2" s="34"/>
      <c r="D2" s="34"/>
      <c r="E2" s="34"/>
      <c r="F2" s="34"/>
    </row>
    <row r="3" spans="1:7" ht="17" thickBot="1" x14ac:dyDescent="0.25">
      <c r="A3" s="34"/>
      <c r="B3" s="34"/>
      <c r="C3" s="34"/>
      <c r="D3" s="34"/>
      <c r="E3" s="34"/>
      <c r="F3" s="34" t="s">
        <v>383</v>
      </c>
    </row>
    <row r="4" spans="1:7" ht="17" thickBot="1" x14ac:dyDescent="0.25">
      <c r="A4" s="52" t="s">
        <v>21</v>
      </c>
      <c r="B4" s="53" t="s">
        <v>282</v>
      </c>
      <c r="C4" s="53" t="s">
        <v>22</v>
      </c>
      <c r="D4" s="53" t="s">
        <v>23</v>
      </c>
      <c r="E4" s="34"/>
      <c r="F4" t="str">
        <f>"&lt;table&gt;&lt;thead&gt;&lt;th class='table-column-name'&gt;"&amp;A4&amp;"&lt;/th&gt;&lt;th class='table-column-wide'&gt;"&amp;B4&amp;"&lt;/th&gt;&lt;th class='table-column-narrow'&gt;" &amp; C4 &amp; "&lt;/th&gt;&lt;th&gt;"&amp;D4&amp;"&lt;/th&gt;&lt;/thead&gt;&lt;tbody&gt;"</f>
        <v>&lt;table&gt;&lt;thead&gt;&lt;th class='table-column-name'&gt;Name&lt;/th&gt;&lt;th class='table-column-wide'&gt;Developer Name&lt;/th&gt;&lt;th class='table-column-narrow'&gt;Required&lt;/th&gt;&lt;th&gt;Description&lt;/th&gt;&lt;/thead&gt;&lt;tbody&gt;</v>
      </c>
    </row>
    <row r="5" spans="1:7" ht="49" thickBot="1" x14ac:dyDescent="0.25">
      <c r="A5" s="54" t="s">
        <v>670</v>
      </c>
      <c r="B5" s="55" t="s">
        <v>669</v>
      </c>
      <c r="C5" s="55" t="s">
        <v>42</v>
      </c>
      <c r="D5" s="55" t="s">
        <v>671</v>
      </c>
      <c r="E5" s="34"/>
      <c r="F5" t="str">
        <f>"&lt;tr&gt;&lt;td&gt;" &amp; A5 &amp; "&lt;/td&gt;&lt;td class='slds-truncate'&gt;" &amp; B5 &amp; "&lt;/td&gt;&lt;td&gt;" &amp; C5 &amp; "&lt;/td&gt;&lt;td&gt;" &amp; D5 &amp; "&lt;/td&gt;&lt;/tr&gt;"</f>
        <v>&lt;tr&gt;&lt;td&gt;Delete Execution Logs After Completion?&lt;/td&gt;&lt;td class='slds-truncate'&gt;pushtopics__DeleteExecutionLogsAfterCompletion__c&lt;/td&gt;&lt;td&gt;N&lt;/td&gt;&lt;td&gt;Defines what succeeded logs need to be deleted after the execution is completed.&lt;/td&gt;&lt;/tr&gt;</v>
      </c>
    </row>
    <row r="6" spans="1:7" ht="16" customHeight="1" thickBot="1" x14ac:dyDescent="0.25">
      <c r="A6" s="54" t="s">
        <v>23</v>
      </c>
      <c r="B6" s="55" t="s">
        <v>284</v>
      </c>
      <c r="C6" s="55" t="s">
        <v>42</v>
      </c>
      <c r="D6" s="55" t="s">
        <v>385</v>
      </c>
      <c r="E6" s="34"/>
      <c r="F6" t="str">
        <f>"&lt;tr&gt;&lt;td&gt;" &amp; A6 &amp; "&lt;/td&gt;&lt;td class='slds-truncate'&gt;" &amp; B6 &amp; "&lt;/td&gt;&lt;td&gt;" &amp; C6 &amp; "&lt;/td&gt;&lt;td&gt;" &amp; D6 &amp; "&lt;/td&gt;&lt;/tr&gt;"</f>
        <v>&lt;tr&gt;&lt;td&gt;Description&lt;/td&gt;&lt;td class='slds-truncate'&gt;pushtopics__Description__c&lt;/td&gt;&lt;td&gt;N&lt;/td&gt;&lt;td&gt;Description of the Job.&lt;/td&gt;&lt;/tr&gt;</v>
      </c>
    </row>
    <row r="7" spans="1:7" x14ac:dyDescent="0.2">
      <c r="A7" s="56" t="s">
        <v>2</v>
      </c>
      <c r="B7" s="57" t="s">
        <v>299</v>
      </c>
      <c r="C7" s="57" t="s">
        <v>24</v>
      </c>
      <c r="D7" s="57" t="s">
        <v>395</v>
      </c>
      <c r="E7" s="34"/>
      <c r="F7" t="str">
        <f t="shared" ref="F7:F14" si="0">"&lt;tr&gt;&lt;td&gt;" &amp; A7 &amp; "&lt;/td&gt;&lt;td class='slds-truncate'&gt;" &amp; B7 &amp; "&lt;/td&gt;&lt;td&gt;" &amp; C7 &amp; "&lt;/td&gt;&lt;td&gt;" &amp; D7 &amp; "&lt;/td&gt;&lt;/tr&gt;"</f>
        <v>&lt;tr&gt;&lt;td&gt;Direction&lt;/td&gt;&lt;td class='slds-truncate'&gt;pushtopics__Direction__c&lt;/td&gt;&lt;td&gt;Y&lt;/td&gt;&lt;td&gt;Direction of the job.&lt;/td&gt;&lt;/tr&gt;</v>
      </c>
    </row>
    <row r="8" spans="1:7" ht="86" thickBot="1" x14ac:dyDescent="0.25">
      <c r="A8" s="3" t="s">
        <v>38</v>
      </c>
      <c r="B8" s="4" t="s">
        <v>301</v>
      </c>
      <c r="C8" s="4" t="s">
        <v>42</v>
      </c>
      <c r="D8" s="5" t="s">
        <v>386</v>
      </c>
      <c r="F8" t="str">
        <f t="shared" si="0"/>
        <v>&lt;tr&gt;&lt;td&gt;Failure Message&lt;/td&gt;&lt;td class='slds-truncate'&gt;pushtopics__FailureMessage__c&lt;/td&gt;&lt;td&gt;N&lt;/td&gt;&lt;td&gt;If defined, the message will be shown in the notification when the Job Execution fails. If undefined, a system default message will be displayed.&lt;/td&gt;&lt;/tr&gt;</v>
      </c>
      <c r="G8" t="str">
        <f>IF(LEFT(F8,1)="""",MID(F8, 1, LEN(F8) - 2),F8)</f>
        <v>&lt;tr&gt;&lt;td&gt;Failure Message&lt;/td&gt;&lt;td class='slds-truncate'&gt;pushtopics__FailureMessage__c&lt;/td&gt;&lt;td&gt;N&lt;/td&gt;&lt;td&gt;If defined, the message will be shown in the notification when the Job Execution fails. If undefined, a system default message will be displayed.&lt;/td&gt;&lt;/tr&gt;</v>
      </c>
    </row>
    <row r="9" spans="1:7" ht="81" thickBot="1" x14ac:dyDescent="0.25">
      <c r="A9" s="54" t="s">
        <v>392</v>
      </c>
      <c r="B9" s="55" t="s">
        <v>264</v>
      </c>
      <c r="C9" s="55" t="s">
        <v>24</v>
      </c>
      <c r="D9" s="55" t="s">
        <v>393</v>
      </c>
      <c r="E9" s="34"/>
      <c r="F9" t="str">
        <f t="shared" si="0"/>
        <v>&lt;tr&gt;&lt;td&gt;Job API Name&lt;/td&gt;&lt;td class='slds-truncate'&gt;pushtopics__ApiName__c&lt;/td&gt;&lt;td&gt;Y&lt;/td&gt;&lt;td&gt;The API Name of a Job. It is a unique and external Id field, by default hidden from the page layout  and always defaulted to the Name field value.&lt;/td&gt;&lt;/tr&gt;</v>
      </c>
    </row>
    <row r="10" spans="1:7" ht="17" thickBot="1" x14ac:dyDescent="0.25">
      <c r="A10" s="54" t="s">
        <v>394</v>
      </c>
      <c r="B10" s="55" t="s">
        <v>21</v>
      </c>
      <c r="C10" s="55" t="s">
        <v>24</v>
      </c>
      <c r="D10" s="55" t="s">
        <v>396</v>
      </c>
      <c r="E10" s="34"/>
      <c r="F10" t="str">
        <f t="shared" si="0"/>
        <v>&lt;tr&gt;&lt;td&gt;Job Name&lt;/td&gt;&lt;td class='slds-truncate'&gt;Name&lt;/td&gt;&lt;td&gt;Y&lt;/td&gt;&lt;td&gt;Name of the Job.&lt;/td&gt;&lt;/tr&gt;</v>
      </c>
    </row>
    <row r="11" spans="1:7" ht="65" thickBot="1" x14ac:dyDescent="0.25">
      <c r="A11" s="59" t="s">
        <v>500</v>
      </c>
      <c r="B11" s="59" t="s">
        <v>504</v>
      </c>
      <c r="C11" s="4" t="s">
        <v>42</v>
      </c>
      <c r="D11" s="4" t="s">
        <v>502</v>
      </c>
      <c r="F11" t="str">
        <f t="shared" si="0"/>
        <v>&lt;tr&gt;&lt;td&gt;Notify Email Addresses&lt;/td&gt;&lt;td class='slds-truncate'&gt;pushtopics__NotifyEmailAddresses__c&lt;/td&gt;&lt;td&gt;N&lt;/td&gt;&lt;td&gt;Comma separated email addresses to be notified when the execution is completed if the Notify When Execution Completes? is checked.&lt;/td&gt;&lt;/tr&gt;</v>
      </c>
      <c r="G11" t="str">
        <f t="shared" ref="G11:G12" si="1">IF(LEFT(F11,1)="""",MID(F11, 1, LEN(F11) - 2),F11)</f>
        <v>&lt;tr&gt;&lt;td&gt;Notify Email Addresses&lt;/td&gt;&lt;td class='slds-truncate'&gt;pushtopics__NotifyEmailAddresses__c&lt;/td&gt;&lt;td&gt;N&lt;/td&gt;&lt;td&gt;Comma separated email addresses to be notified when the execution is completed if the Notify When Execution Completes? is checked.&lt;/td&gt;&lt;/tr&gt;</v>
      </c>
    </row>
    <row r="12" spans="1:7" ht="113" thickBot="1" x14ac:dyDescent="0.25">
      <c r="A12" s="59" t="s">
        <v>501</v>
      </c>
      <c r="B12" s="59" t="s">
        <v>505</v>
      </c>
      <c r="C12" s="4" t="s">
        <v>42</v>
      </c>
      <c r="D12" s="4" t="s">
        <v>660</v>
      </c>
      <c r="F12" t="str">
        <f t="shared" si="0"/>
        <v>&lt;tr&gt;&lt;td&gt;Notify When Execution Completes?&lt;/td&gt;&lt;td class='slds-truncate'&gt;pushtopics__NotifyWhenExecutionCompletes__c&lt;/td&gt;&lt;td&gt;N&lt;/td&gt;&lt;td&gt;If "Always" is selected, system will send a notification email to the email addressed defined in the &lt;b&gt;Notify Email Addresses&lt;/b&gt; field once the execution is completed; If "Only If Failed" is selected, the email will be sent only if the execution failed.&lt;/td&gt;&lt;/tr&gt;</v>
      </c>
      <c r="G12" t="str">
        <f t="shared" si="1"/>
        <v>&lt;tr&gt;&lt;td&gt;Notify When Execution Completes?&lt;/td&gt;&lt;td class='slds-truncate'&gt;pushtopics__NotifyWhenExecutionCompletes__c&lt;/td&gt;&lt;td&gt;N&lt;/td&gt;&lt;td&gt;If "Always" is selected, system will send a notification email to the email addressed defined in the &lt;b&gt;Notify Email Addresses&lt;/b&gt; field once the execution is completed; If "Only If Failed" is selected, the email will be sent only if the execution failed.&lt;/td&gt;&lt;/tr&gt;</v>
      </c>
    </row>
    <row r="13" spans="1:7" ht="81" thickBot="1" x14ac:dyDescent="0.25">
      <c r="A13" s="54" t="s">
        <v>612</v>
      </c>
      <c r="B13" s="55" t="s">
        <v>611</v>
      </c>
      <c r="C13" s="55" t="s">
        <v>42</v>
      </c>
      <c r="D13" s="57" t="s">
        <v>613</v>
      </c>
      <c r="F13" t="str">
        <f t="shared" si="0"/>
        <v>&lt;tr&gt;&lt;td&gt;Stop Remaining When An Executable Fails?&lt;/td&gt;&lt;td class='slds-truncate'&gt;pushtopics__StopRemainingWhenAnExecutableFails__c&lt;/td&gt;&lt;td&gt;N&lt;/td&gt;&lt;td&gt;If checked, when one of the Job's Executables completes and fails the execution, the Job Execution stops without executing the remaining Executables.&lt;/td&gt;&lt;/tr&gt;</v>
      </c>
    </row>
    <row r="14" spans="1:7" ht="86" thickBot="1" x14ac:dyDescent="0.25">
      <c r="A14" s="3" t="s">
        <v>37</v>
      </c>
      <c r="B14" s="4" t="s">
        <v>322</v>
      </c>
      <c r="C14" s="4" t="s">
        <v>42</v>
      </c>
      <c r="D14" s="5" t="s">
        <v>387</v>
      </c>
      <c r="F14" t="str">
        <f t="shared" si="0"/>
        <v>&lt;tr&gt;&lt;td&gt;Success Message&lt;/td&gt;&lt;td class='slds-truncate'&gt;pushtopics__SuccessMessage__c&lt;/td&gt;&lt;td&gt;N&lt;/td&gt;&lt;td&gt;If defined, the message will be shown in the notification when the Job Execution succeeds. If undefined, a system default message will be displayed.&lt;/td&gt;&lt;/tr&gt;</v>
      </c>
      <c r="G14" t="str">
        <f>IF(LEFT(F14,1)="""",MID(F14, 1, LEN(F14) - 2),F14)</f>
        <v>&lt;tr&gt;&lt;td&gt;Success Message&lt;/td&gt;&lt;td class='slds-truncate'&gt;pushtopics__SuccessMessage__c&lt;/td&gt;&lt;td&gt;N&lt;/td&gt;&lt;td&gt;If defined, the message will be shown in the notification when the Job Execution succeeds. If undefined, a system default message will be displayed.&lt;/td&gt;&lt;/tr&gt;</v>
      </c>
    </row>
    <row r="15" spans="1:7" x14ac:dyDescent="0.2">
      <c r="A15" s="34"/>
      <c r="B15" s="34"/>
      <c r="C15" s="34"/>
      <c r="D15" s="34"/>
      <c r="E15" s="34"/>
      <c r="F15" s="34" t="s">
        <v>384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15</vt:i4>
      </vt:variant>
      <vt:variant>
        <vt:lpstr>Named Ranges</vt:lpstr>
      </vt:variant>
      <vt:variant>
        <vt:i4>98</vt:i4>
      </vt:variant>
    </vt:vector>
  </HeadingPairs>
  <TitlesOfParts>
    <vt:vector size="113" baseType="lpstr">
      <vt:lpstr>catalog</vt:lpstr>
      <vt:lpstr>calculate_values</vt:lpstr>
      <vt:lpstr>formula_operators_and_functions</vt:lpstr>
      <vt:lpstr>connection</vt:lpstr>
      <vt:lpstr>connection1</vt:lpstr>
      <vt:lpstr>schedule</vt:lpstr>
      <vt:lpstr>job_schedule</vt:lpstr>
      <vt:lpstr>executable_schedule</vt:lpstr>
      <vt:lpstr>job</vt:lpstr>
      <vt:lpstr>job_execution</vt:lpstr>
      <vt:lpstr>direction</vt:lpstr>
      <vt:lpstr>executable</vt:lpstr>
      <vt:lpstr>execution</vt:lpstr>
      <vt:lpstr>field_mapping</vt:lpstr>
      <vt:lpstr>batch_execution</vt:lpstr>
      <vt:lpstr>calculate_values!_Toc79526094</vt:lpstr>
      <vt:lpstr>calculate_values!_Toc79526105</vt:lpstr>
      <vt:lpstr>calculate_values!_Toc79526108</vt:lpstr>
      <vt:lpstr>calculate_values!_Toc79526125</vt:lpstr>
      <vt:lpstr>calculate_values!AddDef</vt:lpstr>
      <vt:lpstr>calculate_values!AddExampleCode</vt:lpstr>
      <vt:lpstr>calculate_values!AddExampleDesc</vt:lpstr>
      <vt:lpstr>calculate_values!ADDMONTHSDef</vt:lpstr>
      <vt:lpstr>calculate_values!ADDMONTHSUse</vt:lpstr>
      <vt:lpstr>calculate_values!AddUse</vt:lpstr>
      <vt:lpstr>calculate_values!ANDANDDesc</vt:lpstr>
      <vt:lpstr>calculate_values!ANDANDExampleCode</vt:lpstr>
      <vt:lpstr>calculate_values!ANDANDUse</vt:lpstr>
      <vt:lpstr>calculate_values!BankAccount</vt:lpstr>
      <vt:lpstr>calculate_values!BEGINS_use</vt:lpstr>
      <vt:lpstr>calculate_values!BEGINSDef</vt:lpstr>
      <vt:lpstr>calculate_values!BEGINSExampleCode</vt:lpstr>
      <vt:lpstr>calculate_values!BLANKVALUEDef</vt:lpstr>
      <vt:lpstr>calculate_values!BLANKVALUEExampleDesc</vt:lpstr>
      <vt:lpstr>calculate_values!BLANKVALUEUse</vt:lpstr>
      <vt:lpstr>calculate_values!CommissionMillionDesc</vt:lpstr>
      <vt:lpstr>calculate_values!ConcatenateDef</vt:lpstr>
      <vt:lpstr>calculate_values!ConcatenateUse</vt:lpstr>
      <vt:lpstr>calculate_values!CONTAINS_use</vt:lpstr>
      <vt:lpstr>calculate_values!CONTAINSDef</vt:lpstr>
      <vt:lpstr>calculate_values!CONTAINSExampleDesc</vt:lpstr>
      <vt:lpstr>calculate_values!ContractApprovalProcessDesc</vt:lpstr>
      <vt:lpstr>calculate_values!DATEDef</vt:lpstr>
      <vt:lpstr>calculate_values!DATEUse</vt:lpstr>
      <vt:lpstr>calculate_values!DATEVALUEDef</vt:lpstr>
      <vt:lpstr>calculate_values!DATEVALUEUse</vt:lpstr>
      <vt:lpstr>calculate_values!DivideDef</vt:lpstr>
      <vt:lpstr>calculate_values!DivideRevEmpExampleCode</vt:lpstr>
      <vt:lpstr>calculate_values!DivideUse</vt:lpstr>
      <vt:lpstr>calculate_values!EqualDef</vt:lpstr>
      <vt:lpstr>calculate_values!EqualUse</vt:lpstr>
      <vt:lpstr>calculate_values!ExpenseIDCode</vt:lpstr>
      <vt:lpstr>formula_operators_and_functions!FormulaOperatorDef</vt:lpstr>
      <vt:lpstr>calculate_values!GreaterThanDef</vt:lpstr>
      <vt:lpstr>calculate_values!GreaterThanEqual</vt:lpstr>
      <vt:lpstr>calculate_values!GreaterThanEqualUse</vt:lpstr>
      <vt:lpstr>calculate_values!GreaterThanUse</vt:lpstr>
      <vt:lpstr>calculate_values!IF_use</vt:lpstr>
      <vt:lpstr>calculate_values!IFDef</vt:lpstr>
      <vt:lpstr>calculate_values!ISBLANKDef</vt:lpstr>
      <vt:lpstr>calculate_values!ISBLANKExampleCode</vt:lpstr>
      <vt:lpstr>calculate_values!ISBLANKUse</vt:lpstr>
      <vt:lpstr>calculate_values!ISNUMBERDef</vt:lpstr>
      <vt:lpstr>calculate_values!ISNUMBERUse</vt:lpstr>
      <vt:lpstr>calculate_values!LEFTDef</vt:lpstr>
      <vt:lpstr>calculate_values!LEFTUse</vt:lpstr>
      <vt:lpstr>calculate_values!LEN_use</vt:lpstr>
      <vt:lpstr>calculate_values!LENDef</vt:lpstr>
      <vt:lpstr>calculate_values!LessEqualDef</vt:lpstr>
      <vt:lpstr>calculate_values!LessEqualUse</vt:lpstr>
      <vt:lpstr>calculate_values!LessThanDef</vt:lpstr>
      <vt:lpstr>calculate_values!LessThanUse</vt:lpstr>
      <vt:lpstr>calculate_values!LOWERDef</vt:lpstr>
      <vt:lpstr>calculate_values!LOWERUse</vt:lpstr>
      <vt:lpstr>calculate_values!MultiplyDef</vt:lpstr>
      <vt:lpstr>calculate_values!MultiplyExampleCode</vt:lpstr>
      <vt:lpstr>calculate_values!MultiplyUse</vt:lpstr>
      <vt:lpstr>calculate_values!NOT_use</vt:lpstr>
      <vt:lpstr>calculate_values!NOTDef</vt:lpstr>
      <vt:lpstr>calculate_values!NotEqualDef</vt:lpstr>
      <vt:lpstr>calculate_values!NotEqualExampleCode</vt:lpstr>
      <vt:lpstr>calculate_values!NotEqualUse</vt:lpstr>
      <vt:lpstr>calculate_values!NOWDef</vt:lpstr>
      <vt:lpstr>calculate_values!NOWLeadAgingCode</vt:lpstr>
      <vt:lpstr>calculate_values!NOWUse</vt:lpstr>
      <vt:lpstr>calculate_values!OR_use</vt:lpstr>
      <vt:lpstr>calculate_values!ORDef</vt:lpstr>
      <vt:lpstr>calculate_values!OROR_use</vt:lpstr>
      <vt:lpstr>calculate_values!ORORDef</vt:lpstr>
      <vt:lpstr>calculate_values!ORORExampleCode</vt:lpstr>
      <vt:lpstr>calculate_values!ParenDef</vt:lpstr>
      <vt:lpstr>calculate_values!ParenUse</vt:lpstr>
      <vt:lpstr>calculate_values!RIGHTDef</vt:lpstr>
      <vt:lpstr>calculate_values!RIGHTUse</vt:lpstr>
      <vt:lpstr>calculate_values!ROUNDDef</vt:lpstr>
      <vt:lpstr>calculate_values!ROUNDUse</vt:lpstr>
      <vt:lpstr>calculate_values!SUBSTITUTEDef</vt:lpstr>
      <vt:lpstr>calculate_values!SUBSTITUTEUse</vt:lpstr>
      <vt:lpstr>calculate_values!SubtractDef</vt:lpstr>
      <vt:lpstr>calculate_values!SubtractExampleDesc</vt:lpstr>
      <vt:lpstr>calculate_values!TEXTDef</vt:lpstr>
      <vt:lpstr>calculate_values!TEXTUse</vt:lpstr>
      <vt:lpstr>calculate_values!TODAYDef</vt:lpstr>
      <vt:lpstr>calculate_values!TODAYUse</vt:lpstr>
      <vt:lpstr>calculate_values!TRIM_use</vt:lpstr>
      <vt:lpstr>calculate_values!TRIMcode</vt:lpstr>
      <vt:lpstr>calculate_values!TRIMDef</vt:lpstr>
      <vt:lpstr>calculate_values!UPPERDef</vt:lpstr>
      <vt:lpstr>calculate_values!UPPERUse</vt:lpstr>
      <vt:lpstr>calculate_values!VALUEDef</vt:lpstr>
      <vt:lpstr>calculate_values!VALUEUse</vt:lpstr>
      <vt:lpstr>calculate_values!VLOOKUPDef</vt:lpstr>
      <vt:lpstr>calculate_values!VLOOKUPUse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o</cp:lastModifiedBy>
  <dcterms:created xsi:type="dcterms:W3CDTF">2021-08-11T02:13:17Z</dcterms:created>
  <dcterms:modified xsi:type="dcterms:W3CDTF">2023-05-03T15:57:52Z</dcterms:modified>
</cp:coreProperties>
</file>